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y2analyticsintern/Dropbox (Y2 Analytics)/Y2 Analytics Team Folder/Projects/Utah Policy + Y2 Poll/03-04 2020/Deliverables/"/>
    </mc:Choice>
  </mc:AlternateContent>
  <xr:revisionPtr revIDLastSave="0" documentId="8_{C5F6D3D3-D96D-C145-8140-F894CC9A2366}" xr6:coauthVersionLast="45" xr6:coauthVersionMax="45" xr10:uidLastSave="{00000000-0000-0000-0000-000000000000}"/>
  <bookViews>
    <workbookView xWindow="1420" yWindow="460" windowWidth="25960" windowHeight="16160" firstSheet="37" activeTab="37" xr2:uid="{00000000-000D-0000-FFFF-FFFF00000000}"/>
  </bookViews>
  <sheets>
    <sheet name="TOC" sheetId="1" r:id="rId1"/>
    <sheet name="Table 01" sheetId="2" r:id="rId2"/>
    <sheet name="Table 02" sheetId="3" r:id="rId3"/>
    <sheet name="Table 03" sheetId="4" r:id="rId4"/>
    <sheet name="Table 04" sheetId="5" r:id="rId5"/>
    <sheet name="Table 05" sheetId="6" r:id="rId6"/>
    <sheet name="Table 06" sheetId="7" r:id="rId7"/>
    <sheet name="Table 07" sheetId="8" r:id="rId8"/>
    <sheet name="Table 08" sheetId="9" r:id="rId9"/>
    <sheet name="Table 0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Table 27" sheetId="28" r:id="rId28"/>
    <sheet name="Table 28" sheetId="29" r:id="rId29"/>
    <sheet name="Table 29" sheetId="30" r:id="rId30"/>
    <sheet name="Table 30" sheetId="31" r:id="rId31"/>
    <sheet name="Table 31" sheetId="32" r:id="rId32"/>
    <sheet name="Table 32" sheetId="33" r:id="rId33"/>
    <sheet name="Table 33" sheetId="34" r:id="rId34"/>
    <sheet name="Table 34" sheetId="35" r:id="rId35"/>
    <sheet name="Table 35" sheetId="36" r:id="rId36"/>
    <sheet name="Table 36" sheetId="37" r:id="rId37"/>
    <sheet name="Table 37" sheetId="38" r:id="rId38"/>
    <sheet name="Table 48" sheetId="49" r:id="rId39"/>
    <sheet name="Table 49" sheetId="50" r:id="rId40"/>
    <sheet name="Table 50" sheetId="51" r:id="rId41"/>
    <sheet name="Table 51" sheetId="52" r:id="rId42"/>
    <sheet name="Table 52" sheetId="53" r:id="rId43"/>
    <sheet name="Table 53" sheetId="54" r:id="rId44"/>
    <sheet name="Table 54" sheetId="55" r:id="rId45"/>
    <sheet name="Table 55" sheetId="56" r:id="rId46"/>
    <sheet name="Table 56" sheetId="57" r:id="rId4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7" l="1"/>
  <c r="A1" i="56"/>
  <c r="A1" i="55"/>
  <c r="A1" i="54"/>
  <c r="A1" i="53"/>
  <c r="A1" i="52"/>
  <c r="A1" i="51"/>
  <c r="A1" i="50"/>
  <c r="A1" i="49"/>
  <c r="A1" i="38"/>
  <c r="A1" i="37"/>
  <c r="A1" i="36"/>
  <c r="A1" i="35"/>
  <c r="A1" i="34"/>
  <c r="A1" i="33"/>
  <c r="A1" i="32"/>
  <c r="A1" i="31"/>
  <c r="A1" i="30"/>
  <c r="A1" i="29"/>
  <c r="A1" i="28"/>
  <c r="A1" i="27"/>
  <c r="A1" i="26"/>
  <c r="A1" i="25"/>
  <c r="A1" i="24"/>
  <c r="A1" i="23"/>
  <c r="A1" i="22"/>
  <c r="A1" i="21"/>
  <c r="A1" i="20"/>
  <c r="A1" i="19"/>
  <c r="A1" i="18"/>
  <c r="A1" i="17"/>
  <c r="A1" i="16"/>
  <c r="A1" i="15"/>
  <c r="A1" i="14"/>
  <c r="A1" i="13"/>
  <c r="A1" i="12"/>
  <c r="A1" i="11"/>
  <c r="A1" i="10"/>
  <c r="A1" i="9"/>
  <c r="A1" i="8"/>
  <c r="A1" i="7"/>
  <c r="A1" i="6"/>
  <c r="A1" i="5"/>
  <c r="A1" i="4"/>
  <c r="A1" i="3"/>
  <c r="A1" i="2"/>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<sst xmlns="http://schemas.openxmlformats.org/spreadsheetml/2006/main" count="10322" uniqueCount="631">
  <si>
    <t>Table #</t>
  </si>
  <si>
    <t>Question Title</t>
  </si>
  <si>
    <t>Base Description</t>
  </si>
  <si>
    <t>Base Size (N count)</t>
  </si>
  <si>
    <t>QCOVIDHEARD: How much, if at all, have you seen, read, or heard about the COVID-19, or coronavirus, outbreak?</t>
  </si>
  <si>
    <t>All respondents.</t>
  </si>
  <si>
    <t>QCOVIDTHREAT: What level of threat do you think the coronavirus poses to each of the following?</t>
  </si>
  <si>
    <t>QCOVIDIMPACTS: Which of the following would you say is more concerning to you, personally?</t>
  </si>
  <si>
    <t>QCOVIDEXAG: In general, how do you think the news media has responded to the coronavirus outbreak?</t>
  </si>
  <si>
    <t>QCOVIDPREPARED: Based on what you have seen, read, or heard,  how prepared  do you believe the following groups or organizations are for the effects of the coronavirus outbreak?</t>
  </si>
  <si>
    <t>QCOVIDDEAL: Based on what you have seen, read, or heard,  how confident are you  in the ability of the following groups or organizations to deal with the coronavirus outbreak?</t>
  </si>
  <si>
    <t>QCOVIDWORRY: How do you feel about the possibility that you or someone in your immediate family might catch the coronavirus?</t>
  </si>
  <si>
    <t>QCOVIDIMPACT: What, if any, impact has the coronavirus had on you and your family's day-to-day life?</t>
  </si>
  <si>
    <t>QBEHAVIORS: Have you done any of the following things to prepare for or prevent the spread of coronavirus?</t>
  </si>
  <si>
    <t>QREPPRIMARY: If the June 2020 Republican Primary election for Governor were held today, who would you vote for</t>
  </si>
  <si>
    <t>All Republican respondents.</t>
  </si>
  <si>
    <t>QREPPRIMARY_CHOICE2: Let’s imagine for a moment that your preferred candidate was not on the primary ballot. Who would be your second choice?</t>
  </si>
  <si>
    <t>QREPPRIMARY_CHOICE3: Let’s imagine for a moment that your first two preferred candidates were not on the primary ballot? Who would be your third choice?</t>
  </si>
  <si>
    <t>QREP_AGPRIMARY: If the June 2020 Republican Primary election for Utah Attorney General were held today, who would you vote for?</t>
  </si>
  <si>
    <t>CD1_REPPRIMARY: If the June 2020 Republican Primary election for the U.S. House of Representatives were held today, who would you vote for?</t>
  </si>
  <si>
    <t>All Republican respondents in 1st congressional district.</t>
  </si>
  <si>
    <t>CD2_REPPRIMARY: If the June 2020 Republican Primary election for the U.S. House of Representatives were held today, who would you vote for?</t>
  </si>
  <si>
    <t>All Republican respondents in 2nd congressional district.</t>
  </si>
  <si>
    <t>CD3_REPPRIMARY: If the June 2020 Republican Primary election for the U.S. House of Representatives were held today, who would you vote for?</t>
  </si>
  <si>
    <t>All Republican respondents in 3rd congressional district.</t>
  </si>
  <si>
    <t>CD4_REPPRIMARY: If the June 2020 Republican Primary election for the U.S. House of Representatives were held today, who would you vote for?</t>
  </si>
  <si>
    <t>All Republican respondents in 4th congressional district.</t>
  </si>
  <si>
    <t>QUNAFF_PARTICIPATE: How likely are you to vote in the June 2020 Primary election for Governor?</t>
  </si>
  <si>
    <t>All unaffiliated respondents.</t>
  </si>
  <si>
    <t>QUNAFF_LEAN: Thinking ahead to the June 2020 Primary election for Governor, do you plan to vote in the Republican or Democratic Primary?</t>
  </si>
  <si>
    <t>Unaffiliated respondents that are likely to vote in the June 2020 Primary election for Governor.</t>
  </si>
  <si>
    <t>QUNAFF_LIKELYAFF: As you may be aware, Republican primary elections in Utah are  closed primaries , meaning that only voters who are registered, or formally affiliated with the Republican party can participate in party primary elections. Knowing this, how likely are you to affiliate with the Republican party in order to participate in the June Republican Primary elections?</t>
  </si>
  <si>
    <t>Unaffiliated respondents that are likely to vote Republican in the June 2020 Primary election for Governor.</t>
  </si>
  <si>
    <t>QUNAFF_GOPPRIMARY: If the June 2020 Republican Primary election for Governor were held today, who would you vote for?</t>
  </si>
  <si>
    <t>Unaffiliated respondents that are likely to vote Republican understanding they will need to formally affiliate with the Republican party in the June 2020 Primary election for Governor.</t>
  </si>
  <si>
    <t>QUNAFF_AG: If the June 2020 Republican Primary election for Utah Attorney General were held today, who would you vote for?</t>
  </si>
  <si>
    <t>QDEMPRIMARY: If the June 2020 Democratic Primary election for Governor were held today, who would you vote for?</t>
  </si>
  <si>
    <t>All Democratic respondents.</t>
  </si>
  <si>
    <t>QDEMPRIMARY_CHOICE2: Let’s imagine for a moment that your preferred candidate was not on the primary ballot. Who would be your second choice?</t>
  </si>
  <si>
    <t>QDEMPRIMARY_CHOICE3: Let’s imagine for a moment that your first two preferred candidates were not on the primary ballot? Who would be your third choice?</t>
  </si>
  <si>
    <t>QDEMPRIMARY_AG: If the June 2020 Democratic Primary election for Utah Attorney General were held today, who would you vote for?</t>
  </si>
  <si>
    <t>CD1_DEMPRIMARY: If the June 2020 Democratic Primary election for the U.S. House of Representatives were held today, who would you vote for?</t>
  </si>
  <si>
    <t>All Democratic respondents in 1st congressional district.</t>
  </si>
  <si>
    <t>CD2_DEMPRIMARY: If the June 2020 Democratic Primary election for the U.S. House of Representatives were held today, who would you vote for?</t>
  </si>
  <si>
    <t>All Democratic respondents in 2nd congressional district.</t>
  </si>
  <si>
    <t>CD3_DEMPRIMARY: If the June 2020 Democratic Primary election for the U.S. House of Representatives were held today, who would you vote for?</t>
  </si>
  <si>
    <t>All Democratic respondents in 3rd congressional district.</t>
  </si>
  <si>
    <t>CD4_DEMPRIMARY: If the June 2020 Democratic Primary election for the U.S. House of Representatives were held today, who would you vote for?</t>
  </si>
  <si>
    <t>All Democratic respondents in 4th congressional district.</t>
  </si>
  <si>
    <t>QCONGRESS: If the November 2020 election for U.S. House of Representatives were held today, would you vote for the Republican party candidate, the Democratic party candidate, or someone else?</t>
  </si>
  <si>
    <t>Q2020ELECTION1: If the November 2020 election for the President of the United States were being held today and the Democratic nominee was Joe Biden and the Republican nominee was Donald Trump, who would you vote for?</t>
  </si>
  <si>
    <t>QAPPROVAL_STLEG: Do you approve or disapprove of the way in which the Utah State Legislature is handling its job?</t>
  </si>
  <si>
    <t>QLEGSESSION: As you may know, the Utah State Legislature has just concluded its 2020 session. Given what you have read or heard about the work of the Utah State Legislature, would you say that Utah State Legislature has had a successful session or has not had a successful session?</t>
  </si>
  <si>
    <t>QLEGPROBLEMS: From what you have read or heard about the Utah State Legislature, would you say it has addressed Utah's major problems or has not addressed Utah's major problems?</t>
  </si>
  <si>
    <t>QLEGREALCONCERN: From what you have read or heard about the Utah State Legislature, would you say it addressed issues of real concern to you or did it not address issues of real concern to you?</t>
  </si>
  <si>
    <t>QEDUCFUNDING: Currently, the Utah State Constitution says that income tax can only be used to fund public and higher education. The Utah State Legislature recently passed a bill that would allow voters to decide if they would like to change the Utah State Constitution to allow the income tax to also fund programs for children and people with disabilities. Do you favor or oppose the constitutional amendment to expand the use of income tax revenue to fund programs for children and people with disabilities?</t>
  </si>
  <si>
    <t>PARTY7: (RECODED PARTY IDENTIFICATION)</t>
  </si>
  <si>
    <t xml:space="preserve">QIDEOLOGY: On most political matters do you consider yourself: </t>
  </si>
  <si>
    <t>QSEX: Which of the following best describes how you think of yourself?</t>
  </si>
  <si>
    <t>QAGEGROUP: What year were you born (RECODED INTO AGE CATEGORIES)</t>
  </si>
  <si>
    <t>QEDOFR: What is the last year of school you completed?</t>
  </si>
  <si>
    <t>RELIGIOSITY: What, if any, is your religious preference?</t>
  </si>
  <si>
    <t>QINCOME: What do you expect your 2020 family income to be?</t>
  </si>
  <si>
    <t>Congressional: Congressional district</t>
  </si>
  <si>
    <t>country_condensed: County</t>
  </si>
  <si>
    <t>Table 01 - QCOVIDHEARD: How much, if at all, have you seen, read, or heard about the COVID-19, or coronavirus, outbreak?</t>
  </si>
  <si>
    <t>Base - All respondents.</t>
  </si>
  <si>
    <t>Total</t>
  </si>
  <si>
    <t>Congressional district</t>
  </si>
  <si>
    <t>Age</t>
  </si>
  <si>
    <t>Gender</t>
  </si>
  <si>
    <t>Party Identification</t>
  </si>
  <si>
    <t>Ideology</t>
  </si>
  <si>
    <t>Religious Affiliation and Activity</t>
  </si>
  <si>
    <t>Education</t>
  </si>
  <si>
    <t>[A]</t>
  </si>
  <si>
    <t>[B]</t>
  </si>
  <si>
    <t>[C]</t>
  </si>
  <si>
    <t>[D]</t>
  </si>
  <si>
    <t>[E]</t>
  </si>
  <si>
    <t>[F]</t>
  </si>
  <si>
    <t>[G]</t>
  </si>
  <si>
    <t>[H]</t>
  </si>
  <si>
    <t>[I]</t>
  </si>
  <si>
    <t>[J]</t>
  </si>
  <si>
    <t>Average</t>
  </si>
  <si>
    <t>1</t>
  </si>
  <si>
    <t>2</t>
  </si>
  <si>
    <t>3</t>
  </si>
  <si>
    <t>4</t>
  </si>
  <si>
    <t>18-34</t>
  </si>
  <si>
    <t>35-44</t>
  </si>
  <si>
    <t>45-54</t>
  </si>
  <si>
    <t>55-64</t>
  </si>
  <si>
    <t>65+</t>
  </si>
  <si>
    <t>Male</t>
  </si>
  <si>
    <t>Female</t>
  </si>
  <si>
    <t>Strong Republican</t>
  </si>
  <si>
    <t>Not very strong Republican</t>
  </si>
  <si>
    <t>Independent leaning Republican</t>
  </si>
  <si>
    <t>Independent/Other/No preference</t>
  </si>
  <si>
    <t>Independent leaning Democrat</t>
  </si>
  <si>
    <t>Not very strong Democrat</t>
  </si>
  <si>
    <t>Strong Democrat</t>
  </si>
  <si>
    <t>Strongly conservative</t>
  </si>
  <si>
    <t>Moderately conservative</t>
  </si>
  <si>
    <t>Neither, middle of the road</t>
  </si>
  <si>
    <t>Moderately liberal</t>
  </si>
  <si>
    <t>Strongly liberal</t>
  </si>
  <si>
    <t>Do not know/not sure</t>
  </si>
  <si>
    <t>Very active LDS</t>
  </si>
  <si>
    <t>Less active LDS</t>
  </si>
  <si>
    <t>Not active LDS</t>
  </si>
  <si>
    <t>Very active Christian (non-LDS)</t>
  </si>
  <si>
    <t>Less active Christian (non-LDS)</t>
  </si>
  <si>
    <t>Not active Christian (non-LDS)</t>
  </si>
  <si>
    <t>Very active non-Christian</t>
  </si>
  <si>
    <t>Less active non-Christian</t>
  </si>
  <si>
    <t>Not active non-Christian</t>
  </si>
  <si>
    <t>Agnostic/Athiest/None</t>
  </si>
  <si>
    <t>Some high school or less</t>
  </si>
  <si>
    <t>High school graduate</t>
  </si>
  <si>
    <t>Some college</t>
  </si>
  <si>
    <t>College graduate</t>
  </si>
  <si>
    <t>Post graduate degree (e.g. MA, MBA, LLD, PhD)</t>
  </si>
  <si>
    <t>Vocational school or technical school</t>
  </si>
  <si>
    <t>How much, if at all, have you seen, read, or heard about the COVID-19, or coronavirus, outbreak?</t>
  </si>
  <si>
    <t>Top 2</t>
  </si>
  <si>
    <t>-</t>
  </si>
  <si>
    <t>f</t>
  </si>
  <si>
    <t>F</t>
  </si>
  <si>
    <t>A great deal</t>
  </si>
  <si>
    <t>d</t>
  </si>
  <si>
    <t>a</t>
  </si>
  <si>
    <t>A c f</t>
  </si>
  <si>
    <t>A fair amount</t>
  </si>
  <si>
    <t>d E</t>
  </si>
  <si>
    <t>e</t>
  </si>
  <si>
    <t>Not very much</t>
  </si>
  <si>
    <t>c D e</t>
  </si>
  <si>
    <t>Nothing at all</t>
  </si>
  <si>
    <t>Bottom 2</t>
  </si>
  <si>
    <t>Don't know</t>
  </si>
  <si>
    <t>Total sample; Weight: weights; base n = from 1208 to 1331; total n = 1331; 123 missing; effective sample size = 828 (62%)</t>
  </si>
  <si>
    <t xml:space="preserve">Multiple comparison correction: False Discovery Rate (FDR) (p = 0.05); Column multiple comparison correction: Bonferroni; Column comparison symbols: a, b, c... (p &lt;= 0.05), A, B, C... (p &lt;= 0.001); No test symbol: -; Not significant symbol: </t>
  </si>
  <si>
    <t>Table 02 - QCOVIDTHREAT: What level of threat do you think the coronavirus poses to each of the following?</t>
  </si>
  <si>
    <t xml:space="preserve">What level of threat do you think the coronavirus poses to each of the following? </t>
  </si>
  <si>
    <t>The world</t>
  </si>
  <si>
    <t>b</t>
  </si>
  <si>
    <t>a c</t>
  </si>
  <si>
    <t>A B C D f</t>
  </si>
  <si>
    <t>A B C f</t>
  </si>
  <si>
    <t>A B C F</t>
  </si>
  <si>
    <t>Very high threat</t>
  </si>
  <si>
    <t>A</t>
  </si>
  <si>
    <t>a C</t>
  </si>
  <si>
    <t>A B c</t>
  </si>
  <si>
    <t>High threat</t>
  </si>
  <si>
    <t>Moderate threat</t>
  </si>
  <si>
    <t>G</t>
  </si>
  <si>
    <t>g</t>
  </si>
  <si>
    <t>D e</t>
  </si>
  <si>
    <t>d e</t>
  </si>
  <si>
    <t>Low threat</t>
  </si>
  <si>
    <t>D</t>
  </si>
  <si>
    <t>D E</t>
  </si>
  <si>
    <t>j</t>
  </si>
  <si>
    <t>Very low threat</t>
  </si>
  <si>
    <t>c e</t>
  </si>
  <si>
    <t>The United States</t>
  </si>
  <si>
    <t>A b C d</t>
  </si>
  <si>
    <t>A B C D F</t>
  </si>
  <si>
    <t>A B C d</t>
  </si>
  <si>
    <t>A B</t>
  </si>
  <si>
    <t>e G</t>
  </si>
  <si>
    <t>E</t>
  </si>
  <si>
    <t>d e G</t>
  </si>
  <si>
    <t>c D E</t>
  </si>
  <si>
    <t>E G</t>
  </si>
  <si>
    <t>Your local community</t>
  </si>
  <si>
    <t>A b C</t>
  </si>
  <si>
    <t>A B C d f</t>
  </si>
  <si>
    <t>A e</t>
  </si>
  <si>
    <t>c f</t>
  </si>
  <si>
    <t>A C F</t>
  </si>
  <si>
    <t>a B</t>
  </si>
  <si>
    <t>A c</t>
  </si>
  <si>
    <t>a b</t>
  </si>
  <si>
    <t>a e</t>
  </si>
  <si>
    <t>b D</t>
  </si>
  <si>
    <t>e g</t>
  </si>
  <si>
    <t>f j</t>
  </si>
  <si>
    <t>A C e</t>
  </si>
  <si>
    <t>You personally</t>
  </si>
  <si>
    <t>A b</t>
  </si>
  <si>
    <t>b c</t>
  </si>
  <si>
    <t>h</t>
  </si>
  <si>
    <t>B</t>
  </si>
  <si>
    <t>Your family</t>
  </si>
  <si>
    <t>A b C f</t>
  </si>
  <si>
    <t>Total sample; Weight: weights; base n = from 1198 to 1318; total n = 1331; 133 missing; effective sample size = 833 (63%)</t>
  </si>
  <si>
    <t>Table 03 - QCOVIDIMPACTS: Which of the following would you say is more concerning to you, personally?</t>
  </si>
  <si>
    <t>Which of the following would you say is more concerning to you, personally?</t>
  </si>
  <si>
    <t>The impacts of the coronavirus on public health</t>
  </si>
  <si>
    <t>A B C D</t>
  </si>
  <si>
    <t>A B c f</t>
  </si>
  <si>
    <t>A B c F</t>
  </si>
  <si>
    <t>The impacts of the coronavirus on the economy</t>
  </si>
  <si>
    <t>Total sample; Weight: weights; base n = from 1200 to 1317; total n = 1331; 131 missing; effective sample size = 818 (62%)</t>
  </si>
  <si>
    <t>Table 04 - QCOVIDEXAG: In general, how do you think the news media has responded to the coronavirus outbreak?</t>
  </si>
  <si>
    <t>In general, how do you think the news media has responded to the coronavirus outbreak?</t>
  </si>
  <si>
    <t>The news media has greatly exaggerated the risks of the coronavirus outbreak</t>
  </si>
  <si>
    <t>d E F G</t>
  </si>
  <si>
    <t>e F G</t>
  </si>
  <si>
    <t>E F G</t>
  </si>
  <si>
    <t>e F g</t>
  </si>
  <si>
    <t>B C D E</t>
  </si>
  <si>
    <t>The news media has slightly exaggerated the risks of the coronavirus outbreak</t>
  </si>
  <si>
    <t>c</t>
  </si>
  <si>
    <t>The news media has gotten the risks of the coronavirus outbreak about right</t>
  </si>
  <si>
    <t>The news media has not taken the risks of the coronavirus outbreak quite seriously enough</t>
  </si>
  <si>
    <t>c d E</t>
  </si>
  <si>
    <t>The news media has not taken the risks of the coronavirus outbreak seriously at all</t>
  </si>
  <si>
    <t>Total sample; Weight: weights; base n = from 1195 to 1310; total n = 1331; 136 missing; effective sample size = 821 (63%)</t>
  </si>
  <si>
    <t>Table 05 - QCOVIDPREPARED: Based on what you have seen, read, or heard,  how prepared  do you believe the following groups or organizations are for the effects of the coronavirus outbreak?</t>
  </si>
  <si>
    <t xml:space="preserve">Based on what you have seen, read, or heard, how prepared do you believe the following groups or organizations are for the effects of the coronavirus outbreak? </t>
  </si>
  <si>
    <t>Your household</t>
  </si>
  <si>
    <t>b c e I J</t>
  </si>
  <si>
    <t>Very prepared</t>
  </si>
  <si>
    <t>e f g</t>
  </si>
  <si>
    <t>Somewhat prepared</t>
  </si>
  <si>
    <t>Not too prepared</t>
  </si>
  <si>
    <t>Not at all prepared</t>
  </si>
  <si>
    <t>Healthcare services in the United States</t>
  </si>
  <si>
    <t>d E f G</t>
  </si>
  <si>
    <t>b C D E f</t>
  </si>
  <si>
    <t>b c D e</t>
  </si>
  <si>
    <t>c d e</t>
  </si>
  <si>
    <t>A C</t>
  </si>
  <si>
    <t>Doctors and hospitals in your local area</t>
  </si>
  <si>
    <t>c d e f</t>
  </si>
  <si>
    <t>d E F</t>
  </si>
  <si>
    <t>b C D</t>
  </si>
  <si>
    <t>C d</t>
  </si>
  <si>
    <t>President Donald Trump and the national government</t>
  </si>
  <si>
    <t>B D E F G</t>
  </si>
  <si>
    <t>D E F G</t>
  </si>
  <si>
    <t>B C D E F</t>
  </si>
  <si>
    <t>C D E</t>
  </si>
  <si>
    <t>J</t>
  </si>
  <si>
    <t>b D E F G</t>
  </si>
  <si>
    <t>E f G</t>
  </si>
  <si>
    <t>B C D E f</t>
  </si>
  <si>
    <t>e f G</t>
  </si>
  <si>
    <t>A B C</t>
  </si>
  <si>
    <t>A B d E</t>
  </si>
  <si>
    <t>A B C d F</t>
  </si>
  <si>
    <t>A B E</t>
  </si>
  <si>
    <t>Governor Gary Herbert and the state government</t>
  </si>
  <si>
    <t>b f h J</t>
  </si>
  <si>
    <t>E g</t>
  </si>
  <si>
    <t>b J</t>
  </si>
  <si>
    <t>b e</t>
  </si>
  <si>
    <t>a b c</t>
  </si>
  <si>
    <t>A b c</t>
  </si>
  <si>
    <t>a b C</t>
  </si>
  <si>
    <t>Your friends and neighbors</t>
  </si>
  <si>
    <t>c d</t>
  </si>
  <si>
    <t>e J</t>
  </si>
  <si>
    <t>b E J</t>
  </si>
  <si>
    <t>A d F</t>
  </si>
  <si>
    <t>a F</t>
  </si>
  <si>
    <t>A F</t>
  </si>
  <si>
    <t>The Salt Lake City International Airport</t>
  </si>
  <si>
    <t>C</t>
  </si>
  <si>
    <t>a e f</t>
  </si>
  <si>
    <t>Total sample; Weight: weights; base n = from 1187 to 1308; total n = 1331; 144 missing; effective sample size = 815 (62%)</t>
  </si>
  <si>
    <t>Table 06 - QCOVIDDEAL: Based on what you have seen, read, or heard,  how confident are you  in the ability of the following groups or organizations to deal with the coronavirus outbreak?</t>
  </si>
  <si>
    <t xml:space="preserve">Based on what you have seen, read, or heard, how confident are you in the ability of the following groups or organizations to deal with the coronavirus outbreak? </t>
  </si>
  <si>
    <t>Very confident</t>
  </si>
  <si>
    <t>E F g</t>
  </si>
  <si>
    <t>e f</t>
  </si>
  <si>
    <t>c D</t>
  </si>
  <si>
    <t>Somewhat confident</t>
  </si>
  <si>
    <t>Not too confident</t>
  </si>
  <si>
    <t>Not at all confident</t>
  </si>
  <si>
    <t>d E F g</t>
  </si>
  <si>
    <t>e F</t>
  </si>
  <si>
    <t>E F</t>
  </si>
  <si>
    <t>D E F g</t>
  </si>
  <si>
    <t>B c D E F G</t>
  </si>
  <si>
    <t>B C D E F G</t>
  </si>
  <si>
    <t>a c D e</t>
  </si>
  <si>
    <t>d J</t>
  </si>
  <si>
    <t>b h J</t>
  </si>
  <si>
    <t>C d E</t>
  </si>
  <si>
    <t>a B c</t>
  </si>
  <si>
    <t>a d</t>
  </si>
  <si>
    <t>Total sample; Weight: weights; base n = from 1176 to 1300; total n = 1331; 155 missing; effective sample size = 814 (63%)</t>
  </si>
  <si>
    <t>Table 07 - QCOVIDWORRY: How do you feel about the possibility that you or someone in your immediate family might catch the coronavirus?</t>
  </si>
  <si>
    <t>How do you feel about the possibility that you or someone in your immediate family might catch the coronavirus?</t>
  </si>
  <si>
    <t>A B f</t>
  </si>
  <si>
    <t>Very worried</t>
  </si>
  <si>
    <t>Somewhat worried</t>
  </si>
  <si>
    <t>Not too worried</t>
  </si>
  <si>
    <t>Not at all worried</t>
  </si>
  <si>
    <t>Someone in my family has already caught it</t>
  </si>
  <si>
    <t>Not sure</t>
  </si>
  <si>
    <t>Total sample; Weight: weights; base n = from 1186 to 1300; total n = 1331; 145 missing; effective sample size = 811 (62%)</t>
  </si>
  <si>
    <t>Table 08 - QCOVIDIMPACT: What, if any, impact has the coronavirus had on you and your family's day-to-day life?</t>
  </si>
  <si>
    <t>What, if any, impact has the coronavirus had on you and your family's day-to-day life?</t>
  </si>
  <si>
    <t>The coronavirus has changed my life in a very major way</t>
  </si>
  <si>
    <t>The coronavirus has changed my life in a  fairly major way</t>
  </si>
  <si>
    <t>The coronavirus has changed my life in a small way</t>
  </si>
  <si>
    <t>The coronavirus has not changed my life in any way</t>
  </si>
  <si>
    <t>C D e</t>
  </si>
  <si>
    <t>A B C d e</t>
  </si>
  <si>
    <t>Total sample; Weight: weights; base n = from 1184 to 1297; total n = 1331; 147 missing; effective sample size = 817 (63%)</t>
  </si>
  <si>
    <t>Table 09 - QBEHAVIORS: Have you done any of the following things to prepare for or prevent the spread of coronavirus?</t>
  </si>
  <si>
    <t xml:space="preserve">Have you done any of the following things to prepare for or prevent the spread of coronavirus? </t>
  </si>
  <si>
    <t>Changed travel plans</t>
  </si>
  <si>
    <t>Yes</t>
  </si>
  <si>
    <t>No</t>
  </si>
  <si>
    <t>Worked from home instead of going to your usual place of work</t>
  </si>
  <si>
    <t>b f</t>
  </si>
  <si>
    <t>Purchased extra food or supplies</t>
  </si>
  <si>
    <t>Limited social interactions</t>
  </si>
  <si>
    <t>a f</t>
  </si>
  <si>
    <t>e I</t>
  </si>
  <si>
    <t>Wear a medical face mask in public</t>
  </si>
  <si>
    <t>b c d e</t>
  </si>
  <si>
    <t>a B c D e g</t>
  </si>
  <si>
    <t>Postponed major purchases</t>
  </si>
  <si>
    <t>Total sample; Weight: weights; base n = from 1166 to 1296; total n = 1331; 165 missing; effective sample size = 812 (63%)</t>
  </si>
  <si>
    <t>Table 10 - QREPPRIMARY: If the June 2020 Republican Primary election for Governor were held today, who would you vote for</t>
  </si>
  <si>
    <t>Base - All Republican respondents.</t>
  </si>
  <si>
    <t>If the June 2020 Republican Primary election for Governor were held today, who would you vote for</t>
  </si>
  <si>
    <t>Spencer Cox</t>
  </si>
  <si>
    <t>b j</t>
  </si>
  <si>
    <t>Jon Huntsman, Jr.</t>
  </si>
  <si>
    <t>Greg Hughes</t>
  </si>
  <si>
    <t>b C d</t>
  </si>
  <si>
    <t>Jeff Burningham</t>
  </si>
  <si>
    <t>Aimee Winder Newton</t>
  </si>
  <si>
    <t>Thomas Wright</t>
  </si>
  <si>
    <t>Jan Garbett</t>
  </si>
  <si>
    <t>Jason Christensen</t>
  </si>
  <si>
    <t>Total sample; Weight: weights; base n = from 595 to 641; total n = 1331; 736 missing; effective sample size = 435 (68%)</t>
  </si>
  <si>
    <t>Table 11 - QREPPRIMARY_CHOICE2: Let’s imagine for a moment that your preferred candidate was not on the primary ballot. Who would be your second choice?</t>
  </si>
  <si>
    <t>Let’s imagine for a moment that your preferred candidate was not on the primary ballot. Who would be your second choice?</t>
  </si>
  <si>
    <t>B c d</t>
  </si>
  <si>
    <t>Total sample; Weight: weights; base n = from 562 to 606; total n = 1331; 769 missing; effective sample size = 424 (70%)</t>
  </si>
  <si>
    <t>Table 12 - QREPPRIMARY_CHOICE3: Let’s imagine for a moment that your first two preferred candidates were not on the primary ballot? Who would be your third choice?</t>
  </si>
  <si>
    <t>Let’s imagine for a moment that your first two preferred candidates were not on the primary ballot? Who would be your third choice?</t>
  </si>
  <si>
    <t>Total sample; Weight: weights; base n = from 515 to 553; total n = 1331; 816 missing; effective sample size = 397 (72%)</t>
  </si>
  <si>
    <t>Table 13 - QREP_AGPRIMARY: If the June 2020 Republican Primary election for Utah Attorney General were held today, who would you vote for?</t>
  </si>
  <si>
    <t>If the June 2020 Republican Primary election for Utah Attorney General were held today, who would you vote for?</t>
  </si>
  <si>
    <t>Sean Reyes</t>
  </si>
  <si>
    <t>David Leavitt</t>
  </si>
  <si>
    <t>b c d E</t>
  </si>
  <si>
    <t>John Swallow</t>
  </si>
  <si>
    <t>Total sample; Weight: weights; base n = from 576 to 625; total n = 1331; 755 missing; effective sample size = 425 (68%)</t>
  </si>
  <si>
    <t>Table 14 - CD1_REPPRIMARY: If the June 2020 Republican Primary election for the U.S. House of Representatives were held today, who would you vote for?</t>
  </si>
  <si>
    <t>Base - All Republican respondents in 1st congressional district.</t>
  </si>
  <si>
    <t>If the June 2020 Republican Primary election for the U.S. House of Representatives were held today, who would you vote for? - 1st congressional district</t>
  </si>
  <si>
    <t>Bob Stevenson</t>
  </si>
  <si>
    <t>Katie Witt</t>
  </si>
  <si>
    <t>Mark Shepherd</t>
  </si>
  <si>
    <t>Catherine Hammon</t>
  </si>
  <si>
    <t>Douglas Durbano</t>
  </si>
  <si>
    <t>Kerry Gibson</t>
  </si>
  <si>
    <t>Tina Cannon</t>
  </si>
  <si>
    <t>C D</t>
  </si>
  <si>
    <t>Blake Moore</t>
  </si>
  <si>
    <t>Zach Hartman</t>
  </si>
  <si>
    <t>J C DeYoung</t>
  </si>
  <si>
    <t>Chadwick Fairbanks</t>
  </si>
  <si>
    <t>Howard Wallack</t>
  </si>
  <si>
    <t>Total sample; Weight: weights; base n = from 97 to 103; total n = 1331; 1234 missing; effective sample size = 63 (61%)</t>
  </si>
  <si>
    <t>Table 15 - CD2_REPPRIMARY: If the June 2020 Republican Primary election for the U.S. House of Representatives were held today, who would you vote for?</t>
  </si>
  <si>
    <t>Base - All Republican respondents in 2nd congressional district.</t>
  </si>
  <si>
    <t>If the June 2020 Republican Primary election for the U.S. House of Representatives were held today, who would you vote for? - 2nd congressional district</t>
  </si>
  <si>
    <t>Chris Stewart</t>
  </si>
  <si>
    <t>Mary Burkett</t>
  </si>
  <si>
    <t>Ty Jensen</t>
  </si>
  <si>
    <t>Carson Jorgensen</t>
  </si>
  <si>
    <t>Total sample; Weight: weights; base n = from 158 to 175; total n = 1331; 1173 missing; effective sample size = 127 (72%)</t>
  </si>
  <si>
    <t>Table 16 - CD3_REPPRIMARY: If the June 2020 Republican Primary election for the U.S. House of Representatives were held today, who would you vote for?</t>
  </si>
  <si>
    <t>Base - All Republican respondents in 3rd congressional district.</t>
  </si>
  <si>
    <t>If the June 2020 Republican Primary election for the U.S. House of Representatives were held today, who would you vote for? - 3rd congressional district</t>
  </si>
  <si>
    <t>John Curtis</t>
  </si>
  <si>
    <t>b d F</t>
  </si>
  <si>
    <t>Tim Aalders</t>
  </si>
  <si>
    <t>Total sample; Weight: weights; base n = from 172 to 184; total n = 1331; 1159 missing; effective sample size = 119 (65%)</t>
  </si>
  <si>
    <t>Table 17 - CD4_REPPRIMARY: If the June 2020 Republican Primary election for the U.S. House of Representatives were held today, who would you vote for?</t>
  </si>
  <si>
    <t>Base - All Republican respondents in 4th congressional district.</t>
  </si>
  <si>
    <t>If the June 2020 Republican Primary election for the U.S. House of Representatives were held today, who would you vote for? - 4th congressional district</t>
  </si>
  <si>
    <t>Jay McFarland</t>
  </si>
  <si>
    <t>Burgess Owens</t>
  </si>
  <si>
    <t>Kim Coleman</t>
  </si>
  <si>
    <t>Kathleen Anderson</t>
  </si>
  <si>
    <t>Chris Biesinger</t>
  </si>
  <si>
    <t>Trent Christensen</t>
  </si>
  <si>
    <t>Cindy Thompson</t>
  </si>
  <si>
    <t>Total sample; Weight: weights; base n = from 104 to 112; total n = 1331; 1227 missing; effective sample size = 77 (69%)</t>
  </si>
  <si>
    <t>Table 18 - QUNAFF_PARTICIPATE: How likely are you to vote in the June 2020 Primary election for Governor?</t>
  </si>
  <si>
    <t>Base - All unaffiliated respondents.</t>
  </si>
  <si>
    <t>How likely are you to vote in the June 2020 Primary election for Governor?</t>
  </si>
  <si>
    <t>Definitely will</t>
  </si>
  <si>
    <t>Probably will</t>
  </si>
  <si>
    <t>Probably will not</t>
  </si>
  <si>
    <t>Definitely will not</t>
  </si>
  <si>
    <t>Total sample; Weight: weights; base n = from 364 to 402; total n = 1331; 967 missing; effective sample size = 244 (61%)</t>
  </si>
  <si>
    <t>Table 19 - QUNAFF_LEAN: Thinking ahead to the June 2020 Primary election for Governor, do you plan to vote in the Republican or Democratic Primary?</t>
  </si>
  <si>
    <t>Base - Unaffiliated respondents that are likely to vote in the June 2020 Primary election for Governor.</t>
  </si>
  <si>
    <t>Thinking ahead to the June 2020 Primary election for Governor, do you plan to vote in the Republican or Democratic Primary?</t>
  </si>
  <si>
    <t>Republican</t>
  </si>
  <si>
    <t>Democratic</t>
  </si>
  <si>
    <t>Total sample; Weight: weights; base n = from 279 to 309; total n = 1331; 1052 missing; effective sample size = 195 (63%)</t>
  </si>
  <si>
    <t>Table 20 - QUNAFF_LIKELYAFF: As you may be aware, Republican primary elections in Utah are  closed primaries , meaning that only voters who are registered, or formally affiliated with the Republican party can participate in party primary elections. Knowing this, how likely are you to affiliate with the Republican party in order to participate in the June Republican Primary elections?</t>
  </si>
  <si>
    <t>Base - Unaffiliated respondents that are likely to vote Republican in the June 2020 Primary election for Governor.</t>
  </si>
  <si>
    <t>As you may be aware, Republican primary elections in Utah are closed primaries, meaning that only voters who are registered, or formally affiliated with the Republican party can participate in party primary elections. Knowing this, how likely are you to affiliate with the Republican party in order to participate in the June Republican Primary elections?</t>
  </si>
  <si>
    <t>Very likely</t>
  </si>
  <si>
    <t>Somewhat likely</t>
  </si>
  <si>
    <t>Somewhat unlikely</t>
  </si>
  <si>
    <t>Very unlikely</t>
  </si>
  <si>
    <t>Total sample; Weight: weights; base n = from 120 to 135; total n = 1331; 1211 missing; effective sample size = 93 (69%)</t>
  </si>
  <si>
    <t>Table 21 - QUNAFF_GOPPRIMARY: If the June 2020 Republican Primary election for Governor were held today, who would you vote for?</t>
  </si>
  <si>
    <t>Base - Unaffiliated respondents that are likely to vote Republican understanding they will need to formally affiliate with the Republican party in the June 2020 Primary election for Governor.</t>
  </si>
  <si>
    <t>If the June 2020 Republican Primary election for Governor were held today, who would you vote for?</t>
  </si>
  <si>
    <t>Jon Hunstman, Jr.</t>
  </si>
  <si>
    <t>Total sample; Weight: weights; base n = from 84 to 97; total n = 1331; 1247 missing; effective sample size = 62 (64%)</t>
  </si>
  <si>
    <t>Table 22 - QUNAFF_AG: If the June 2020 Republican Primary election for Utah Attorney General were held today, who would you vote for?</t>
  </si>
  <si>
    <t>Total sample; Weight: weights; base n = from 68 to 79; total n = 1331; 1263 missing; effective sample size = 49 (62%)</t>
  </si>
  <si>
    <t>Table 23 - QDEMPRIMARY: If the June 2020 Democratic Primary election for Governor were held today, who would you vote for?</t>
  </si>
  <si>
    <t>Base - All Democratic respondents.</t>
  </si>
  <si>
    <t>If the June 2020 Democratic Primary election for Governor were held today, who would you vote for?</t>
  </si>
  <si>
    <t>Christopher Peterson</t>
  </si>
  <si>
    <t>Nikki R. Pino</t>
  </si>
  <si>
    <t>Neil Hansen</t>
  </si>
  <si>
    <t>d f</t>
  </si>
  <si>
    <t>Ryan Jackson</t>
  </si>
  <si>
    <t>Zachary Moses</t>
  </si>
  <si>
    <t>Archie Williams</t>
  </si>
  <si>
    <t>Total sample; Weight: weights; base n = from 156 to 167; total n = 1331; 1175 missing; effective sample size = 113 (68%)</t>
  </si>
  <si>
    <t>Table 24 - QDEMPRIMARY_CHOICE2: Let’s imagine for a moment that your preferred candidate was not on the primary ballot. Who would be your second choice?</t>
  </si>
  <si>
    <t>Let’s imagine for a moment that your first two preferred candidates were not on the primary ballot? Who would be your second choice?4</t>
  </si>
  <si>
    <t>b d f</t>
  </si>
  <si>
    <t>Total sample; Weight: weights; base n = from 148 to 158; total n = 1331; 1183 missing; effective sample size = 103 (65%)</t>
  </si>
  <si>
    <t>Table 25 - QDEMPRIMARY_CHOICE3: Let’s imagine for a moment that your first two preferred candidates were not on the primary ballot? Who would be your third choice?</t>
  </si>
  <si>
    <t>Let’s imagine for a moment that your first two preferred candidates were not on the primary ballot? Who would be your third choice?4</t>
  </si>
  <si>
    <t>Total sample; Weight: weights; base n = from 148 to 160; total n = 1331; 1183 missing; effective sample size = 104 (65%)</t>
  </si>
  <si>
    <t>Table 26 - QDEMPRIMARY_AG: If the June 2020 Democratic Primary election for Utah Attorney General were held today, who would you vote for?</t>
  </si>
  <si>
    <t>If the June 2020 Democratic Primary election for Utah Attorney General were held today, who would you vote for?</t>
  </si>
  <si>
    <t>Greg Skordas</t>
  </si>
  <si>
    <t>Kevin Probasco</t>
  </si>
  <si>
    <t>Total sample; Weight: weights; base n = from 205 to 223; total n = 1331; 1126 missing; effective sample size = 133 (60%)</t>
  </si>
  <si>
    <t>Table 27 - CD1_DEMPRIMARY: If the June 2020 Democratic Primary election for the U.S. House of Representatives were held today, who would you vote for?</t>
  </si>
  <si>
    <t>Base - All Democratic respondents in 1st congressional district.</t>
  </si>
  <si>
    <t>If the June 2020 Democratic Primary election for the U.S. House of Representatives were held today, who would you vote for? - 1st congressional district</t>
  </si>
  <si>
    <t>Darren Parry</t>
  </si>
  <si>
    <t>Jamie Cheek</t>
  </si>
  <si>
    <t>Total sample; Weight: weights; base n = from 27 to 29; total n = 1331; 1304 missing; effective sample size = 15 (53%)</t>
  </si>
  <si>
    <t>Table 28 - CD2_DEMPRIMARY: If the June 2020 Democratic Primary election for the U.S. House of Representatives were held today, who would you vote for?</t>
  </si>
  <si>
    <t>Base - All Democratic respondents in 2nd congressional district.</t>
  </si>
  <si>
    <t>If the June 2020 Democratic Primary election for the U.S. House of Representatives were held today, who would you vote for? - 2nd congressional district</t>
  </si>
  <si>
    <t>Randy Hopkins</t>
  </si>
  <si>
    <t>Kael Weston</t>
  </si>
  <si>
    <t>Larry Livingston</t>
  </si>
  <si>
    <t>Total sample; Weight: weights; base n = from 55 to 59; total n = 1331; 1276 missing; effective sample size = 37 (63%)</t>
  </si>
  <si>
    <t>Table 29 - CD3_DEMPRIMARY: If the June 2020 Democratic Primary election for the U.S. House of Representatives were held today, who would you vote for?</t>
  </si>
  <si>
    <t>Base - All Democratic respondents in 3rd congressional district.</t>
  </si>
  <si>
    <t>If the June 2020 Democratic Primary election for the U.S. House of Representatives were held today, who would you vote for? - 3rd congressional district</t>
  </si>
  <si>
    <t>Devin Thorpe</t>
  </si>
  <si>
    <t>c d g</t>
  </si>
  <si>
    <t>Jared Anderson</t>
  </si>
  <si>
    <t>Trey Robinson</t>
  </si>
  <si>
    <t>Total sample; Weight: weights; base n = from 36 to 37; total n = 1331; 1295 missing; effective sample size = 22 (60%)</t>
  </si>
  <si>
    <t>Table 30 - CD4_DEMPRIMARY: If the June 2020 Democratic Primary election for the U.S. House of Representatives were held today, who would you vote for?</t>
  </si>
  <si>
    <t>Base - All Democratic respondents in 4th congressional district.</t>
  </si>
  <si>
    <t>If the June 2020 Democratic Primary election for the U.S. House of Representatives were held today, who would you vote for? - 4th congressional district</t>
  </si>
  <si>
    <t>Ben McAdams</t>
  </si>
  <si>
    <t>Daniel Beckstrand</t>
  </si>
  <si>
    <t>Total sample; Weight: weights; base n = from 89 to 98; total n = 1331; 1242 missing; effective sample size = 58 (59%)</t>
  </si>
  <si>
    <t>Table 31 - QCONGRESS: If the November 2020 election for U.S. House of Representatives were held today, would you vote for the Republican party candidate, the Democratic party candidate, or someone else?</t>
  </si>
  <si>
    <t>If the November 2020 election for U.S. House of Representatives were held today, would you vote for the Republican party candidate, the Democratic party candidate, or someone else?</t>
  </si>
  <si>
    <t>Republican candidate</t>
  </si>
  <si>
    <t>C J</t>
  </si>
  <si>
    <t>Democratic candidate</t>
  </si>
  <si>
    <t>Someone else</t>
  </si>
  <si>
    <t>A g</t>
  </si>
  <si>
    <t>Other, please specify</t>
  </si>
  <si>
    <t>Don't know/not sure</t>
  </si>
  <si>
    <t>A G</t>
  </si>
  <si>
    <t>A E</t>
  </si>
  <si>
    <t>Total sample; Weight: weights; base n = from 1164 to 1271; total n = 1331; 167 missing; effective sample size = 809 (64%)</t>
  </si>
  <si>
    <t>Table 32 - Q2020ELECTION1: If the November 2020 election for the President of the United States were being held today and the Democratic nominee was Joe Biden and the Republican nominee was Donald Trump, who would you vote for?</t>
  </si>
  <si>
    <t>If the November 2020 election for the President of the United States were being held today and the Democratic nominee was Joe Biden and the Republican nominee was Donald Trump, who would you vote for?</t>
  </si>
  <si>
    <t>The Democratic nominee, Joe Biden</t>
  </si>
  <si>
    <t>A B e</t>
  </si>
  <si>
    <t>The Republican nominee, Donald Trump</t>
  </si>
  <si>
    <t>c J</t>
  </si>
  <si>
    <t>A third-party candidate</t>
  </si>
  <si>
    <t>A e G</t>
  </si>
  <si>
    <t>A e g</t>
  </si>
  <si>
    <t>A E G</t>
  </si>
  <si>
    <t>A d e</t>
  </si>
  <si>
    <t>Total sample; Weight: weights; base n = from 1160 to 1266; total n = 1331; 171 missing; effective sample size = 815 (64%)</t>
  </si>
  <si>
    <t>Table 33 - QAPPROVAL_STLEG: Do you approve or disapprove of the way in which the Utah State Legislature is handling its job?</t>
  </si>
  <si>
    <t>Do you approve or disapprove of the way in which the Utah State Legislature is handling its job?</t>
  </si>
  <si>
    <t>c D E f G</t>
  </si>
  <si>
    <t>D E G</t>
  </si>
  <si>
    <t>Strongly approve</t>
  </si>
  <si>
    <t>Somewhat approve</t>
  </si>
  <si>
    <t>d E G</t>
  </si>
  <si>
    <t>Somewhat disapprove</t>
  </si>
  <si>
    <t>Strongly disapprove</t>
  </si>
  <si>
    <t>a E j</t>
  </si>
  <si>
    <t>Total sample; Weight: weights; base n = from 1164 to 1269; total n = 1331; 167 missing; effective sample size = 810 (64%)</t>
  </si>
  <si>
    <t>Table 34 - QLEGSESSION: As you may know, the Utah State Legislature has just concluded its 2020 session. Given what you have read or heard about the work of the Utah State Legislature, would you say that Utah State Legislature has had a successful session or has not had a successful session?</t>
  </si>
  <si>
    <t>As you may know, the Utah State Legislature has just concluded its 2020 session. Given what you have read or heard about the work of the Utah State Legislature, would you say that Utah State Legislature has had a successful session or has not had a success?</t>
  </si>
  <si>
    <t>The Utah State Legislature has had a successful session</t>
  </si>
  <si>
    <t>The Utah State Legislature has not had a successful session</t>
  </si>
  <si>
    <t>Total sample; Weight: weights; base n = from 1113 to 1208; total n = 1331; 218 missing; effective sample size = 746 (62%)</t>
  </si>
  <si>
    <t>Table 35 - QLEGPROBLEMS: From what you have read or heard about the Utah State Legislature, would you say it has addressed Utah's major problems or has not addressed Utah's major problems?</t>
  </si>
  <si>
    <t>From what you have read or heard about the Utah State Legislature, would you say it has addressed Utah's major problems or has not addressed Utah's major problems?</t>
  </si>
  <si>
    <t>It has not addressed Utah's major problems</t>
  </si>
  <si>
    <t>It has addressed Utah's major problems</t>
  </si>
  <si>
    <t>Total sample; Weight: weights; base n = from 1132 to 1227; total n = 1331; 199 missing; effective sample size = 770 (63%)</t>
  </si>
  <si>
    <t>Table 36 - QLEGREALCONCERN: From what you have read or heard about the Utah State Legislature, would you say it addressed issues of real concern to you or did it not address issues of real concern to you?</t>
  </si>
  <si>
    <t>From what you have read or heard about the Utah State Legislature, would you say it addressed issues of real concern to you or did it not address issues of real concern to you?</t>
  </si>
  <si>
    <t>It addressed issues of real concern to me</t>
  </si>
  <si>
    <t>D e f G</t>
  </si>
  <si>
    <t>d e f G</t>
  </si>
  <si>
    <t>It did not address issues of real concern to me</t>
  </si>
  <si>
    <t>Total sample; Weight: weights; base n = from 1127 to 1220; total n = 1331; 204 missing; effective sample size = 762 (62%)</t>
  </si>
  <si>
    <t>Table 37 - QEDUCFUNDING: Currently, the Utah State Constitution says that income tax can only be used to fund public and higher education. The Utah State Legislature recently passed a bill that would allow voters to decide if they would like to change the Utah State Constitution to allow the income tax to also fund programs for children and people with disabilities. Do you favor or oppose the constitutional amendment to expand the use of income tax revenue to fund programs for children and people with disabilities?</t>
  </si>
  <si>
    <t>Currently, the Utah State Constitution says that income tax can only be used to fund public and higher education. The Utah State Legislature recently passed a bill that would allow voters to decide if they would like to change the Utah State Constitution to allow the income tax to also fund programs for children and people with disabilities. Do you favor or oppose the constitutional amendment to expand the use of income tax revenue to fund programs for children and people with disabilities?</t>
  </si>
  <si>
    <t>Favor the amendment to the Utah Constitution</t>
  </si>
  <si>
    <t>Oppose the amendment to the Utah Constitution</t>
  </si>
  <si>
    <t>Total sample; Weight: weights; base n = from 1158 to 1260; total n = 1331; 173 missing; effective sample size = 785 (62%)</t>
  </si>
  <si>
    <t>B C D</t>
  </si>
  <si>
    <t>a b d</t>
  </si>
  <si>
    <t>Table 48 - PARTY7: (RECODED PARTY IDENTIFICATION)</t>
  </si>
  <si>
    <t>(RECODED PARTY IDENTIFICATION)</t>
  </si>
  <si>
    <t>A B C D E F</t>
  </si>
  <si>
    <t>A B C D E G</t>
  </si>
  <si>
    <t>A B C D F G</t>
  </si>
  <si>
    <t>A B c e</t>
  </si>
  <si>
    <t>A B C E F G</t>
  </si>
  <si>
    <t>A B D E</t>
  </si>
  <si>
    <t>A B D E F G</t>
  </si>
  <si>
    <t>A c D E</t>
  </si>
  <si>
    <t>A C D E F G</t>
  </si>
  <si>
    <t>Total sample; Weight: weights; base n = from 1094 to 1147; total n = 1331; 237 missing; effective sample size = 708 (62%)</t>
  </si>
  <si>
    <t xml:space="preserve">Table 49 - QIDEOLOGY: On most political matters do you consider yourself: </t>
  </si>
  <si>
    <t>On most political matters do you consider yourself:</t>
  </si>
  <si>
    <t>A D E f G</t>
  </si>
  <si>
    <t>A C D E F</t>
  </si>
  <si>
    <t>a G</t>
  </si>
  <si>
    <t>A b C e G</t>
  </si>
  <si>
    <t>A B D E F</t>
  </si>
  <si>
    <t>A B C E F</t>
  </si>
  <si>
    <t>A B C D E f</t>
  </si>
  <si>
    <t>A b e</t>
  </si>
  <si>
    <t>A B e F</t>
  </si>
  <si>
    <t>A B C D E</t>
  </si>
  <si>
    <t>Total sample; Weight: weights; base n = from 1208 to 1240; total n = 1331; 123 missing; effective sample size = 756 (61%)</t>
  </si>
  <si>
    <t>Table 50 - QSEX: Which of the following best describes how you think of yourself?</t>
  </si>
  <si>
    <t>Which of the following best describes how you think of yourself?</t>
  </si>
  <si>
    <t>In another way</t>
  </si>
  <si>
    <t>b C D E</t>
  </si>
  <si>
    <t>Total sample; Weight: weights; base n = from 1206 to 1238; total n = 1331; 125 missing; effective sample size = 789 (64%)</t>
  </si>
  <si>
    <t>Table 51 - QAGEGROUP: What year were you born (RECODED INTO AGE CATEGORIES)</t>
  </si>
  <si>
    <t>What year were you born (RECODED INTO AGE CATEGORIES)</t>
  </si>
  <si>
    <t>A C D E</t>
  </si>
  <si>
    <t>A B C E</t>
  </si>
  <si>
    <t>C e</t>
  </si>
  <si>
    <t>Total sample; Weight: weights; base n = from 1188 to 1208; total n = 1331; 143 missing; effective sample size = 731 (60%)</t>
  </si>
  <si>
    <t>Table 52 - QEDOFR: What is the last year of school you completed?</t>
  </si>
  <si>
    <t>What is the last year of school you completed?</t>
  </si>
  <si>
    <t>B e</t>
  </si>
  <si>
    <t>A d e j</t>
  </si>
  <si>
    <t>Total sample; Weight: weights; base n = from 1208 to 1236; total n = 1331; 123 missing; effective sample size = 753 (61%)</t>
  </si>
  <si>
    <t>Table 53 - RELIGIOSITY: What, if any, is your religious preference?</t>
  </si>
  <si>
    <t>What, if any, is your religious preference?</t>
  </si>
  <si>
    <t>B C D E F G H I J</t>
  </si>
  <si>
    <t>A C D E F G H I J</t>
  </si>
  <si>
    <t>A B D E F G H I J</t>
  </si>
  <si>
    <t>A B C E F G H I J</t>
  </si>
  <si>
    <t>A B C D F G H I J</t>
  </si>
  <si>
    <t>A B C D E G H I J</t>
  </si>
  <si>
    <t>A B C D E F H i J</t>
  </si>
  <si>
    <t>A B C D E F G I J</t>
  </si>
  <si>
    <t>A B C D E F g H J</t>
  </si>
  <si>
    <t>A B C D E F G H I</t>
  </si>
  <si>
    <t>Total sample; Weight: weights; base n = from 1202 to 1255; total n = 1331; 129 missing; effective sample size = 768 (61%)</t>
  </si>
  <si>
    <t>Table 54 - QINCOME: What do you expect your 2020 family income to be?</t>
  </si>
  <si>
    <t>What do you expect your 2020 family income to be?</t>
  </si>
  <si>
    <t>Under $25,000</t>
  </si>
  <si>
    <t>$25,000 - 34,999</t>
  </si>
  <si>
    <t>B c</t>
  </si>
  <si>
    <t>D E f</t>
  </si>
  <si>
    <t>$35,000 - 49,999</t>
  </si>
  <si>
    <t>$50,000 - 74,999</t>
  </si>
  <si>
    <t>$75,000 - 99,999</t>
  </si>
  <si>
    <t>a d e J</t>
  </si>
  <si>
    <t>$100,000 - 124,999</t>
  </si>
  <si>
    <t>$125,000 - 149,999</t>
  </si>
  <si>
    <t>Over $150,000</t>
  </si>
  <si>
    <t>Prefer not to say</t>
  </si>
  <si>
    <t>Total sample; Weight: weights; base n = from 1202 to 1225; total n = 1331; 129 missing; effective sample size = 779 (64%)</t>
  </si>
  <si>
    <t>Table 55 - Congressional: Congressional district</t>
  </si>
  <si>
    <t>A C D</t>
  </si>
  <si>
    <t>A B D</t>
  </si>
  <si>
    <t>Table 56 - country_condensed: County</t>
  </si>
  <si>
    <t>County</t>
  </si>
  <si>
    <t>CACHE</t>
  </si>
  <si>
    <t>b C D e f</t>
  </si>
  <si>
    <t>DAVIS</t>
  </si>
  <si>
    <t>SALT LAKE</t>
  </si>
  <si>
    <t>UTAH</t>
  </si>
  <si>
    <t>a b C d e</t>
  </si>
  <si>
    <t>d E f h J</t>
  </si>
  <si>
    <t>WASHINGTON</t>
  </si>
  <si>
    <t>WEBER</t>
  </si>
  <si>
    <t>OTHER</t>
  </si>
  <si>
    <t>b c D</t>
  </si>
  <si>
    <t>D f g</t>
  </si>
  <si>
    <t>d f g</t>
  </si>
  <si>
    <t>a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</si>
</sst>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b/>
      <sz val="8"/>
      <name val="Arial"/>
      <family val="2"/>
    </font>
    <font>
      <u/>
      <sz val="8"/>
      <name val="Arial"/>
      <family val="2"/>
    </font>
    <font>
      <sz val="8"/>
      <name val="Arial"/>
      <family val="2"/>
    </font>
    <font>
      <sz val="8"/>
      <color rgb="FFA2AAAD"/>
      <name val="Arial"/>
      <family val="2"/>
    </font>
    <font>
      <sz val="7"/>
      <name val="Arial"/>
      <family val="2"/>
    </font>
  </fonts>
  <fills count="5">
    <fill>
      <patternFill patternType="none"/>
    </fill>
    <fill>
      <patternFill patternType="gray125"/>
    </fill>
    <fill>
      <patternFill patternType="solid">
        <fgColor rgb="FF0F243E"/>
      </patternFill>
    </fill>
    <fill>
      <patternFill patternType="solid">
        <fgColor rgb="FFE7E6E6"/>
      </patternFill>
    </fill>
    <fill>
      <patternFill patternType="solid">
        <fgColor rgb="FF2083E7"/>
      </patternFill>
    </fill>
  </fills>
  <borders count="5">
    <border>
      <left/>
      <right/>
      <top/>
      <bottom/>
      <diagonal/>
    </border>
    <border>
      <left/>
      <right/>
      <top/>
      <bottom style="thin">
        <color auto="1"/>
      </bottom>
      <diagonal/>
    </border>
    <border>
      <left/>
      <right/>
      <top style="thin">
        <color auto="1"/>
      </top>
      <bottom/>
      <diagonal/>
    </border>
    <border>
      <left/>
      <right/>
      <top style="thick">
        <color auto="1"/>
      </top>
      <bottom/>
      <diagonal/>
    </border>
    <border>
      <left style="thick">
        <color auto="1"/>
      </left>
      <right/>
      <top/>
      <bottom/>
      <diagonal/>
    </border>
  </borders>
  <cellStyleXfs count="2">
    <xf numFmtId="0" fontId="0" fillId="0" borderId="0"/>
    <xf numFmtId="0" fontId="1" fillId="0" borderId="0"/>
  </cellStyleXfs>
  <cellXfs count="29">
    <xf numFmtId="0" fontId="0" fillId="0" borderId="0" xfId="0"/>
    <xf numFmtId="0" fontId="0" fillId="0" borderId="0" xfId="0"/>
    <xf numFmtId="0" fontId="0" fillId="0" borderId="0" xfId="0" quotePrefix="1"/>
    <xf numFmtId="0" fontId="0" fillId="2" borderId="0" xfId="0" applyFill="1"/>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2" borderId="0" xfId="1" applyFont="1" applyFill="1" applyAlignment="1">
      <alignment horizontal="left" vertical="center" wrapText="1"/>
    </xf>
    <xf numFmtId="0" fontId="0" fillId="0" borderId="4" xfId="0" applyBorder="1"/>
    <xf numFmtId="0" fontId="4" fillId="0" borderId="0" xfId="0" applyFont="1" applyAlignment="1">
      <alignment horizontal="center" wrapText="1"/>
    </xf>
    <xf numFmtId="0" fontId="4" fillId="3" borderId="0" xfId="0" applyFont="1" applyFill="1" applyAlignment="1">
      <alignment horizontal="center" wrapText="1"/>
    </xf>
    <xf numFmtId="0" fontId="4" fillId="0" borderId="0" xfId="0" quotePrefix="1" applyFont="1" applyAlignment="1">
      <alignment horizontal="center" wrapText="1"/>
    </xf>
    <xf numFmtId="9" fontId="4" fillId="0" borderId="2"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4" fillId="0" borderId="0" xfId="0" quotePrefix="1" applyNumberFormat="1" applyFont="1" applyAlignment="1">
      <alignment horizontal="center" vertical="center" wrapText="1"/>
    </xf>
    <xf numFmtId="1" fontId="4" fillId="4" borderId="0" xfId="0" quotePrefix="1" applyNumberFormat="1" applyFont="1" applyFill="1" applyAlignment="1">
      <alignment horizontal="center" vertical="center" wrapText="1"/>
    </xf>
    <xf numFmtId="0" fontId="6" fillId="0" borderId="3" xfId="0" applyFont="1" applyBorder="1"/>
    <xf numFmtId="0" fontId="0" fillId="0" borderId="3" xfId="0" applyBorder="1"/>
    <xf numFmtId="0" fontId="6" fillId="0" borderId="0" xfId="0" applyFont="1"/>
    <xf numFmtId="0" fontId="4" fillId="3" borderId="0" xfId="0" applyFont="1" applyFill="1" applyAlignment="1">
      <alignment horizontal="center" wrapText="1"/>
    </xf>
    <xf numFmtId="0" fontId="4" fillId="0" borderId="0" xfId="0" applyFont="1" applyAlignment="1">
      <alignment horizontal="center" wrapText="1"/>
    </xf>
    <xf numFmtId="0" fontId="4" fillId="3" borderId="0" xfId="0" quotePrefix="1" applyFont="1" applyFill="1" applyAlignment="1">
      <alignment horizontal="left" vertical="center" wrapText="1"/>
    </xf>
    <xf numFmtId="0" fontId="0" fillId="0" borderId="0" xfId="0" quotePrefix="1" applyAlignment="1">
      <alignment wrapText="1"/>
    </xf>
    <xf numFmtId="0" fontId="0" fillId="0" borderId="0" xfId="0"/>
    <xf numFmtId="0" fontId="2" fillId="3" borderId="2" xfId="0" quotePrefix="1" applyFont="1" applyFill="1" applyBorder="1" applyAlignment="1">
      <alignment horizontal="left" vertical="center" wrapText="1"/>
    </xf>
    <xf numFmtId="0" fontId="4" fillId="0" borderId="0" xfId="0" quotePrefix="1" applyFont="1" applyAlignment="1">
      <alignment horizontal="center" wrapText="1"/>
    </xf>
    <xf numFmtId="0" fontId="2" fillId="3" borderId="2" xfId="0" quotePrefix="1" applyFont="1" applyFill="1" applyBorder="1" applyAlignment="1">
      <alignment horizontal="left" vertical="top" wrapText="1"/>
    </xf>
    <xf numFmtId="0" fontId="0" fillId="0" borderId="2" xfId="0" applyBorder="1"/>
    <xf numFmtId="0" fontId="0" fillId="0" borderId="0" xfId="0" quotePrefix="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1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2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3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40</xdr:col>
      <xdr:colOff>0</xdr:colOff>
      <xdr:row>0</xdr:row>
      <xdr:rowOff>0</xdr:rowOff>
    </xdr:from>
    <xdr:ext cx="1914525" cy="714375"/>
    <xdr:pic>
      <xdr:nvPicPr>
        <xdr:cNvPr id="2" name="Image 1" descr="Picture">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topLeftCell="A36" workbookViewId="0">
      <selection activeCell="A40" sqref="A40:XFD49"/>
    </sheetView>
  </sheetViews>
  <sheetFormatPr baseColWidth="10" defaultColWidth="33" defaultRowHeight="15" x14ac:dyDescent="0.2"/>
  <cols>
    <col min="1" max="1" width="9" style="1" customWidth="1"/>
    <col min="2" max="2" width="100" style="1" customWidth="1"/>
    <col min="3" max="3" width="33" style="1" customWidth="1"/>
    <col min="4" max="4" width="34" style="1" customWidth="1"/>
    <col min="5" max="16384" width="33" style="1"/>
  </cols>
  <sheetData>
    <row r="1" spans="1:4" ht="52" customHeight="1" x14ac:dyDescent="0.2">
      <c r="A1" s="3"/>
      <c r="B1" s="3"/>
      <c r="C1" s="3"/>
      <c r="D1" s="3"/>
    </row>
    <row r="2" spans="1:4" x14ac:dyDescent="0.2">
      <c r="A2" s="4" t="s">
        <v>0</v>
      </c>
      <c r="B2" s="4" t="s">
        <v>1</v>
      </c>
      <c r="C2" s="4" t="s">
        <v>2</v>
      </c>
      <c r="D2" s="4" t="s">
        <v>3</v>
      </c>
    </row>
    <row r="3" spans="1:4" x14ac:dyDescent="0.2">
      <c r="A3" s="5" t="str">
        <f>HYPERLINK("#'Table 01'!A1","Table 01")</f>
        <v>Table 01</v>
      </c>
      <c r="B3" s="6" t="s">
        <v>4</v>
      </c>
      <c r="C3" s="6" t="s">
        <v>5</v>
      </c>
      <c r="D3" s="6">
        <v>1331</v>
      </c>
    </row>
    <row r="4" spans="1:4" x14ac:dyDescent="0.2">
      <c r="A4" s="5" t="str">
        <f>HYPERLINK("#'Table 02'!A1","Table 02")</f>
        <v>Table 02</v>
      </c>
      <c r="B4" s="6" t="s">
        <v>6</v>
      </c>
      <c r="C4" s="6" t="s">
        <v>5</v>
      </c>
      <c r="D4" s="6">
        <v>1318</v>
      </c>
    </row>
    <row r="5" spans="1:4" x14ac:dyDescent="0.2">
      <c r="A5" s="5" t="str">
        <f>HYPERLINK("#'Table 03'!A1","Table 03")</f>
        <v>Table 03</v>
      </c>
      <c r="B5" s="6" t="s">
        <v>7</v>
      </c>
      <c r="C5" s="6" t="s">
        <v>5</v>
      </c>
      <c r="D5" s="6">
        <v>1317</v>
      </c>
    </row>
    <row r="6" spans="1:4" x14ac:dyDescent="0.2">
      <c r="A6" s="5" t="str">
        <f>HYPERLINK("#'Table 04'!A1","Table 04")</f>
        <v>Table 04</v>
      </c>
      <c r="B6" s="6" t="s">
        <v>8</v>
      </c>
      <c r="C6" s="6" t="s">
        <v>5</v>
      </c>
      <c r="D6" s="6">
        <v>1310</v>
      </c>
    </row>
    <row r="7" spans="1:4" ht="24" x14ac:dyDescent="0.2">
      <c r="A7" s="5" t="str">
        <f>HYPERLINK("#'Table 05'!A1","Table 05")</f>
        <v>Table 05</v>
      </c>
      <c r="B7" s="6" t="s">
        <v>9</v>
      </c>
      <c r="C7" s="6" t="s">
        <v>5</v>
      </c>
      <c r="D7" s="6">
        <v>1308</v>
      </c>
    </row>
    <row r="8" spans="1:4" ht="24" x14ac:dyDescent="0.2">
      <c r="A8" s="5" t="str">
        <f>HYPERLINK("#'Table 06'!A1","Table 06")</f>
        <v>Table 06</v>
      </c>
      <c r="B8" s="6" t="s">
        <v>10</v>
      </c>
      <c r="C8" s="6" t="s">
        <v>5</v>
      </c>
      <c r="D8" s="6">
        <v>1300</v>
      </c>
    </row>
    <row r="9" spans="1:4" x14ac:dyDescent="0.2">
      <c r="A9" s="5" t="str">
        <f>HYPERLINK("#'Table 07'!A1","Table 07")</f>
        <v>Table 07</v>
      </c>
      <c r="B9" s="6" t="s">
        <v>11</v>
      </c>
      <c r="C9" s="6" t="s">
        <v>5</v>
      </c>
      <c r="D9" s="6">
        <v>1300</v>
      </c>
    </row>
    <row r="10" spans="1:4" x14ac:dyDescent="0.2">
      <c r="A10" s="5" t="str">
        <f>HYPERLINK("#'Table 08'!A1","Table 08")</f>
        <v>Table 08</v>
      </c>
      <c r="B10" s="6" t="s">
        <v>12</v>
      </c>
      <c r="C10" s="6" t="s">
        <v>5</v>
      </c>
      <c r="D10" s="6">
        <v>1297</v>
      </c>
    </row>
    <row r="11" spans="1:4" x14ac:dyDescent="0.2">
      <c r="A11" s="5" t="str">
        <f>HYPERLINK("#'Table 09'!A1","Table 09")</f>
        <v>Table 09</v>
      </c>
      <c r="B11" s="6" t="s">
        <v>13</v>
      </c>
      <c r="C11" s="6" t="s">
        <v>5</v>
      </c>
      <c r="D11" s="6">
        <v>1296</v>
      </c>
    </row>
    <row r="12" spans="1:4" x14ac:dyDescent="0.2">
      <c r="A12" s="5" t="str">
        <f>HYPERLINK("#'Table 10'!A1","Table 10")</f>
        <v>Table 10</v>
      </c>
      <c r="B12" s="6" t="s">
        <v>14</v>
      </c>
      <c r="C12" s="6" t="s">
        <v>15</v>
      </c>
      <c r="D12" s="6">
        <v>641</v>
      </c>
    </row>
    <row r="13" spans="1:4" x14ac:dyDescent="0.2">
      <c r="A13" s="5" t="str">
        <f>HYPERLINK("#'Table 11'!A1","Table 11")</f>
        <v>Table 11</v>
      </c>
      <c r="B13" s="6" t="s">
        <v>16</v>
      </c>
      <c r="C13" s="6" t="s">
        <v>15</v>
      </c>
      <c r="D13" s="6">
        <v>606</v>
      </c>
    </row>
    <row r="14" spans="1:4" x14ac:dyDescent="0.2">
      <c r="A14" s="5" t="str">
        <f>HYPERLINK("#'Table 12'!A1","Table 12")</f>
        <v>Table 12</v>
      </c>
      <c r="B14" s="6" t="s">
        <v>17</v>
      </c>
      <c r="C14" s="6" t="s">
        <v>15</v>
      </c>
      <c r="D14" s="6">
        <v>553</v>
      </c>
    </row>
    <row r="15" spans="1:4" x14ac:dyDescent="0.2">
      <c r="A15" s="5" t="str">
        <f>HYPERLINK("#'Table 13'!A1","Table 13")</f>
        <v>Table 13</v>
      </c>
      <c r="B15" s="6" t="s">
        <v>18</v>
      </c>
      <c r="C15" s="6" t="s">
        <v>15</v>
      </c>
      <c r="D15" s="6">
        <v>625</v>
      </c>
    </row>
    <row r="16" spans="1:4" x14ac:dyDescent="0.2">
      <c r="A16" s="5" t="str">
        <f>HYPERLINK("#'Table 14'!A1","Table 14")</f>
        <v>Table 14</v>
      </c>
      <c r="B16" s="6" t="s">
        <v>19</v>
      </c>
      <c r="C16" s="6" t="s">
        <v>20</v>
      </c>
      <c r="D16" s="6">
        <v>103</v>
      </c>
    </row>
    <row r="17" spans="1:4" ht="24" x14ac:dyDescent="0.2">
      <c r="A17" s="5" t="str">
        <f>HYPERLINK("#'Table 15'!A1","Table 15")</f>
        <v>Table 15</v>
      </c>
      <c r="B17" s="6" t="s">
        <v>21</v>
      </c>
      <c r="C17" s="6" t="s">
        <v>22</v>
      </c>
      <c r="D17" s="6">
        <v>175</v>
      </c>
    </row>
    <row r="18" spans="1:4" x14ac:dyDescent="0.2">
      <c r="A18" s="5" t="str">
        <f>HYPERLINK("#'Table 16'!A1","Table 16")</f>
        <v>Table 16</v>
      </c>
      <c r="B18" s="6" t="s">
        <v>23</v>
      </c>
      <c r="C18" s="6" t="s">
        <v>24</v>
      </c>
      <c r="D18" s="6">
        <v>184</v>
      </c>
    </row>
    <row r="19" spans="1:4" x14ac:dyDescent="0.2">
      <c r="A19" s="5" t="str">
        <f>HYPERLINK("#'Table 17'!A1","Table 17")</f>
        <v>Table 17</v>
      </c>
      <c r="B19" s="6" t="s">
        <v>25</v>
      </c>
      <c r="C19" s="6" t="s">
        <v>26</v>
      </c>
      <c r="D19" s="6">
        <v>112</v>
      </c>
    </row>
    <row r="20" spans="1:4" x14ac:dyDescent="0.2">
      <c r="A20" s="5" t="str">
        <f>HYPERLINK("#'Table 18'!A1","Table 18")</f>
        <v>Table 18</v>
      </c>
      <c r="B20" s="6" t="s">
        <v>27</v>
      </c>
      <c r="C20" s="6" t="s">
        <v>28</v>
      </c>
      <c r="D20" s="6">
        <v>402</v>
      </c>
    </row>
    <row r="21" spans="1:4" ht="24" x14ac:dyDescent="0.2">
      <c r="A21" s="5" t="str">
        <f>HYPERLINK("#'Table 19'!A1","Table 19")</f>
        <v>Table 19</v>
      </c>
      <c r="B21" s="6" t="s">
        <v>29</v>
      </c>
      <c r="C21" s="6" t="s">
        <v>30</v>
      </c>
      <c r="D21" s="6">
        <v>309</v>
      </c>
    </row>
    <row r="22" spans="1:4" ht="36" x14ac:dyDescent="0.2">
      <c r="A22" s="5" t="str">
        <f>HYPERLINK("#'Table 20'!A1","Table 20")</f>
        <v>Table 20</v>
      </c>
      <c r="B22" s="6" t="s">
        <v>31</v>
      </c>
      <c r="C22" s="6" t="s">
        <v>32</v>
      </c>
      <c r="D22" s="6">
        <v>135</v>
      </c>
    </row>
    <row r="23" spans="1:4" ht="48" x14ac:dyDescent="0.2">
      <c r="A23" s="5" t="str">
        <f>HYPERLINK("#'Table 21'!A1","Table 21")</f>
        <v>Table 21</v>
      </c>
      <c r="B23" s="6" t="s">
        <v>33</v>
      </c>
      <c r="C23" s="6" t="s">
        <v>34</v>
      </c>
      <c r="D23" s="6">
        <v>97</v>
      </c>
    </row>
    <row r="24" spans="1:4" ht="48" x14ac:dyDescent="0.2">
      <c r="A24" s="5" t="str">
        <f>HYPERLINK("#'Table 22'!A1","Table 22")</f>
        <v>Table 22</v>
      </c>
      <c r="B24" s="6" t="s">
        <v>35</v>
      </c>
      <c r="C24" s="6" t="s">
        <v>34</v>
      </c>
      <c r="D24" s="6">
        <v>79</v>
      </c>
    </row>
    <row r="25" spans="1:4" x14ac:dyDescent="0.2">
      <c r="A25" s="5" t="str">
        <f>HYPERLINK("#'Table 23'!A1","Table 23")</f>
        <v>Table 23</v>
      </c>
      <c r="B25" s="6" t="s">
        <v>36</v>
      </c>
      <c r="C25" s="6" t="s">
        <v>37</v>
      </c>
      <c r="D25" s="6">
        <v>167</v>
      </c>
    </row>
    <row r="26" spans="1:4" x14ac:dyDescent="0.2">
      <c r="A26" s="5" t="str">
        <f>HYPERLINK("#'Table 24'!A1","Table 24")</f>
        <v>Table 24</v>
      </c>
      <c r="B26" s="6" t="s">
        <v>38</v>
      </c>
      <c r="C26" s="6" t="s">
        <v>37</v>
      </c>
      <c r="D26" s="6">
        <v>158</v>
      </c>
    </row>
    <row r="27" spans="1:4" x14ac:dyDescent="0.2">
      <c r="A27" s="5" t="str">
        <f>HYPERLINK("#'Table 25'!A1","Table 25")</f>
        <v>Table 25</v>
      </c>
      <c r="B27" s="6" t="s">
        <v>39</v>
      </c>
      <c r="C27" s="6" t="s">
        <v>37</v>
      </c>
      <c r="D27" s="6">
        <v>160</v>
      </c>
    </row>
    <row r="28" spans="1:4" x14ac:dyDescent="0.2">
      <c r="A28" s="5" t="str">
        <f>HYPERLINK("#'Table 26'!A1","Table 26")</f>
        <v>Table 26</v>
      </c>
      <c r="B28" s="6" t="s">
        <v>40</v>
      </c>
      <c r="C28" s="6" t="s">
        <v>37</v>
      </c>
      <c r="D28" s="6">
        <v>223</v>
      </c>
    </row>
    <row r="29" spans="1:4" ht="24" x14ac:dyDescent="0.2">
      <c r="A29" s="5" t="str">
        <f>HYPERLINK("#'Table 27'!A1","Table 27")</f>
        <v>Table 27</v>
      </c>
      <c r="B29" s="6" t="s">
        <v>41</v>
      </c>
      <c r="C29" s="6" t="s">
        <v>42</v>
      </c>
      <c r="D29" s="6">
        <v>29</v>
      </c>
    </row>
    <row r="30" spans="1:4" ht="24" x14ac:dyDescent="0.2">
      <c r="A30" s="5" t="str">
        <f>HYPERLINK("#'Table 28'!A1","Table 28")</f>
        <v>Table 28</v>
      </c>
      <c r="B30" s="6" t="s">
        <v>43</v>
      </c>
      <c r="C30" s="6" t="s">
        <v>44</v>
      </c>
      <c r="D30" s="6">
        <v>59</v>
      </c>
    </row>
    <row r="31" spans="1:4" ht="24" x14ac:dyDescent="0.2">
      <c r="A31" s="5" t="str">
        <f>HYPERLINK("#'Table 29'!A1","Table 29")</f>
        <v>Table 29</v>
      </c>
      <c r="B31" s="6" t="s">
        <v>45</v>
      </c>
      <c r="C31" s="6" t="s">
        <v>46</v>
      </c>
      <c r="D31" s="6">
        <v>37</v>
      </c>
    </row>
    <row r="32" spans="1:4" ht="24" x14ac:dyDescent="0.2">
      <c r="A32" s="5" t="str">
        <f>HYPERLINK("#'Table 30'!A1","Table 30")</f>
        <v>Table 30</v>
      </c>
      <c r="B32" s="6" t="s">
        <v>47</v>
      </c>
      <c r="C32" s="6" t="s">
        <v>48</v>
      </c>
      <c r="D32" s="6">
        <v>98</v>
      </c>
    </row>
    <row r="33" spans="1:4" ht="24" x14ac:dyDescent="0.2">
      <c r="A33" s="5" t="str">
        <f>HYPERLINK("#'Table 31'!A1","Table 31")</f>
        <v>Table 31</v>
      </c>
      <c r="B33" s="6" t="s">
        <v>49</v>
      </c>
      <c r="C33" s="6" t="s">
        <v>5</v>
      </c>
      <c r="D33" s="6">
        <v>1271</v>
      </c>
    </row>
    <row r="34" spans="1:4" ht="24" x14ac:dyDescent="0.2">
      <c r="A34" s="5" t="str">
        <f>HYPERLINK("#'Table 32'!A1","Table 32")</f>
        <v>Table 32</v>
      </c>
      <c r="B34" s="6" t="s">
        <v>50</v>
      </c>
      <c r="C34" s="6" t="s">
        <v>5</v>
      </c>
      <c r="D34" s="6">
        <v>1266</v>
      </c>
    </row>
    <row r="35" spans="1:4" x14ac:dyDescent="0.2">
      <c r="A35" s="5" t="str">
        <f>HYPERLINK("#'Table 33'!A1","Table 33")</f>
        <v>Table 33</v>
      </c>
      <c r="B35" s="6" t="s">
        <v>51</v>
      </c>
      <c r="C35" s="6" t="s">
        <v>5</v>
      </c>
      <c r="D35" s="6">
        <v>1269</v>
      </c>
    </row>
    <row r="36" spans="1:4" ht="24" x14ac:dyDescent="0.2">
      <c r="A36" s="5" t="str">
        <f>HYPERLINK("#'Table 34'!A1","Table 34")</f>
        <v>Table 34</v>
      </c>
      <c r="B36" s="6" t="s">
        <v>52</v>
      </c>
      <c r="C36" s="6" t="s">
        <v>5</v>
      </c>
      <c r="D36" s="6">
        <v>1208</v>
      </c>
    </row>
    <row r="37" spans="1:4" ht="24" x14ac:dyDescent="0.2">
      <c r="A37" s="5" t="str">
        <f>HYPERLINK("#'Table 35'!A1","Table 35")</f>
        <v>Table 35</v>
      </c>
      <c r="B37" s="6" t="s">
        <v>53</v>
      </c>
      <c r="C37" s="6" t="s">
        <v>5</v>
      </c>
      <c r="D37" s="6">
        <v>1227</v>
      </c>
    </row>
    <row r="38" spans="1:4" ht="24" x14ac:dyDescent="0.2">
      <c r="A38" s="5" t="str">
        <f>HYPERLINK("#'Table 36'!A1","Table 36")</f>
        <v>Table 36</v>
      </c>
      <c r="B38" s="6" t="s">
        <v>54</v>
      </c>
      <c r="C38" s="6" t="s">
        <v>5</v>
      </c>
      <c r="D38" s="6">
        <v>1220</v>
      </c>
    </row>
    <row r="39" spans="1:4" ht="36" x14ac:dyDescent="0.2">
      <c r="A39" s="5" t="str">
        <f>HYPERLINK("#'Table 37'!A1","Table 37")</f>
        <v>Table 37</v>
      </c>
      <c r="B39" s="6" t="s">
        <v>55</v>
      </c>
      <c r="C39" s="6" t="s">
        <v>5</v>
      </c>
      <c r="D39" s="6">
        <v>1260</v>
      </c>
    </row>
    <row r="40" spans="1:4" x14ac:dyDescent="0.2">
      <c r="A40" s="5" t="str">
        <f>HYPERLINK("#'Table 48'!A1","Table 48")</f>
        <v>Table 48</v>
      </c>
      <c r="B40" s="6" t="s">
        <v>56</v>
      </c>
      <c r="C40" s="6" t="s">
        <v>5</v>
      </c>
      <c r="D40" s="6">
        <v>1331</v>
      </c>
    </row>
    <row r="41" spans="1:4" x14ac:dyDescent="0.2">
      <c r="A41" s="5" t="str">
        <f>HYPERLINK("#'Table 49'!A1","Table 49")</f>
        <v>Table 49</v>
      </c>
      <c r="B41" s="6" t="s">
        <v>57</v>
      </c>
      <c r="C41" s="6" t="s">
        <v>5</v>
      </c>
      <c r="D41" s="6">
        <v>1331</v>
      </c>
    </row>
    <row r="42" spans="1:4" x14ac:dyDescent="0.2">
      <c r="A42" s="5" t="str">
        <f>HYPERLINK("#'Table 50'!A1","Table 50")</f>
        <v>Table 50</v>
      </c>
      <c r="B42" s="6" t="s">
        <v>58</v>
      </c>
      <c r="C42" s="6" t="s">
        <v>5</v>
      </c>
      <c r="D42" s="6">
        <v>1238</v>
      </c>
    </row>
    <row r="43" spans="1:4" x14ac:dyDescent="0.2">
      <c r="A43" s="5" t="str">
        <f>HYPERLINK("#'Table 51'!A1","Table 51")</f>
        <v>Table 51</v>
      </c>
      <c r="B43" s="6" t="s">
        <v>59</v>
      </c>
      <c r="C43" s="6" t="s">
        <v>5</v>
      </c>
      <c r="D43" s="6">
        <v>1208</v>
      </c>
    </row>
    <row r="44" spans="1:4" x14ac:dyDescent="0.2">
      <c r="A44" s="5" t="str">
        <f>HYPERLINK("#'Table 52'!A1","Table 52")</f>
        <v>Table 52</v>
      </c>
      <c r="B44" s="6" t="s">
        <v>60</v>
      </c>
      <c r="C44" s="6" t="s">
        <v>5</v>
      </c>
      <c r="D44" s="6">
        <v>1236</v>
      </c>
    </row>
    <row r="45" spans="1:4" x14ac:dyDescent="0.2">
      <c r="A45" s="5" t="str">
        <f>HYPERLINK("#'Table 53'!A1","Table 53")</f>
        <v>Table 53</v>
      </c>
      <c r="B45" s="6" t="s">
        <v>61</v>
      </c>
      <c r="C45" s="6" t="s">
        <v>5</v>
      </c>
      <c r="D45" s="6">
        <v>1255</v>
      </c>
    </row>
    <row r="46" spans="1:4" x14ac:dyDescent="0.2">
      <c r="A46" s="5" t="str">
        <f>HYPERLINK("#'Table 54'!A1","Table 54")</f>
        <v>Table 54</v>
      </c>
      <c r="B46" s="6" t="s">
        <v>62</v>
      </c>
      <c r="C46" s="6" t="s">
        <v>5</v>
      </c>
      <c r="D46" s="6">
        <v>1225</v>
      </c>
    </row>
    <row r="47" spans="1:4" x14ac:dyDescent="0.2">
      <c r="A47" s="5" t="str">
        <f>HYPERLINK("#'Table 55'!A1","Table 55")</f>
        <v>Table 55</v>
      </c>
      <c r="B47" s="6" t="s">
        <v>63</v>
      </c>
      <c r="C47" s="6" t="s">
        <v>5</v>
      </c>
      <c r="D47" s="6">
        <v>1331</v>
      </c>
    </row>
    <row r="48" spans="1:4" x14ac:dyDescent="0.2">
      <c r="A48" s="5" t="str">
        <f>HYPERLINK("#'Table 56'!A1","Table 56")</f>
        <v>Table 56</v>
      </c>
      <c r="B48" s="6" t="s">
        <v>64</v>
      </c>
      <c r="C48" s="6" t="s">
        <v>5</v>
      </c>
      <c r="D48" s="6">
        <v>1331</v>
      </c>
    </row>
  </sheetData>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S6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8.83203125" defaultRowHeight="15" x14ac:dyDescent="0.2"/>
  <cols>
    <col min="1" max="1" width="50" style="1" bestFit="1" customWidth="1"/>
    <col min="2" max="2" width="25" style="1" bestFit="1" customWidth="1"/>
    <col min="3" max="3" width="5.5" style="1" bestFit="1" customWidth="1"/>
    <col min="4"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1" t="s">
        <v>318</v>
      </c>
      <c r="B2" s="20"/>
      <c r="C2" s="20"/>
      <c r="D2" s="2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10"/>
      <c r="AS2" s="8"/>
    </row>
    <row r="3" spans="1:45" ht="37" customHeight="1" x14ac:dyDescent="0.2">
      <c r="A3" s="22"/>
      <c r="B3" s="20"/>
      <c r="C3" s="20"/>
      <c r="D3" s="11" t="s">
        <v>67</v>
      </c>
      <c r="E3" s="25" t="s">
        <v>68</v>
      </c>
      <c r="F3" s="20"/>
      <c r="G3" s="20"/>
      <c r="H3" s="20"/>
      <c r="I3" s="25" t="s">
        <v>69</v>
      </c>
      <c r="J3" s="20"/>
      <c r="K3" s="20"/>
      <c r="L3" s="20"/>
      <c r="M3" s="20"/>
      <c r="N3" s="25" t="s">
        <v>70</v>
      </c>
      <c r="O3" s="20"/>
      <c r="P3" s="25" t="s">
        <v>71</v>
      </c>
      <c r="Q3" s="20"/>
      <c r="R3" s="20"/>
      <c r="S3" s="20"/>
      <c r="T3" s="20"/>
      <c r="U3" s="20"/>
      <c r="V3" s="20"/>
      <c r="W3" s="25" t="s">
        <v>72</v>
      </c>
      <c r="X3" s="20"/>
      <c r="Y3" s="20"/>
      <c r="Z3" s="20"/>
      <c r="AA3" s="20"/>
      <c r="AB3" s="20"/>
      <c r="AC3" s="25" t="s">
        <v>73</v>
      </c>
      <c r="AD3" s="20"/>
      <c r="AE3" s="20"/>
      <c r="AF3" s="20"/>
      <c r="AG3" s="20"/>
      <c r="AH3" s="20"/>
      <c r="AI3" s="20"/>
      <c r="AJ3" s="20"/>
      <c r="AK3" s="20"/>
      <c r="AL3" s="20"/>
      <c r="AM3" s="25" t="s">
        <v>74</v>
      </c>
      <c r="AN3" s="20"/>
      <c r="AO3" s="20"/>
      <c r="AP3" s="20"/>
      <c r="AQ3" s="20"/>
      <c r="AR3" s="20"/>
      <c r="AS3" s="8"/>
    </row>
    <row r="4" spans="1:45" ht="16" customHeight="1" x14ac:dyDescent="0.2">
      <c r="A4" s="23"/>
      <c r="B4" s="20"/>
      <c r="C4" s="20"/>
      <c r="D4" s="9" t="s">
        <v>75</v>
      </c>
      <c r="E4" s="9" t="s">
        <v>75</v>
      </c>
      <c r="F4" s="9" t="s">
        <v>76</v>
      </c>
      <c r="G4" s="9" t="s">
        <v>77</v>
      </c>
      <c r="H4" s="9" t="s">
        <v>78</v>
      </c>
      <c r="I4" s="9" t="s">
        <v>75</v>
      </c>
      <c r="J4" s="9" t="s">
        <v>76</v>
      </c>
      <c r="K4" s="9" t="s">
        <v>77</v>
      </c>
      <c r="L4" s="9" t="s">
        <v>78</v>
      </c>
      <c r="M4" s="9" t="s">
        <v>79</v>
      </c>
      <c r="N4" s="9" t="s">
        <v>75</v>
      </c>
      <c r="O4" s="9" t="s">
        <v>76</v>
      </c>
      <c r="P4" s="9" t="s">
        <v>75</v>
      </c>
      <c r="Q4" s="9" t="s">
        <v>76</v>
      </c>
      <c r="R4" s="9" t="s">
        <v>77</v>
      </c>
      <c r="S4" s="9" t="s">
        <v>78</v>
      </c>
      <c r="T4" s="9" t="s">
        <v>79</v>
      </c>
      <c r="U4" s="9" t="s">
        <v>80</v>
      </c>
      <c r="V4" s="9" t="s">
        <v>81</v>
      </c>
      <c r="W4" s="9" t="s">
        <v>75</v>
      </c>
      <c r="X4" s="9" t="s">
        <v>76</v>
      </c>
      <c r="Y4" s="9" t="s">
        <v>77</v>
      </c>
      <c r="Z4" s="9" t="s">
        <v>78</v>
      </c>
      <c r="AA4" s="9" t="s">
        <v>79</v>
      </c>
      <c r="AB4" s="9" t="s">
        <v>80</v>
      </c>
      <c r="AC4" s="9" t="s">
        <v>75</v>
      </c>
      <c r="AD4" s="9" t="s">
        <v>76</v>
      </c>
      <c r="AE4" s="9" t="s">
        <v>77</v>
      </c>
      <c r="AF4" s="9" t="s">
        <v>78</v>
      </c>
      <c r="AG4" s="9" t="s">
        <v>79</v>
      </c>
      <c r="AH4" s="9" t="s">
        <v>80</v>
      </c>
      <c r="AI4" s="9" t="s">
        <v>81</v>
      </c>
      <c r="AJ4" s="9" t="s">
        <v>82</v>
      </c>
      <c r="AK4" s="9" t="s">
        <v>83</v>
      </c>
      <c r="AL4" s="9" t="s">
        <v>84</v>
      </c>
      <c r="AM4" s="9" t="s">
        <v>75</v>
      </c>
      <c r="AN4" s="9" t="s">
        <v>76</v>
      </c>
      <c r="AO4" s="9" t="s">
        <v>77</v>
      </c>
      <c r="AP4" s="9" t="s">
        <v>78</v>
      </c>
      <c r="AQ4" s="9" t="s">
        <v>79</v>
      </c>
      <c r="AR4" s="9" t="s">
        <v>80</v>
      </c>
      <c r="AS4" s="8"/>
    </row>
    <row r="5" spans="1:45" ht="37" x14ac:dyDescent="0.2">
      <c r="A5" s="23"/>
      <c r="B5" s="20"/>
      <c r="C5" s="20"/>
      <c r="D5" s="11" t="s">
        <v>85</v>
      </c>
      <c r="E5" s="11" t="s">
        <v>86</v>
      </c>
      <c r="F5" s="11" t="s">
        <v>87</v>
      </c>
      <c r="G5" s="11" t="s">
        <v>88</v>
      </c>
      <c r="H5" s="11" t="s">
        <v>89</v>
      </c>
      <c r="I5" s="11" t="s">
        <v>90</v>
      </c>
      <c r="J5" s="11" t="s">
        <v>91</v>
      </c>
      <c r="K5" s="11" t="s">
        <v>92</v>
      </c>
      <c r="L5" s="11" t="s">
        <v>93</v>
      </c>
      <c r="M5" s="11" t="s">
        <v>94</v>
      </c>
      <c r="N5" s="11" t="s">
        <v>95</v>
      </c>
      <c r="O5" s="11" t="s">
        <v>96</v>
      </c>
      <c r="P5" s="11" t="s">
        <v>97</v>
      </c>
      <c r="Q5" s="11" t="s">
        <v>98</v>
      </c>
      <c r="R5" s="11" t="s">
        <v>99</v>
      </c>
      <c r="S5" s="11" t="s">
        <v>100</v>
      </c>
      <c r="T5" s="11" t="s">
        <v>101</v>
      </c>
      <c r="U5" s="11" t="s">
        <v>102</v>
      </c>
      <c r="V5" s="11" t="s">
        <v>103</v>
      </c>
      <c r="W5" s="11" t="s">
        <v>104</v>
      </c>
      <c r="X5" s="11" t="s">
        <v>105</v>
      </c>
      <c r="Y5" s="11" t="s">
        <v>106</v>
      </c>
      <c r="Z5" s="11" t="s">
        <v>107</v>
      </c>
      <c r="AA5" s="11" t="s">
        <v>108</v>
      </c>
      <c r="AB5" s="11" t="s">
        <v>109</v>
      </c>
      <c r="AC5" s="11" t="s">
        <v>110</v>
      </c>
      <c r="AD5" s="11" t="s">
        <v>111</v>
      </c>
      <c r="AE5" s="11" t="s">
        <v>112</v>
      </c>
      <c r="AF5" s="11" t="s">
        <v>113</v>
      </c>
      <c r="AG5" s="11" t="s">
        <v>114</v>
      </c>
      <c r="AH5" s="11" t="s">
        <v>115</v>
      </c>
      <c r="AI5" s="11" t="s">
        <v>116</v>
      </c>
      <c r="AJ5" s="11" t="s">
        <v>117</v>
      </c>
      <c r="AK5" s="11" t="s">
        <v>118</v>
      </c>
      <c r="AL5" s="11" t="s">
        <v>119</v>
      </c>
      <c r="AM5" s="11" t="s">
        <v>120</v>
      </c>
      <c r="AN5" s="11" t="s">
        <v>121</v>
      </c>
      <c r="AO5" s="11" t="s">
        <v>122</v>
      </c>
      <c r="AP5" s="11" t="s">
        <v>123</v>
      </c>
      <c r="AQ5" s="11" t="s">
        <v>124</v>
      </c>
      <c r="AR5" s="11" t="s">
        <v>125</v>
      </c>
      <c r="AS5" s="8"/>
    </row>
    <row r="6" spans="1:45" x14ac:dyDescent="0.2">
      <c r="A6" s="26" t="s">
        <v>319</v>
      </c>
      <c r="B6" s="24" t="s">
        <v>320</v>
      </c>
      <c r="C6" s="24" t="s">
        <v>321</v>
      </c>
      <c r="D6" s="12">
        <v>0.70779618586460002</v>
      </c>
      <c r="E6" s="12">
        <v>0.71058686745059996</v>
      </c>
      <c r="F6" s="12">
        <v>0.72438821609870008</v>
      </c>
      <c r="G6" s="12">
        <v>0.68657312573009999</v>
      </c>
      <c r="H6" s="12">
        <v>0.71133180833820009</v>
      </c>
      <c r="I6" s="12">
        <v>0.62872283122799999</v>
      </c>
      <c r="J6" s="12">
        <v>0.76926069293919996</v>
      </c>
      <c r="K6" s="12">
        <v>0.66703391807369994</v>
      </c>
      <c r="L6" s="12">
        <v>0.72670137948809999</v>
      </c>
      <c r="M6" s="12">
        <v>0.6883552447111001</v>
      </c>
      <c r="N6" s="12">
        <v>0.67640970421629998</v>
      </c>
      <c r="O6" s="12">
        <v>0.72625796629820005</v>
      </c>
      <c r="P6" s="12">
        <v>0.68822654722010002</v>
      </c>
      <c r="Q6" s="12">
        <v>0.71562560150690002</v>
      </c>
      <c r="R6" s="12">
        <v>0.65613021633820001</v>
      </c>
      <c r="S6" s="12">
        <v>0.66592434050280003</v>
      </c>
      <c r="T6" s="12">
        <v>0.68894729108389996</v>
      </c>
      <c r="U6" s="12">
        <v>0.80628497881889993</v>
      </c>
      <c r="V6" s="12">
        <v>0.79904664787119994</v>
      </c>
      <c r="W6" s="12">
        <v>0.63289785163610002</v>
      </c>
      <c r="X6" s="12">
        <v>0.67972679559080007</v>
      </c>
      <c r="Y6" s="12">
        <v>0.7260507689615</v>
      </c>
      <c r="Z6" s="12">
        <v>0.77912806596750006</v>
      </c>
      <c r="AA6" s="12">
        <v>0.74728053065459998</v>
      </c>
      <c r="AB6" s="12">
        <v>0.5741122728736</v>
      </c>
      <c r="AC6" s="12">
        <v>0.6686601311107</v>
      </c>
      <c r="AD6" s="12">
        <v>0.64428988887149996</v>
      </c>
      <c r="AE6" s="12">
        <v>0.76881161198540005</v>
      </c>
      <c r="AF6" s="12">
        <v>0.72309956859609992</v>
      </c>
      <c r="AG6" s="12">
        <v>0.75489565177030005</v>
      </c>
      <c r="AH6" s="12">
        <v>0.6203513350837</v>
      </c>
      <c r="AI6" s="12">
        <v>0.16973422008940001</v>
      </c>
      <c r="AJ6" s="12">
        <v>0.9189283205719001</v>
      </c>
      <c r="AK6" s="12">
        <v>1</v>
      </c>
      <c r="AL6" s="12">
        <v>0.75565985882980002</v>
      </c>
      <c r="AM6" s="12">
        <v>0.38487342975450001</v>
      </c>
      <c r="AN6" s="12">
        <v>0.51166960546959994</v>
      </c>
      <c r="AO6" s="12">
        <v>0.61655736542960005</v>
      </c>
      <c r="AP6" s="12">
        <v>0.7516923559823</v>
      </c>
      <c r="AQ6" s="12">
        <v>0.74096206133429998</v>
      </c>
      <c r="AR6" s="12">
        <v>0.64086756399590006</v>
      </c>
      <c r="AS6" s="8"/>
    </row>
    <row r="7" spans="1:45" x14ac:dyDescent="0.2">
      <c r="A7" s="23"/>
      <c r="B7" s="23"/>
      <c r="C7" s="23"/>
      <c r="D7" s="13">
        <v>924</v>
      </c>
      <c r="E7" s="13">
        <v>200</v>
      </c>
      <c r="F7" s="13">
        <v>248</v>
      </c>
      <c r="G7" s="13">
        <v>248</v>
      </c>
      <c r="H7" s="13">
        <v>228</v>
      </c>
      <c r="I7" s="13">
        <v>68</v>
      </c>
      <c r="J7" s="13">
        <v>142</v>
      </c>
      <c r="K7" s="13">
        <v>142</v>
      </c>
      <c r="L7" s="13">
        <v>203</v>
      </c>
      <c r="M7" s="13">
        <v>280</v>
      </c>
      <c r="N7" s="13">
        <v>495</v>
      </c>
      <c r="O7" s="13">
        <v>352</v>
      </c>
      <c r="P7" s="13">
        <v>208</v>
      </c>
      <c r="Q7" s="13">
        <v>89</v>
      </c>
      <c r="R7" s="13">
        <v>104</v>
      </c>
      <c r="S7" s="13">
        <v>131</v>
      </c>
      <c r="T7" s="13">
        <v>100</v>
      </c>
      <c r="U7" s="13">
        <v>42</v>
      </c>
      <c r="V7" s="13">
        <v>129</v>
      </c>
      <c r="W7" s="13">
        <v>179</v>
      </c>
      <c r="X7" s="13">
        <v>246</v>
      </c>
      <c r="Y7" s="13">
        <v>162</v>
      </c>
      <c r="Z7" s="13">
        <v>195</v>
      </c>
      <c r="AA7" s="13">
        <v>73</v>
      </c>
      <c r="AB7" s="13">
        <v>6</v>
      </c>
      <c r="AC7" s="13">
        <v>366</v>
      </c>
      <c r="AD7" s="13">
        <v>89</v>
      </c>
      <c r="AE7" s="13">
        <v>17</v>
      </c>
      <c r="AF7" s="13">
        <v>37</v>
      </c>
      <c r="AG7" s="13">
        <v>71</v>
      </c>
      <c r="AH7" s="13">
        <v>22</v>
      </c>
      <c r="AI7" s="13">
        <v>2</v>
      </c>
      <c r="AJ7" s="13">
        <v>14</v>
      </c>
      <c r="AK7" s="13">
        <v>3</v>
      </c>
      <c r="AL7" s="13">
        <v>248</v>
      </c>
      <c r="AM7" s="13">
        <v>1</v>
      </c>
      <c r="AN7" s="13">
        <v>35</v>
      </c>
      <c r="AO7" s="13">
        <v>167</v>
      </c>
      <c r="AP7" s="13">
        <v>367</v>
      </c>
      <c r="AQ7" s="13">
        <v>264</v>
      </c>
      <c r="AR7" s="13">
        <v>24</v>
      </c>
      <c r="AS7" s="8"/>
    </row>
    <row r="8" spans="1:45" x14ac:dyDescent="0.2">
      <c r="A8" s="23"/>
      <c r="B8" s="23"/>
      <c r="C8" s="23"/>
      <c r="D8" s="14" t="s">
        <v>128</v>
      </c>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5" t="s">
        <v>160</v>
      </c>
      <c r="AM8" s="14"/>
      <c r="AN8" s="14"/>
      <c r="AO8" s="14"/>
      <c r="AP8" s="15" t="s">
        <v>195</v>
      </c>
      <c r="AQ8" s="14"/>
      <c r="AR8" s="14"/>
      <c r="AS8" s="8"/>
    </row>
    <row r="9" spans="1:45" x14ac:dyDescent="0.2">
      <c r="A9" s="27"/>
      <c r="B9" s="27"/>
      <c r="C9" s="24" t="s">
        <v>322</v>
      </c>
      <c r="D9" s="12">
        <v>0.29220381413539998</v>
      </c>
      <c r="E9" s="12">
        <v>0.28941313254939999</v>
      </c>
      <c r="F9" s="12">
        <v>0.27561178390129998</v>
      </c>
      <c r="G9" s="12">
        <v>0.31342687426990001</v>
      </c>
      <c r="H9" s="12">
        <v>0.28866819166180002</v>
      </c>
      <c r="I9" s="12">
        <v>0.37127716877200001</v>
      </c>
      <c r="J9" s="12">
        <v>0.23073930706080001</v>
      </c>
      <c r="K9" s="12">
        <v>0.33296608192630012</v>
      </c>
      <c r="L9" s="12">
        <v>0.27329862051190001</v>
      </c>
      <c r="M9" s="12">
        <v>0.31164475528890001</v>
      </c>
      <c r="N9" s="12">
        <v>0.32359029578370002</v>
      </c>
      <c r="O9" s="12">
        <v>0.2737420337018</v>
      </c>
      <c r="P9" s="12">
        <v>0.31177345277989998</v>
      </c>
      <c r="Q9" s="12">
        <v>0.28437439849309998</v>
      </c>
      <c r="R9" s="12">
        <v>0.34386978366179999</v>
      </c>
      <c r="S9" s="12">
        <v>0.33407565949719997</v>
      </c>
      <c r="T9" s="12">
        <v>0.31105270891609998</v>
      </c>
      <c r="U9" s="12">
        <v>0.19371502118110001</v>
      </c>
      <c r="V9" s="12">
        <v>0.2009533521288</v>
      </c>
      <c r="W9" s="12">
        <v>0.36710214836389998</v>
      </c>
      <c r="X9" s="12">
        <v>0.32027320440919999</v>
      </c>
      <c r="Y9" s="12">
        <v>0.2739492310385</v>
      </c>
      <c r="Z9" s="12">
        <v>0.22087193403249999</v>
      </c>
      <c r="AA9" s="12">
        <v>0.25271946934540002</v>
      </c>
      <c r="AB9" s="12">
        <v>0.4258877271264</v>
      </c>
      <c r="AC9" s="12">
        <v>0.33133986888930012</v>
      </c>
      <c r="AD9" s="12">
        <v>0.35571011112849998</v>
      </c>
      <c r="AE9" s="12">
        <v>0.23118838801460001</v>
      </c>
      <c r="AF9" s="12">
        <v>0.27690043140390003</v>
      </c>
      <c r="AG9" s="12">
        <v>0.24510434822970001</v>
      </c>
      <c r="AH9" s="12">
        <v>0.3796486649163</v>
      </c>
      <c r="AI9" s="12">
        <v>0.83026577991059991</v>
      </c>
      <c r="AJ9" s="12">
        <v>8.1071679428060012E-2</v>
      </c>
      <c r="AK9" s="12">
        <v>0</v>
      </c>
      <c r="AL9" s="12">
        <v>0.2443401411702</v>
      </c>
      <c r="AM9" s="12">
        <v>0.61512657024549999</v>
      </c>
      <c r="AN9" s="12">
        <v>0.4883303945304</v>
      </c>
      <c r="AO9" s="12">
        <v>0.38344263457040001</v>
      </c>
      <c r="AP9" s="12">
        <v>0.2483076440177</v>
      </c>
      <c r="AQ9" s="12">
        <v>0.25903793866570002</v>
      </c>
      <c r="AR9" s="12">
        <v>0.3591324360041</v>
      </c>
      <c r="AS9" s="8"/>
    </row>
    <row r="10" spans="1:45" x14ac:dyDescent="0.2">
      <c r="A10" s="23"/>
      <c r="B10" s="23"/>
      <c r="C10" s="23"/>
      <c r="D10" s="13">
        <v>367</v>
      </c>
      <c r="E10" s="13">
        <v>74</v>
      </c>
      <c r="F10" s="13">
        <v>96</v>
      </c>
      <c r="G10" s="13">
        <v>113</v>
      </c>
      <c r="H10" s="13">
        <v>84</v>
      </c>
      <c r="I10" s="13">
        <v>36</v>
      </c>
      <c r="J10" s="13">
        <v>50</v>
      </c>
      <c r="K10" s="13">
        <v>57</v>
      </c>
      <c r="L10" s="13">
        <v>80</v>
      </c>
      <c r="M10" s="13">
        <v>124</v>
      </c>
      <c r="N10" s="13">
        <v>225</v>
      </c>
      <c r="O10" s="13">
        <v>122</v>
      </c>
      <c r="P10" s="13">
        <v>99</v>
      </c>
      <c r="Q10" s="13">
        <v>36</v>
      </c>
      <c r="R10" s="13">
        <v>55</v>
      </c>
      <c r="S10" s="13">
        <v>52</v>
      </c>
      <c r="T10" s="13">
        <v>40</v>
      </c>
      <c r="U10" s="13">
        <v>12</v>
      </c>
      <c r="V10" s="13">
        <v>26</v>
      </c>
      <c r="W10" s="13">
        <v>110</v>
      </c>
      <c r="X10" s="13">
        <v>108</v>
      </c>
      <c r="Y10" s="13">
        <v>63</v>
      </c>
      <c r="Z10" s="13">
        <v>53</v>
      </c>
      <c r="AA10" s="13">
        <v>14</v>
      </c>
      <c r="AB10" s="13">
        <v>3</v>
      </c>
      <c r="AC10" s="13">
        <v>170</v>
      </c>
      <c r="AD10" s="13">
        <v>35</v>
      </c>
      <c r="AE10" s="13">
        <v>8</v>
      </c>
      <c r="AF10" s="13">
        <v>15</v>
      </c>
      <c r="AG10" s="13">
        <v>28</v>
      </c>
      <c r="AH10" s="13">
        <v>12</v>
      </c>
      <c r="AI10" s="13">
        <v>3</v>
      </c>
      <c r="AJ10" s="13">
        <v>2</v>
      </c>
      <c r="AK10" s="13">
        <v>0</v>
      </c>
      <c r="AL10" s="13">
        <v>83</v>
      </c>
      <c r="AM10" s="13">
        <v>2</v>
      </c>
      <c r="AN10" s="13">
        <v>25</v>
      </c>
      <c r="AO10" s="13">
        <v>91</v>
      </c>
      <c r="AP10" s="13">
        <v>125</v>
      </c>
      <c r="AQ10" s="13">
        <v>95</v>
      </c>
      <c r="AR10" s="13">
        <v>12</v>
      </c>
      <c r="AS10" s="8"/>
    </row>
    <row r="11" spans="1:45" x14ac:dyDescent="0.2">
      <c r="A11" s="23"/>
      <c r="B11" s="23"/>
      <c r="C11" s="23"/>
      <c r="D11" s="14" t="s">
        <v>128</v>
      </c>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5" t="s">
        <v>166</v>
      </c>
      <c r="AJ11" s="14"/>
      <c r="AK11" s="14"/>
      <c r="AL11" s="14"/>
      <c r="AM11" s="14"/>
      <c r="AN11" s="15" t="s">
        <v>132</v>
      </c>
      <c r="AO11" s="15" t="s">
        <v>132</v>
      </c>
      <c r="AP11" s="14"/>
      <c r="AQ11" s="14"/>
      <c r="AR11" s="14"/>
      <c r="AS11" s="8"/>
    </row>
    <row r="12" spans="1:45" x14ac:dyDescent="0.2">
      <c r="A12" s="27"/>
      <c r="B12" s="27"/>
      <c r="C12" s="24" t="s">
        <v>67</v>
      </c>
      <c r="D12" s="12">
        <v>1</v>
      </c>
      <c r="E12" s="12">
        <v>1</v>
      </c>
      <c r="F12" s="12">
        <v>1</v>
      </c>
      <c r="G12" s="12">
        <v>1</v>
      </c>
      <c r="H12" s="12">
        <v>1</v>
      </c>
      <c r="I12" s="12">
        <v>1</v>
      </c>
      <c r="J12" s="12">
        <v>1</v>
      </c>
      <c r="K12" s="12">
        <v>1</v>
      </c>
      <c r="L12" s="12">
        <v>1</v>
      </c>
      <c r="M12" s="12">
        <v>1</v>
      </c>
      <c r="N12" s="12">
        <v>1</v>
      </c>
      <c r="O12" s="12">
        <v>1</v>
      </c>
      <c r="P12" s="12">
        <v>1</v>
      </c>
      <c r="Q12" s="12">
        <v>1</v>
      </c>
      <c r="R12" s="12">
        <v>1</v>
      </c>
      <c r="S12" s="12">
        <v>1</v>
      </c>
      <c r="T12" s="12">
        <v>1</v>
      </c>
      <c r="U12" s="12">
        <v>1</v>
      </c>
      <c r="V12" s="12">
        <v>1</v>
      </c>
      <c r="W12" s="12">
        <v>1</v>
      </c>
      <c r="X12" s="12">
        <v>1</v>
      </c>
      <c r="Y12" s="12">
        <v>1</v>
      </c>
      <c r="Z12" s="12">
        <v>1</v>
      </c>
      <c r="AA12" s="12">
        <v>1</v>
      </c>
      <c r="AB12" s="12">
        <v>1</v>
      </c>
      <c r="AC12" s="12">
        <v>1</v>
      </c>
      <c r="AD12" s="12">
        <v>1</v>
      </c>
      <c r="AE12" s="12">
        <v>1</v>
      </c>
      <c r="AF12" s="12">
        <v>1</v>
      </c>
      <c r="AG12" s="12">
        <v>1</v>
      </c>
      <c r="AH12" s="12">
        <v>1</v>
      </c>
      <c r="AI12" s="12">
        <v>1</v>
      </c>
      <c r="AJ12" s="12">
        <v>1</v>
      </c>
      <c r="AK12" s="12">
        <v>1</v>
      </c>
      <c r="AL12" s="12">
        <v>1</v>
      </c>
      <c r="AM12" s="12">
        <v>1</v>
      </c>
      <c r="AN12" s="12">
        <v>1</v>
      </c>
      <c r="AO12" s="12">
        <v>1</v>
      </c>
      <c r="AP12" s="12">
        <v>1</v>
      </c>
      <c r="AQ12" s="12">
        <v>1</v>
      </c>
      <c r="AR12" s="12">
        <v>1</v>
      </c>
      <c r="AS12" s="8"/>
    </row>
    <row r="13" spans="1:45" x14ac:dyDescent="0.2">
      <c r="A13" s="23"/>
      <c r="B13" s="23"/>
      <c r="C13" s="23"/>
      <c r="D13" s="13">
        <v>1291</v>
      </c>
      <c r="E13" s="13">
        <v>274</v>
      </c>
      <c r="F13" s="13">
        <v>344</v>
      </c>
      <c r="G13" s="13">
        <v>361</v>
      </c>
      <c r="H13" s="13">
        <v>312</v>
      </c>
      <c r="I13" s="13">
        <v>104</v>
      </c>
      <c r="J13" s="13">
        <v>192</v>
      </c>
      <c r="K13" s="13">
        <v>199</v>
      </c>
      <c r="L13" s="13">
        <v>283</v>
      </c>
      <c r="M13" s="13">
        <v>404</v>
      </c>
      <c r="N13" s="13">
        <v>720</v>
      </c>
      <c r="O13" s="13">
        <v>474</v>
      </c>
      <c r="P13" s="13">
        <v>307</v>
      </c>
      <c r="Q13" s="13">
        <v>125</v>
      </c>
      <c r="R13" s="13">
        <v>159</v>
      </c>
      <c r="S13" s="13">
        <v>183</v>
      </c>
      <c r="T13" s="13">
        <v>140</v>
      </c>
      <c r="U13" s="13">
        <v>54</v>
      </c>
      <c r="V13" s="13">
        <v>155</v>
      </c>
      <c r="W13" s="13">
        <v>289</v>
      </c>
      <c r="X13" s="13">
        <v>354</v>
      </c>
      <c r="Y13" s="13">
        <v>225</v>
      </c>
      <c r="Z13" s="13">
        <v>248</v>
      </c>
      <c r="AA13" s="13">
        <v>87</v>
      </c>
      <c r="AB13" s="13">
        <v>9</v>
      </c>
      <c r="AC13" s="13">
        <v>536</v>
      </c>
      <c r="AD13" s="13">
        <v>124</v>
      </c>
      <c r="AE13" s="13">
        <v>25</v>
      </c>
      <c r="AF13" s="13">
        <v>52</v>
      </c>
      <c r="AG13" s="13">
        <v>99</v>
      </c>
      <c r="AH13" s="13">
        <v>34</v>
      </c>
      <c r="AI13" s="13">
        <v>5</v>
      </c>
      <c r="AJ13" s="13">
        <v>16</v>
      </c>
      <c r="AK13" s="13">
        <v>3</v>
      </c>
      <c r="AL13" s="13">
        <v>331</v>
      </c>
      <c r="AM13" s="13">
        <v>3</v>
      </c>
      <c r="AN13" s="13">
        <v>60</v>
      </c>
      <c r="AO13" s="13">
        <v>258</v>
      </c>
      <c r="AP13" s="13">
        <v>492</v>
      </c>
      <c r="AQ13" s="13">
        <v>359</v>
      </c>
      <c r="AR13" s="13">
        <v>36</v>
      </c>
      <c r="AS13" s="8"/>
    </row>
    <row r="14" spans="1:45" x14ac:dyDescent="0.2">
      <c r="A14" s="23"/>
      <c r="B14" s="23"/>
      <c r="C14" s="23"/>
      <c r="D14" s="14" t="s">
        <v>128</v>
      </c>
      <c r="E14" s="14" t="s">
        <v>128</v>
      </c>
      <c r="F14" s="14" t="s">
        <v>128</v>
      </c>
      <c r="G14" s="14" t="s">
        <v>128</v>
      </c>
      <c r="H14" s="14" t="s">
        <v>128</v>
      </c>
      <c r="I14" s="14" t="s">
        <v>128</v>
      </c>
      <c r="J14" s="14" t="s">
        <v>128</v>
      </c>
      <c r="K14" s="14" t="s">
        <v>128</v>
      </c>
      <c r="L14" s="14" t="s">
        <v>128</v>
      </c>
      <c r="M14" s="14" t="s">
        <v>128</v>
      </c>
      <c r="N14" s="14" t="s">
        <v>128</v>
      </c>
      <c r="O14" s="14" t="s">
        <v>128</v>
      </c>
      <c r="P14" s="14" t="s">
        <v>128</v>
      </c>
      <c r="Q14" s="14" t="s">
        <v>128</v>
      </c>
      <c r="R14" s="14" t="s">
        <v>128</v>
      </c>
      <c r="S14" s="14" t="s">
        <v>128</v>
      </c>
      <c r="T14" s="14" t="s">
        <v>128</v>
      </c>
      <c r="U14" s="14" t="s">
        <v>128</v>
      </c>
      <c r="V14" s="14" t="s">
        <v>128</v>
      </c>
      <c r="W14" s="14" t="s">
        <v>128</v>
      </c>
      <c r="X14" s="14" t="s">
        <v>128</v>
      </c>
      <c r="Y14" s="14" t="s">
        <v>128</v>
      </c>
      <c r="Z14" s="14" t="s">
        <v>128</v>
      </c>
      <c r="AA14" s="14" t="s">
        <v>128</v>
      </c>
      <c r="AB14" s="14" t="s">
        <v>128</v>
      </c>
      <c r="AC14" s="14" t="s">
        <v>128</v>
      </c>
      <c r="AD14" s="14" t="s">
        <v>128</v>
      </c>
      <c r="AE14" s="14" t="s">
        <v>128</v>
      </c>
      <c r="AF14" s="14" t="s">
        <v>128</v>
      </c>
      <c r="AG14" s="14" t="s">
        <v>128</v>
      </c>
      <c r="AH14" s="14" t="s">
        <v>128</v>
      </c>
      <c r="AI14" s="14" t="s">
        <v>128</v>
      </c>
      <c r="AJ14" s="14" t="s">
        <v>128</v>
      </c>
      <c r="AK14" s="14" t="s">
        <v>128</v>
      </c>
      <c r="AL14" s="14" t="s">
        <v>128</v>
      </c>
      <c r="AM14" s="14" t="s">
        <v>128</v>
      </c>
      <c r="AN14" s="14" t="s">
        <v>128</v>
      </c>
      <c r="AO14" s="14" t="s">
        <v>128</v>
      </c>
      <c r="AP14" s="14" t="s">
        <v>128</v>
      </c>
      <c r="AQ14" s="14" t="s">
        <v>128</v>
      </c>
      <c r="AR14" s="14" t="s">
        <v>128</v>
      </c>
      <c r="AS14" s="8"/>
    </row>
    <row r="15" spans="1:45" x14ac:dyDescent="0.2">
      <c r="A15" s="27"/>
      <c r="B15" s="24" t="s">
        <v>323</v>
      </c>
      <c r="C15" s="24" t="s">
        <v>321</v>
      </c>
      <c r="D15" s="12">
        <v>0.61527742913619998</v>
      </c>
      <c r="E15" s="12">
        <v>0.50523526143170006</v>
      </c>
      <c r="F15" s="12">
        <v>0.60893487667919999</v>
      </c>
      <c r="G15" s="12">
        <v>0.65328541658930006</v>
      </c>
      <c r="H15" s="12">
        <v>0.67381049049590003</v>
      </c>
      <c r="I15" s="12">
        <v>0.63574129811180002</v>
      </c>
      <c r="J15" s="12">
        <v>0.62649171373940005</v>
      </c>
      <c r="K15" s="12">
        <v>0.66512690540790009</v>
      </c>
      <c r="L15" s="12">
        <v>0.6292415963854</v>
      </c>
      <c r="M15" s="12">
        <v>0.55558339581829996</v>
      </c>
      <c r="N15" s="12">
        <v>0.56504074219339995</v>
      </c>
      <c r="O15" s="12">
        <v>0.67305529313150003</v>
      </c>
      <c r="P15" s="12">
        <v>0.5530770724495</v>
      </c>
      <c r="Q15" s="12">
        <v>0.69673983423409991</v>
      </c>
      <c r="R15" s="12">
        <v>0.56773204364960006</v>
      </c>
      <c r="S15" s="12">
        <v>0.59694141364889997</v>
      </c>
      <c r="T15" s="12">
        <v>0.69678949475259999</v>
      </c>
      <c r="U15" s="12">
        <v>0.70103958035000002</v>
      </c>
      <c r="V15" s="12">
        <v>0.68598699079189995</v>
      </c>
      <c r="W15" s="12">
        <v>0.51162724501930001</v>
      </c>
      <c r="X15" s="12">
        <v>0.61262475556039997</v>
      </c>
      <c r="Y15" s="12">
        <v>0.63215984447999995</v>
      </c>
      <c r="Z15" s="12">
        <v>0.68477374716100003</v>
      </c>
      <c r="AA15" s="12">
        <v>0.75242431848790003</v>
      </c>
      <c r="AB15" s="12">
        <v>0.64181316075080008</v>
      </c>
      <c r="AC15" s="12">
        <v>0.67257187916670003</v>
      </c>
      <c r="AD15" s="12">
        <v>0.526028410221</v>
      </c>
      <c r="AE15" s="12">
        <v>0.45717072279420001</v>
      </c>
      <c r="AF15" s="12">
        <v>0.55538076643559997</v>
      </c>
      <c r="AG15" s="12">
        <v>0.65806252754910011</v>
      </c>
      <c r="AH15" s="12">
        <v>0.33652941764950001</v>
      </c>
      <c r="AI15" s="12">
        <v>0.36887806535090001</v>
      </c>
      <c r="AJ15" s="12">
        <v>0.71848398515650003</v>
      </c>
      <c r="AK15" s="12">
        <v>0.53706533547059998</v>
      </c>
      <c r="AL15" s="12">
        <v>0.6088142527025</v>
      </c>
      <c r="AM15" s="12">
        <v>0.3784570143407</v>
      </c>
      <c r="AN15" s="12">
        <v>0.40096743638319998</v>
      </c>
      <c r="AO15" s="12">
        <v>0.54496014428880002</v>
      </c>
      <c r="AP15" s="12">
        <v>0.68263050974939998</v>
      </c>
      <c r="AQ15" s="12">
        <v>0.65640735497720004</v>
      </c>
      <c r="AR15" s="12">
        <v>0.3323989293772</v>
      </c>
      <c r="AS15" s="8"/>
    </row>
    <row r="16" spans="1:45" x14ac:dyDescent="0.2">
      <c r="A16" s="23"/>
      <c r="B16" s="23"/>
      <c r="C16" s="23"/>
      <c r="D16" s="13">
        <v>770</v>
      </c>
      <c r="E16" s="13">
        <v>143</v>
      </c>
      <c r="F16" s="13">
        <v>204</v>
      </c>
      <c r="G16" s="13">
        <v>228</v>
      </c>
      <c r="H16" s="13">
        <v>195</v>
      </c>
      <c r="I16" s="13">
        <v>69</v>
      </c>
      <c r="J16" s="13">
        <v>131</v>
      </c>
      <c r="K16" s="13">
        <v>134</v>
      </c>
      <c r="L16" s="13">
        <v>166</v>
      </c>
      <c r="M16" s="13">
        <v>206</v>
      </c>
      <c r="N16" s="13">
        <v>398</v>
      </c>
      <c r="O16" s="13">
        <v>320</v>
      </c>
      <c r="P16" s="13">
        <v>172</v>
      </c>
      <c r="Q16" s="13">
        <v>82</v>
      </c>
      <c r="R16" s="13">
        <v>88</v>
      </c>
      <c r="S16" s="13">
        <v>104</v>
      </c>
      <c r="T16" s="13">
        <v>91</v>
      </c>
      <c r="U16" s="13">
        <v>38</v>
      </c>
      <c r="V16" s="13">
        <v>105</v>
      </c>
      <c r="W16" s="13">
        <v>146</v>
      </c>
      <c r="X16" s="13">
        <v>213</v>
      </c>
      <c r="Y16" s="13">
        <v>139</v>
      </c>
      <c r="Z16" s="13">
        <v>158</v>
      </c>
      <c r="AA16" s="13">
        <v>66</v>
      </c>
      <c r="AB16" s="13">
        <v>6</v>
      </c>
      <c r="AC16" s="13">
        <v>347</v>
      </c>
      <c r="AD16" s="13">
        <v>69</v>
      </c>
      <c r="AE16" s="13">
        <v>10</v>
      </c>
      <c r="AF16" s="13">
        <v>31</v>
      </c>
      <c r="AG16" s="13">
        <v>56</v>
      </c>
      <c r="AH16" s="13">
        <v>13</v>
      </c>
      <c r="AI16" s="13">
        <v>2</v>
      </c>
      <c r="AJ16" s="13">
        <v>11</v>
      </c>
      <c r="AK16" s="13">
        <v>1</v>
      </c>
      <c r="AL16" s="13">
        <v>195</v>
      </c>
      <c r="AM16" s="13">
        <v>1</v>
      </c>
      <c r="AN16" s="13">
        <v>25</v>
      </c>
      <c r="AO16" s="13">
        <v>134</v>
      </c>
      <c r="AP16" s="13">
        <v>322</v>
      </c>
      <c r="AQ16" s="13">
        <v>230</v>
      </c>
      <c r="AR16" s="13">
        <v>15</v>
      </c>
      <c r="AS16" s="8"/>
    </row>
    <row r="17" spans="1:45" x14ac:dyDescent="0.2">
      <c r="A17" s="23"/>
      <c r="B17" s="23"/>
      <c r="C17" s="23"/>
      <c r="D17" s="14" t="s">
        <v>128</v>
      </c>
      <c r="E17" s="14"/>
      <c r="F17" s="14"/>
      <c r="G17" s="15" t="s">
        <v>133</v>
      </c>
      <c r="H17" s="15" t="s">
        <v>133</v>
      </c>
      <c r="I17" s="14"/>
      <c r="J17" s="14"/>
      <c r="K17" s="14"/>
      <c r="L17" s="14"/>
      <c r="M17" s="14"/>
      <c r="N17" s="14"/>
      <c r="O17" s="15" t="s">
        <v>133</v>
      </c>
      <c r="P17" s="14"/>
      <c r="Q17" s="14"/>
      <c r="R17" s="14"/>
      <c r="S17" s="14"/>
      <c r="T17" s="14"/>
      <c r="U17" s="14"/>
      <c r="V17" s="14"/>
      <c r="W17" s="14"/>
      <c r="X17" s="14"/>
      <c r="Y17" s="14"/>
      <c r="Z17" s="15" t="s">
        <v>133</v>
      </c>
      <c r="AA17" s="15" t="s">
        <v>133</v>
      </c>
      <c r="AB17" s="14"/>
      <c r="AC17" s="15" t="s">
        <v>129</v>
      </c>
      <c r="AD17" s="14"/>
      <c r="AE17" s="14"/>
      <c r="AF17" s="14"/>
      <c r="AG17" s="14"/>
      <c r="AH17" s="14"/>
      <c r="AI17" s="14"/>
      <c r="AJ17" s="14"/>
      <c r="AK17" s="14"/>
      <c r="AL17" s="14"/>
      <c r="AM17" s="14"/>
      <c r="AN17" s="14"/>
      <c r="AO17" s="14"/>
      <c r="AP17" s="15" t="s">
        <v>324</v>
      </c>
      <c r="AQ17" s="15" t="s">
        <v>129</v>
      </c>
      <c r="AR17" s="14"/>
      <c r="AS17" s="8"/>
    </row>
    <row r="18" spans="1:45" x14ac:dyDescent="0.2">
      <c r="A18" s="27"/>
      <c r="B18" s="27"/>
      <c r="C18" s="24" t="s">
        <v>322</v>
      </c>
      <c r="D18" s="12">
        <v>0.38472257086380002</v>
      </c>
      <c r="E18" s="12">
        <v>0.4947647385683</v>
      </c>
      <c r="F18" s="12">
        <v>0.39106512332080001</v>
      </c>
      <c r="G18" s="12">
        <v>0.34671458341069999</v>
      </c>
      <c r="H18" s="12">
        <v>0.32618950950409997</v>
      </c>
      <c r="I18" s="12">
        <v>0.36425870188819998</v>
      </c>
      <c r="J18" s="12">
        <v>0.37350828626060001</v>
      </c>
      <c r="K18" s="12">
        <v>0.33487309459210002</v>
      </c>
      <c r="L18" s="12">
        <v>0.37075840361460011</v>
      </c>
      <c r="M18" s="12">
        <v>0.44441660418169998</v>
      </c>
      <c r="N18" s="12">
        <v>0.4349592578066</v>
      </c>
      <c r="O18" s="12">
        <v>0.32694470686850002</v>
      </c>
      <c r="P18" s="12">
        <v>0.4469229275505</v>
      </c>
      <c r="Q18" s="12">
        <v>0.30326016576589998</v>
      </c>
      <c r="R18" s="12">
        <v>0.4322679563504</v>
      </c>
      <c r="S18" s="12">
        <v>0.40305858635109998</v>
      </c>
      <c r="T18" s="12">
        <v>0.30321050524740001</v>
      </c>
      <c r="U18" s="12">
        <v>0.29896041964999998</v>
      </c>
      <c r="V18" s="12">
        <v>0.31401300920809999</v>
      </c>
      <c r="W18" s="12">
        <v>0.48837275498069999</v>
      </c>
      <c r="X18" s="12">
        <v>0.38737524443959997</v>
      </c>
      <c r="Y18" s="12">
        <v>0.36784015551999999</v>
      </c>
      <c r="Z18" s="12">
        <v>0.31522625283900002</v>
      </c>
      <c r="AA18" s="12">
        <v>0.24757568151209999</v>
      </c>
      <c r="AB18" s="12">
        <v>0.35818683924919997</v>
      </c>
      <c r="AC18" s="12">
        <v>0.32742812083329997</v>
      </c>
      <c r="AD18" s="12">
        <v>0.473971589779</v>
      </c>
      <c r="AE18" s="12">
        <v>0.54282927720579999</v>
      </c>
      <c r="AF18" s="12">
        <v>0.44461923356439997</v>
      </c>
      <c r="AG18" s="12">
        <v>0.3419374724509</v>
      </c>
      <c r="AH18" s="12">
        <v>0.66347058235050005</v>
      </c>
      <c r="AI18" s="12">
        <v>0.63112193464910005</v>
      </c>
      <c r="AJ18" s="12">
        <v>0.28151601484349997</v>
      </c>
      <c r="AK18" s="12">
        <v>0.46293466452940002</v>
      </c>
      <c r="AL18" s="12">
        <v>0.3911857472975</v>
      </c>
      <c r="AM18" s="12">
        <v>0.6215429856593</v>
      </c>
      <c r="AN18" s="12">
        <v>0.59903256361680002</v>
      </c>
      <c r="AO18" s="12">
        <v>0.45503985571119998</v>
      </c>
      <c r="AP18" s="12">
        <v>0.31736949025060002</v>
      </c>
      <c r="AQ18" s="12">
        <v>0.34359264502280001</v>
      </c>
      <c r="AR18" s="12">
        <v>0.66760107062279994</v>
      </c>
      <c r="AS18" s="8"/>
    </row>
    <row r="19" spans="1:45" x14ac:dyDescent="0.2">
      <c r="A19" s="23"/>
      <c r="B19" s="23"/>
      <c r="C19" s="23"/>
      <c r="D19" s="13">
        <v>502</v>
      </c>
      <c r="E19" s="13">
        <v>127</v>
      </c>
      <c r="F19" s="13">
        <v>135</v>
      </c>
      <c r="G19" s="13">
        <v>127</v>
      </c>
      <c r="H19" s="13">
        <v>113</v>
      </c>
      <c r="I19" s="13">
        <v>35</v>
      </c>
      <c r="J19" s="13">
        <v>61</v>
      </c>
      <c r="K19" s="13">
        <v>65</v>
      </c>
      <c r="L19" s="13">
        <v>115</v>
      </c>
      <c r="M19" s="13">
        <v>184</v>
      </c>
      <c r="N19" s="13">
        <v>314</v>
      </c>
      <c r="O19" s="13">
        <v>146</v>
      </c>
      <c r="P19" s="13">
        <v>133</v>
      </c>
      <c r="Q19" s="13">
        <v>43</v>
      </c>
      <c r="R19" s="13">
        <v>70</v>
      </c>
      <c r="S19" s="13">
        <v>75</v>
      </c>
      <c r="T19" s="13">
        <v>45</v>
      </c>
      <c r="U19" s="13">
        <v>16</v>
      </c>
      <c r="V19" s="13">
        <v>45</v>
      </c>
      <c r="W19" s="13">
        <v>142</v>
      </c>
      <c r="X19" s="13">
        <v>138</v>
      </c>
      <c r="Y19" s="13">
        <v>82</v>
      </c>
      <c r="Z19" s="13">
        <v>83</v>
      </c>
      <c r="AA19" s="13">
        <v>20</v>
      </c>
      <c r="AB19" s="13">
        <v>3</v>
      </c>
      <c r="AC19" s="13">
        <v>183</v>
      </c>
      <c r="AD19" s="13">
        <v>55</v>
      </c>
      <c r="AE19" s="13">
        <v>15</v>
      </c>
      <c r="AF19" s="13">
        <v>19</v>
      </c>
      <c r="AG19" s="13">
        <v>42</v>
      </c>
      <c r="AH19" s="13">
        <v>20</v>
      </c>
      <c r="AI19" s="13">
        <v>3</v>
      </c>
      <c r="AJ19" s="13">
        <v>4</v>
      </c>
      <c r="AK19" s="13">
        <v>2</v>
      </c>
      <c r="AL19" s="13">
        <v>131</v>
      </c>
      <c r="AM19" s="13">
        <v>2</v>
      </c>
      <c r="AN19" s="13">
        <v>34</v>
      </c>
      <c r="AO19" s="13">
        <v>122</v>
      </c>
      <c r="AP19" s="13">
        <v>163</v>
      </c>
      <c r="AQ19" s="13">
        <v>123</v>
      </c>
      <c r="AR19" s="13">
        <v>21</v>
      </c>
      <c r="AS19" s="8"/>
    </row>
    <row r="20" spans="1:45" x14ac:dyDescent="0.2">
      <c r="A20" s="23"/>
      <c r="B20" s="23"/>
      <c r="C20" s="23"/>
      <c r="D20" s="14" t="s">
        <v>128</v>
      </c>
      <c r="E20" s="15" t="s">
        <v>267</v>
      </c>
      <c r="F20" s="14"/>
      <c r="G20" s="14"/>
      <c r="H20" s="14"/>
      <c r="I20" s="14"/>
      <c r="J20" s="14"/>
      <c r="K20" s="14"/>
      <c r="L20" s="14"/>
      <c r="M20" s="14"/>
      <c r="N20" s="15" t="s">
        <v>148</v>
      </c>
      <c r="O20" s="14"/>
      <c r="P20" s="14"/>
      <c r="Q20" s="14"/>
      <c r="R20" s="14"/>
      <c r="S20" s="14"/>
      <c r="T20" s="14"/>
      <c r="U20" s="14"/>
      <c r="V20" s="14"/>
      <c r="W20" s="15" t="s">
        <v>162</v>
      </c>
      <c r="X20" s="14"/>
      <c r="Y20" s="14"/>
      <c r="Z20" s="14"/>
      <c r="AA20" s="14"/>
      <c r="AB20" s="14"/>
      <c r="AC20" s="14"/>
      <c r="AD20" s="14"/>
      <c r="AE20" s="14"/>
      <c r="AF20" s="14"/>
      <c r="AG20" s="14"/>
      <c r="AH20" s="15" t="s">
        <v>133</v>
      </c>
      <c r="AI20" s="14"/>
      <c r="AJ20" s="14"/>
      <c r="AK20" s="14"/>
      <c r="AL20" s="14"/>
      <c r="AM20" s="14"/>
      <c r="AN20" s="15" t="s">
        <v>132</v>
      </c>
      <c r="AO20" s="14"/>
      <c r="AP20" s="14"/>
      <c r="AQ20" s="14"/>
      <c r="AR20" s="15" t="s">
        <v>162</v>
      </c>
      <c r="AS20" s="8"/>
    </row>
    <row r="21" spans="1:45" x14ac:dyDescent="0.2">
      <c r="A21" s="27"/>
      <c r="B21" s="27"/>
      <c r="C21" s="24" t="s">
        <v>67</v>
      </c>
      <c r="D21" s="12">
        <v>1</v>
      </c>
      <c r="E21" s="12">
        <v>1</v>
      </c>
      <c r="F21" s="12">
        <v>1</v>
      </c>
      <c r="G21" s="12">
        <v>1</v>
      </c>
      <c r="H21" s="12">
        <v>1</v>
      </c>
      <c r="I21" s="12">
        <v>1</v>
      </c>
      <c r="J21" s="12">
        <v>1</v>
      </c>
      <c r="K21" s="12">
        <v>1</v>
      </c>
      <c r="L21" s="12">
        <v>1</v>
      </c>
      <c r="M21" s="12">
        <v>1</v>
      </c>
      <c r="N21" s="12">
        <v>1</v>
      </c>
      <c r="O21" s="12">
        <v>1</v>
      </c>
      <c r="P21" s="12">
        <v>1</v>
      </c>
      <c r="Q21" s="12">
        <v>1</v>
      </c>
      <c r="R21" s="12">
        <v>1</v>
      </c>
      <c r="S21" s="12">
        <v>1</v>
      </c>
      <c r="T21" s="12">
        <v>1</v>
      </c>
      <c r="U21" s="12">
        <v>1</v>
      </c>
      <c r="V21" s="12">
        <v>1</v>
      </c>
      <c r="W21" s="12">
        <v>1</v>
      </c>
      <c r="X21" s="12">
        <v>1</v>
      </c>
      <c r="Y21" s="12">
        <v>1</v>
      </c>
      <c r="Z21" s="12">
        <v>1</v>
      </c>
      <c r="AA21" s="12">
        <v>1</v>
      </c>
      <c r="AB21" s="12">
        <v>1</v>
      </c>
      <c r="AC21" s="12">
        <v>1</v>
      </c>
      <c r="AD21" s="12">
        <v>1</v>
      </c>
      <c r="AE21" s="12">
        <v>1</v>
      </c>
      <c r="AF21" s="12">
        <v>1</v>
      </c>
      <c r="AG21" s="12">
        <v>1</v>
      </c>
      <c r="AH21" s="12">
        <v>1</v>
      </c>
      <c r="AI21" s="12">
        <v>1</v>
      </c>
      <c r="AJ21" s="12">
        <v>1</v>
      </c>
      <c r="AK21" s="12">
        <v>1</v>
      </c>
      <c r="AL21" s="12">
        <v>1</v>
      </c>
      <c r="AM21" s="12">
        <v>1</v>
      </c>
      <c r="AN21" s="12">
        <v>1</v>
      </c>
      <c r="AO21" s="12">
        <v>1</v>
      </c>
      <c r="AP21" s="12">
        <v>1</v>
      </c>
      <c r="AQ21" s="12">
        <v>1</v>
      </c>
      <c r="AR21" s="12">
        <v>1</v>
      </c>
      <c r="AS21" s="8"/>
    </row>
    <row r="22" spans="1:45" x14ac:dyDescent="0.2">
      <c r="A22" s="23"/>
      <c r="B22" s="23"/>
      <c r="C22" s="23"/>
      <c r="D22" s="13">
        <v>1272</v>
      </c>
      <c r="E22" s="13">
        <v>270</v>
      </c>
      <c r="F22" s="13">
        <v>339</v>
      </c>
      <c r="G22" s="13">
        <v>355</v>
      </c>
      <c r="H22" s="13">
        <v>308</v>
      </c>
      <c r="I22" s="13">
        <v>104</v>
      </c>
      <c r="J22" s="13">
        <v>192</v>
      </c>
      <c r="K22" s="13">
        <v>199</v>
      </c>
      <c r="L22" s="13">
        <v>281</v>
      </c>
      <c r="M22" s="13">
        <v>390</v>
      </c>
      <c r="N22" s="13">
        <v>712</v>
      </c>
      <c r="O22" s="13">
        <v>466</v>
      </c>
      <c r="P22" s="13">
        <v>305</v>
      </c>
      <c r="Q22" s="13">
        <v>125</v>
      </c>
      <c r="R22" s="13">
        <v>158</v>
      </c>
      <c r="S22" s="13">
        <v>179</v>
      </c>
      <c r="T22" s="13">
        <v>136</v>
      </c>
      <c r="U22" s="13">
        <v>54</v>
      </c>
      <c r="V22" s="13">
        <v>150</v>
      </c>
      <c r="W22" s="13">
        <v>288</v>
      </c>
      <c r="X22" s="13">
        <v>351</v>
      </c>
      <c r="Y22" s="13">
        <v>221</v>
      </c>
      <c r="Z22" s="13">
        <v>241</v>
      </c>
      <c r="AA22" s="13">
        <v>86</v>
      </c>
      <c r="AB22" s="13">
        <v>9</v>
      </c>
      <c r="AC22" s="13">
        <v>530</v>
      </c>
      <c r="AD22" s="13">
        <v>124</v>
      </c>
      <c r="AE22" s="13">
        <v>25</v>
      </c>
      <c r="AF22" s="13">
        <v>50</v>
      </c>
      <c r="AG22" s="13">
        <v>98</v>
      </c>
      <c r="AH22" s="13">
        <v>33</v>
      </c>
      <c r="AI22" s="13">
        <v>5</v>
      </c>
      <c r="AJ22" s="13">
        <v>15</v>
      </c>
      <c r="AK22" s="13">
        <v>3</v>
      </c>
      <c r="AL22" s="13">
        <v>326</v>
      </c>
      <c r="AM22" s="13">
        <v>3</v>
      </c>
      <c r="AN22" s="13">
        <v>59</v>
      </c>
      <c r="AO22" s="13">
        <v>256</v>
      </c>
      <c r="AP22" s="13">
        <v>485</v>
      </c>
      <c r="AQ22" s="13">
        <v>353</v>
      </c>
      <c r="AR22" s="13">
        <v>36</v>
      </c>
      <c r="AS22" s="8"/>
    </row>
    <row r="23" spans="1:45" x14ac:dyDescent="0.2">
      <c r="A23" s="23"/>
      <c r="B23" s="23"/>
      <c r="C23" s="23"/>
      <c r="D23" s="14" t="s">
        <v>128</v>
      </c>
      <c r="E23" s="14" t="s">
        <v>128</v>
      </c>
      <c r="F23" s="14" t="s">
        <v>128</v>
      </c>
      <c r="G23" s="14" t="s">
        <v>128</v>
      </c>
      <c r="H23" s="14" t="s">
        <v>128</v>
      </c>
      <c r="I23" s="14" t="s">
        <v>128</v>
      </c>
      <c r="J23" s="14" t="s">
        <v>128</v>
      </c>
      <c r="K23" s="14" t="s">
        <v>128</v>
      </c>
      <c r="L23" s="14" t="s">
        <v>128</v>
      </c>
      <c r="M23" s="14" t="s">
        <v>128</v>
      </c>
      <c r="N23" s="14" t="s">
        <v>128</v>
      </c>
      <c r="O23" s="14" t="s">
        <v>128</v>
      </c>
      <c r="P23" s="14" t="s">
        <v>128</v>
      </c>
      <c r="Q23" s="14" t="s">
        <v>128</v>
      </c>
      <c r="R23" s="14" t="s">
        <v>128</v>
      </c>
      <c r="S23" s="14" t="s">
        <v>128</v>
      </c>
      <c r="T23" s="14" t="s">
        <v>128</v>
      </c>
      <c r="U23" s="14" t="s">
        <v>128</v>
      </c>
      <c r="V23" s="14" t="s">
        <v>128</v>
      </c>
      <c r="W23" s="14" t="s">
        <v>128</v>
      </c>
      <c r="X23" s="14" t="s">
        <v>128</v>
      </c>
      <c r="Y23" s="14" t="s">
        <v>128</v>
      </c>
      <c r="Z23" s="14" t="s">
        <v>128</v>
      </c>
      <c r="AA23" s="14" t="s">
        <v>128</v>
      </c>
      <c r="AB23" s="14" t="s">
        <v>128</v>
      </c>
      <c r="AC23" s="14" t="s">
        <v>128</v>
      </c>
      <c r="AD23" s="14" t="s">
        <v>128</v>
      </c>
      <c r="AE23" s="14" t="s">
        <v>128</v>
      </c>
      <c r="AF23" s="14" t="s">
        <v>128</v>
      </c>
      <c r="AG23" s="14" t="s">
        <v>128</v>
      </c>
      <c r="AH23" s="14" t="s">
        <v>128</v>
      </c>
      <c r="AI23" s="14" t="s">
        <v>128</v>
      </c>
      <c r="AJ23" s="14" t="s">
        <v>128</v>
      </c>
      <c r="AK23" s="14" t="s">
        <v>128</v>
      </c>
      <c r="AL23" s="14" t="s">
        <v>128</v>
      </c>
      <c r="AM23" s="14" t="s">
        <v>128</v>
      </c>
      <c r="AN23" s="14" t="s">
        <v>128</v>
      </c>
      <c r="AO23" s="14" t="s">
        <v>128</v>
      </c>
      <c r="AP23" s="14" t="s">
        <v>128</v>
      </c>
      <c r="AQ23" s="14" t="s">
        <v>128</v>
      </c>
      <c r="AR23" s="14" t="s">
        <v>128</v>
      </c>
      <c r="AS23" s="8"/>
    </row>
    <row r="24" spans="1:45" x14ac:dyDescent="0.2">
      <c r="A24" s="27"/>
      <c r="B24" s="24" t="s">
        <v>325</v>
      </c>
      <c r="C24" s="24" t="s">
        <v>321</v>
      </c>
      <c r="D24" s="12">
        <v>0.66429929872830007</v>
      </c>
      <c r="E24" s="12">
        <v>0.6636421937196999</v>
      </c>
      <c r="F24" s="12">
        <v>0.64234535838829998</v>
      </c>
      <c r="G24" s="12">
        <v>0.68631195204609996</v>
      </c>
      <c r="H24" s="12">
        <v>0.66402642548070001</v>
      </c>
      <c r="I24" s="12">
        <v>0.63107357864830005</v>
      </c>
      <c r="J24" s="12">
        <v>0.7689662504043</v>
      </c>
      <c r="K24" s="12">
        <v>0.72027843319019991</v>
      </c>
      <c r="L24" s="12">
        <v>0.63585557374799995</v>
      </c>
      <c r="M24" s="12">
        <v>0.59325372724949998</v>
      </c>
      <c r="N24" s="12">
        <v>0.60001978893850005</v>
      </c>
      <c r="O24" s="12">
        <v>0.72778817898460002</v>
      </c>
      <c r="P24" s="12">
        <v>0.62632554255590001</v>
      </c>
      <c r="Q24" s="12">
        <v>0.67910096873920001</v>
      </c>
      <c r="R24" s="12">
        <v>0.6573994858401</v>
      </c>
      <c r="S24" s="12">
        <v>0.60396356791850003</v>
      </c>
      <c r="T24" s="12">
        <v>0.77499429511179996</v>
      </c>
      <c r="U24" s="12">
        <v>0.73470645609499996</v>
      </c>
      <c r="V24" s="12">
        <v>0.73448388857189995</v>
      </c>
      <c r="W24" s="12">
        <v>0.59947258579829998</v>
      </c>
      <c r="X24" s="12">
        <v>0.64675510309139994</v>
      </c>
      <c r="Y24" s="12">
        <v>0.63391341994249994</v>
      </c>
      <c r="Z24" s="12">
        <v>0.77857918056569997</v>
      </c>
      <c r="AA24" s="12">
        <v>0.74152491059390002</v>
      </c>
      <c r="AB24" s="12">
        <v>0.10887006534220001</v>
      </c>
      <c r="AC24" s="12">
        <v>0.69433093838399995</v>
      </c>
      <c r="AD24" s="12">
        <v>0.65148858938169996</v>
      </c>
      <c r="AE24" s="12">
        <v>0.76724611590110003</v>
      </c>
      <c r="AF24" s="12">
        <v>0.49378897008169997</v>
      </c>
      <c r="AG24" s="12">
        <v>0.61210274890100003</v>
      </c>
      <c r="AH24" s="12">
        <v>0.55613880265299998</v>
      </c>
      <c r="AI24" s="12">
        <v>0.94974223937369995</v>
      </c>
      <c r="AJ24" s="12">
        <v>0.65713203735670012</v>
      </c>
      <c r="AK24" s="12">
        <v>0.18333846049149999</v>
      </c>
      <c r="AL24" s="12">
        <v>0.6530937604039001</v>
      </c>
      <c r="AM24" s="12">
        <v>0.76333044409520001</v>
      </c>
      <c r="AN24" s="12">
        <v>0.48155318248910001</v>
      </c>
      <c r="AO24" s="12">
        <v>0.66505762789059997</v>
      </c>
      <c r="AP24" s="12">
        <v>0.68080141889339996</v>
      </c>
      <c r="AQ24" s="12">
        <v>0.68350188916959997</v>
      </c>
      <c r="AR24" s="12">
        <v>0.55026464182019996</v>
      </c>
      <c r="AS24" s="8"/>
    </row>
    <row r="25" spans="1:45" x14ac:dyDescent="0.2">
      <c r="A25" s="23"/>
      <c r="B25" s="23"/>
      <c r="C25" s="23"/>
      <c r="D25" s="13">
        <v>819</v>
      </c>
      <c r="E25" s="13">
        <v>168</v>
      </c>
      <c r="F25" s="13">
        <v>219</v>
      </c>
      <c r="G25" s="13">
        <v>231</v>
      </c>
      <c r="H25" s="13">
        <v>201</v>
      </c>
      <c r="I25" s="13">
        <v>63</v>
      </c>
      <c r="J25" s="13">
        <v>140</v>
      </c>
      <c r="K25" s="13">
        <v>134</v>
      </c>
      <c r="L25" s="13">
        <v>170</v>
      </c>
      <c r="M25" s="13">
        <v>240</v>
      </c>
      <c r="N25" s="13">
        <v>423</v>
      </c>
      <c r="O25" s="13">
        <v>333</v>
      </c>
      <c r="P25" s="13">
        <v>176</v>
      </c>
      <c r="Q25" s="13">
        <v>86</v>
      </c>
      <c r="R25" s="13">
        <v>98</v>
      </c>
      <c r="S25" s="13">
        <v>107</v>
      </c>
      <c r="T25" s="13">
        <v>102</v>
      </c>
      <c r="U25" s="13">
        <v>39</v>
      </c>
      <c r="V25" s="13">
        <v>110</v>
      </c>
      <c r="W25" s="13">
        <v>158</v>
      </c>
      <c r="X25" s="13">
        <v>222</v>
      </c>
      <c r="Y25" s="13">
        <v>137</v>
      </c>
      <c r="Z25" s="13">
        <v>188</v>
      </c>
      <c r="AA25" s="13">
        <v>61</v>
      </c>
      <c r="AB25" s="13">
        <v>1</v>
      </c>
      <c r="AC25" s="13">
        <v>351</v>
      </c>
      <c r="AD25" s="13">
        <v>71</v>
      </c>
      <c r="AE25" s="13">
        <v>18</v>
      </c>
      <c r="AF25" s="13">
        <v>28</v>
      </c>
      <c r="AG25" s="13">
        <v>58</v>
      </c>
      <c r="AH25" s="13">
        <v>18</v>
      </c>
      <c r="AI25" s="13">
        <v>4</v>
      </c>
      <c r="AJ25" s="13">
        <v>12</v>
      </c>
      <c r="AK25" s="13">
        <v>1</v>
      </c>
      <c r="AL25" s="13">
        <v>212</v>
      </c>
      <c r="AM25" s="13">
        <v>2</v>
      </c>
      <c r="AN25" s="13">
        <v>30</v>
      </c>
      <c r="AO25" s="13">
        <v>152</v>
      </c>
      <c r="AP25" s="13">
        <v>317</v>
      </c>
      <c r="AQ25" s="13">
        <v>241</v>
      </c>
      <c r="AR25" s="13">
        <v>24</v>
      </c>
      <c r="AS25" s="8"/>
    </row>
    <row r="26" spans="1:45" x14ac:dyDescent="0.2">
      <c r="A26" s="23"/>
      <c r="B26" s="23"/>
      <c r="C26" s="23"/>
      <c r="D26" s="14" t="s">
        <v>128</v>
      </c>
      <c r="E26" s="14"/>
      <c r="F26" s="14"/>
      <c r="G26" s="14"/>
      <c r="H26" s="14"/>
      <c r="I26" s="14"/>
      <c r="J26" s="15" t="s">
        <v>137</v>
      </c>
      <c r="K26" s="14"/>
      <c r="L26" s="14"/>
      <c r="M26" s="14"/>
      <c r="N26" s="14"/>
      <c r="O26" s="15" t="s">
        <v>154</v>
      </c>
      <c r="P26" s="14"/>
      <c r="Q26" s="14"/>
      <c r="R26" s="14"/>
      <c r="S26" s="14"/>
      <c r="T26" s="14"/>
      <c r="U26" s="14"/>
      <c r="V26" s="14"/>
      <c r="W26" s="14"/>
      <c r="X26" s="15" t="s">
        <v>129</v>
      </c>
      <c r="Y26" s="15" t="s">
        <v>129</v>
      </c>
      <c r="Z26" s="15" t="s">
        <v>271</v>
      </c>
      <c r="AA26" s="15" t="s">
        <v>129</v>
      </c>
      <c r="AB26" s="14"/>
      <c r="AC26" s="14"/>
      <c r="AD26" s="14"/>
      <c r="AE26" s="14"/>
      <c r="AF26" s="14"/>
      <c r="AG26" s="14"/>
      <c r="AH26" s="14"/>
      <c r="AI26" s="14"/>
      <c r="AJ26" s="14"/>
      <c r="AK26" s="14"/>
      <c r="AL26" s="14"/>
      <c r="AM26" s="14"/>
      <c r="AN26" s="14"/>
      <c r="AO26" s="14"/>
      <c r="AP26" s="14"/>
      <c r="AQ26" s="14"/>
      <c r="AR26" s="14"/>
      <c r="AS26" s="8"/>
    </row>
    <row r="27" spans="1:45" x14ac:dyDescent="0.2">
      <c r="A27" s="27"/>
      <c r="B27" s="27"/>
      <c r="C27" s="24" t="s">
        <v>322</v>
      </c>
      <c r="D27" s="12">
        <v>0.33570070127169999</v>
      </c>
      <c r="E27" s="12">
        <v>0.33635780628029999</v>
      </c>
      <c r="F27" s="12">
        <v>0.35765464161170002</v>
      </c>
      <c r="G27" s="12">
        <v>0.31368804795389998</v>
      </c>
      <c r="H27" s="12">
        <v>0.33597357451929999</v>
      </c>
      <c r="I27" s="12">
        <v>0.36892642135170001</v>
      </c>
      <c r="J27" s="12">
        <v>0.2310337495957</v>
      </c>
      <c r="K27" s="12">
        <v>0.27972156680979998</v>
      </c>
      <c r="L27" s="12">
        <v>0.36414442625200011</v>
      </c>
      <c r="M27" s="12">
        <v>0.40674627275050002</v>
      </c>
      <c r="N27" s="12">
        <v>0.3999802110615</v>
      </c>
      <c r="O27" s="12">
        <v>0.27221182101539998</v>
      </c>
      <c r="P27" s="12">
        <v>0.37367445744409999</v>
      </c>
      <c r="Q27" s="12">
        <v>0.32089903126079999</v>
      </c>
      <c r="R27" s="12">
        <v>0.3426005141599</v>
      </c>
      <c r="S27" s="12">
        <v>0.39603643208150002</v>
      </c>
      <c r="T27" s="12">
        <v>0.22500570488819999</v>
      </c>
      <c r="U27" s="12">
        <v>0.26529354390499998</v>
      </c>
      <c r="V27" s="12">
        <v>0.2655161114281</v>
      </c>
      <c r="W27" s="12">
        <v>0.40052741420170002</v>
      </c>
      <c r="X27" s="12">
        <v>0.3532448969086</v>
      </c>
      <c r="Y27" s="12">
        <v>0.3660865800575</v>
      </c>
      <c r="Z27" s="12">
        <v>0.2214208194343</v>
      </c>
      <c r="AA27" s="12">
        <v>0.25847508940609998</v>
      </c>
      <c r="AB27" s="12">
        <v>0.89112993465779988</v>
      </c>
      <c r="AC27" s="12">
        <v>0.30566906161599999</v>
      </c>
      <c r="AD27" s="12">
        <v>0.34851141061829999</v>
      </c>
      <c r="AE27" s="12">
        <v>0.23275388409889999</v>
      </c>
      <c r="AF27" s="12">
        <v>0.50621102991830003</v>
      </c>
      <c r="AG27" s="12">
        <v>0.38789725109899997</v>
      </c>
      <c r="AH27" s="12">
        <v>0.44386119734700002</v>
      </c>
      <c r="AI27" s="12">
        <v>5.0257760626349998E-2</v>
      </c>
      <c r="AJ27" s="12">
        <v>0.34286796264329999</v>
      </c>
      <c r="AK27" s="12">
        <v>0.81666153950850007</v>
      </c>
      <c r="AL27" s="12">
        <v>0.34690623959619998</v>
      </c>
      <c r="AM27" s="12">
        <v>0.23666955590479999</v>
      </c>
      <c r="AN27" s="12">
        <v>0.51844681751090005</v>
      </c>
      <c r="AO27" s="12">
        <v>0.33494237210939998</v>
      </c>
      <c r="AP27" s="12">
        <v>0.31919858110659999</v>
      </c>
      <c r="AQ27" s="12">
        <v>0.31649811083040003</v>
      </c>
      <c r="AR27" s="12">
        <v>0.44973535817979998</v>
      </c>
      <c r="AS27" s="8"/>
    </row>
    <row r="28" spans="1:45" x14ac:dyDescent="0.2">
      <c r="A28" s="23"/>
      <c r="B28" s="23"/>
      <c r="C28" s="23"/>
      <c r="D28" s="13">
        <v>473</v>
      </c>
      <c r="E28" s="13">
        <v>108</v>
      </c>
      <c r="F28" s="13">
        <v>125</v>
      </c>
      <c r="G28" s="13">
        <v>131</v>
      </c>
      <c r="H28" s="13">
        <v>109</v>
      </c>
      <c r="I28" s="13">
        <v>41</v>
      </c>
      <c r="J28" s="13">
        <v>52</v>
      </c>
      <c r="K28" s="13">
        <v>65</v>
      </c>
      <c r="L28" s="13">
        <v>112</v>
      </c>
      <c r="M28" s="13">
        <v>165</v>
      </c>
      <c r="N28" s="13">
        <v>296</v>
      </c>
      <c r="O28" s="13">
        <v>144</v>
      </c>
      <c r="P28" s="13">
        <v>133</v>
      </c>
      <c r="Q28" s="13">
        <v>39</v>
      </c>
      <c r="R28" s="13">
        <v>61</v>
      </c>
      <c r="S28" s="13">
        <v>74</v>
      </c>
      <c r="T28" s="13">
        <v>39</v>
      </c>
      <c r="U28" s="13">
        <v>15</v>
      </c>
      <c r="V28" s="13">
        <v>45</v>
      </c>
      <c r="W28" s="13">
        <v>132</v>
      </c>
      <c r="X28" s="13">
        <v>132</v>
      </c>
      <c r="Y28" s="13">
        <v>89</v>
      </c>
      <c r="Z28" s="13">
        <v>61</v>
      </c>
      <c r="AA28" s="13">
        <v>25</v>
      </c>
      <c r="AB28" s="13">
        <v>8</v>
      </c>
      <c r="AC28" s="13">
        <v>187</v>
      </c>
      <c r="AD28" s="13">
        <v>53</v>
      </c>
      <c r="AE28" s="13">
        <v>6</v>
      </c>
      <c r="AF28" s="13">
        <v>24</v>
      </c>
      <c r="AG28" s="13">
        <v>42</v>
      </c>
      <c r="AH28" s="13">
        <v>16</v>
      </c>
      <c r="AI28" s="13">
        <v>1</v>
      </c>
      <c r="AJ28" s="13">
        <v>4</v>
      </c>
      <c r="AK28" s="13">
        <v>2</v>
      </c>
      <c r="AL28" s="13">
        <v>118</v>
      </c>
      <c r="AM28" s="13">
        <v>1</v>
      </c>
      <c r="AN28" s="13">
        <v>29</v>
      </c>
      <c r="AO28" s="13">
        <v>108</v>
      </c>
      <c r="AP28" s="13">
        <v>176</v>
      </c>
      <c r="AQ28" s="13">
        <v>118</v>
      </c>
      <c r="AR28" s="13">
        <v>12</v>
      </c>
      <c r="AS28" s="8"/>
    </row>
    <row r="29" spans="1:45" x14ac:dyDescent="0.2">
      <c r="A29" s="23"/>
      <c r="B29" s="23"/>
      <c r="C29" s="23"/>
      <c r="D29" s="14" t="s">
        <v>128</v>
      </c>
      <c r="E29" s="14"/>
      <c r="F29" s="14"/>
      <c r="G29" s="14"/>
      <c r="H29" s="14"/>
      <c r="I29" s="14"/>
      <c r="J29" s="14"/>
      <c r="K29" s="14"/>
      <c r="L29" s="14"/>
      <c r="M29" s="15" t="s">
        <v>148</v>
      </c>
      <c r="N29" s="15" t="s">
        <v>197</v>
      </c>
      <c r="O29" s="14"/>
      <c r="P29" s="14"/>
      <c r="Q29" s="14"/>
      <c r="R29" s="14"/>
      <c r="S29" s="14"/>
      <c r="T29" s="14"/>
      <c r="U29" s="14"/>
      <c r="V29" s="14"/>
      <c r="W29" s="15" t="s">
        <v>132</v>
      </c>
      <c r="X29" s="14"/>
      <c r="Y29" s="14"/>
      <c r="Z29" s="14"/>
      <c r="AA29" s="14"/>
      <c r="AB29" s="15" t="s">
        <v>236</v>
      </c>
      <c r="AC29" s="14"/>
      <c r="AD29" s="14"/>
      <c r="AE29" s="14"/>
      <c r="AF29" s="14"/>
      <c r="AG29" s="14"/>
      <c r="AH29" s="14"/>
      <c r="AI29" s="14"/>
      <c r="AJ29" s="14"/>
      <c r="AK29" s="14"/>
      <c r="AL29" s="14"/>
      <c r="AM29" s="14"/>
      <c r="AN29" s="14"/>
      <c r="AO29" s="14"/>
      <c r="AP29" s="14"/>
      <c r="AQ29" s="14"/>
      <c r="AR29" s="14"/>
      <c r="AS29" s="8"/>
    </row>
    <row r="30" spans="1:45" x14ac:dyDescent="0.2">
      <c r="A30" s="27"/>
      <c r="B30" s="27"/>
      <c r="C30" s="24" t="s">
        <v>67</v>
      </c>
      <c r="D30" s="12">
        <v>1</v>
      </c>
      <c r="E30" s="12">
        <v>1</v>
      </c>
      <c r="F30" s="12">
        <v>1</v>
      </c>
      <c r="G30" s="12">
        <v>1</v>
      </c>
      <c r="H30" s="12">
        <v>1</v>
      </c>
      <c r="I30" s="12">
        <v>1</v>
      </c>
      <c r="J30" s="12">
        <v>1</v>
      </c>
      <c r="K30" s="12">
        <v>1</v>
      </c>
      <c r="L30" s="12">
        <v>1</v>
      </c>
      <c r="M30" s="12">
        <v>1</v>
      </c>
      <c r="N30" s="12">
        <v>1</v>
      </c>
      <c r="O30" s="12">
        <v>1</v>
      </c>
      <c r="P30" s="12">
        <v>1</v>
      </c>
      <c r="Q30" s="12">
        <v>1</v>
      </c>
      <c r="R30" s="12">
        <v>1</v>
      </c>
      <c r="S30" s="12">
        <v>1</v>
      </c>
      <c r="T30" s="12">
        <v>1</v>
      </c>
      <c r="U30" s="12">
        <v>1</v>
      </c>
      <c r="V30" s="12">
        <v>1</v>
      </c>
      <c r="W30" s="12">
        <v>1</v>
      </c>
      <c r="X30" s="12">
        <v>1</v>
      </c>
      <c r="Y30" s="12">
        <v>1</v>
      </c>
      <c r="Z30" s="12">
        <v>1</v>
      </c>
      <c r="AA30" s="12">
        <v>1</v>
      </c>
      <c r="AB30" s="12">
        <v>1</v>
      </c>
      <c r="AC30" s="12">
        <v>1</v>
      </c>
      <c r="AD30" s="12">
        <v>1</v>
      </c>
      <c r="AE30" s="12">
        <v>1</v>
      </c>
      <c r="AF30" s="12">
        <v>1</v>
      </c>
      <c r="AG30" s="12">
        <v>1</v>
      </c>
      <c r="AH30" s="12">
        <v>1</v>
      </c>
      <c r="AI30" s="12">
        <v>1</v>
      </c>
      <c r="AJ30" s="12">
        <v>1</v>
      </c>
      <c r="AK30" s="12">
        <v>1</v>
      </c>
      <c r="AL30" s="12">
        <v>1</v>
      </c>
      <c r="AM30" s="12">
        <v>1</v>
      </c>
      <c r="AN30" s="12">
        <v>1</v>
      </c>
      <c r="AO30" s="12">
        <v>1</v>
      </c>
      <c r="AP30" s="12">
        <v>1</v>
      </c>
      <c r="AQ30" s="12">
        <v>1</v>
      </c>
      <c r="AR30" s="12">
        <v>1</v>
      </c>
      <c r="AS30" s="8"/>
    </row>
    <row r="31" spans="1:45" x14ac:dyDescent="0.2">
      <c r="A31" s="23"/>
      <c r="B31" s="23"/>
      <c r="C31" s="23"/>
      <c r="D31" s="13">
        <v>1292</v>
      </c>
      <c r="E31" s="13">
        <v>276</v>
      </c>
      <c r="F31" s="13">
        <v>344</v>
      </c>
      <c r="G31" s="13">
        <v>362</v>
      </c>
      <c r="H31" s="13">
        <v>310</v>
      </c>
      <c r="I31" s="13">
        <v>104</v>
      </c>
      <c r="J31" s="13">
        <v>192</v>
      </c>
      <c r="K31" s="13">
        <v>199</v>
      </c>
      <c r="L31" s="13">
        <v>282</v>
      </c>
      <c r="M31" s="13">
        <v>405</v>
      </c>
      <c r="N31" s="13">
        <v>719</v>
      </c>
      <c r="O31" s="13">
        <v>477</v>
      </c>
      <c r="P31" s="13">
        <v>309</v>
      </c>
      <c r="Q31" s="13">
        <v>125</v>
      </c>
      <c r="R31" s="13">
        <v>159</v>
      </c>
      <c r="S31" s="13">
        <v>181</v>
      </c>
      <c r="T31" s="13">
        <v>141</v>
      </c>
      <c r="U31" s="13">
        <v>54</v>
      </c>
      <c r="V31" s="13">
        <v>155</v>
      </c>
      <c r="W31" s="13">
        <v>290</v>
      </c>
      <c r="X31" s="13">
        <v>354</v>
      </c>
      <c r="Y31" s="13">
        <v>226</v>
      </c>
      <c r="Z31" s="13">
        <v>249</v>
      </c>
      <c r="AA31" s="13">
        <v>86</v>
      </c>
      <c r="AB31" s="13">
        <v>9</v>
      </c>
      <c r="AC31" s="13">
        <v>538</v>
      </c>
      <c r="AD31" s="13">
        <v>124</v>
      </c>
      <c r="AE31" s="13">
        <v>24</v>
      </c>
      <c r="AF31" s="13">
        <v>52</v>
      </c>
      <c r="AG31" s="13">
        <v>100</v>
      </c>
      <c r="AH31" s="13">
        <v>34</v>
      </c>
      <c r="AI31" s="13">
        <v>5</v>
      </c>
      <c r="AJ31" s="13">
        <v>16</v>
      </c>
      <c r="AK31" s="13">
        <v>3</v>
      </c>
      <c r="AL31" s="13">
        <v>330</v>
      </c>
      <c r="AM31" s="13">
        <v>3</v>
      </c>
      <c r="AN31" s="13">
        <v>59</v>
      </c>
      <c r="AO31" s="13">
        <v>260</v>
      </c>
      <c r="AP31" s="13">
        <v>493</v>
      </c>
      <c r="AQ31" s="13">
        <v>359</v>
      </c>
      <c r="AR31" s="13">
        <v>36</v>
      </c>
      <c r="AS31" s="8"/>
    </row>
    <row r="32" spans="1:45" x14ac:dyDescent="0.2">
      <c r="A32" s="23"/>
      <c r="B32" s="23"/>
      <c r="C32" s="23"/>
      <c r="D32" s="14" t="s">
        <v>128</v>
      </c>
      <c r="E32" s="14" t="s">
        <v>128</v>
      </c>
      <c r="F32" s="14" t="s">
        <v>128</v>
      </c>
      <c r="G32" s="14" t="s">
        <v>128</v>
      </c>
      <c r="H32" s="14" t="s">
        <v>128</v>
      </c>
      <c r="I32" s="14" t="s">
        <v>128</v>
      </c>
      <c r="J32" s="14" t="s">
        <v>128</v>
      </c>
      <c r="K32" s="14" t="s">
        <v>128</v>
      </c>
      <c r="L32" s="14" t="s">
        <v>128</v>
      </c>
      <c r="M32" s="14" t="s">
        <v>128</v>
      </c>
      <c r="N32" s="14" t="s">
        <v>128</v>
      </c>
      <c r="O32" s="14" t="s">
        <v>128</v>
      </c>
      <c r="P32" s="14" t="s">
        <v>128</v>
      </c>
      <c r="Q32" s="14" t="s">
        <v>128</v>
      </c>
      <c r="R32" s="14" t="s">
        <v>128</v>
      </c>
      <c r="S32" s="14" t="s">
        <v>128</v>
      </c>
      <c r="T32" s="14" t="s">
        <v>128</v>
      </c>
      <c r="U32" s="14" t="s">
        <v>128</v>
      </c>
      <c r="V32" s="14" t="s">
        <v>128</v>
      </c>
      <c r="W32" s="14" t="s">
        <v>128</v>
      </c>
      <c r="X32" s="14" t="s">
        <v>128</v>
      </c>
      <c r="Y32" s="14" t="s">
        <v>128</v>
      </c>
      <c r="Z32" s="14" t="s">
        <v>128</v>
      </c>
      <c r="AA32" s="14" t="s">
        <v>128</v>
      </c>
      <c r="AB32" s="14" t="s">
        <v>128</v>
      </c>
      <c r="AC32" s="14" t="s">
        <v>128</v>
      </c>
      <c r="AD32" s="14" t="s">
        <v>128</v>
      </c>
      <c r="AE32" s="14" t="s">
        <v>128</v>
      </c>
      <c r="AF32" s="14" t="s">
        <v>128</v>
      </c>
      <c r="AG32" s="14" t="s">
        <v>128</v>
      </c>
      <c r="AH32" s="14" t="s">
        <v>128</v>
      </c>
      <c r="AI32" s="14" t="s">
        <v>128</v>
      </c>
      <c r="AJ32" s="14" t="s">
        <v>128</v>
      </c>
      <c r="AK32" s="14" t="s">
        <v>128</v>
      </c>
      <c r="AL32" s="14" t="s">
        <v>128</v>
      </c>
      <c r="AM32" s="14" t="s">
        <v>128</v>
      </c>
      <c r="AN32" s="14" t="s">
        <v>128</v>
      </c>
      <c r="AO32" s="14" t="s">
        <v>128</v>
      </c>
      <c r="AP32" s="14" t="s">
        <v>128</v>
      </c>
      <c r="AQ32" s="14" t="s">
        <v>128</v>
      </c>
      <c r="AR32" s="14" t="s">
        <v>128</v>
      </c>
      <c r="AS32" s="8"/>
    </row>
    <row r="33" spans="1:45" x14ac:dyDescent="0.2">
      <c r="A33" s="27"/>
      <c r="B33" s="24" t="s">
        <v>326</v>
      </c>
      <c r="C33" s="24" t="s">
        <v>321</v>
      </c>
      <c r="D33" s="12">
        <v>0.94070571971429995</v>
      </c>
      <c r="E33" s="12">
        <v>0.91931315084510001</v>
      </c>
      <c r="F33" s="12">
        <v>0.91945588592689997</v>
      </c>
      <c r="G33" s="12">
        <v>0.94814342044889999</v>
      </c>
      <c r="H33" s="12">
        <v>0.974942748749</v>
      </c>
      <c r="I33" s="12">
        <v>0.89165161285039995</v>
      </c>
      <c r="J33" s="12">
        <v>0.93899474142900008</v>
      </c>
      <c r="K33" s="12">
        <v>0.93808807826819995</v>
      </c>
      <c r="L33" s="12">
        <v>0.96137957334440005</v>
      </c>
      <c r="M33" s="12">
        <v>0.95004318926920006</v>
      </c>
      <c r="N33" s="12">
        <v>0.91334868227369992</v>
      </c>
      <c r="O33" s="12">
        <v>0.96466351428980002</v>
      </c>
      <c r="P33" s="12">
        <v>0.92192694833849997</v>
      </c>
      <c r="Q33" s="12">
        <v>0.95204697953899997</v>
      </c>
      <c r="R33" s="12">
        <v>0.93182866970169997</v>
      </c>
      <c r="S33" s="12">
        <v>0.94163601444360001</v>
      </c>
      <c r="T33" s="12">
        <v>0.97450338127660008</v>
      </c>
      <c r="U33" s="12">
        <v>0.83480145711549991</v>
      </c>
      <c r="V33" s="12">
        <v>0.98553006034869994</v>
      </c>
      <c r="W33" s="12">
        <v>0.88738780246079996</v>
      </c>
      <c r="X33" s="12">
        <v>0.94678072946860004</v>
      </c>
      <c r="Y33" s="12">
        <v>0.95211941625180008</v>
      </c>
      <c r="Z33" s="12">
        <v>0.96325037316630002</v>
      </c>
      <c r="AA33" s="12">
        <v>0.98835353584139995</v>
      </c>
      <c r="AB33" s="12">
        <v>0.81841123052019993</v>
      </c>
      <c r="AC33" s="12">
        <v>0.97038929337739999</v>
      </c>
      <c r="AD33" s="12">
        <v>0.9339782323721999</v>
      </c>
      <c r="AE33" s="12">
        <v>0.91452180524569993</v>
      </c>
      <c r="AF33" s="12">
        <v>0.92118909669049998</v>
      </c>
      <c r="AG33" s="12">
        <v>0.86960780908570001</v>
      </c>
      <c r="AH33" s="12">
        <v>0.84836845907449998</v>
      </c>
      <c r="AI33" s="12">
        <v>1</v>
      </c>
      <c r="AJ33" s="12">
        <v>0.96600585571530007</v>
      </c>
      <c r="AK33" s="12">
        <v>0.46293466452940002</v>
      </c>
      <c r="AL33" s="12">
        <v>0.93437790358520001</v>
      </c>
      <c r="AM33" s="12">
        <v>1</v>
      </c>
      <c r="AN33" s="12">
        <v>0.89953191280479994</v>
      </c>
      <c r="AO33" s="12">
        <v>0.91801762525140007</v>
      </c>
      <c r="AP33" s="12">
        <v>0.93724462920439999</v>
      </c>
      <c r="AQ33" s="12">
        <v>0.96381258536070002</v>
      </c>
      <c r="AR33" s="12">
        <v>1</v>
      </c>
      <c r="AS33" s="8"/>
    </row>
    <row r="34" spans="1:45" x14ac:dyDescent="0.2">
      <c r="A34" s="23"/>
      <c r="B34" s="23"/>
      <c r="C34" s="23"/>
      <c r="D34" s="13">
        <v>1228</v>
      </c>
      <c r="E34" s="13">
        <v>259</v>
      </c>
      <c r="F34" s="13">
        <v>324</v>
      </c>
      <c r="G34" s="13">
        <v>342</v>
      </c>
      <c r="H34" s="13">
        <v>303</v>
      </c>
      <c r="I34" s="13">
        <v>94</v>
      </c>
      <c r="J34" s="13">
        <v>181</v>
      </c>
      <c r="K34" s="13">
        <v>185</v>
      </c>
      <c r="L34" s="13">
        <v>274</v>
      </c>
      <c r="M34" s="13">
        <v>387</v>
      </c>
      <c r="N34" s="13">
        <v>670</v>
      </c>
      <c r="O34" s="13">
        <v>465</v>
      </c>
      <c r="P34" s="13">
        <v>287</v>
      </c>
      <c r="Q34" s="13">
        <v>121</v>
      </c>
      <c r="R34" s="13">
        <v>147</v>
      </c>
      <c r="S34" s="13">
        <v>174</v>
      </c>
      <c r="T34" s="13">
        <v>136</v>
      </c>
      <c r="U34" s="13">
        <v>50</v>
      </c>
      <c r="V34" s="13">
        <v>152</v>
      </c>
      <c r="W34" s="13">
        <v>260</v>
      </c>
      <c r="X34" s="13">
        <v>340</v>
      </c>
      <c r="Y34" s="13">
        <v>219</v>
      </c>
      <c r="Z34" s="13">
        <v>240</v>
      </c>
      <c r="AA34" s="13">
        <v>86</v>
      </c>
      <c r="AB34" s="13">
        <v>8</v>
      </c>
      <c r="AC34" s="13">
        <v>522</v>
      </c>
      <c r="AD34" s="13">
        <v>113</v>
      </c>
      <c r="AE34" s="13">
        <v>22</v>
      </c>
      <c r="AF34" s="13">
        <v>49</v>
      </c>
      <c r="AG34" s="13">
        <v>90</v>
      </c>
      <c r="AH34" s="13">
        <v>31</v>
      </c>
      <c r="AI34" s="13">
        <v>5</v>
      </c>
      <c r="AJ34" s="13">
        <v>15</v>
      </c>
      <c r="AK34" s="13">
        <v>2</v>
      </c>
      <c r="AL34" s="13">
        <v>317</v>
      </c>
      <c r="AM34" s="13">
        <v>3</v>
      </c>
      <c r="AN34" s="13">
        <v>53</v>
      </c>
      <c r="AO34" s="13">
        <v>242</v>
      </c>
      <c r="AP34" s="13">
        <v>468</v>
      </c>
      <c r="AQ34" s="13">
        <v>347</v>
      </c>
      <c r="AR34" s="13">
        <v>36</v>
      </c>
      <c r="AS34" s="8"/>
    </row>
    <row r="35" spans="1:45" x14ac:dyDescent="0.2">
      <c r="A35" s="23"/>
      <c r="B35" s="23"/>
      <c r="C35" s="23"/>
      <c r="D35" s="14" t="s">
        <v>128</v>
      </c>
      <c r="E35" s="14"/>
      <c r="F35" s="14"/>
      <c r="G35" s="14"/>
      <c r="H35" s="14"/>
      <c r="I35" s="14"/>
      <c r="J35" s="14"/>
      <c r="K35" s="14"/>
      <c r="L35" s="14"/>
      <c r="M35" s="14"/>
      <c r="N35" s="14"/>
      <c r="O35" s="15" t="s">
        <v>133</v>
      </c>
      <c r="P35" s="14"/>
      <c r="Q35" s="14"/>
      <c r="R35" s="14"/>
      <c r="S35" s="14"/>
      <c r="T35" s="14"/>
      <c r="U35" s="14"/>
      <c r="V35" s="15" t="s">
        <v>327</v>
      </c>
      <c r="W35" s="14"/>
      <c r="X35" s="14"/>
      <c r="Y35" s="14"/>
      <c r="Z35" s="14"/>
      <c r="AA35" s="15" t="s">
        <v>133</v>
      </c>
      <c r="AB35" s="14"/>
      <c r="AC35" s="15" t="s">
        <v>328</v>
      </c>
      <c r="AD35" s="14"/>
      <c r="AE35" s="14"/>
      <c r="AF35" s="14"/>
      <c r="AG35" s="14"/>
      <c r="AH35" s="14"/>
      <c r="AI35" s="14"/>
      <c r="AJ35" s="14"/>
      <c r="AK35" s="14"/>
      <c r="AL35" s="14"/>
      <c r="AM35" s="14"/>
      <c r="AN35" s="14"/>
      <c r="AO35" s="14"/>
      <c r="AP35" s="14"/>
      <c r="AQ35" s="14"/>
      <c r="AR35" s="14"/>
      <c r="AS35" s="8"/>
    </row>
    <row r="36" spans="1:45" x14ac:dyDescent="0.2">
      <c r="A36" s="27"/>
      <c r="B36" s="27"/>
      <c r="C36" s="24" t="s">
        <v>322</v>
      </c>
      <c r="D36" s="12">
        <v>5.9294280285689997E-2</v>
      </c>
      <c r="E36" s="12">
        <v>8.0686849154939996E-2</v>
      </c>
      <c r="F36" s="12">
        <v>8.054411407310999E-2</v>
      </c>
      <c r="G36" s="12">
        <v>5.1856579551060003E-2</v>
      </c>
      <c r="H36" s="12">
        <v>2.5057251250970001E-2</v>
      </c>
      <c r="I36" s="12">
        <v>0.1083483871496</v>
      </c>
      <c r="J36" s="12">
        <v>6.1005258571030001E-2</v>
      </c>
      <c r="K36" s="12">
        <v>6.1911921731799997E-2</v>
      </c>
      <c r="L36" s="12">
        <v>3.862042665564E-2</v>
      </c>
      <c r="M36" s="12">
        <v>4.9956810730850003E-2</v>
      </c>
      <c r="N36" s="12">
        <v>8.6651317726339994E-2</v>
      </c>
      <c r="O36" s="12">
        <v>3.533648571024E-2</v>
      </c>
      <c r="P36" s="12">
        <v>7.8073051661460002E-2</v>
      </c>
      <c r="Q36" s="12">
        <v>4.7953020460969997E-2</v>
      </c>
      <c r="R36" s="12">
        <v>6.817133029835E-2</v>
      </c>
      <c r="S36" s="12">
        <v>5.8363985556379998E-2</v>
      </c>
      <c r="T36" s="12">
        <v>2.5496618723410001E-2</v>
      </c>
      <c r="U36" s="12">
        <v>0.1651985428845</v>
      </c>
      <c r="V36" s="12">
        <v>1.4469939651299999E-2</v>
      </c>
      <c r="W36" s="12">
        <v>0.1126121975392</v>
      </c>
      <c r="X36" s="12">
        <v>5.3219270531370003E-2</v>
      </c>
      <c r="Y36" s="12">
        <v>4.7880583748240002E-2</v>
      </c>
      <c r="Z36" s="12">
        <v>3.6749626833709997E-2</v>
      </c>
      <c r="AA36" s="12">
        <v>1.1646464158610001E-2</v>
      </c>
      <c r="AB36" s="12">
        <v>0.18158876947979999</v>
      </c>
      <c r="AC36" s="12">
        <v>2.9610706622609999E-2</v>
      </c>
      <c r="AD36" s="12">
        <v>6.6021767627800002E-2</v>
      </c>
      <c r="AE36" s="12">
        <v>8.5478194754320003E-2</v>
      </c>
      <c r="AF36" s="12">
        <v>7.8810903309469993E-2</v>
      </c>
      <c r="AG36" s="12">
        <v>0.13039219091429999</v>
      </c>
      <c r="AH36" s="12">
        <v>0.15163154092549999</v>
      </c>
      <c r="AI36" s="12">
        <v>0</v>
      </c>
      <c r="AJ36" s="12">
        <v>3.3994144284660001E-2</v>
      </c>
      <c r="AK36" s="12">
        <v>0.53706533547059998</v>
      </c>
      <c r="AL36" s="12">
        <v>6.5622096414789999E-2</v>
      </c>
      <c r="AM36" s="12">
        <v>0</v>
      </c>
      <c r="AN36" s="12">
        <v>0.10046808719520001</v>
      </c>
      <c r="AO36" s="12">
        <v>8.1982374748600012E-2</v>
      </c>
      <c r="AP36" s="12">
        <v>6.2755370795619991E-2</v>
      </c>
      <c r="AQ36" s="12">
        <v>3.6187414639300003E-2</v>
      </c>
      <c r="AR36" s="12">
        <v>0</v>
      </c>
      <c r="AS36" s="8"/>
    </row>
    <row r="37" spans="1:45" x14ac:dyDescent="0.2">
      <c r="A37" s="23"/>
      <c r="B37" s="23"/>
      <c r="C37" s="23"/>
      <c r="D37" s="13">
        <v>68</v>
      </c>
      <c r="E37" s="13">
        <v>18</v>
      </c>
      <c r="F37" s="13">
        <v>21</v>
      </c>
      <c r="G37" s="13">
        <v>20</v>
      </c>
      <c r="H37" s="13">
        <v>9</v>
      </c>
      <c r="I37" s="13">
        <v>10</v>
      </c>
      <c r="J37" s="13">
        <v>11</v>
      </c>
      <c r="K37" s="13">
        <v>14</v>
      </c>
      <c r="L37" s="13">
        <v>10</v>
      </c>
      <c r="M37" s="13">
        <v>19</v>
      </c>
      <c r="N37" s="13">
        <v>50</v>
      </c>
      <c r="O37" s="13">
        <v>14</v>
      </c>
      <c r="P37" s="13">
        <v>22</v>
      </c>
      <c r="Q37" s="13">
        <v>4</v>
      </c>
      <c r="R37" s="13">
        <v>12</v>
      </c>
      <c r="S37" s="13">
        <v>9</v>
      </c>
      <c r="T37" s="13">
        <v>5</v>
      </c>
      <c r="U37" s="13">
        <v>4</v>
      </c>
      <c r="V37" s="13">
        <v>4</v>
      </c>
      <c r="W37" s="13">
        <v>31</v>
      </c>
      <c r="X37" s="13">
        <v>14</v>
      </c>
      <c r="Y37" s="13">
        <v>7</v>
      </c>
      <c r="Z37" s="13">
        <v>9</v>
      </c>
      <c r="AA37" s="13">
        <v>2</v>
      </c>
      <c r="AB37" s="13">
        <v>1</v>
      </c>
      <c r="AC37" s="13">
        <v>16</v>
      </c>
      <c r="AD37" s="13">
        <v>11</v>
      </c>
      <c r="AE37" s="13">
        <v>3</v>
      </c>
      <c r="AF37" s="13">
        <v>5</v>
      </c>
      <c r="AG37" s="13">
        <v>10</v>
      </c>
      <c r="AH37" s="13">
        <v>3</v>
      </c>
      <c r="AI37" s="13">
        <v>0</v>
      </c>
      <c r="AJ37" s="13">
        <v>1</v>
      </c>
      <c r="AK37" s="13">
        <v>1</v>
      </c>
      <c r="AL37" s="13">
        <v>14</v>
      </c>
      <c r="AM37" s="13">
        <v>0</v>
      </c>
      <c r="AN37" s="13">
        <v>7</v>
      </c>
      <c r="AO37" s="13">
        <v>18</v>
      </c>
      <c r="AP37" s="13">
        <v>26</v>
      </c>
      <c r="AQ37" s="13">
        <v>13</v>
      </c>
      <c r="AR37" s="13">
        <v>0</v>
      </c>
      <c r="AS37" s="8"/>
    </row>
    <row r="38" spans="1:45" x14ac:dyDescent="0.2">
      <c r="A38" s="23"/>
      <c r="B38" s="23"/>
      <c r="C38" s="23"/>
      <c r="D38" s="14" t="s">
        <v>128</v>
      </c>
      <c r="E38" s="14"/>
      <c r="F38" s="14"/>
      <c r="G38" s="14"/>
      <c r="H38" s="14"/>
      <c r="I38" s="14"/>
      <c r="J38" s="14"/>
      <c r="K38" s="14"/>
      <c r="L38" s="14"/>
      <c r="M38" s="14"/>
      <c r="N38" s="15" t="s">
        <v>148</v>
      </c>
      <c r="O38" s="14"/>
      <c r="P38" s="15" t="s">
        <v>160</v>
      </c>
      <c r="Q38" s="14"/>
      <c r="R38" s="14"/>
      <c r="S38" s="14"/>
      <c r="T38" s="14"/>
      <c r="U38" s="15" t="s">
        <v>160</v>
      </c>
      <c r="V38" s="14"/>
      <c r="W38" s="15" t="s">
        <v>137</v>
      </c>
      <c r="X38" s="14"/>
      <c r="Y38" s="14"/>
      <c r="Z38" s="14"/>
      <c r="AA38" s="14"/>
      <c r="AB38" s="14"/>
      <c r="AC38" s="14"/>
      <c r="AD38" s="14"/>
      <c r="AE38" s="14"/>
      <c r="AF38" s="14"/>
      <c r="AG38" s="15" t="s">
        <v>133</v>
      </c>
      <c r="AH38" s="14"/>
      <c r="AI38" s="14"/>
      <c r="AJ38" s="14"/>
      <c r="AK38" s="15" t="s">
        <v>154</v>
      </c>
      <c r="AL38" s="14"/>
      <c r="AM38" s="14"/>
      <c r="AN38" s="14"/>
      <c r="AO38" s="14"/>
      <c r="AP38" s="14"/>
      <c r="AQ38" s="14"/>
      <c r="AR38" s="14"/>
      <c r="AS38" s="8"/>
    </row>
    <row r="39" spans="1:45" x14ac:dyDescent="0.2">
      <c r="A39" s="27"/>
      <c r="B39" s="27"/>
      <c r="C39" s="24" t="s">
        <v>67</v>
      </c>
      <c r="D39" s="12">
        <v>1</v>
      </c>
      <c r="E39" s="12">
        <v>1</v>
      </c>
      <c r="F39" s="12">
        <v>1</v>
      </c>
      <c r="G39" s="12">
        <v>1</v>
      </c>
      <c r="H39" s="12">
        <v>1</v>
      </c>
      <c r="I39" s="12">
        <v>1</v>
      </c>
      <c r="J39" s="12">
        <v>1</v>
      </c>
      <c r="K39" s="12">
        <v>1</v>
      </c>
      <c r="L39" s="12">
        <v>1</v>
      </c>
      <c r="M39" s="12">
        <v>1</v>
      </c>
      <c r="N39" s="12">
        <v>1</v>
      </c>
      <c r="O39" s="12">
        <v>1</v>
      </c>
      <c r="P39" s="12">
        <v>1</v>
      </c>
      <c r="Q39" s="12">
        <v>1</v>
      </c>
      <c r="R39" s="12">
        <v>1</v>
      </c>
      <c r="S39" s="12">
        <v>1</v>
      </c>
      <c r="T39" s="12">
        <v>1</v>
      </c>
      <c r="U39" s="12">
        <v>1</v>
      </c>
      <c r="V39" s="12">
        <v>1</v>
      </c>
      <c r="W39" s="12">
        <v>1</v>
      </c>
      <c r="X39" s="12">
        <v>1</v>
      </c>
      <c r="Y39" s="12">
        <v>1</v>
      </c>
      <c r="Z39" s="12">
        <v>1</v>
      </c>
      <c r="AA39" s="12">
        <v>1</v>
      </c>
      <c r="AB39" s="12">
        <v>1</v>
      </c>
      <c r="AC39" s="12">
        <v>1</v>
      </c>
      <c r="AD39" s="12">
        <v>1</v>
      </c>
      <c r="AE39" s="12">
        <v>1</v>
      </c>
      <c r="AF39" s="12">
        <v>1</v>
      </c>
      <c r="AG39" s="12">
        <v>1</v>
      </c>
      <c r="AH39" s="12">
        <v>1</v>
      </c>
      <c r="AI39" s="12">
        <v>1</v>
      </c>
      <c r="AJ39" s="12">
        <v>1</v>
      </c>
      <c r="AK39" s="12">
        <v>1</v>
      </c>
      <c r="AL39" s="12">
        <v>1</v>
      </c>
      <c r="AM39" s="12">
        <v>1</v>
      </c>
      <c r="AN39" s="12">
        <v>1</v>
      </c>
      <c r="AO39" s="12">
        <v>1</v>
      </c>
      <c r="AP39" s="12">
        <v>1</v>
      </c>
      <c r="AQ39" s="12">
        <v>1</v>
      </c>
      <c r="AR39" s="12">
        <v>1</v>
      </c>
      <c r="AS39" s="8"/>
    </row>
    <row r="40" spans="1:45" x14ac:dyDescent="0.2">
      <c r="A40" s="23"/>
      <c r="B40" s="23"/>
      <c r="C40" s="23"/>
      <c r="D40" s="13">
        <v>1296</v>
      </c>
      <c r="E40" s="13">
        <v>277</v>
      </c>
      <c r="F40" s="13">
        <v>345</v>
      </c>
      <c r="G40" s="13">
        <v>362</v>
      </c>
      <c r="H40" s="13">
        <v>312</v>
      </c>
      <c r="I40" s="13">
        <v>104</v>
      </c>
      <c r="J40" s="13">
        <v>192</v>
      </c>
      <c r="K40" s="13">
        <v>199</v>
      </c>
      <c r="L40" s="13">
        <v>284</v>
      </c>
      <c r="M40" s="13">
        <v>406</v>
      </c>
      <c r="N40" s="13">
        <v>720</v>
      </c>
      <c r="O40" s="13">
        <v>479</v>
      </c>
      <c r="P40" s="13">
        <v>309</v>
      </c>
      <c r="Q40" s="13">
        <v>125</v>
      </c>
      <c r="R40" s="13">
        <v>159</v>
      </c>
      <c r="S40" s="13">
        <v>183</v>
      </c>
      <c r="T40" s="13">
        <v>141</v>
      </c>
      <c r="U40" s="13">
        <v>54</v>
      </c>
      <c r="V40" s="13">
        <v>156</v>
      </c>
      <c r="W40" s="13">
        <v>291</v>
      </c>
      <c r="X40" s="13">
        <v>354</v>
      </c>
      <c r="Y40" s="13">
        <v>226</v>
      </c>
      <c r="Z40" s="13">
        <v>249</v>
      </c>
      <c r="AA40" s="13">
        <v>88</v>
      </c>
      <c r="AB40" s="13">
        <v>9</v>
      </c>
      <c r="AC40" s="13">
        <v>538</v>
      </c>
      <c r="AD40" s="13">
        <v>124</v>
      </c>
      <c r="AE40" s="13">
        <v>25</v>
      </c>
      <c r="AF40" s="13">
        <v>54</v>
      </c>
      <c r="AG40" s="13">
        <v>100</v>
      </c>
      <c r="AH40" s="13">
        <v>34</v>
      </c>
      <c r="AI40" s="13">
        <v>5</v>
      </c>
      <c r="AJ40" s="13">
        <v>16</v>
      </c>
      <c r="AK40" s="13">
        <v>3</v>
      </c>
      <c r="AL40" s="13">
        <v>331</v>
      </c>
      <c r="AM40" s="13">
        <v>3</v>
      </c>
      <c r="AN40" s="13">
        <v>60</v>
      </c>
      <c r="AO40" s="13">
        <v>260</v>
      </c>
      <c r="AP40" s="13">
        <v>494</v>
      </c>
      <c r="AQ40" s="13">
        <v>360</v>
      </c>
      <c r="AR40" s="13">
        <v>36</v>
      </c>
      <c r="AS40" s="8"/>
    </row>
    <row r="41" spans="1:45" x14ac:dyDescent="0.2">
      <c r="A41" s="23"/>
      <c r="B41" s="23"/>
      <c r="C41" s="23"/>
      <c r="D41" s="14" t="s">
        <v>128</v>
      </c>
      <c r="E41" s="14" t="s">
        <v>128</v>
      </c>
      <c r="F41" s="14" t="s">
        <v>128</v>
      </c>
      <c r="G41" s="14" t="s">
        <v>128</v>
      </c>
      <c r="H41" s="14" t="s">
        <v>128</v>
      </c>
      <c r="I41" s="14" t="s">
        <v>128</v>
      </c>
      <c r="J41" s="14" t="s">
        <v>128</v>
      </c>
      <c r="K41" s="14" t="s">
        <v>128</v>
      </c>
      <c r="L41" s="14" t="s">
        <v>128</v>
      </c>
      <c r="M41" s="14" t="s">
        <v>128</v>
      </c>
      <c r="N41" s="14" t="s">
        <v>128</v>
      </c>
      <c r="O41" s="14" t="s">
        <v>128</v>
      </c>
      <c r="P41" s="14" t="s">
        <v>128</v>
      </c>
      <c r="Q41" s="14" t="s">
        <v>128</v>
      </c>
      <c r="R41" s="14" t="s">
        <v>128</v>
      </c>
      <c r="S41" s="14" t="s">
        <v>128</v>
      </c>
      <c r="T41" s="14" t="s">
        <v>128</v>
      </c>
      <c r="U41" s="14" t="s">
        <v>128</v>
      </c>
      <c r="V41" s="14" t="s">
        <v>128</v>
      </c>
      <c r="W41" s="14" t="s">
        <v>128</v>
      </c>
      <c r="X41" s="14" t="s">
        <v>128</v>
      </c>
      <c r="Y41" s="14" t="s">
        <v>128</v>
      </c>
      <c r="Z41" s="14" t="s">
        <v>128</v>
      </c>
      <c r="AA41" s="14" t="s">
        <v>128</v>
      </c>
      <c r="AB41" s="14" t="s">
        <v>128</v>
      </c>
      <c r="AC41" s="14" t="s">
        <v>128</v>
      </c>
      <c r="AD41" s="14" t="s">
        <v>128</v>
      </c>
      <c r="AE41" s="14" t="s">
        <v>128</v>
      </c>
      <c r="AF41" s="14" t="s">
        <v>128</v>
      </c>
      <c r="AG41" s="14" t="s">
        <v>128</v>
      </c>
      <c r="AH41" s="14" t="s">
        <v>128</v>
      </c>
      <c r="AI41" s="14" t="s">
        <v>128</v>
      </c>
      <c r="AJ41" s="14" t="s">
        <v>128</v>
      </c>
      <c r="AK41" s="14" t="s">
        <v>128</v>
      </c>
      <c r="AL41" s="14" t="s">
        <v>128</v>
      </c>
      <c r="AM41" s="14" t="s">
        <v>128</v>
      </c>
      <c r="AN41" s="14" t="s">
        <v>128</v>
      </c>
      <c r="AO41" s="14" t="s">
        <v>128</v>
      </c>
      <c r="AP41" s="14" t="s">
        <v>128</v>
      </c>
      <c r="AQ41" s="14" t="s">
        <v>128</v>
      </c>
      <c r="AR41" s="14" t="s">
        <v>128</v>
      </c>
      <c r="AS41" s="8"/>
    </row>
    <row r="42" spans="1:45" x14ac:dyDescent="0.2">
      <c r="A42" s="27"/>
      <c r="B42" s="24" t="s">
        <v>329</v>
      </c>
      <c r="C42" s="24" t="s">
        <v>321</v>
      </c>
      <c r="D42" s="12">
        <v>6.0382202507390001E-2</v>
      </c>
      <c r="E42" s="12">
        <v>3.5839285547110002E-2</v>
      </c>
      <c r="F42" s="12">
        <v>8.6864594744799989E-2</v>
      </c>
      <c r="G42" s="12">
        <v>6.2975108187850001E-2</v>
      </c>
      <c r="H42" s="12">
        <v>4.9006699580929999E-2</v>
      </c>
      <c r="I42" s="12">
        <v>6.0512496885959999E-2</v>
      </c>
      <c r="J42" s="12">
        <v>4.1450133394500002E-2</v>
      </c>
      <c r="K42" s="12">
        <v>4.9994291889569997E-2</v>
      </c>
      <c r="L42" s="12">
        <v>7.5701649638480001E-2</v>
      </c>
      <c r="M42" s="12">
        <v>6.0814692855589998E-2</v>
      </c>
      <c r="N42" s="12">
        <v>5.2059856775369999E-2</v>
      </c>
      <c r="O42" s="12">
        <v>6.3731853180079998E-2</v>
      </c>
      <c r="P42" s="12">
        <v>4.1606951849409997E-2</v>
      </c>
      <c r="Q42" s="12">
        <v>9.3655298812370003E-2</v>
      </c>
      <c r="R42" s="12">
        <v>5.4819517420370001E-2</v>
      </c>
      <c r="S42" s="12">
        <v>6.790868249102E-2</v>
      </c>
      <c r="T42" s="12">
        <v>4.34445466648E-2</v>
      </c>
      <c r="U42" s="12">
        <v>3.205764812261E-3</v>
      </c>
      <c r="V42" s="12">
        <v>6.448809041089E-2</v>
      </c>
      <c r="W42" s="12">
        <v>4.4552569298650008E-2</v>
      </c>
      <c r="X42" s="12">
        <v>5.9793076911820002E-2</v>
      </c>
      <c r="Y42" s="12">
        <v>6.4612933301089998E-2</v>
      </c>
      <c r="Z42" s="12">
        <v>5.5986418325600001E-2</v>
      </c>
      <c r="AA42" s="12">
        <v>7.3225983205849998E-2</v>
      </c>
      <c r="AB42" s="12">
        <v>0</v>
      </c>
      <c r="AC42" s="12">
        <v>5.3258341742449998E-2</v>
      </c>
      <c r="AD42" s="12">
        <v>3.6079843741839999E-2</v>
      </c>
      <c r="AE42" s="12">
        <v>0</v>
      </c>
      <c r="AF42" s="12">
        <v>1.9139450640710001E-2</v>
      </c>
      <c r="AG42" s="12">
        <v>9.8458968548249995E-2</v>
      </c>
      <c r="AH42" s="12">
        <v>7.3888173413720004E-2</v>
      </c>
      <c r="AI42" s="12">
        <v>0</v>
      </c>
      <c r="AJ42" s="12">
        <v>0.2356691425055</v>
      </c>
      <c r="AK42" s="12">
        <v>0</v>
      </c>
      <c r="AL42" s="12">
        <v>6.6796763383290006E-2</v>
      </c>
      <c r="AM42" s="12">
        <v>0.23666955590479999</v>
      </c>
      <c r="AN42" s="12">
        <v>2.6219477326440001E-2</v>
      </c>
      <c r="AO42" s="12">
        <v>5.0174117381060007E-2</v>
      </c>
      <c r="AP42" s="12">
        <v>5.6211878691749997E-2</v>
      </c>
      <c r="AQ42" s="12">
        <v>5.0703213324670003E-2</v>
      </c>
      <c r="AR42" s="12">
        <v>0.22843036920859999</v>
      </c>
      <c r="AS42" s="8"/>
    </row>
    <row r="43" spans="1:45" x14ac:dyDescent="0.2">
      <c r="A43" s="23"/>
      <c r="B43" s="23"/>
      <c r="C43" s="23"/>
      <c r="D43" s="13">
        <v>74</v>
      </c>
      <c r="E43" s="13">
        <v>11</v>
      </c>
      <c r="F43" s="13">
        <v>25</v>
      </c>
      <c r="G43" s="13">
        <v>23</v>
      </c>
      <c r="H43" s="13">
        <v>15</v>
      </c>
      <c r="I43" s="13">
        <v>6</v>
      </c>
      <c r="J43" s="13">
        <v>8</v>
      </c>
      <c r="K43" s="13">
        <v>9</v>
      </c>
      <c r="L43" s="13">
        <v>17</v>
      </c>
      <c r="M43" s="13">
        <v>24</v>
      </c>
      <c r="N43" s="13">
        <v>33</v>
      </c>
      <c r="O43" s="13">
        <v>32</v>
      </c>
      <c r="P43" s="13">
        <v>13</v>
      </c>
      <c r="Q43" s="13">
        <v>10</v>
      </c>
      <c r="R43" s="13">
        <v>8</v>
      </c>
      <c r="S43" s="13">
        <v>14</v>
      </c>
      <c r="T43" s="13">
        <v>6</v>
      </c>
      <c r="U43" s="13">
        <v>1</v>
      </c>
      <c r="V43" s="13">
        <v>9</v>
      </c>
      <c r="W43" s="13">
        <v>12</v>
      </c>
      <c r="X43" s="13">
        <v>21</v>
      </c>
      <c r="Y43" s="13">
        <v>12</v>
      </c>
      <c r="Z43" s="13">
        <v>14</v>
      </c>
      <c r="AA43" s="13">
        <v>6</v>
      </c>
      <c r="AB43" s="13">
        <v>0</v>
      </c>
      <c r="AC43" s="13">
        <v>32</v>
      </c>
      <c r="AD43" s="13">
        <v>5</v>
      </c>
      <c r="AE43" s="13">
        <v>0</v>
      </c>
      <c r="AF43" s="13">
        <v>1</v>
      </c>
      <c r="AG43" s="13">
        <v>6</v>
      </c>
      <c r="AH43" s="13">
        <v>1</v>
      </c>
      <c r="AI43" s="13">
        <v>0</v>
      </c>
      <c r="AJ43" s="13">
        <v>3</v>
      </c>
      <c r="AK43" s="13">
        <v>0</v>
      </c>
      <c r="AL43" s="13">
        <v>20</v>
      </c>
      <c r="AM43" s="13">
        <v>1</v>
      </c>
      <c r="AN43" s="13">
        <v>2</v>
      </c>
      <c r="AO43" s="13">
        <v>13</v>
      </c>
      <c r="AP43" s="13">
        <v>24</v>
      </c>
      <c r="AQ43" s="13">
        <v>18</v>
      </c>
      <c r="AR43" s="13">
        <v>7</v>
      </c>
      <c r="AS43" s="8"/>
    </row>
    <row r="44" spans="1:45" x14ac:dyDescent="0.2">
      <c r="A44" s="23"/>
      <c r="B44" s="23"/>
      <c r="C44" s="23"/>
      <c r="D44" s="14" t="s">
        <v>128</v>
      </c>
      <c r="E44" s="14"/>
      <c r="F44" s="14"/>
      <c r="G44" s="14"/>
      <c r="H44" s="14"/>
      <c r="I44" s="14"/>
      <c r="J44" s="14"/>
      <c r="K44" s="14"/>
      <c r="L44" s="14"/>
      <c r="M44" s="14"/>
      <c r="N44" s="14"/>
      <c r="O44" s="14"/>
      <c r="P44" s="15" t="s">
        <v>129</v>
      </c>
      <c r="Q44" s="15" t="s">
        <v>130</v>
      </c>
      <c r="R44" s="15" t="s">
        <v>129</v>
      </c>
      <c r="S44" s="15" t="s">
        <v>130</v>
      </c>
      <c r="T44" s="15" t="s">
        <v>129</v>
      </c>
      <c r="U44" s="14"/>
      <c r="V44" s="15" t="s">
        <v>129</v>
      </c>
      <c r="W44" s="14"/>
      <c r="X44" s="14"/>
      <c r="Y44" s="14"/>
      <c r="Z44" s="14"/>
      <c r="AA44" s="14"/>
      <c r="AB44" s="14"/>
      <c r="AC44" s="14"/>
      <c r="AD44" s="14"/>
      <c r="AE44" s="14"/>
      <c r="AF44" s="14"/>
      <c r="AG44" s="14"/>
      <c r="AH44" s="14"/>
      <c r="AI44" s="14"/>
      <c r="AJ44" s="14"/>
      <c r="AK44" s="14"/>
      <c r="AL44" s="14"/>
      <c r="AM44" s="14"/>
      <c r="AN44" s="14"/>
      <c r="AO44" s="14"/>
      <c r="AP44" s="14"/>
      <c r="AQ44" s="14"/>
      <c r="AR44" s="15" t="s">
        <v>330</v>
      </c>
      <c r="AS44" s="8"/>
    </row>
    <row r="45" spans="1:45" x14ac:dyDescent="0.2">
      <c r="A45" s="27"/>
      <c r="B45" s="27"/>
      <c r="C45" s="24" t="s">
        <v>322</v>
      </c>
      <c r="D45" s="12">
        <v>0.93961779749259999</v>
      </c>
      <c r="E45" s="12">
        <v>0.96416071445289997</v>
      </c>
      <c r="F45" s="12">
        <v>0.91313540525519998</v>
      </c>
      <c r="G45" s="12">
        <v>0.93702489181220006</v>
      </c>
      <c r="H45" s="12">
        <v>0.95099330041909991</v>
      </c>
      <c r="I45" s="12">
        <v>0.93948750311400009</v>
      </c>
      <c r="J45" s="12">
        <v>0.95854986660550001</v>
      </c>
      <c r="K45" s="12">
        <v>0.95000570811040008</v>
      </c>
      <c r="L45" s="12">
        <v>0.92429835036149999</v>
      </c>
      <c r="M45" s="12">
        <v>0.93918530714439996</v>
      </c>
      <c r="N45" s="12">
        <v>0.94794014322459996</v>
      </c>
      <c r="O45" s="12">
        <v>0.9362681468199</v>
      </c>
      <c r="P45" s="12">
        <v>0.9583930481506</v>
      </c>
      <c r="Q45" s="12">
        <v>0.90634470118760002</v>
      </c>
      <c r="R45" s="12">
        <v>0.94518048257960008</v>
      </c>
      <c r="S45" s="12">
        <v>0.93209131750899998</v>
      </c>
      <c r="T45" s="12">
        <v>0.95655545333519998</v>
      </c>
      <c r="U45" s="12">
        <v>0.99679423518769994</v>
      </c>
      <c r="V45" s="12">
        <v>0.93551190958910002</v>
      </c>
      <c r="W45" s="12">
        <v>0.95544743070140004</v>
      </c>
      <c r="X45" s="12">
        <v>0.94020692308819998</v>
      </c>
      <c r="Y45" s="12">
        <v>0.93538706669890004</v>
      </c>
      <c r="Z45" s="12">
        <v>0.94401358167439997</v>
      </c>
      <c r="AA45" s="12">
        <v>0.92677401679420002</v>
      </c>
      <c r="AB45" s="12">
        <v>1</v>
      </c>
      <c r="AC45" s="12">
        <v>0.94674165825760004</v>
      </c>
      <c r="AD45" s="12">
        <v>0.96392015625819993</v>
      </c>
      <c r="AE45" s="12">
        <v>1</v>
      </c>
      <c r="AF45" s="12">
        <v>0.98086054935929989</v>
      </c>
      <c r="AG45" s="12">
        <v>0.90154103145169995</v>
      </c>
      <c r="AH45" s="12">
        <v>0.92611182658629998</v>
      </c>
      <c r="AI45" s="12">
        <v>1</v>
      </c>
      <c r="AJ45" s="12">
        <v>0.76433085749450003</v>
      </c>
      <c r="AK45" s="12">
        <v>1</v>
      </c>
      <c r="AL45" s="12">
        <v>0.93320323661670002</v>
      </c>
      <c r="AM45" s="12">
        <v>0.76333044409520001</v>
      </c>
      <c r="AN45" s="12">
        <v>0.97378052267360005</v>
      </c>
      <c r="AO45" s="12">
        <v>0.9498258826189</v>
      </c>
      <c r="AP45" s="12">
        <v>0.94378812130830003</v>
      </c>
      <c r="AQ45" s="12">
        <v>0.94929678667529993</v>
      </c>
      <c r="AR45" s="12">
        <v>0.77156963079139995</v>
      </c>
      <c r="AS45" s="8"/>
    </row>
    <row r="46" spans="1:45" x14ac:dyDescent="0.2">
      <c r="A46" s="23"/>
      <c r="B46" s="23"/>
      <c r="C46" s="23"/>
      <c r="D46" s="13">
        <v>1214</v>
      </c>
      <c r="E46" s="13">
        <v>264</v>
      </c>
      <c r="F46" s="13">
        <v>318</v>
      </c>
      <c r="G46" s="13">
        <v>337</v>
      </c>
      <c r="H46" s="13">
        <v>295</v>
      </c>
      <c r="I46" s="13">
        <v>98</v>
      </c>
      <c r="J46" s="13">
        <v>184</v>
      </c>
      <c r="K46" s="13">
        <v>190</v>
      </c>
      <c r="L46" s="13">
        <v>265</v>
      </c>
      <c r="M46" s="13">
        <v>380</v>
      </c>
      <c r="N46" s="13">
        <v>686</v>
      </c>
      <c r="O46" s="13">
        <v>442</v>
      </c>
      <c r="P46" s="13">
        <v>294</v>
      </c>
      <c r="Q46" s="13">
        <v>115</v>
      </c>
      <c r="R46" s="13">
        <v>151</v>
      </c>
      <c r="S46" s="13">
        <v>167</v>
      </c>
      <c r="T46" s="13">
        <v>134</v>
      </c>
      <c r="U46" s="13">
        <v>53</v>
      </c>
      <c r="V46" s="13">
        <v>145</v>
      </c>
      <c r="W46" s="13">
        <v>277</v>
      </c>
      <c r="X46" s="13">
        <v>333</v>
      </c>
      <c r="Y46" s="13">
        <v>212</v>
      </c>
      <c r="Z46" s="13">
        <v>235</v>
      </c>
      <c r="AA46" s="13">
        <v>80</v>
      </c>
      <c r="AB46" s="13">
        <v>9</v>
      </c>
      <c r="AC46" s="13">
        <v>504</v>
      </c>
      <c r="AD46" s="13">
        <v>119</v>
      </c>
      <c r="AE46" s="13">
        <v>25</v>
      </c>
      <c r="AF46" s="13">
        <v>51</v>
      </c>
      <c r="AG46" s="13">
        <v>93</v>
      </c>
      <c r="AH46" s="13">
        <v>33</v>
      </c>
      <c r="AI46" s="13">
        <v>5</v>
      </c>
      <c r="AJ46" s="13">
        <v>13</v>
      </c>
      <c r="AK46" s="13">
        <v>3</v>
      </c>
      <c r="AL46" s="13">
        <v>308</v>
      </c>
      <c r="AM46" s="13">
        <v>2</v>
      </c>
      <c r="AN46" s="13">
        <v>58</v>
      </c>
      <c r="AO46" s="13">
        <v>245</v>
      </c>
      <c r="AP46" s="13">
        <v>468</v>
      </c>
      <c r="AQ46" s="13">
        <v>340</v>
      </c>
      <c r="AR46" s="13">
        <v>29</v>
      </c>
      <c r="AS46" s="8"/>
    </row>
    <row r="47" spans="1:45" x14ac:dyDescent="0.2">
      <c r="A47" s="23"/>
      <c r="B47" s="23"/>
      <c r="C47" s="23"/>
      <c r="D47" s="14" t="s">
        <v>128</v>
      </c>
      <c r="E47" s="14"/>
      <c r="F47" s="14"/>
      <c r="G47" s="14"/>
      <c r="H47" s="14"/>
      <c r="I47" s="14"/>
      <c r="J47" s="14"/>
      <c r="K47" s="14"/>
      <c r="L47" s="14"/>
      <c r="M47" s="14"/>
      <c r="N47" s="14"/>
      <c r="O47" s="14"/>
      <c r="P47" s="14"/>
      <c r="Q47" s="14"/>
      <c r="R47" s="14"/>
      <c r="S47" s="14"/>
      <c r="T47" s="14"/>
      <c r="U47" s="15" t="s">
        <v>331</v>
      </c>
      <c r="V47" s="14"/>
      <c r="W47" s="14"/>
      <c r="X47" s="14"/>
      <c r="Y47" s="14"/>
      <c r="Z47" s="14"/>
      <c r="AA47" s="14"/>
      <c r="AB47" s="14"/>
      <c r="AC47" s="14"/>
      <c r="AD47" s="14"/>
      <c r="AE47" s="14"/>
      <c r="AF47" s="14"/>
      <c r="AG47" s="14"/>
      <c r="AH47" s="14"/>
      <c r="AI47" s="14"/>
      <c r="AJ47" s="14"/>
      <c r="AK47" s="14"/>
      <c r="AL47" s="14"/>
      <c r="AM47" s="14"/>
      <c r="AN47" s="15" t="s">
        <v>129</v>
      </c>
      <c r="AO47" s="15" t="s">
        <v>129</v>
      </c>
      <c r="AP47" s="15" t="s">
        <v>129</v>
      </c>
      <c r="AQ47" s="15" t="s">
        <v>129</v>
      </c>
      <c r="AR47" s="14"/>
      <c r="AS47" s="8"/>
    </row>
    <row r="48" spans="1:45" x14ac:dyDescent="0.2">
      <c r="A48" s="27"/>
      <c r="B48" s="27"/>
      <c r="C48" s="24" t="s">
        <v>67</v>
      </c>
      <c r="D48" s="12">
        <v>1</v>
      </c>
      <c r="E48" s="12">
        <v>1</v>
      </c>
      <c r="F48" s="12">
        <v>1</v>
      </c>
      <c r="G48" s="12">
        <v>1</v>
      </c>
      <c r="H48" s="12">
        <v>1</v>
      </c>
      <c r="I48" s="12">
        <v>1</v>
      </c>
      <c r="J48" s="12">
        <v>1</v>
      </c>
      <c r="K48" s="12">
        <v>1</v>
      </c>
      <c r="L48" s="12">
        <v>1</v>
      </c>
      <c r="M48" s="12">
        <v>1</v>
      </c>
      <c r="N48" s="12">
        <v>1</v>
      </c>
      <c r="O48" s="12">
        <v>1</v>
      </c>
      <c r="P48" s="12">
        <v>1</v>
      </c>
      <c r="Q48" s="12">
        <v>1</v>
      </c>
      <c r="R48" s="12">
        <v>1</v>
      </c>
      <c r="S48" s="12">
        <v>1</v>
      </c>
      <c r="T48" s="12">
        <v>1</v>
      </c>
      <c r="U48" s="12">
        <v>1</v>
      </c>
      <c r="V48" s="12">
        <v>1</v>
      </c>
      <c r="W48" s="12">
        <v>1</v>
      </c>
      <c r="X48" s="12">
        <v>1</v>
      </c>
      <c r="Y48" s="12">
        <v>1</v>
      </c>
      <c r="Z48" s="12">
        <v>1</v>
      </c>
      <c r="AA48" s="12">
        <v>1</v>
      </c>
      <c r="AB48" s="12">
        <v>1</v>
      </c>
      <c r="AC48" s="12">
        <v>1</v>
      </c>
      <c r="AD48" s="12">
        <v>1</v>
      </c>
      <c r="AE48" s="12">
        <v>1</v>
      </c>
      <c r="AF48" s="12">
        <v>1</v>
      </c>
      <c r="AG48" s="12">
        <v>1</v>
      </c>
      <c r="AH48" s="12">
        <v>1</v>
      </c>
      <c r="AI48" s="12">
        <v>1</v>
      </c>
      <c r="AJ48" s="12">
        <v>1</v>
      </c>
      <c r="AK48" s="12">
        <v>1</v>
      </c>
      <c r="AL48" s="12">
        <v>1</v>
      </c>
      <c r="AM48" s="12">
        <v>1</v>
      </c>
      <c r="AN48" s="12">
        <v>1</v>
      </c>
      <c r="AO48" s="12">
        <v>1</v>
      </c>
      <c r="AP48" s="12">
        <v>1</v>
      </c>
      <c r="AQ48" s="12">
        <v>1</v>
      </c>
      <c r="AR48" s="12">
        <v>1</v>
      </c>
      <c r="AS48" s="8"/>
    </row>
    <row r="49" spans="1:45" x14ac:dyDescent="0.2">
      <c r="A49" s="23"/>
      <c r="B49" s="23"/>
      <c r="C49" s="23"/>
      <c r="D49" s="13">
        <v>1288</v>
      </c>
      <c r="E49" s="13">
        <v>275</v>
      </c>
      <c r="F49" s="13">
        <v>343</v>
      </c>
      <c r="G49" s="13">
        <v>360</v>
      </c>
      <c r="H49" s="13">
        <v>310</v>
      </c>
      <c r="I49" s="13">
        <v>104</v>
      </c>
      <c r="J49" s="13">
        <v>192</v>
      </c>
      <c r="K49" s="13">
        <v>199</v>
      </c>
      <c r="L49" s="13">
        <v>282</v>
      </c>
      <c r="M49" s="13">
        <v>404</v>
      </c>
      <c r="N49" s="13">
        <v>719</v>
      </c>
      <c r="O49" s="13">
        <v>474</v>
      </c>
      <c r="P49" s="13">
        <v>307</v>
      </c>
      <c r="Q49" s="13">
        <v>125</v>
      </c>
      <c r="R49" s="13">
        <v>159</v>
      </c>
      <c r="S49" s="13">
        <v>181</v>
      </c>
      <c r="T49" s="13">
        <v>140</v>
      </c>
      <c r="U49" s="13">
        <v>54</v>
      </c>
      <c r="V49" s="13">
        <v>154</v>
      </c>
      <c r="W49" s="13">
        <v>289</v>
      </c>
      <c r="X49" s="13">
        <v>354</v>
      </c>
      <c r="Y49" s="13">
        <v>224</v>
      </c>
      <c r="Z49" s="13">
        <v>249</v>
      </c>
      <c r="AA49" s="13">
        <v>86</v>
      </c>
      <c r="AB49" s="13">
        <v>9</v>
      </c>
      <c r="AC49" s="13">
        <v>536</v>
      </c>
      <c r="AD49" s="13">
        <v>124</v>
      </c>
      <c r="AE49" s="13">
        <v>25</v>
      </c>
      <c r="AF49" s="13">
        <v>52</v>
      </c>
      <c r="AG49" s="13">
        <v>99</v>
      </c>
      <c r="AH49" s="13">
        <v>34</v>
      </c>
      <c r="AI49" s="13">
        <v>5</v>
      </c>
      <c r="AJ49" s="13">
        <v>16</v>
      </c>
      <c r="AK49" s="13">
        <v>3</v>
      </c>
      <c r="AL49" s="13">
        <v>328</v>
      </c>
      <c r="AM49" s="13">
        <v>3</v>
      </c>
      <c r="AN49" s="13">
        <v>60</v>
      </c>
      <c r="AO49" s="13">
        <v>258</v>
      </c>
      <c r="AP49" s="13">
        <v>492</v>
      </c>
      <c r="AQ49" s="13">
        <v>358</v>
      </c>
      <c r="AR49" s="13">
        <v>36</v>
      </c>
      <c r="AS49" s="8"/>
    </row>
    <row r="50" spans="1:45" x14ac:dyDescent="0.2">
      <c r="A50" s="23"/>
      <c r="B50" s="23"/>
      <c r="C50" s="23"/>
      <c r="D50" s="14" t="s">
        <v>128</v>
      </c>
      <c r="E50" s="14" t="s">
        <v>128</v>
      </c>
      <c r="F50" s="14" t="s">
        <v>128</v>
      </c>
      <c r="G50" s="14" t="s">
        <v>128</v>
      </c>
      <c r="H50" s="14" t="s">
        <v>128</v>
      </c>
      <c r="I50" s="14" t="s">
        <v>128</v>
      </c>
      <c r="J50" s="14" t="s">
        <v>128</v>
      </c>
      <c r="K50" s="14" t="s">
        <v>128</v>
      </c>
      <c r="L50" s="14" t="s">
        <v>128</v>
      </c>
      <c r="M50" s="14" t="s">
        <v>128</v>
      </c>
      <c r="N50" s="14" t="s">
        <v>128</v>
      </c>
      <c r="O50" s="14" t="s">
        <v>128</v>
      </c>
      <c r="P50" s="14" t="s">
        <v>128</v>
      </c>
      <c r="Q50" s="14" t="s">
        <v>128</v>
      </c>
      <c r="R50" s="14" t="s">
        <v>128</v>
      </c>
      <c r="S50" s="14" t="s">
        <v>128</v>
      </c>
      <c r="T50" s="14" t="s">
        <v>128</v>
      </c>
      <c r="U50" s="14" t="s">
        <v>128</v>
      </c>
      <c r="V50" s="14" t="s">
        <v>128</v>
      </c>
      <c r="W50" s="14" t="s">
        <v>128</v>
      </c>
      <c r="X50" s="14" t="s">
        <v>128</v>
      </c>
      <c r="Y50" s="14" t="s">
        <v>128</v>
      </c>
      <c r="Z50" s="14" t="s">
        <v>128</v>
      </c>
      <c r="AA50" s="14" t="s">
        <v>128</v>
      </c>
      <c r="AB50" s="14" t="s">
        <v>128</v>
      </c>
      <c r="AC50" s="14" t="s">
        <v>128</v>
      </c>
      <c r="AD50" s="14" t="s">
        <v>128</v>
      </c>
      <c r="AE50" s="14" t="s">
        <v>128</v>
      </c>
      <c r="AF50" s="14" t="s">
        <v>128</v>
      </c>
      <c r="AG50" s="14" t="s">
        <v>128</v>
      </c>
      <c r="AH50" s="14" t="s">
        <v>128</v>
      </c>
      <c r="AI50" s="14" t="s">
        <v>128</v>
      </c>
      <c r="AJ50" s="14" t="s">
        <v>128</v>
      </c>
      <c r="AK50" s="14" t="s">
        <v>128</v>
      </c>
      <c r="AL50" s="14" t="s">
        <v>128</v>
      </c>
      <c r="AM50" s="14" t="s">
        <v>128</v>
      </c>
      <c r="AN50" s="14" t="s">
        <v>128</v>
      </c>
      <c r="AO50" s="14" t="s">
        <v>128</v>
      </c>
      <c r="AP50" s="14" t="s">
        <v>128</v>
      </c>
      <c r="AQ50" s="14" t="s">
        <v>128</v>
      </c>
      <c r="AR50" s="14" t="s">
        <v>128</v>
      </c>
      <c r="AS50" s="8"/>
    </row>
    <row r="51" spans="1:45" x14ac:dyDescent="0.2">
      <c r="A51" s="27"/>
      <c r="B51" s="24" t="s">
        <v>332</v>
      </c>
      <c r="C51" s="24" t="s">
        <v>321</v>
      </c>
      <c r="D51" s="12">
        <v>0.54644132116590005</v>
      </c>
      <c r="E51" s="12">
        <v>0.48842981023139997</v>
      </c>
      <c r="F51" s="12">
        <v>0.58935426866809992</v>
      </c>
      <c r="G51" s="12">
        <v>0.55679981650669996</v>
      </c>
      <c r="H51" s="12">
        <v>0.53712142692889997</v>
      </c>
      <c r="I51" s="12">
        <v>0.48937366703930002</v>
      </c>
      <c r="J51" s="12">
        <v>0.61405460964199998</v>
      </c>
      <c r="K51" s="12">
        <v>0.52940131982639993</v>
      </c>
      <c r="L51" s="12">
        <v>0.59867911210450009</v>
      </c>
      <c r="M51" s="12">
        <v>0.48197921339040001</v>
      </c>
      <c r="N51" s="12">
        <v>0.4642997733043</v>
      </c>
      <c r="O51" s="12">
        <v>0.6245076951877</v>
      </c>
      <c r="P51" s="12">
        <v>0.5060367449191</v>
      </c>
      <c r="Q51" s="12">
        <v>0.58316456920390003</v>
      </c>
      <c r="R51" s="12">
        <v>0.42419109069939998</v>
      </c>
      <c r="S51" s="12">
        <v>0.53028292003659994</v>
      </c>
      <c r="T51" s="12">
        <v>0.54442739878189994</v>
      </c>
      <c r="U51" s="12">
        <v>0.68662490242249996</v>
      </c>
      <c r="V51" s="12">
        <v>0.62072364109239997</v>
      </c>
      <c r="W51" s="12">
        <v>0.44565282186600003</v>
      </c>
      <c r="X51" s="12">
        <v>0.53353099204319998</v>
      </c>
      <c r="Y51" s="12">
        <v>0.6083559436464</v>
      </c>
      <c r="Z51" s="12">
        <v>0.55680301375779995</v>
      </c>
      <c r="AA51" s="12">
        <v>0.68563596370040003</v>
      </c>
      <c r="AB51" s="12">
        <v>0.3923218214118</v>
      </c>
      <c r="AC51" s="12">
        <v>0.51363093245269997</v>
      </c>
      <c r="AD51" s="12">
        <v>0.55543417318279997</v>
      </c>
      <c r="AE51" s="12">
        <v>0.76299188483660008</v>
      </c>
      <c r="AF51" s="12">
        <v>0.47496336799529998</v>
      </c>
      <c r="AG51" s="12">
        <v>0.52115710225290002</v>
      </c>
      <c r="AH51" s="12">
        <v>0.31948526057420001</v>
      </c>
      <c r="AI51" s="12">
        <v>0.6523199456705</v>
      </c>
      <c r="AJ51" s="12">
        <v>0.55869358091749999</v>
      </c>
      <c r="AK51" s="12">
        <v>1</v>
      </c>
      <c r="AL51" s="12">
        <v>0.60259951018480007</v>
      </c>
      <c r="AM51" s="12">
        <v>0.76333044409520001</v>
      </c>
      <c r="AN51" s="12">
        <v>0.56234130821460004</v>
      </c>
      <c r="AO51" s="12">
        <v>0.55124550065099998</v>
      </c>
      <c r="AP51" s="12">
        <v>0.54623848195619995</v>
      </c>
      <c r="AQ51" s="12">
        <v>0.5333366733771</v>
      </c>
      <c r="AR51" s="12">
        <v>0.52495745258030002</v>
      </c>
      <c r="AS51" s="8"/>
    </row>
    <row r="52" spans="1:45" x14ac:dyDescent="0.2">
      <c r="A52" s="23"/>
      <c r="B52" s="23"/>
      <c r="C52" s="23"/>
      <c r="D52" s="13">
        <v>691</v>
      </c>
      <c r="E52" s="13">
        <v>148</v>
      </c>
      <c r="F52" s="13">
        <v>181</v>
      </c>
      <c r="G52" s="13">
        <v>191</v>
      </c>
      <c r="H52" s="13">
        <v>171</v>
      </c>
      <c r="I52" s="13">
        <v>47</v>
      </c>
      <c r="J52" s="13">
        <v>105</v>
      </c>
      <c r="K52" s="13">
        <v>106</v>
      </c>
      <c r="L52" s="13">
        <v>169</v>
      </c>
      <c r="M52" s="13">
        <v>195</v>
      </c>
      <c r="N52" s="13">
        <v>338</v>
      </c>
      <c r="O52" s="13">
        <v>299</v>
      </c>
      <c r="P52" s="13">
        <v>155</v>
      </c>
      <c r="Q52" s="13">
        <v>65</v>
      </c>
      <c r="R52" s="13">
        <v>67</v>
      </c>
      <c r="S52" s="13">
        <v>97</v>
      </c>
      <c r="T52" s="13">
        <v>75</v>
      </c>
      <c r="U52" s="13">
        <v>31</v>
      </c>
      <c r="V52" s="13">
        <v>103</v>
      </c>
      <c r="W52" s="13">
        <v>126</v>
      </c>
      <c r="X52" s="13">
        <v>183</v>
      </c>
      <c r="Y52" s="13">
        <v>128</v>
      </c>
      <c r="Z52" s="13">
        <v>144</v>
      </c>
      <c r="AA52" s="13">
        <v>59</v>
      </c>
      <c r="AB52" s="13">
        <v>4</v>
      </c>
      <c r="AC52" s="13">
        <v>276</v>
      </c>
      <c r="AD52" s="13">
        <v>68</v>
      </c>
      <c r="AE52" s="13">
        <v>17</v>
      </c>
      <c r="AF52" s="13">
        <v>24</v>
      </c>
      <c r="AG52" s="13">
        <v>56</v>
      </c>
      <c r="AH52" s="13">
        <v>12</v>
      </c>
      <c r="AI52" s="13">
        <v>3</v>
      </c>
      <c r="AJ52" s="13">
        <v>10</v>
      </c>
      <c r="AK52" s="13">
        <v>3</v>
      </c>
      <c r="AL52" s="13">
        <v>184</v>
      </c>
      <c r="AM52" s="13">
        <v>2</v>
      </c>
      <c r="AN52" s="13">
        <v>31</v>
      </c>
      <c r="AO52" s="13">
        <v>139</v>
      </c>
      <c r="AP52" s="13">
        <v>263</v>
      </c>
      <c r="AQ52" s="13">
        <v>187</v>
      </c>
      <c r="AR52" s="13">
        <v>21</v>
      </c>
      <c r="AS52" s="8"/>
    </row>
    <row r="53" spans="1:45" x14ac:dyDescent="0.2">
      <c r="A53" s="23"/>
      <c r="B53" s="23"/>
      <c r="C53" s="23"/>
      <c r="D53" s="14" t="s">
        <v>128</v>
      </c>
      <c r="E53" s="14"/>
      <c r="F53" s="14"/>
      <c r="G53" s="14"/>
      <c r="H53" s="14"/>
      <c r="I53" s="14"/>
      <c r="J53" s="14"/>
      <c r="K53" s="14"/>
      <c r="L53" s="14"/>
      <c r="M53" s="14"/>
      <c r="N53" s="14"/>
      <c r="O53" s="15" t="s">
        <v>154</v>
      </c>
      <c r="P53" s="14"/>
      <c r="Q53" s="14"/>
      <c r="R53" s="14"/>
      <c r="S53" s="14"/>
      <c r="T53" s="14"/>
      <c r="U53" s="14"/>
      <c r="V53" s="14"/>
      <c r="W53" s="14"/>
      <c r="X53" s="14"/>
      <c r="Y53" s="14"/>
      <c r="Z53" s="14"/>
      <c r="AA53" s="15" t="s">
        <v>133</v>
      </c>
      <c r="AB53" s="14"/>
      <c r="AC53" s="14"/>
      <c r="AD53" s="14"/>
      <c r="AE53" s="14"/>
      <c r="AF53" s="14"/>
      <c r="AG53" s="14"/>
      <c r="AH53" s="14"/>
      <c r="AI53" s="14"/>
      <c r="AJ53" s="14"/>
      <c r="AK53" s="14"/>
      <c r="AL53" s="14"/>
      <c r="AM53" s="14"/>
      <c r="AN53" s="14"/>
      <c r="AO53" s="14"/>
      <c r="AP53" s="14"/>
      <c r="AQ53" s="14"/>
      <c r="AR53" s="14"/>
      <c r="AS53" s="8"/>
    </row>
    <row r="54" spans="1:45" x14ac:dyDescent="0.2">
      <c r="A54" s="27"/>
      <c r="B54" s="27"/>
      <c r="C54" s="24" t="s">
        <v>322</v>
      </c>
      <c r="D54" s="12">
        <v>0.4535586788341</v>
      </c>
      <c r="E54" s="12">
        <v>0.51157018976860003</v>
      </c>
      <c r="F54" s="12">
        <v>0.41064573133190002</v>
      </c>
      <c r="G54" s="12">
        <v>0.44320018349329998</v>
      </c>
      <c r="H54" s="12">
        <v>0.46287857307109997</v>
      </c>
      <c r="I54" s="12">
        <v>0.51062633296069992</v>
      </c>
      <c r="J54" s="12">
        <v>0.38594539035800002</v>
      </c>
      <c r="K54" s="12">
        <v>0.47059868017360001</v>
      </c>
      <c r="L54" s="12">
        <v>0.40132088789550002</v>
      </c>
      <c r="M54" s="12">
        <v>0.51802078660960005</v>
      </c>
      <c r="N54" s="12">
        <v>0.53570022669570005</v>
      </c>
      <c r="O54" s="12">
        <v>0.3754923048123</v>
      </c>
      <c r="P54" s="12">
        <v>0.4939632550809</v>
      </c>
      <c r="Q54" s="12">
        <v>0.41683543079610003</v>
      </c>
      <c r="R54" s="12">
        <v>0.57580890930060002</v>
      </c>
      <c r="S54" s="12">
        <v>0.46971707996340001</v>
      </c>
      <c r="T54" s="12">
        <v>0.45557260121810011</v>
      </c>
      <c r="U54" s="12">
        <v>0.31337509757749998</v>
      </c>
      <c r="V54" s="12">
        <v>0.37927635890759998</v>
      </c>
      <c r="W54" s="12">
        <v>0.55434717813400003</v>
      </c>
      <c r="X54" s="12">
        <v>0.46646900795680002</v>
      </c>
      <c r="Y54" s="12">
        <v>0.3916440563536</v>
      </c>
      <c r="Z54" s="12">
        <v>0.44319698624220011</v>
      </c>
      <c r="AA54" s="12">
        <v>0.31436403629960002</v>
      </c>
      <c r="AB54" s="12">
        <v>0.60767817858820006</v>
      </c>
      <c r="AC54" s="12">
        <v>0.48636906754730003</v>
      </c>
      <c r="AD54" s="12">
        <v>0.44456582681720003</v>
      </c>
      <c r="AE54" s="12">
        <v>0.23700811516340001</v>
      </c>
      <c r="AF54" s="12">
        <v>0.52503663200469997</v>
      </c>
      <c r="AG54" s="12">
        <v>0.47884289774709998</v>
      </c>
      <c r="AH54" s="12">
        <v>0.68051473942579999</v>
      </c>
      <c r="AI54" s="12">
        <v>0.3476800543295</v>
      </c>
      <c r="AJ54" s="12">
        <v>0.44130641908250001</v>
      </c>
      <c r="AK54" s="12">
        <v>0</v>
      </c>
      <c r="AL54" s="12">
        <v>0.39740048981519999</v>
      </c>
      <c r="AM54" s="12">
        <v>0.23666955590479999</v>
      </c>
      <c r="AN54" s="12">
        <v>0.43765869178540001</v>
      </c>
      <c r="AO54" s="12">
        <v>0.44875449934900002</v>
      </c>
      <c r="AP54" s="12">
        <v>0.45376151804379999</v>
      </c>
      <c r="AQ54" s="12">
        <v>0.46666332662290011</v>
      </c>
      <c r="AR54" s="12">
        <v>0.47504254741969998</v>
      </c>
      <c r="AS54" s="8"/>
    </row>
    <row r="55" spans="1:45" x14ac:dyDescent="0.2">
      <c r="A55" s="23"/>
      <c r="B55" s="23"/>
      <c r="C55" s="23"/>
      <c r="D55" s="13">
        <v>604</v>
      </c>
      <c r="E55" s="13">
        <v>130</v>
      </c>
      <c r="F55" s="13">
        <v>163</v>
      </c>
      <c r="G55" s="13">
        <v>170</v>
      </c>
      <c r="H55" s="13">
        <v>141</v>
      </c>
      <c r="I55" s="13">
        <v>57</v>
      </c>
      <c r="J55" s="13">
        <v>87</v>
      </c>
      <c r="K55" s="13">
        <v>93</v>
      </c>
      <c r="L55" s="13">
        <v>115</v>
      </c>
      <c r="M55" s="13">
        <v>210</v>
      </c>
      <c r="N55" s="13">
        <v>381</v>
      </c>
      <c r="O55" s="13">
        <v>180</v>
      </c>
      <c r="P55" s="13">
        <v>154</v>
      </c>
      <c r="Q55" s="13">
        <v>60</v>
      </c>
      <c r="R55" s="13">
        <v>92</v>
      </c>
      <c r="S55" s="13">
        <v>85</v>
      </c>
      <c r="T55" s="13">
        <v>66</v>
      </c>
      <c r="U55" s="13">
        <v>23</v>
      </c>
      <c r="V55" s="13">
        <v>53</v>
      </c>
      <c r="W55" s="13">
        <v>165</v>
      </c>
      <c r="X55" s="13">
        <v>170</v>
      </c>
      <c r="Y55" s="13">
        <v>98</v>
      </c>
      <c r="Z55" s="13">
        <v>105</v>
      </c>
      <c r="AA55" s="13">
        <v>29</v>
      </c>
      <c r="AB55" s="13">
        <v>5</v>
      </c>
      <c r="AC55" s="13">
        <v>261</v>
      </c>
      <c r="AD55" s="13">
        <v>56</v>
      </c>
      <c r="AE55" s="13">
        <v>8</v>
      </c>
      <c r="AF55" s="13">
        <v>30</v>
      </c>
      <c r="AG55" s="13">
        <v>44</v>
      </c>
      <c r="AH55" s="13">
        <v>22</v>
      </c>
      <c r="AI55" s="13">
        <v>2</v>
      </c>
      <c r="AJ55" s="13">
        <v>6</v>
      </c>
      <c r="AK55" s="13">
        <v>0</v>
      </c>
      <c r="AL55" s="13">
        <v>147</v>
      </c>
      <c r="AM55" s="13">
        <v>1</v>
      </c>
      <c r="AN55" s="13">
        <v>29</v>
      </c>
      <c r="AO55" s="13">
        <v>121</v>
      </c>
      <c r="AP55" s="13">
        <v>231</v>
      </c>
      <c r="AQ55" s="13">
        <v>172</v>
      </c>
      <c r="AR55" s="13">
        <v>15</v>
      </c>
      <c r="AS55" s="8"/>
    </row>
    <row r="56" spans="1:45" x14ac:dyDescent="0.2">
      <c r="A56" s="23"/>
      <c r="B56" s="23"/>
      <c r="C56" s="23"/>
      <c r="D56" s="14" t="s">
        <v>128</v>
      </c>
      <c r="E56" s="14"/>
      <c r="F56" s="14"/>
      <c r="G56" s="14"/>
      <c r="H56" s="14"/>
      <c r="I56" s="14"/>
      <c r="J56" s="14"/>
      <c r="K56" s="14"/>
      <c r="L56" s="14"/>
      <c r="M56" s="14"/>
      <c r="N56" s="15" t="s">
        <v>197</v>
      </c>
      <c r="O56" s="14"/>
      <c r="P56" s="14"/>
      <c r="Q56" s="14"/>
      <c r="R56" s="14"/>
      <c r="S56" s="14"/>
      <c r="T56" s="14"/>
      <c r="U56" s="14"/>
      <c r="V56" s="14"/>
      <c r="W56" s="15" t="s">
        <v>137</v>
      </c>
      <c r="X56" s="14"/>
      <c r="Y56" s="14"/>
      <c r="Z56" s="14"/>
      <c r="AA56" s="14"/>
      <c r="AB56" s="14"/>
      <c r="AC56" s="14"/>
      <c r="AD56" s="14"/>
      <c r="AE56" s="14"/>
      <c r="AF56" s="14"/>
      <c r="AG56" s="14"/>
      <c r="AH56" s="14"/>
      <c r="AI56" s="14"/>
      <c r="AJ56" s="14"/>
      <c r="AK56" s="14"/>
      <c r="AL56" s="14"/>
      <c r="AM56" s="14"/>
      <c r="AN56" s="14"/>
      <c r="AO56" s="14"/>
      <c r="AP56" s="14"/>
      <c r="AQ56" s="14"/>
      <c r="AR56" s="14"/>
      <c r="AS56" s="8"/>
    </row>
    <row r="57" spans="1:45" x14ac:dyDescent="0.2">
      <c r="A57" s="27"/>
      <c r="B57" s="27"/>
      <c r="C57" s="24" t="s">
        <v>67</v>
      </c>
      <c r="D57" s="12">
        <v>1</v>
      </c>
      <c r="E57" s="12">
        <v>1</v>
      </c>
      <c r="F57" s="12">
        <v>1</v>
      </c>
      <c r="G57" s="12">
        <v>1</v>
      </c>
      <c r="H57" s="12">
        <v>1</v>
      </c>
      <c r="I57" s="12">
        <v>1</v>
      </c>
      <c r="J57" s="12">
        <v>1</v>
      </c>
      <c r="K57" s="12">
        <v>1</v>
      </c>
      <c r="L57" s="12">
        <v>1</v>
      </c>
      <c r="M57" s="12">
        <v>1</v>
      </c>
      <c r="N57" s="12">
        <v>1</v>
      </c>
      <c r="O57" s="12">
        <v>1</v>
      </c>
      <c r="P57" s="12">
        <v>1</v>
      </c>
      <c r="Q57" s="12">
        <v>1</v>
      </c>
      <c r="R57" s="12">
        <v>1</v>
      </c>
      <c r="S57" s="12">
        <v>1</v>
      </c>
      <c r="T57" s="12">
        <v>1</v>
      </c>
      <c r="U57" s="12">
        <v>1</v>
      </c>
      <c r="V57" s="12">
        <v>1</v>
      </c>
      <c r="W57" s="12">
        <v>1</v>
      </c>
      <c r="X57" s="12">
        <v>1</v>
      </c>
      <c r="Y57" s="12">
        <v>1</v>
      </c>
      <c r="Z57" s="12">
        <v>1</v>
      </c>
      <c r="AA57" s="12">
        <v>1</v>
      </c>
      <c r="AB57" s="12">
        <v>1</v>
      </c>
      <c r="AC57" s="12">
        <v>1</v>
      </c>
      <c r="AD57" s="12">
        <v>1</v>
      </c>
      <c r="AE57" s="12">
        <v>1</v>
      </c>
      <c r="AF57" s="12">
        <v>1</v>
      </c>
      <c r="AG57" s="12">
        <v>1</v>
      </c>
      <c r="AH57" s="12">
        <v>1</v>
      </c>
      <c r="AI57" s="12">
        <v>1</v>
      </c>
      <c r="AJ57" s="12">
        <v>1</v>
      </c>
      <c r="AK57" s="12">
        <v>1</v>
      </c>
      <c r="AL57" s="12">
        <v>1</v>
      </c>
      <c r="AM57" s="12">
        <v>1</v>
      </c>
      <c r="AN57" s="12">
        <v>1</v>
      </c>
      <c r="AO57" s="12">
        <v>1</v>
      </c>
      <c r="AP57" s="12">
        <v>1</v>
      </c>
      <c r="AQ57" s="12">
        <v>1</v>
      </c>
      <c r="AR57" s="12">
        <v>1</v>
      </c>
      <c r="AS57" s="8"/>
    </row>
    <row r="58" spans="1:45" x14ac:dyDescent="0.2">
      <c r="A58" s="23"/>
      <c r="B58" s="23"/>
      <c r="C58" s="23"/>
      <c r="D58" s="13">
        <v>1295</v>
      </c>
      <c r="E58" s="13">
        <v>278</v>
      </c>
      <c r="F58" s="13">
        <v>344</v>
      </c>
      <c r="G58" s="13">
        <v>361</v>
      </c>
      <c r="H58" s="13">
        <v>312</v>
      </c>
      <c r="I58" s="13">
        <v>104</v>
      </c>
      <c r="J58" s="13">
        <v>192</v>
      </c>
      <c r="K58" s="13">
        <v>199</v>
      </c>
      <c r="L58" s="13">
        <v>284</v>
      </c>
      <c r="M58" s="13">
        <v>405</v>
      </c>
      <c r="N58" s="13">
        <v>719</v>
      </c>
      <c r="O58" s="13">
        <v>479</v>
      </c>
      <c r="P58" s="13">
        <v>309</v>
      </c>
      <c r="Q58" s="13">
        <v>125</v>
      </c>
      <c r="R58" s="13">
        <v>159</v>
      </c>
      <c r="S58" s="13">
        <v>182</v>
      </c>
      <c r="T58" s="13">
        <v>141</v>
      </c>
      <c r="U58" s="13">
        <v>54</v>
      </c>
      <c r="V58" s="13">
        <v>156</v>
      </c>
      <c r="W58" s="13">
        <v>291</v>
      </c>
      <c r="X58" s="13">
        <v>353</v>
      </c>
      <c r="Y58" s="13">
        <v>226</v>
      </c>
      <c r="Z58" s="13">
        <v>249</v>
      </c>
      <c r="AA58" s="13">
        <v>88</v>
      </c>
      <c r="AB58" s="13">
        <v>9</v>
      </c>
      <c r="AC58" s="13">
        <v>537</v>
      </c>
      <c r="AD58" s="13">
        <v>124</v>
      </c>
      <c r="AE58" s="13">
        <v>25</v>
      </c>
      <c r="AF58" s="13">
        <v>54</v>
      </c>
      <c r="AG58" s="13">
        <v>100</v>
      </c>
      <c r="AH58" s="13">
        <v>34</v>
      </c>
      <c r="AI58" s="13">
        <v>5</v>
      </c>
      <c r="AJ58" s="13">
        <v>16</v>
      </c>
      <c r="AK58" s="13">
        <v>3</v>
      </c>
      <c r="AL58" s="13">
        <v>331</v>
      </c>
      <c r="AM58" s="13">
        <v>3</v>
      </c>
      <c r="AN58" s="13">
        <v>60</v>
      </c>
      <c r="AO58" s="13">
        <v>260</v>
      </c>
      <c r="AP58" s="13">
        <v>494</v>
      </c>
      <c r="AQ58" s="13">
        <v>359</v>
      </c>
      <c r="AR58" s="13">
        <v>36</v>
      </c>
      <c r="AS58" s="8"/>
    </row>
    <row r="59" spans="1:45" x14ac:dyDescent="0.2">
      <c r="A59" s="23"/>
      <c r="B59" s="23"/>
      <c r="C59" s="23"/>
      <c r="D59" s="14" t="s">
        <v>128</v>
      </c>
      <c r="E59" s="14" t="s">
        <v>128</v>
      </c>
      <c r="F59" s="14" t="s">
        <v>128</v>
      </c>
      <c r="G59" s="14" t="s">
        <v>128</v>
      </c>
      <c r="H59" s="14" t="s">
        <v>128</v>
      </c>
      <c r="I59" s="14" t="s">
        <v>128</v>
      </c>
      <c r="J59" s="14" t="s">
        <v>128</v>
      </c>
      <c r="K59" s="14" t="s">
        <v>128</v>
      </c>
      <c r="L59" s="14" t="s">
        <v>128</v>
      </c>
      <c r="M59" s="14" t="s">
        <v>128</v>
      </c>
      <c r="N59" s="14" t="s">
        <v>128</v>
      </c>
      <c r="O59" s="14" t="s">
        <v>128</v>
      </c>
      <c r="P59" s="14" t="s">
        <v>128</v>
      </c>
      <c r="Q59" s="14" t="s">
        <v>128</v>
      </c>
      <c r="R59" s="14" t="s">
        <v>128</v>
      </c>
      <c r="S59" s="14" t="s">
        <v>128</v>
      </c>
      <c r="T59" s="14" t="s">
        <v>128</v>
      </c>
      <c r="U59" s="14" t="s">
        <v>128</v>
      </c>
      <c r="V59" s="14" t="s">
        <v>128</v>
      </c>
      <c r="W59" s="14" t="s">
        <v>128</v>
      </c>
      <c r="X59" s="14" t="s">
        <v>128</v>
      </c>
      <c r="Y59" s="14" t="s">
        <v>128</v>
      </c>
      <c r="Z59" s="14" t="s">
        <v>128</v>
      </c>
      <c r="AA59" s="14" t="s">
        <v>128</v>
      </c>
      <c r="AB59" s="14" t="s">
        <v>128</v>
      </c>
      <c r="AC59" s="14" t="s">
        <v>128</v>
      </c>
      <c r="AD59" s="14" t="s">
        <v>128</v>
      </c>
      <c r="AE59" s="14" t="s">
        <v>128</v>
      </c>
      <c r="AF59" s="14" t="s">
        <v>128</v>
      </c>
      <c r="AG59" s="14" t="s">
        <v>128</v>
      </c>
      <c r="AH59" s="14" t="s">
        <v>128</v>
      </c>
      <c r="AI59" s="14" t="s">
        <v>128</v>
      </c>
      <c r="AJ59" s="14" t="s">
        <v>128</v>
      </c>
      <c r="AK59" s="14" t="s">
        <v>128</v>
      </c>
      <c r="AL59" s="14" t="s">
        <v>128</v>
      </c>
      <c r="AM59" s="14" t="s">
        <v>128</v>
      </c>
      <c r="AN59" s="14" t="s">
        <v>128</v>
      </c>
      <c r="AO59" s="14" t="s">
        <v>128</v>
      </c>
      <c r="AP59" s="14" t="s">
        <v>128</v>
      </c>
      <c r="AQ59" s="14" t="s">
        <v>128</v>
      </c>
      <c r="AR59" s="14" t="s">
        <v>128</v>
      </c>
      <c r="AS59" s="8"/>
    </row>
    <row r="60" spans="1:45" x14ac:dyDescent="0.2">
      <c r="A60" s="16" t="s">
        <v>333</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row>
    <row r="61" spans="1:45" x14ac:dyDescent="0.2">
      <c r="A61" s="18" t="s">
        <v>144</v>
      </c>
    </row>
  </sheetData>
  <mergeCells count="35">
    <mergeCell ref="C30:C32"/>
    <mergeCell ref="C33:C35"/>
    <mergeCell ref="C36:C38"/>
    <mergeCell ref="C18:C20"/>
    <mergeCell ref="C21:C23"/>
    <mergeCell ref="C24:C26"/>
    <mergeCell ref="C57:C59"/>
    <mergeCell ref="B6:B14"/>
    <mergeCell ref="B15:B23"/>
    <mergeCell ref="B24:B32"/>
    <mergeCell ref="B33:B41"/>
    <mergeCell ref="B42:B50"/>
    <mergeCell ref="B51:B59"/>
    <mergeCell ref="C42:C44"/>
    <mergeCell ref="C45:C47"/>
    <mergeCell ref="C48:C50"/>
    <mergeCell ref="C51:C53"/>
    <mergeCell ref="C54:C56"/>
    <mergeCell ref="C27:C29"/>
    <mergeCell ref="AO2:AQ2"/>
    <mergeCell ref="A2:D2"/>
    <mergeCell ref="A3:C5"/>
    <mergeCell ref="C6:C8"/>
    <mergeCell ref="C9:C11"/>
    <mergeCell ref="A6:A59"/>
    <mergeCell ref="AM3:AR3"/>
    <mergeCell ref="E3:H3"/>
    <mergeCell ref="I3:M3"/>
    <mergeCell ref="N3:O3"/>
    <mergeCell ref="P3:V3"/>
    <mergeCell ref="W3:AB3"/>
    <mergeCell ref="AC3:AL3"/>
    <mergeCell ref="C39:C41"/>
    <mergeCell ref="C12:C14"/>
    <mergeCell ref="C15:C17"/>
  </mergeCells>
  <hyperlinks>
    <hyperlink ref="A1" location="'TOC'!A1:A1" display="Back to TOC"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3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334</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335</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336</v>
      </c>
      <c r="B6" s="24" t="s">
        <v>337</v>
      </c>
      <c r="C6" s="12">
        <v>0.41305851825259998</v>
      </c>
      <c r="D6" s="12">
        <v>0.39852216886910002</v>
      </c>
      <c r="E6" s="12">
        <v>0.39422858215860002</v>
      </c>
      <c r="F6" s="12">
        <v>0.45543766750940001</v>
      </c>
      <c r="G6" s="12">
        <v>0.39677928328880002</v>
      </c>
      <c r="H6" s="12">
        <v>0.36894879233450001</v>
      </c>
      <c r="I6" s="12">
        <v>0.54100577110140002</v>
      </c>
      <c r="J6" s="12">
        <v>0.39458943670750002</v>
      </c>
      <c r="K6" s="12">
        <v>0.38851212736870011</v>
      </c>
      <c r="L6" s="12">
        <v>0.35689907682350003</v>
      </c>
      <c r="M6" s="12">
        <v>0.38563230470339999</v>
      </c>
      <c r="N6" s="12">
        <v>0.42767633815099998</v>
      </c>
      <c r="O6" s="12">
        <v>0.37324882783570001</v>
      </c>
      <c r="P6" s="12">
        <v>0.56776954808210001</v>
      </c>
      <c r="Q6" s="12">
        <v>0.386155774801</v>
      </c>
      <c r="R6" s="12">
        <v>0.4443851559568</v>
      </c>
      <c r="S6" s="12">
        <v>0.1561815628155</v>
      </c>
      <c r="T6" s="12">
        <v>0</v>
      </c>
      <c r="U6" s="12">
        <v>0.2490712617817</v>
      </c>
      <c r="V6" s="12">
        <v>0.35446515482399998</v>
      </c>
      <c r="W6" s="12">
        <v>0.46881013435879998</v>
      </c>
      <c r="X6" s="12">
        <v>0.42994946716979998</v>
      </c>
      <c r="Y6" s="12">
        <v>0.33766991373689997</v>
      </c>
      <c r="Z6" s="12">
        <v>0.13529980869819999</v>
      </c>
      <c r="AA6" s="12">
        <v>0.4216919184031</v>
      </c>
      <c r="AB6" s="12">
        <v>0.52498976650579998</v>
      </c>
      <c r="AC6" s="12">
        <v>0.26602788714620001</v>
      </c>
      <c r="AD6" s="12">
        <v>0.25868119761230002</v>
      </c>
      <c r="AE6" s="12">
        <v>0.2244504632191</v>
      </c>
      <c r="AF6" s="12">
        <v>0.21349293064790001</v>
      </c>
      <c r="AG6" s="12">
        <v>0.19476691403659999</v>
      </c>
      <c r="AH6" s="12"/>
      <c r="AI6" s="12">
        <v>0</v>
      </c>
      <c r="AJ6" s="12"/>
      <c r="AK6" s="12">
        <v>0.27773389580300001</v>
      </c>
      <c r="AL6" s="12">
        <v>0.38077745444069999</v>
      </c>
      <c r="AM6" s="12">
        <v>0.2423262641102</v>
      </c>
      <c r="AN6" s="12">
        <v>0.36781166865379999</v>
      </c>
      <c r="AO6" s="12">
        <v>0.39504905540739998</v>
      </c>
      <c r="AP6" s="12">
        <v>0.47284217600009998</v>
      </c>
      <c r="AQ6" s="12">
        <v>0.3118323585967</v>
      </c>
      <c r="AR6" s="8"/>
    </row>
    <row r="7" spans="1:44" x14ac:dyDescent="0.2">
      <c r="A7" s="23"/>
      <c r="B7" s="23"/>
      <c r="C7" s="13">
        <v>277</v>
      </c>
      <c r="D7" s="13">
        <v>57</v>
      </c>
      <c r="E7" s="13">
        <v>74</v>
      </c>
      <c r="F7" s="13">
        <v>88</v>
      </c>
      <c r="G7" s="13">
        <v>58</v>
      </c>
      <c r="H7" s="13">
        <v>13</v>
      </c>
      <c r="I7" s="13">
        <v>52</v>
      </c>
      <c r="J7" s="13">
        <v>50</v>
      </c>
      <c r="K7" s="13">
        <v>57</v>
      </c>
      <c r="L7" s="13">
        <v>82</v>
      </c>
      <c r="M7" s="13">
        <v>156</v>
      </c>
      <c r="N7" s="13">
        <v>101</v>
      </c>
      <c r="O7" s="13">
        <v>112</v>
      </c>
      <c r="P7" s="13">
        <v>57</v>
      </c>
      <c r="Q7" s="13">
        <v>39</v>
      </c>
      <c r="R7" s="13">
        <v>28</v>
      </c>
      <c r="S7" s="13">
        <v>6</v>
      </c>
      <c r="T7" s="13">
        <v>0</v>
      </c>
      <c r="U7" s="13">
        <v>4</v>
      </c>
      <c r="V7" s="13">
        <v>87</v>
      </c>
      <c r="W7" s="13">
        <v>124</v>
      </c>
      <c r="X7" s="13">
        <v>34</v>
      </c>
      <c r="Y7" s="13">
        <v>14</v>
      </c>
      <c r="Z7" s="13">
        <v>1</v>
      </c>
      <c r="AA7" s="13">
        <v>1</v>
      </c>
      <c r="AB7" s="13">
        <v>202</v>
      </c>
      <c r="AC7" s="13">
        <v>18</v>
      </c>
      <c r="AD7" s="13">
        <v>3</v>
      </c>
      <c r="AE7" s="13">
        <v>5</v>
      </c>
      <c r="AF7" s="13">
        <v>9</v>
      </c>
      <c r="AG7" s="13">
        <v>3</v>
      </c>
      <c r="AH7" s="13">
        <v>0</v>
      </c>
      <c r="AI7" s="13">
        <v>0</v>
      </c>
      <c r="AJ7" s="13">
        <v>0</v>
      </c>
      <c r="AK7" s="13">
        <v>27</v>
      </c>
      <c r="AL7" s="13">
        <v>1</v>
      </c>
      <c r="AM7" s="13">
        <v>6</v>
      </c>
      <c r="AN7" s="13">
        <v>54</v>
      </c>
      <c r="AO7" s="13">
        <v>110</v>
      </c>
      <c r="AP7" s="13">
        <v>83</v>
      </c>
      <c r="AQ7" s="13">
        <v>4</v>
      </c>
      <c r="AR7" s="8"/>
    </row>
    <row r="8" spans="1:44" x14ac:dyDescent="0.2">
      <c r="A8" s="23"/>
      <c r="B8" s="23"/>
      <c r="C8" s="14" t="s">
        <v>128</v>
      </c>
      <c r="D8" s="14"/>
      <c r="E8" s="14"/>
      <c r="F8" s="14"/>
      <c r="G8" s="14"/>
      <c r="H8" s="14"/>
      <c r="I8" s="14"/>
      <c r="J8" s="14"/>
      <c r="K8" s="14"/>
      <c r="L8" s="14"/>
      <c r="M8" s="14"/>
      <c r="N8" s="14"/>
      <c r="O8" s="14"/>
      <c r="P8" s="15" t="s">
        <v>137</v>
      </c>
      <c r="Q8" s="14"/>
      <c r="R8" s="14"/>
      <c r="S8" s="14"/>
      <c r="T8" s="14"/>
      <c r="U8" s="14"/>
      <c r="V8" s="14"/>
      <c r="W8" s="14"/>
      <c r="X8" s="14"/>
      <c r="Y8" s="14"/>
      <c r="Z8" s="14"/>
      <c r="AA8" s="14"/>
      <c r="AB8" s="15" t="s">
        <v>338</v>
      </c>
      <c r="AC8" s="14"/>
      <c r="AD8" s="14"/>
      <c r="AE8" s="14"/>
      <c r="AF8" s="14"/>
      <c r="AG8" s="14"/>
      <c r="AH8" s="14" t="s">
        <v>128</v>
      </c>
      <c r="AI8" s="14"/>
      <c r="AJ8" s="14" t="s">
        <v>128</v>
      </c>
      <c r="AK8" s="14"/>
      <c r="AL8" s="14"/>
      <c r="AM8" s="14"/>
      <c r="AN8" s="14"/>
      <c r="AO8" s="14"/>
      <c r="AP8" s="14"/>
      <c r="AQ8" s="14"/>
      <c r="AR8" s="8"/>
    </row>
    <row r="9" spans="1:44" x14ac:dyDescent="0.2">
      <c r="A9" s="27"/>
      <c r="B9" s="24" t="s">
        <v>339</v>
      </c>
      <c r="C9" s="12">
        <v>0.32409420233019998</v>
      </c>
      <c r="D9" s="12">
        <v>0.34790429661920003</v>
      </c>
      <c r="E9" s="12">
        <v>0.33858607736649998</v>
      </c>
      <c r="F9" s="12">
        <v>0.28474613784309999</v>
      </c>
      <c r="G9" s="12">
        <v>0.33204621551239999</v>
      </c>
      <c r="H9" s="12">
        <v>0.47858497264159999</v>
      </c>
      <c r="I9" s="12">
        <v>0.28154267528670002</v>
      </c>
      <c r="J9" s="12">
        <v>0.33830199991799997</v>
      </c>
      <c r="K9" s="12">
        <v>0.40197186511380001</v>
      </c>
      <c r="L9" s="12">
        <v>0.28308737360359998</v>
      </c>
      <c r="M9" s="12">
        <v>0.3318372456916</v>
      </c>
      <c r="N9" s="12">
        <v>0.33444387061469999</v>
      </c>
      <c r="O9" s="12">
        <v>0.33353219277629997</v>
      </c>
      <c r="P9" s="12">
        <v>0.2491243944913</v>
      </c>
      <c r="Q9" s="12">
        <v>0.28452012733260001</v>
      </c>
      <c r="R9" s="12">
        <v>0.29757297241410002</v>
      </c>
      <c r="S9" s="12">
        <v>0.61422887622470002</v>
      </c>
      <c r="T9" s="12">
        <v>1</v>
      </c>
      <c r="U9" s="12">
        <v>0.67388127826639999</v>
      </c>
      <c r="V9" s="12">
        <v>0.2538433495238</v>
      </c>
      <c r="W9" s="12">
        <v>0.31406470025040001</v>
      </c>
      <c r="X9" s="12">
        <v>0.46212511791580002</v>
      </c>
      <c r="Y9" s="12">
        <v>0.52320906879770002</v>
      </c>
      <c r="Z9" s="12">
        <v>0.75392041873839999</v>
      </c>
      <c r="AA9" s="12">
        <v>0.57830808159690006</v>
      </c>
      <c r="AB9" s="12">
        <v>0.24176202112719999</v>
      </c>
      <c r="AC9" s="12">
        <v>0.44994564131850001</v>
      </c>
      <c r="AD9" s="12">
        <v>0.46088285729029999</v>
      </c>
      <c r="AE9" s="12">
        <v>0.34257400464950011</v>
      </c>
      <c r="AF9" s="12">
        <v>0.43109777763279999</v>
      </c>
      <c r="AG9" s="12">
        <v>0.74599162282069997</v>
      </c>
      <c r="AH9" s="12"/>
      <c r="AI9" s="12">
        <v>0.36523345167179999</v>
      </c>
      <c r="AJ9" s="12"/>
      <c r="AK9" s="12">
        <v>0.44541125318140001</v>
      </c>
      <c r="AL9" s="12">
        <v>0.61922254555930001</v>
      </c>
      <c r="AM9" s="12">
        <v>0.31437826874370001</v>
      </c>
      <c r="AN9" s="12">
        <v>0.41384082891419999</v>
      </c>
      <c r="AO9" s="12">
        <v>0.34111041516000001</v>
      </c>
      <c r="AP9" s="12">
        <v>0.24834418256980001</v>
      </c>
      <c r="AQ9" s="12">
        <v>0.3655860346275</v>
      </c>
      <c r="AR9" s="8"/>
    </row>
    <row r="10" spans="1:44" x14ac:dyDescent="0.2">
      <c r="A10" s="23"/>
      <c r="B10" s="23"/>
      <c r="C10" s="13">
        <v>187</v>
      </c>
      <c r="D10" s="13">
        <v>36</v>
      </c>
      <c r="E10" s="13">
        <v>61</v>
      </c>
      <c r="F10" s="13">
        <v>49</v>
      </c>
      <c r="G10" s="13">
        <v>41</v>
      </c>
      <c r="H10" s="13">
        <v>12</v>
      </c>
      <c r="I10" s="13">
        <v>22</v>
      </c>
      <c r="J10" s="13">
        <v>31</v>
      </c>
      <c r="K10" s="13">
        <v>58</v>
      </c>
      <c r="L10" s="13">
        <v>57</v>
      </c>
      <c r="M10" s="13">
        <v>111</v>
      </c>
      <c r="N10" s="13">
        <v>70</v>
      </c>
      <c r="O10" s="13">
        <v>71</v>
      </c>
      <c r="P10" s="13">
        <v>29</v>
      </c>
      <c r="Q10" s="13">
        <v>20</v>
      </c>
      <c r="R10" s="13">
        <v>19</v>
      </c>
      <c r="S10" s="13">
        <v>15</v>
      </c>
      <c r="T10" s="13">
        <v>5</v>
      </c>
      <c r="U10" s="13">
        <v>12</v>
      </c>
      <c r="V10" s="13">
        <v>48</v>
      </c>
      <c r="W10" s="13">
        <v>67</v>
      </c>
      <c r="X10" s="13">
        <v>38</v>
      </c>
      <c r="Y10" s="13">
        <v>24</v>
      </c>
      <c r="Z10" s="13">
        <v>5</v>
      </c>
      <c r="AA10" s="13">
        <v>1</v>
      </c>
      <c r="AB10" s="13">
        <v>80</v>
      </c>
      <c r="AC10" s="13">
        <v>25</v>
      </c>
      <c r="AD10" s="13">
        <v>5</v>
      </c>
      <c r="AE10" s="13">
        <v>9</v>
      </c>
      <c r="AF10" s="13">
        <v>19</v>
      </c>
      <c r="AG10" s="13">
        <v>7</v>
      </c>
      <c r="AH10" s="13">
        <v>0</v>
      </c>
      <c r="AI10" s="13">
        <v>1</v>
      </c>
      <c r="AJ10" s="13">
        <v>0</v>
      </c>
      <c r="AK10" s="13">
        <v>36</v>
      </c>
      <c r="AL10" s="13">
        <v>1</v>
      </c>
      <c r="AM10" s="13">
        <v>6</v>
      </c>
      <c r="AN10" s="13">
        <v>50</v>
      </c>
      <c r="AO10" s="13">
        <v>75</v>
      </c>
      <c r="AP10" s="13">
        <v>46</v>
      </c>
      <c r="AQ10" s="13">
        <v>5</v>
      </c>
      <c r="AR10" s="8"/>
    </row>
    <row r="11" spans="1:44" x14ac:dyDescent="0.2">
      <c r="A11" s="23"/>
      <c r="B11" s="23"/>
      <c r="C11" s="14" t="s">
        <v>128</v>
      </c>
      <c r="D11" s="14"/>
      <c r="E11" s="14"/>
      <c r="F11" s="14"/>
      <c r="G11" s="14"/>
      <c r="H11" s="14"/>
      <c r="I11" s="14"/>
      <c r="J11" s="14"/>
      <c r="K11" s="14"/>
      <c r="L11" s="14"/>
      <c r="M11" s="14"/>
      <c r="N11" s="14"/>
      <c r="O11" s="14"/>
      <c r="P11" s="14"/>
      <c r="Q11" s="14"/>
      <c r="R11" s="14"/>
      <c r="S11" s="14"/>
      <c r="T11" s="14"/>
      <c r="U11" s="15" t="s">
        <v>148</v>
      </c>
      <c r="V11" s="14"/>
      <c r="W11" s="14"/>
      <c r="X11" s="14"/>
      <c r="Y11" s="14"/>
      <c r="Z11" s="14"/>
      <c r="AA11" s="14"/>
      <c r="AB11" s="14"/>
      <c r="AC11" s="14"/>
      <c r="AD11" s="14"/>
      <c r="AE11" s="14"/>
      <c r="AF11" s="14"/>
      <c r="AG11" s="15" t="s">
        <v>133</v>
      </c>
      <c r="AH11" s="14" t="s">
        <v>128</v>
      </c>
      <c r="AI11" s="14"/>
      <c r="AJ11" s="14" t="s">
        <v>128</v>
      </c>
      <c r="AK11" s="14"/>
      <c r="AL11" s="14"/>
      <c r="AM11" s="14"/>
      <c r="AN11" s="14"/>
      <c r="AO11" s="14"/>
      <c r="AP11" s="14"/>
      <c r="AQ11" s="14"/>
      <c r="AR11" s="8"/>
    </row>
    <row r="12" spans="1:44" x14ac:dyDescent="0.2">
      <c r="A12" s="27"/>
      <c r="B12" s="24" t="s">
        <v>340</v>
      </c>
      <c r="C12" s="12">
        <v>0.14249483673210001</v>
      </c>
      <c r="D12" s="12">
        <v>0.1459457916311</v>
      </c>
      <c r="E12" s="12">
        <v>0.13933873658670001</v>
      </c>
      <c r="F12" s="12">
        <v>0.1258019351761</v>
      </c>
      <c r="G12" s="12">
        <v>0.1656410037121</v>
      </c>
      <c r="H12" s="12">
        <v>5.591370949222E-2</v>
      </c>
      <c r="I12" s="12">
        <v>9.1088803791479989E-2</v>
      </c>
      <c r="J12" s="12">
        <v>0.1077355869884</v>
      </c>
      <c r="K12" s="12">
        <v>0.12123999455620001</v>
      </c>
      <c r="L12" s="12">
        <v>0.22574325745019999</v>
      </c>
      <c r="M12" s="12">
        <v>0.15788658301399999</v>
      </c>
      <c r="N12" s="12">
        <v>0.1214272701203</v>
      </c>
      <c r="O12" s="12">
        <v>0.15609102323970001</v>
      </c>
      <c r="P12" s="12">
        <v>0.11554466806120001</v>
      </c>
      <c r="Q12" s="12">
        <v>0.22213966828510001</v>
      </c>
      <c r="R12" s="12">
        <v>0.1219216262096</v>
      </c>
      <c r="S12" s="12">
        <v>0</v>
      </c>
      <c r="T12" s="12">
        <v>0</v>
      </c>
      <c r="U12" s="12">
        <v>0</v>
      </c>
      <c r="V12" s="12">
        <v>0.25203559197449998</v>
      </c>
      <c r="W12" s="12">
        <v>0.1080470234846</v>
      </c>
      <c r="X12" s="12">
        <v>3.4616051595270002E-2</v>
      </c>
      <c r="Y12" s="12">
        <v>0</v>
      </c>
      <c r="Z12" s="12">
        <v>0</v>
      </c>
      <c r="AA12" s="12">
        <v>0</v>
      </c>
      <c r="AB12" s="12">
        <v>0.1209094131132</v>
      </c>
      <c r="AC12" s="12">
        <v>0.13689511609220001</v>
      </c>
      <c r="AD12" s="12">
        <v>0.1619164281672</v>
      </c>
      <c r="AE12" s="12">
        <v>0.34545027136520001</v>
      </c>
      <c r="AF12" s="12">
        <v>0.19589955367180001</v>
      </c>
      <c r="AG12" s="12">
        <v>3.0667903600049999E-2</v>
      </c>
      <c r="AH12" s="12"/>
      <c r="AI12" s="12">
        <v>0.63476654832820001</v>
      </c>
      <c r="AJ12" s="12"/>
      <c r="AK12" s="12">
        <v>0.14819675328369999</v>
      </c>
      <c r="AL12" s="12">
        <v>0</v>
      </c>
      <c r="AM12" s="12">
        <v>0.12683935593180001</v>
      </c>
      <c r="AN12" s="12">
        <v>0.1505066567808</v>
      </c>
      <c r="AO12" s="12">
        <v>0.1272224580037</v>
      </c>
      <c r="AP12" s="12">
        <v>0.16658856377289999</v>
      </c>
      <c r="AQ12" s="12">
        <v>0.1166440593644</v>
      </c>
      <c r="AR12" s="8"/>
    </row>
    <row r="13" spans="1:44" x14ac:dyDescent="0.2">
      <c r="A13" s="23"/>
      <c r="B13" s="23"/>
      <c r="C13" s="13">
        <v>92</v>
      </c>
      <c r="D13" s="13">
        <v>22</v>
      </c>
      <c r="E13" s="13">
        <v>26</v>
      </c>
      <c r="F13" s="13">
        <v>26</v>
      </c>
      <c r="G13" s="13">
        <v>18</v>
      </c>
      <c r="H13" s="13">
        <v>3</v>
      </c>
      <c r="I13" s="13">
        <v>8</v>
      </c>
      <c r="J13" s="13">
        <v>12</v>
      </c>
      <c r="K13" s="13">
        <v>18</v>
      </c>
      <c r="L13" s="13">
        <v>43</v>
      </c>
      <c r="M13" s="13">
        <v>60</v>
      </c>
      <c r="N13" s="13">
        <v>26</v>
      </c>
      <c r="O13" s="13">
        <v>47</v>
      </c>
      <c r="P13" s="13">
        <v>11</v>
      </c>
      <c r="Q13" s="13">
        <v>18</v>
      </c>
      <c r="R13" s="13">
        <v>7</v>
      </c>
      <c r="S13" s="13">
        <v>0</v>
      </c>
      <c r="T13" s="13">
        <v>0</v>
      </c>
      <c r="U13" s="13">
        <v>0</v>
      </c>
      <c r="V13" s="13">
        <v>57</v>
      </c>
      <c r="W13" s="13">
        <v>28</v>
      </c>
      <c r="X13" s="13">
        <v>3</v>
      </c>
      <c r="Y13" s="13">
        <v>0</v>
      </c>
      <c r="Z13" s="13">
        <v>0</v>
      </c>
      <c r="AA13" s="13">
        <v>0</v>
      </c>
      <c r="AB13" s="13">
        <v>43</v>
      </c>
      <c r="AC13" s="13">
        <v>11</v>
      </c>
      <c r="AD13" s="13">
        <v>1</v>
      </c>
      <c r="AE13" s="13">
        <v>7</v>
      </c>
      <c r="AF13" s="13">
        <v>11</v>
      </c>
      <c r="AG13" s="13">
        <v>1</v>
      </c>
      <c r="AH13" s="13">
        <v>0</v>
      </c>
      <c r="AI13" s="13">
        <v>2</v>
      </c>
      <c r="AJ13" s="13">
        <v>0</v>
      </c>
      <c r="AK13" s="13">
        <v>13</v>
      </c>
      <c r="AL13" s="13">
        <v>0</v>
      </c>
      <c r="AM13" s="13">
        <v>4</v>
      </c>
      <c r="AN13" s="13">
        <v>21</v>
      </c>
      <c r="AO13" s="13">
        <v>33</v>
      </c>
      <c r="AP13" s="13">
        <v>29</v>
      </c>
      <c r="AQ13" s="13">
        <v>1</v>
      </c>
      <c r="AR13" s="8"/>
    </row>
    <row r="14" spans="1:44" x14ac:dyDescent="0.2">
      <c r="A14" s="23"/>
      <c r="B14" s="23"/>
      <c r="C14" s="14" t="s">
        <v>128</v>
      </c>
      <c r="D14" s="14"/>
      <c r="E14" s="14"/>
      <c r="F14" s="14"/>
      <c r="G14" s="14"/>
      <c r="H14" s="14"/>
      <c r="I14" s="14"/>
      <c r="J14" s="14"/>
      <c r="K14" s="14"/>
      <c r="L14" s="14"/>
      <c r="M14" s="14"/>
      <c r="N14" s="14"/>
      <c r="O14" s="14"/>
      <c r="P14" s="14"/>
      <c r="Q14" s="14"/>
      <c r="R14" s="14"/>
      <c r="S14" s="14"/>
      <c r="T14" s="14"/>
      <c r="U14" s="14"/>
      <c r="V14" s="15" t="s">
        <v>341</v>
      </c>
      <c r="W14" s="14"/>
      <c r="X14" s="14"/>
      <c r="Y14" s="14"/>
      <c r="Z14" s="14"/>
      <c r="AA14" s="14"/>
      <c r="AB14" s="14"/>
      <c r="AC14" s="14"/>
      <c r="AD14" s="14"/>
      <c r="AE14" s="14"/>
      <c r="AF14" s="14"/>
      <c r="AG14" s="14"/>
      <c r="AH14" s="14" t="s">
        <v>128</v>
      </c>
      <c r="AI14" s="14"/>
      <c r="AJ14" s="14" t="s">
        <v>128</v>
      </c>
      <c r="AK14" s="14"/>
      <c r="AL14" s="14"/>
      <c r="AM14" s="14"/>
      <c r="AN14" s="14"/>
      <c r="AO14" s="14"/>
      <c r="AP14" s="14"/>
      <c r="AQ14" s="14"/>
      <c r="AR14" s="8"/>
    </row>
    <row r="15" spans="1:44" x14ac:dyDescent="0.2">
      <c r="A15" s="27"/>
      <c r="B15" s="24" t="s">
        <v>342</v>
      </c>
      <c r="C15" s="12">
        <v>5.7692587505129997E-2</v>
      </c>
      <c r="D15" s="12">
        <v>5.0053359654390013E-2</v>
      </c>
      <c r="E15" s="12">
        <v>8.1771773016959995E-2</v>
      </c>
      <c r="F15" s="12">
        <v>5.2588850678080001E-2</v>
      </c>
      <c r="G15" s="12">
        <v>4.0423383338810001E-2</v>
      </c>
      <c r="H15" s="12">
        <v>2.644711462352E-2</v>
      </c>
      <c r="I15" s="12">
        <v>2.6375864586890001E-2</v>
      </c>
      <c r="J15" s="12">
        <v>0.1014492660171</v>
      </c>
      <c r="K15" s="12">
        <v>3.06294048396E-2</v>
      </c>
      <c r="L15" s="12">
        <v>7.1951655463810008E-2</v>
      </c>
      <c r="M15" s="12">
        <v>6.6501927552459997E-2</v>
      </c>
      <c r="N15" s="12">
        <v>4.4176397402300012E-2</v>
      </c>
      <c r="O15" s="12">
        <v>6.1867073175600001E-2</v>
      </c>
      <c r="P15" s="12">
        <v>5.4259898506670012E-2</v>
      </c>
      <c r="Q15" s="12">
        <v>5.7490107121019998E-2</v>
      </c>
      <c r="R15" s="12">
        <v>3.9907261376299998E-2</v>
      </c>
      <c r="S15" s="12">
        <v>0</v>
      </c>
      <c r="T15" s="12">
        <v>0</v>
      </c>
      <c r="U15" s="12">
        <v>0</v>
      </c>
      <c r="V15" s="12">
        <v>7.126181051757001E-2</v>
      </c>
      <c r="W15" s="12">
        <v>6.365829325722E-2</v>
      </c>
      <c r="X15" s="12">
        <v>1.748446183187E-2</v>
      </c>
      <c r="Y15" s="12">
        <v>1.246151305906E-2</v>
      </c>
      <c r="Z15" s="12">
        <v>0</v>
      </c>
      <c r="AA15" s="12">
        <v>0</v>
      </c>
      <c r="AB15" s="12">
        <v>4.2629480842109997E-2</v>
      </c>
      <c r="AC15" s="12">
        <v>0.1057206757801</v>
      </c>
      <c r="AD15" s="12">
        <v>0</v>
      </c>
      <c r="AE15" s="12">
        <v>0</v>
      </c>
      <c r="AF15" s="12">
        <v>0.12505233672659999</v>
      </c>
      <c r="AG15" s="12">
        <v>2.8573559542629998E-2</v>
      </c>
      <c r="AH15" s="12"/>
      <c r="AI15" s="12">
        <v>0</v>
      </c>
      <c r="AJ15" s="12"/>
      <c r="AK15" s="12">
        <v>5.5262639434290002E-2</v>
      </c>
      <c r="AL15" s="12">
        <v>0</v>
      </c>
      <c r="AM15" s="12">
        <v>0.1759839354045</v>
      </c>
      <c r="AN15" s="12">
        <v>3.4632177818730001E-2</v>
      </c>
      <c r="AO15" s="12">
        <v>6.2481645341429998E-2</v>
      </c>
      <c r="AP15" s="12">
        <v>5.6186351364679997E-2</v>
      </c>
      <c r="AQ15" s="12">
        <v>0</v>
      </c>
      <c r="AR15" s="8"/>
    </row>
    <row r="16" spans="1:44" x14ac:dyDescent="0.2">
      <c r="A16" s="23"/>
      <c r="B16" s="23"/>
      <c r="C16" s="13">
        <v>42</v>
      </c>
      <c r="D16" s="13">
        <v>10</v>
      </c>
      <c r="E16" s="13">
        <v>11</v>
      </c>
      <c r="F16" s="13">
        <v>14</v>
      </c>
      <c r="G16" s="13">
        <v>7</v>
      </c>
      <c r="H16" s="13">
        <v>2</v>
      </c>
      <c r="I16" s="13">
        <v>4</v>
      </c>
      <c r="J16" s="13">
        <v>6</v>
      </c>
      <c r="K16" s="13">
        <v>6</v>
      </c>
      <c r="L16" s="13">
        <v>20</v>
      </c>
      <c r="M16" s="13">
        <v>29</v>
      </c>
      <c r="N16" s="13">
        <v>10</v>
      </c>
      <c r="O16" s="13">
        <v>22</v>
      </c>
      <c r="P16" s="13">
        <v>4</v>
      </c>
      <c r="Q16" s="13">
        <v>6</v>
      </c>
      <c r="R16" s="13">
        <v>4</v>
      </c>
      <c r="S16" s="13">
        <v>0</v>
      </c>
      <c r="T16" s="13">
        <v>0</v>
      </c>
      <c r="U16" s="13">
        <v>0</v>
      </c>
      <c r="V16" s="13">
        <v>22</v>
      </c>
      <c r="W16" s="13">
        <v>13</v>
      </c>
      <c r="X16" s="13">
        <v>3</v>
      </c>
      <c r="Y16" s="13">
        <v>1</v>
      </c>
      <c r="Z16" s="13">
        <v>0</v>
      </c>
      <c r="AA16" s="13">
        <v>0</v>
      </c>
      <c r="AB16" s="13">
        <v>23</v>
      </c>
      <c r="AC16" s="13">
        <v>6</v>
      </c>
      <c r="AD16" s="13">
        <v>0</v>
      </c>
      <c r="AE16" s="13">
        <v>0</v>
      </c>
      <c r="AF16" s="13">
        <v>4</v>
      </c>
      <c r="AG16" s="13">
        <v>1</v>
      </c>
      <c r="AH16" s="13">
        <v>0</v>
      </c>
      <c r="AI16" s="13">
        <v>0</v>
      </c>
      <c r="AJ16" s="13">
        <v>0</v>
      </c>
      <c r="AK16" s="13">
        <v>6</v>
      </c>
      <c r="AL16" s="13">
        <v>0</v>
      </c>
      <c r="AM16" s="13">
        <v>3</v>
      </c>
      <c r="AN16" s="13">
        <v>8</v>
      </c>
      <c r="AO16" s="13">
        <v>18</v>
      </c>
      <c r="AP16" s="13">
        <v>10</v>
      </c>
      <c r="AQ16" s="13">
        <v>0</v>
      </c>
      <c r="AR16" s="8"/>
    </row>
    <row r="17" spans="1:44" x14ac:dyDescent="0.2">
      <c r="A17" s="23"/>
      <c r="B17" s="23"/>
      <c r="C17" s="14" t="s">
        <v>128</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t="s">
        <v>128</v>
      </c>
      <c r="AI17" s="14"/>
      <c r="AJ17" s="14" t="s">
        <v>128</v>
      </c>
      <c r="AK17" s="14"/>
      <c r="AL17" s="14"/>
      <c r="AM17" s="14"/>
      <c r="AN17" s="14"/>
      <c r="AO17" s="14"/>
      <c r="AP17" s="14"/>
      <c r="AQ17" s="14"/>
      <c r="AR17" s="8"/>
    </row>
    <row r="18" spans="1:44" x14ac:dyDescent="0.2">
      <c r="A18" s="27"/>
      <c r="B18" s="24" t="s">
        <v>343</v>
      </c>
      <c r="C18" s="12">
        <v>4.0881459391399998E-2</v>
      </c>
      <c r="D18" s="12">
        <v>1.5031602199419999E-2</v>
      </c>
      <c r="E18" s="12">
        <v>3.6311705310620002E-2</v>
      </c>
      <c r="F18" s="12">
        <v>6.1497006850420012E-2</v>
      </c>
      <c r="G18" s="12">
        <v>4.7159705777249997E-2</v>
      </c>
      <c r="H18" s="12">
        <v>5.7819102902360003E-2</v>
      </c>
      <c r="I18" s="12">
        <v>4.8299020333219998E-2</v>
      </c>
      <c r="J18" s="12">
        <v>5.2918959750369997E-2</v>
      </c>
      <c r="K18" s="12">
        <v>3.4430112571639998E-2</v>
      </c>
      <c r="L18" s="12">
        <v>2.308127926863E-2</v>
      </c>
      <c r="M18" s="12">
        <v>3.8918143758560002E-2</v>
      </c>
      <c r="N18" s="12">
        <v>4.4806516619429998E-2</v>
      </c>
      <c r="O18" s="12">
        <v>4.2538025579829997E-2</v>
      </c>
      <c r="P18" s="12">
        <v>1.3301490858779999E-2</v>
      </c>
      <c r="Q18" s="12">
        <v>3.2062570914409998E-2</v>
      </c>
      <c r="R18" s="12">
        <v>5.7441556546029997E-2</v>
      </c>
      <c r="S18" s="12">
        <v>0.1764538830688</v>
      </c>
      <c r="T18" s="12">
        <v>0</v>
      </c>
      <c r="U18" s="12">
        <v>7.7047459951889996E-2</v>
      </c>
      <c r="V18" s="12">
        <v>4.3631524902980001E-2</v>
      </c>
      <c r="W18" s="12">
        <v>2.7858735184830001E-2</v>
      </c>
      <c r="X18" s="12">
        <v>3.9158871520479997E-2</v>
      </c>
      <c r="Y18" s="12">
        <v>0.107771110857</v>
      </c>
      <c r="Z18" s="12">
        <v>0</v>
      </c>
      <c r="AA18" s="12">
        <v>0</v>
      </c>
      <c r="AB18" s="12">
        <v>4.2189967378320002E-2</v>
      </c>
      <c r="AC18" s="12">
        <v>2.937570823641E-2</v>
      </c>
      <c r="AD18" s="12">
        <v>5.7371415331859993E-2</v>
      </c>
      <c r="AE18" s="12">
        <v>3.634981522136E-2</v>
      </c>
      <c r="AF18" s="12">
        <v>2.368362980225E-2</v>
      </c>
      <c r="AG18" s="12">
        <v>0</v>
      </c>
      <c r="AH18" s="12"/>
      <c r="AI18" s="12">
        <v>0</v>
      </c>
      <c r="AJ18" s="12"/>
      <c r="AK18" s="12">
        <v>6.2095816138500001E-2</v>
      </c>
      <c r="AL18" s="12">
        <v>0</v>
      </c>
      <c r="AM18" s="12">
        <v>0.11312434183510001</v>
      </c>
      <c r="AN18" s="12">
        <v>1.758602945548E-2</v>
      </c>
      <c r="AO18" s="12">
        <v>5.1568070384079998E-2</v>
      </c>
      <c r="AP18" s="12">
        <v>3.077226163381E-2</v>
      </c>
      <c r="AQ18" s="12">
        <v>0.2059375474114</v>
      </c>
      <c r="AR18" s="8"/>
    </row>
    <row r="19" spans="1:44" x14ac:dyDescent="0.2">
      <c r="A19" s="23"/>
      <c r="B19" s="23"/>
      <c r="C19" s="13">
        <v>26</v>
      </c>
      <c r="D19" s="13">
        <v>3</v>
      </c>
      <c r="E19" s="13">
        <v>8</v>
      </c>
      <c r="F19" s="13">
        <v>9</v>
      </c>
      <c r="G19" s="13">
        <v>6</v>
      </c>
      <c r="H19" s="13">
        <v>3</v>
      </c>
      <c r="I19" s="13">
        <v>4</v>
      </c>
      <c r="J19" s="13">
        <v>4</v>
      </c>
      <c r="K19" s="13">
        <v>5</v>
      </c>
      <c r="L19" s="13">
        <v>7</v>
      </c>
      <c r="M19" s="13">
        <v>17</v>
      </c>
      <c r="N19" s="13">
        <v>8</v>
      </c>
      <c r="O19" s="13">
        <v>11</v>
      </c>
      <c r="P19" s="13">
        <v>1</v>
      </c>
      <c r="Q19" s="13">
        <v>4</v>
      </c>
      <c r="R19" s="13">
        <v>5</v>
      </c>
      <c r="S19" s="13">
        <v>2</v>
      </c>
      <c r="T19" s="13">
        <v>0</v>
      </c>
      <c r="U19" s="13">
        <v>1</v>
      </c>
      <c r="V19" s="13">
        <v>10</v>
      </c>
      <c r="W19" s="13">
        <v>8</v>
      </c>
      <c r="X19" s="13">
        <v>4</v>
      </c>
      <c r="Y19" s="13">
        <v>3</v>
      </c>
      <c r="Z19" s="13">
        <v>0</v>
      </c>
      <c r="AA19" s="13">
        <v>0</v>
      </c>
      <c r="AB19" s="13">
        <v>13</v>
      </c>
      <c r="AC19" s="13">
        <v>2</v>
      </c>
      <c r="AD19" s="13">
        <v>1</v>
      </c>
      <c r="AE19" s="13">
        <v>1</v>
      </c>
      <c r="AF19" s="13">
        <v>2</v>
      </c>
      <c r="AG19" s="13">
        <v>0</v>
      </c>
      <c r="AH19" s="13">
        <v>0</v>
      </c>
      <c r="AI19" s="13">
        <v>0</v>
      </c>
      <c r="AJ19" s="13">
        <v>0</v>
      </c>
      <c r="AK19" s="13">
        <v>6</v>
      </c>
      <c r="AL19" s="13">
        <v>0</v>
      </c>
      <c r="AM19" s="13">
        <v>3</v>
      </c>
      <c r="AN19" s="13">
        <v>2</v>
      </c>
      <c r="AO19" s="13">
        <v>11</v>
      </c>
      <c r="AP19" s="13">
        <v>7</v>
      </c>
      <c r="AQ19" s="13">
        <v>2</v>
      </c>
      <c r="AR19" s="8"/>
    </row>
    <row r="20" spans="1:44" x14ac:dyDescent="0.2">
      <c r="A20" s="23"/>
      <c r="B20" s="23"/>
      <c r="C20" s="14" t="s">
        <v>128</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t="s">
        <v>128</v>
      </c>
      <c r="AI20" s="14"/>
      <c r="AJ20" s="14" t="s">
        <v>128</v>
      </c>
      <c r="AK20" s="14"/>
      <c r="AL20" s="14"/>
      <c r="AM20" s="14"/>
      <c r="AN20" s="14"/>
      <c r="AO20" s="14"/>
      <c r="AP20" s="14"/>
      <c r="AQ20" s="15" t="s">
        <v>218</v>
      </c>
      <c r="AR20" s="8"/>
    </row>
    <row r="21" spans="1:44" x14ac:dyDescent="0.2">
      <c r="A21" s="27"/>
      <c r="B21" s="24" t="s">
        <v>344</v>
      </c>
      <c r="C21" s="12">
        <v>1.576650346235E-2</v>
      </c>
      <c r="D21" s="12">
        <v>4.2542781026800001E-2</v>
      </c>
      <c r="E21" s="12">
        <v>7.2013071409200002E-3</v>
      </c>
      <c r="F21" s="12">
        <v>9.1586119038689993E-3</v>
      </c>
      <c r="G21" s="12">
        <v>7.2080666528189993E-3</v>
      </c>
      <c r="H21" s="12">
        <v>0</v>
      </c>
      <c r="I21" s="12">
        <v>4.6740435066440003E-3</v>
      </c>
      <c r="J21" s="12">
        <v>5.0047506185589997E-3</v>
      </c>
      <c r="K21" s="12">
        <v>1.5917036589569999E-2</v>
      </c>
      <c r="L21" s="12">
        <v>3.1796418597009997E-2</v>
      </c>
      <c r="M21" s="12">
        <v>9.6617479614100003E-3</v>
      </c>
      <c r="N21" s="12">
        <v>2.4885725984439999E-2</v>
      </c>
      <c r="O21" s="12">
        <v>3.0345035210340002E-2</v>
      </c>
      <c r="P21" s="12">
        <v>0</v>
      </c>
      <c r="Q21" s="12">
        <v>7.1077207175949996E-3</v>
      </c>
      <c r="R21" s="12">
        <v>2.0604563822900001E-2</v>
      </c>
      <c r="S21" s="12">
        <v>0</v>
      </c>
      <c r="T21" s="12">
        <v>0</v>
      </c>
      <c r="U21" s="12">
        <v>0</v>
      </c>
      <c r="V21" s="12">
        <v>1.8577200611729999E-2</v>
      </c>
      <c r="W21" s="12">
        <v>1.7561113464170001E-2</v>
      </c>
      <c r="X21" s="12">
        <v>6.7378138515069999E-3</v>
      </c>
      <c r="Y21" s="12">
        <v>0</v>
      </c>
      <c r="Z21" s="12">
        <v>0</v>
      </c>
      <c r="AA21" s="12">
        <v>0</v>
      </c>
      <c r="AB21" s="12">
        <v>2.2131634947350001E-2</v>
      </c>
      <c r="AC21" s="12">
        <v>0</v>
      </c>
      <c r="AD21" s="12">
        <v>6.1148101598359997E-2</v>
      </c>
      <c r="AE21" s="12">
        <v>2.7889880243079999E-2</v>
      </c>
      <c r="AF21" s="12">
        <v>0</v>
      </c>
      <c r="AG21" s="12">
        <v>0</v>
      </c>
      <c r="AH21" s="12"/>
      <c r="AI21" s="12">
        <v>0</v>
      </c>
      <c r="AJ21" s="12"/>
      <c r="AK21" s="12">
        <v>1.129964215904E-2</v>
      </c>
      <c r="AL21" s="12">
        <v>0</v>
      </c>
      <c r="AM21" s="12">
        <v>2.7347833974739999E-2</v>
      </c>
      <c r="AN21" s="12">
        <v>1.089669159295E-2</v>
      </c>
      <c r="AO21" s="12">
        <v>2.0128390312110001E-2</v>
      </c>
      <c r="AP21" s="12">
        <v>1.041664676976E-2</v>
      </c>
      <c r="AQ21" s="12">
        <v>0</v>
      </c>
      <c r="AR21" s="8"/>
    </row>
    <row r="22" spans="1:44" x14ac:dyDescent="0.2">
      <c r="A22" s="23"/>
      <c r="B22" s="23"/>
      <c r="C22" s="13">
        <v>11</v>
      </c>
      <c r="D22" s="13">
        <v>5</v>
      </c>
      <c r="E22" s="13">
        <v>2</v>
      </c>
      <c r="F22" s="13">
        <v>2</v>
      </c>
      <c r="G22" s="13">
        <v>2</v>
      </c>
      <c r="H22" s="13">
        <v>0</v>
      </c>
      <c r="I22" s="13">
        <v>1</v>
      </c>
      <c r="J22" s="13">
        <v>1</v>
      </c>
      <c r="K22" s="13">
        <v>3</v>
      </c>
      <c r="L22" s="13">
        <v>5</v>
      </c>
      <c r="M22" s="13">
        <v>6</v>
      </c>
      <c r="N22" s="13">
        <v>5</v>
      </c>
      <c r="O22" s="13">
        <v>8</v>
      </c>
      <c r="P22" s="13">
        <v>0</v>
      </c>
      <c r="Q22" s="13">
        <v>1</v>
      </c>
      <c r="R22" s="13">
        <v>2</v>
      </c>
      <c r="S22" s="13">
        <v>0</v>
      </c>
      <c r="T22" s="13">
        <v>0</v>
      </c>
      <c r="U22" s="13">
        <v>0</v>
      </c>
      <c r="V22" s="13">
        <v>7</v>
      </c>
      <c r="W22" s="13">
        <v>2</v>
      </c>
      <c r="X22" s="13">
        <v>1</v>
      </c>
      <c r="Y22" s="13">
        <v>0</v>
      </c>
      <c r="Z22" s="13">
        <v>0</v>
      </c>
      <c r="AA22" s="13">
        <v>0</v>
      </c>
      <c r="AB22" s="13">
        <v>8</v>
      </c>
      <c r="AC22" s="13">
        <v>0</v>
      </c>
      <c r="AD22" s="13">
        <v>1</v>
      </c>
      <c r="AE22" s="13">
        <v>1</v>
      </c>
      <c r="AF22" s="13">
        <v>0</v>
      </c>
      <c r="AG22" s="13">
        <v>0</v>
      </c>
      <c r="AH22" s="13">
        <v>0</v>
      </c>
      <c r="AI22" s="13">
        <v>0</v>
      </c>
      <c r="AJ22" s="13">
        <v>0</v>
      </c>
      <c r="AK22" s="13">
        <v>1</v>
      </c>
      <c r="AL22" s="13">
        <v>0</v>
      </c>
      <c r="AM22" s="13">
        <v>1</v>
      </c>
      <c r="AN22" s="13">
        <v>2</v>
      </c>
      <c r="AO22" s="13">
        <v>4</v>
      </c>
      <c r="AP22" s="13">
        <v>3</v>
      </c>
      <c r="AQ22" s="13">
        <v>0</v>
      </c>
      <c r="AR22" s="8"/>
    </row>
    <row r="23" spans="1:44" x14ac:dyDescent="0.2">
      <c r="A23" s="23"/>
      <c r="B23" s="23"/>
      <c r="C23" s="14" t="s">
        <v>128</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t="s">
        <v>128</v>
      </c>
      <c r="AI23" s="14"/>
      <c r="AJ23" s="14" t="s">
        <v>128</v>
      </c>
      <c r="AK23" s="14"/>
      <c r="AL23" s="14"/>
      <c r="AM23" s="14"/>
      <c r="AN23" s="14"/>
      <c r="AO23" s="14"/>
      <c r="AP23" s="14"/>
      <c r="AQ23" s="14"/>
      <c r="AR23" s="8"/>
    </row>
    <row r="24" spans="1:44" x14ac:dyDescent="0.2">
      <c r="A24" s="27"/>
      <c r="B24" s="24" t="s">
        <v>345</v>
      </c>
      <c r="C24" s="12">
        <v>3.8922091167089999E-3</v>
      </c>
      <c r="D24" s="12">
        <v>0</v>
      </c>
      <c r="E24" s="12">
        <v>2.5618184196310001E-3</v>
      </c>
      <c r="F24" s="12">
        <v>6.7976566530480002E-3</v>
      </c>
      <c r="G24" s="12">
        <v>5.9734068175160008E-3</v>
      </c>
      <c r="H24" s="12">
        <v>0</v>
      </c>
      <c r="I24" s="12">
        <v>7.0138213936820001E-3</v>
      </c>
      <c r="J24" s="12">
        <v>0</v>
      </c>
      <c r="K24" s="12">
        <v>7.2994589604549994E-3</v>
      </c>
      <c r="L24" s="12">
        <v>4.1130301788260002E-3</v>
      </c>
      <c r="M24" s="12">
        <v>7.6146253585009996E-3</v>
      </c>
      <c r="N24" s="12">
        <v>0</v>
      </c>
      <c r="O24" s="12">
        <v>0</v>
      </c>
      <c r="P24" s="12">
        <v>0</v>
      </c>
      <c r="Q24" s="12">
        <v>1.052403082835E-2</v>
      </c>
      <c r="R24" s="12">
        <v>1.8166863674239999E-2</v>
      </c>
      <c r="S24" s="12">
        <v>2.0276022097169999E-2</v>
      </c>
      <c r="T24" s="12">
        <v>0</v>
      </c>
      <c r="U24" s="12">
        <v>0</v>
      </c>
      <c r="V24" s="12">
        <v>3.4190045772110001E-3</v>
      </c>
      <c r="W24" s="12">
        <v>0</v>
      </c>
      <c r="X24" s="12">
        <v>9.9282161153070002E-3</v>
      </c>
      <c r="Y24" s="12">
        <v>1.8888393549230002E-2</v>
      </c>
      <c r="Z24" s="12">
        <v>0</v>
      </c>
      <c r="AA24" s="12">
        <v>0</v>
      </c>
      <c r="AB24" s="12">
        <v>3.4290321374539998E-3</v>
      </c>
      <c r="AC24" s="12">
        <v>1.2034971426530001E-2</v>
      </c>
      <c r="AD24" s="12">
        <v>0</v>
      </c>
      <c r="AE24" s="12">
        <v>2.328556530179E-2</v>
      </c>
      <c r="AF24" s="12">
        <v>0</v>
      </c>
      <c r="AG24" s="12">
        <v>0</v>
      </c>
      <c r="AH24" s="12"/>
      <c r="AI24" s="12">
        <v>0</v>
      </c>
      <c r="AJ24" s="12"/>
      <c r="AK24" s="12">
        <v>0</v>
      </c>
      <c r="AL24" s="12">
        <v>0</v>
      </c>
      <c r="AM24" s="12">
        <v>0</v>
      </c>
      <c r="AN24" s="12">
        <v>0</v>
      </c>
      <c r="AO24" s="12">
        <v>0</v>
      </c>
      <c r="AP24" s="12">
        <v>1.4849817888989999E-2</v>
      </c>
      <c r="AQ24" s="12">
        <v>0</v>
      </c>
      <c r="AR24" s="8"/>
    </row>
    <row r="25" spans="1:44" x14ac:dyDescent="0.2">
      <c r="A25" s="23"/>
      <c r="B25" s="23"/>
      <c r="C25" s="13">
        <v>4</v>
      </c>
      <c r="D25" s="13">
        <v>0</v>
      </c>
      <c r="E25" s="13">
        <v>1</v>
      </c>
      <c r="F25" s="13">
        <v>2</v>
      </c>
      <c r="G25" s="13">
        <v>1</v>
      </c>
      <c r="H25" s="13">
        <v>0</v>
      </c>
      <c r="I25" s="13">
        <v>1</v>
      </c>
      <c r="J25" s="13">
        <v>0</v>
      </c>
      <c r="K25" s="13">
        <v>2</v>
      </c>
      <c r="L25" s="13">
        <v>1</v>
      </c>
      <c r="M25" s="13">
        <v>4</v>
      </c>
      <c r="N25" s="13">
        <v>0</v>
      </c>
      <c r="O25" s="13">
        <v>0</v>
      </c>
      <c r="P25" s="13">
        <v>0</v>
      </c>
      <c r="Q25" s="13">
        <v>1</v>
      </c>
      <c r="R25" s="13">
        <v>2</v>
      </c>
      <c r="S25" s="13">
        <v>1</v>
      </c>
      <c r="T25" s="13">
        <v>0</v>
      </c>
      <c r="U25" s="13">
        <v>0</v>
      </c>
      <c r="V25" s="13">
        <v>1</v>
      </c>
      <c r="W25" s="13">
        <v>0</v>
      </c>
      <c r="X25" s="13">
        <v>1</v>
      </c>
      <c r="Y25" s="13">
        <v>2</v>
      </c>
      <c r="Z25" s="13">
        <v>0</v>
      </c>
      <c r="AA25" s="13">
        <v>0</v>
      </c>
      <c r="AB25" s="13">
        <v>2</v>
      </c>
      <c r="AC25" s="13">
        <v>1</v>
      </c>
      <c r="AD25" s="13">
        <v>0</v>
      </c>
      <c r="AE25" s="13">
        <v>1</v>
      </c>
      <c r="AF25" s="13">
        <v>0</v>
      </c>
      <c r="AG25" s="13">
        <v>0</v>
      </c>
      <c r="AH25" s="13">
        <v>0</v>
      </c>
      <c r="AI25" s="13">
        <v>0</v>
      </c>
      <c r="AJ25" s="13">
        <v>0</v>
      </c>
      <c r="AK25" s="13">
        <v>0</v>
      </c>
      <c r="AL25" s="13">
        <v>0</v>
      </c>
      <c r="AM25" s="13">
        <v>0</v>
      </c>
      <c r="AN25" s="13">
        <v>0</v>
      </c>
      <c r="AO25" s="13">
        <v>0</v>
      </c>
      <c r="AP25" s="13">
        <v>4</v>
      </c>
      <c r="AQ25" s="13">
        <v>0</v>
      </c>
      <c r="AR25" s="8"/>
    </row>
    <row r="26" spans="1:44" x14ac:dyDescent="0.2">
      <c r="A26" s="23"/>
      <c r="B26" s="23"/>
      <c r="C26" s="14" t="s">
        <v>128</v>
      </c>
      <c r="D26" s="14"/>
      <c r="E26" s="14"/>
      <c r="F26" s="14"/>
      <c r="G26" s="14"/>
      <c r="H26" s="14"/>
      <c r="I26" s="14"/>
      <c r="J26" s="14"/>
      <c r="K26" s="14"/>
      <c r="L26" s="14"/>
      <c r="M26" s="14"/>
      <c r="N26" s="14"/>
      <c r="O26" s="14"/>
      <c r="P26" s="14"/>
      <c r="Q26" s="14"/>
      <c r="R26" s="14"/>
      <c r="S26" s="15" t="s">
        <v>133</v>
      </c>
      <c r="T26" s="14"/>
      <c r="U26" s="14"/>
      <c r="V26" s="14"/>
      <c r="W26" s="14"/>
      <c r="X26" s="14"/>
      <c r="Y26" s="15" t="s">
        <v>148</v>
      </c>
      <c r="Z26" s="14"/>
      <c r="AA26" s="14"/>
      <c r="AB26" s="14"/>
      <c r="AC26" s="14"/>
      <c r="AD26" s="14"/>
      <c r="AE26" s="14"/>
      <c r="AF26" s="14"/>
      <c r="AG26" s="14"/>
      <c r="AH26" s="14" t="s">
        <v>128</v>
      </c>
      <c r="AI26" s="14"/>
      <c r="AJ26" s="14" t="s">
        <v>128</v>
      </c>
      <c r="AK26" s="14"/>
      <c r="AL26" s="14"/>
      <c r="AM26" s="14"/>
      <c r="AN26" s="14"/>
      <c r="AO26" s="14"/>
      <c r="AP26" s="14"/>
      <c r="AQ26" s="14"/>
      <c r="AR26" s="8"/>
    </row>
    <row r="27" spans="1:44" x14ac:dyDescent="0.2">
      <c r="A27" s="27"/>
      <c r="B27" s="24" t="s">
        <v>346</v>
      </c>
      <c r="C27" s="12">
        <v>2.1196832095020002E-3</v>
      </c>
      <c r="D27" s="12">
        <v>0</v>
      </c>
      <c r="E27" s="12">
        <v>0</v>
      </c>
      <c r="F27" s="12">
        <v>3.9721333859370003E-3</v>
      </c>
      <c r="G27" s="12">
        <v>4.7689349002760003E-3</v>
      </c>
      <c r="H27" s="12">
        <v>1.2286308005830001E-2</v>
      </c>
      <c r="I27" s="12">
        <v>0</v>
      </c>
      <c r="J27" s="12">
        <v>0</v>
      </c>
      <c r="K27" s="12">
        <v>0</v>
      </c>
      <c r="L27" s="12">
        <v>3.3279086144779998E-3</v>
      </c>
      <c r="M27" s="12">
        <v>1.947421960054E-3</v>
      </c>
      <c r="N27" s="12">
        <v>2.5838811079019999E-3</v>
      </c>
      <c r="O27" s="12">
        <v>2.377822182541E-3</v>
      </c>
      <c r="P27" s="12">
        <v>0</v>
      </c>
      <c r="Q27" s="12">
        <v>0</v>
      </c>
      <c r="R27" s="12">
        <v>0</v>
      </c>
      <c r="S27" s="12">
        <v>3.2859655793799999E-2</v>
      </c>
      <c r="T27" s="12">
        <v>0</v>
      </c>
      <c r="U27" s="12">
        <v>0</v>
      </c>
      <c r="V27" s="12">
        <v>2.766363068284E-3</v>
      </c>
      <c r="W27" s="12">
        <v>0</v>
      </c>
      <c r="X27" s="12">
        <v>0</v>
      </c>
      <c r="Y27" s="12">
        <v>0</v>
      </c>
      <c r="Z27" s="12">
        <v>0.11077977256340001</v>
      </c>
      <c r="AA27" s="12">
        <v>0</v>
      </c>
      <c r="AB27" s="12">
        <v>1.958683948487E-3</v>
      </c>
      <c r="AC27" s="12">
        <v>0</v>
      </c>
      <c r="AD27" s="12">
        <v>0</v>
      </c>
      <c r="AE27" s="12">
        <v>0</v>
      </c>
      <c r="AF27" s="12">
        <v>1.0773771518699999E-2</v>
      </c>
      <c r="AG27" s="12">
        <v>0</v>
      </c>
      <c r="AH27" s="12"/>
      <c r="AI27" s="12">
        <v>0</v>
      </c>
      <c r="AJ27" s="12"/>
      <c r="AK27" s="12">
        <v>0</v>
      </c>
      <c r="AL27" s="12">
        <v>0</v>
      </c>
      <c r="AM27" s="12">
        <v>0</v>
      </c>
      <c r="AN27" s="12">
        <v>4.725946783957E-3</v>
      </c>
      <c r="AO27" s="12">
        <v>2.4399653913579999E-3</v>
      </c>
      <c r="AP27" s="12">
        <v>0</v>
      </c>
      <c r="AQ27" s="12">
        <v>0</v>
      </c>
      <c r="AR27" s="8"/>
    </row>
    <row r="28" spans="1:44" x14ac:dyDescent="0.2">
      <c r="A28" s="23"/>
      <c r="B28" s="23"/>
      <c r="C28" s="13">
        <v>2</v>
      </c>
      <c r="D28" s="13">
        <v>0</v>
      </c>
      <c r="E28" s="13">
        <v>0</v>
      </c>
      <c r="F28" s="13">
        <v>1</v>
      </c>
      <c r="G28" s="13">
        <v>1</v>
      </c>
      <c r="H28" s="13">
        <v>1</v>
      </c>
      <c r="I28" s="13">
        <v>0</v>
      </c>
      <c r="J28" s="13">
        <v>0</v>
      </c>
      <c r="K28" s="13">
        <v>0</v>
      </c>
      <c r="L28" s="13">
        <v>1</v>
      </c>
      <c r="M28" s="13">
        <v>1</v>
      </c>
      <c r="N28" s="13">
        <v>1</v>
      </c>
      <c r="O28" s="13">
        <v>1</v>
      </c>
      <c r="P28" s="13">
        <v>0</v>
      </c>
      <c r="Q28" s="13">
        <v>0</v>
      </c>
      <c r="R28" s="13">
        <v>0</v>
      </c>
      <c r="S28" s="13">
        <v>1</v>
      </c>
      <c r="T28" s="13">
        <v>0</v>
      </c>
      <c r="U28" s="13">
        <v>0</v>
      </c>
      <c r="V28" s="13">
        <v>1</v>
      </c>
      <c r="W28" s="13">
        <v>0</v>
      </c>
      <c r="X28" s="13">
        <v>0</v>
      </c>
      <c r="Y28" s="13">
        <v>0</v>
      </c>
      <c r="Z28" s="13">
        <v>1</v>
      </c>
      <c r="AA28" s="13">
        <v>0</v>
      </c>
      <c r="AB28" s="13">
        <v>1</v>
      </c>
      <c r="AC28" s="13">
        <v>0</v>
      </c>
      <c r="AD28" s="13">
        <v>0</v>
      </c>
      <c r="AE28" s="13">
        <v>0</v>
      </c>
      <c r="AF28" s="13">
        <v>1</v>
      </c>
      <c r="AG28" s="13">
        <v>0</v>
      </c>
      <c r="AH28" s="13">
        <v>0</v>
      </c>
      <c r="AI28" s="13">
        <v>0</v>
      </c>
      <c r="AJ28" s="13">
        <v>0</v>
      </c>
      <c r="AK28" s="13">
        <v>0</v>
      </c>
      <c r="AL28" s="13">
        <v>0</v>
      </c>
      <c r="AM28" s="13">
        <v>0</v>
      </c>
      <c r="AN28" s="13">
        <v>1</v>
      </c>
      <c r="AO28" s="13">
        <v>1</v>
      </c>
      <c r="AP28" s="13">
        <v>0</v>
      </c>
      <c r="AQ28" s="13">
        <v>0</v>
      </c>
      <c r="AR28" s="8"/>
    </row>
    <row r="29" spans="1:44" x14ac:dyDescent="0.2">
      <c r="A29" s="23"/>
      <c r="B29" s="23"/>
      <c r="C29" s="14" t="s">
        <v>128</v>
      </c>
      <c r="D29" s="14"/>
      <c r="E29" s="14"/>
      <c r="F29" s="14"/>
      <c r="G29" s="14"/>
      <c r="H29" s="14"/>
      <c r="I29" s="14"/>
      <c r="J29" s="14"/>
      <c r="K29" s="14"/>
      <c r="L29" s="14"/>
      <c r="M29" s="14"/>
      <c r="N29" s="14"/>
      <c r="O29" s="14"/>
      <c r="P29" s="14"/>
      <c r="Q29" s="14"/>
      <c r="R29" s="14"/>
      <c r="S29" s="14"/>
      <c r="T29" s="14"/>
      <c r="U29" s="14"/>
      <c r="V29" s="14"/>
      <c r="W29" s="14"/>
      <c r="X29" s="14"/>
      <c r="Y29" s="14"/>
      <c r="Z29" s="15" t="s">
        <v>156</v>
      </c>
      <c r="AA29" s="14"/>
      <c r="AB29" s="14"/>
      <c r="AC29" s="14"/>
      <c r="AD29" s="14"/>
      <c r="AE29" s="14"/>
      <c r="AF29" s="14"/>
      <c r="AG29" s="14"/>
      <c r="AH29" s="14" t="s">
        <v>128</v>
      </c>
      <c r="AI29" s="14"/>
      <c r="AJ29" s="14" t="s">
        <v>128</v>
      </c>
      <c r="AK29" s="14"/>
      <c r="AL29" s="14"/>
      <c r="AM29" s="14"/>
      <c r="AN29" s="14"/>
      <c r="AO29" s="14"/>
      <c r="AP29" s="14"/>
      <c r="AQ29" s="14"/>
      <c r="AR29" s="8"/>
    </row>
    <row r="30" spans="1:44" x14ac:dyDescent="0.2">
      <c r="A30" s="27"/>
      <c r="B30" s="24" t="s">
        <v>67</v>
      </c>
      <c r="C30" s="12">
        <v>1</v>
      </c>
      <c r="D30" s="12">
        <v>1</v>
      </c>
      <c r="E30" s="12">
        <v>1</v>
      </c>
      <c r="F30" s="12">
        <v>1</v>
      </c>
      <c r="G30" s="12">
        <v>1</v>
      </c>
      <c r="H30" s="12">
        <v>1</v>
      </c>
      <c r="I30" s="12">
        <v>1</v>
      </c>
      <c r="J30" s="12">
        <v>1</v>
      </c>
      <c r="K30" s="12">
        <v>1</v>
      </c>
      <c r="L30" s="12">
        <v>1</v>
      </c>
      <c r="M30" s="12">
        <v>1</v>
      </c>
      <c r="N30" s="12">
        <v>1</v>
      </c>
      <c r="O30" s="12">
        <v>1</v>
      </c>
      <c r="P30" s="12">
        <v>1</v>
      </c>
      <c r="Q30" s="12">
        <v>1</v>
      </c>
      <c r="R30" s="12">
        <v>1</v>
      </c>
      <c r="S30" s="12">
        <v>1</v>
      </c>
      <c r="T30" s="12">
        <v>1</v>
      </c>
      <c r="U30" s="12">
        <v>1</v>
      </c>
      <c r="V30" s="12">
        <v>1</v>
      </c>
      <c r="W30" s="12">
        <v>1</v>
      </c>
      <c r="X30" s="12">
        <v>1</v>
      </c>
      <c r="Y30" s="12">
        <v>1</v>
      </c>
      <c r="Z30" s="12">
        <v>1</v>
      </c>
      <c r="AA30" s="12">
        <v>1</v>
      </c>
      <c r="AB30" s="12">
        <v>1</v>
      </c>
      <c r="AC30" s="12">
        <v>1</v>
      </c>
      <c r="AD30" s="12">
        <v>1</v>
      </c>
      <c r="AE30" s="12">
        <v>1</v>
      </c>
      <c r="AF30" s="12">
        <v>1</v>
      </c>
      <c r="AG30" s="12">
        <v>1</v>
      </c>
      <c r="AH30" s="12"/>
      <c r="AI30" s="12">
        <v>1</v>
      </c>
      <c r="AJ30" s="12"/>
      <c r="AK30" s="12">
        <v>1</v>
      </c>
      <c r="AL30" s="12">
        <v>1</v>
      </c>
      <c r="AM30" s="12">
        <v>1</v>
      </c>
      <c r="AN30" s="12">
        <v>1</v>
      </c>
      <c r="AO30" s="12">
        <v>1</v>
      </c>
      <c r="AP30" s="12">
        <v>1</v>
      </c>
      <c r="AQ30" s="12">
        <v>1</v>
      </c>
      <c r="AR30" s="8"/>
    </row>
    <row r="31" spans="1:44" x14ac:dyDescent="0.2">
      <c r="A31" s="23"/>
      <c r="B31" s="23"/>
      <c r="C31" s="13">
        <v>641</v>
      </c>
      <c r="D31" s="13">
        <v>133</v>
      </c>
      <c r="E31" s="13">
        <v>183</v>
      </c>
      <c r="F31" s="13">
        <v>191</v>
      </c>
      <c r="G31" s="13">
        <v>134</v>
      </c>
      <c r="H31" s="13">
        <v>34</v>
      </c>
      <c r="I31" s="13">
        <v>92</v>
      </c>
      <c r="J31" s="13">
        <v>104</v>
      </c>
      <c r="K31" s="13">
        <v>149</v>
      </c>
      <c r="L31" s="13">
        <v>216</v>
      </c>
      <c r="M31" s="13">
        <v>384</v>
      </c>
      <c r="N31" s="13">
        <v>221</v>
      </c>
      <c r="O31" s="13">
        <v>272</v>
      </c>
      <c r="P31" s="13">
        <v>102</v>
      </c>
      <c r="Q31" s="13">
        <v>89</v>
      </c>
      <c r="R31" s="13">
        <v>67</v>
      </c>
      <c r="S31" s="13">
        <v>25</v>
      </c>
      <c r="T31" s="13">
        <v>5</v>
      </c>
      <c r="U31" s="13">
        <v>17</v>
      </c>
      <c r="V31" s="13">
        <v>233</v>
      </c>
      <c r="W31" s="13">
        <v>242</v>
      </c>
      <c r="X31" s="13">
        <v>84</v>
      </c>
      <c r="Y31" s="13">
        <v>44</v>
      </c>
      <c r="Z31" s="13">
        <v>7</v>
      </c>
      <c r="AA31" s="13">
        <v>2</v>
      </c>
      <c r="AB31" s="13">
        <v>372</v>
      </c>
      <c r="AC31" s="13">
        <v>63</v>
      </c>
      <c r="AD31" s="13">
        <v>11</v>
      </c>
      <c r="AE31" s="13">
        <v>24</v>
      </c>
      <c r="AF31" s="13">
        <v>46</v>
      </c>
      <c r="AG31" s="13">
        <v>12</v>
      </c>
      <c r="AH31" s="13">
        <v>0</v>
      </c>
      <c r="AI31" s="13">
        <v>3</v>
      </c>
      <c r="AJ31" s="13">
        <v>0</v>
      </c>
      <c r="AK31" s="13">
        <v>89</v>
      </c>
      <c r="AL31" s="13">
        <v>2</v>
      </c>
      <c r="AM31" s="13">
        <v>23</v>
      </c>
      <c r="AN31" s="13">
        <v>138</v>
      </c>
      <c r="AO31" s="13">
        <v>252</v>
      </c>
      <c r="AP31" s="13">
        <v>182</v>
      </c>
      <c r="AQ31" s="13">
        <v>12</v>
      </c>
      <c r="AR31" s="8"/>
    </row>
    <row r="32" spans="1:44" x14ac:dyDescent="0.2">
      <c r="A32" s="23"/>
      <c r="B32" s="23"/>
      <c r="C32" s="14" t="s">
        <v>128</v>
      </c>
      <c r="D32" s="14" t="s">
        <v>128</v>
      </c>
      <c r="E32" s="14" t="s">
        <v>128</v>
      </c>
      <c r="F32" s="14" t="s">
        <v>128</v>
      </c>
      <c r="G32" s="14" t="s">
        <v>128</v>
      </c>
      <c r="H32" s="14" t="s">
        <v>128</v>
      </c>
      <c r="I32" s="14" t="s">
        <v>128</v>
      </c>
      <c r="J32" s="14" t="s">
        <v>128</v>
      </c>
      <c r="K32" s="14" t="s">
        <v>128</v>
      </c>
      <c r="L32" s="14" t="s">
        <v>128</v>
      </c>
      <c r="M32" s="14" t="s">
        <v>128</v>
      </c>
      <c r="N32" s="14" t="s">
        <v>128</v>
      </c>
      <c r="O32" s="14" t="s">
        <v>128</v>
      </c>
      <c r="P32" s="14" t="s">
        <v>128</v>
      </c>
      <c r="Q32" s="14" t="s">
        <v>128</v>
      </c>
      <c r="R32" s="14" t="s">
        <v>128</v>
      </c>
      <c r="S32" s="14" t="s">
        <v>128</v>
      </c>
      <c r="T32" s="14" t="s">
        <v>128</v>
      </c>
      <c r="U32" s="14" t="s">
        <v>128</v>
      </c>
      <c r="V32" s="14" t="s">
        <v>128</v>
      </c>
      <c r="W32" s="14" t="s">
        <v>128</v>
      </c>
      <c r="X32" s="14" t="s">
        <v>128</v>
      </c>
      <c r="Y32" s="14" t="s">
        <v>128</v>
      </c>
      <c r="Z32" s="14" t="s">
        <v>128</v>
      </c>
      <c r="AA32" s="14" t="s">
        <v>128</v>
      </c>
      <c r="AB32" s="14" t="s">
        <v>128</v>
      </c>
      <c r="AC32" s="14" t="s">
        <v>128</v>
      </c>
      <c r="AD32" s="14" t="s">
        <v>128</v>
      </c>
      <c r="AE32" s="14" t="s">
        <v>128</v>
      </c>
      <c r="AF32" s="14" t="s">
        <v>128</v>
      </c>
      <c r="AG32" s="14" t="s">
        <v>128</v>
      </c>
      <c r="AH32" s="14" t="s">
        <v>128</v>
      </c>
      <c r="AI32" s="14" t="s">
        <v>128</v>
      </c>
      <c r="AJ32" s="14" t="s">
        <v>128</v>
      </c>
      <c r="AK32" s="14" t="s">
        <v>128</v>
      </c>
      <c r="AL32" s="14" t="s">
        <v>128</v>
      </c>
      <c r="AM32" s="14" t="s">
        <v>128</v>
      </c>
      <c r="AN32" s="14" t="s">
        <v>128</v>
      </c>
      <c r="AO32" s="14" t="s">
        <v>128</v>
      </c>
      <c r="AP32" s="14" t="s">
        <v>128</v>
      </c>
      <c r="AQ32" s="14" t="s">
        <v>128</v>
      </c>
      <c r="AR32" s="8"/>
    </row>
    <row r="33" spans="1:43" x14ac:dyDescent="0.2">
      <c r="A33" s="16" t="s">
        <v>347</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row>
    <row r="34" spans="1:43" x14ac:dyDescent="0.2">
      <c r="A34" s="18" t="s">
        <v>144</v>
      </c>
    </row>
  </sheetData>
  <mergeCells count="20">
    <mergeCell ref="B27:B29"/>
    <mergeCell ref="B30:B32"/>
    <mergeCell ref="A6:A32"/>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3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348</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335</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349</v>
      </c>
      <c r="B6" s="24" t="s">
        <v>337</v>
      </c>
      <c r="C6" s="12">
        <v>0.27897281418960002</v>
      </c>
      <c r="D6" s="12">
        <v>0.3014552849073</v>
      </c>
      <c r="E6" s="12">
        <v>0.26546673444829999</v>
      </c>
      <c r="F6" s="12">
        <v>0.25675785019710001</v>
      </c>
      <c r="G6" s="12">
        <v>0.30126870339299999</v>
      </c>
      <c r="H6" s="12">
        <v>0.32463635886909997</v>
      </c>
      <c r="I6" s="12">
        <v>0.23107394138189999</v>
      </c>
      <c r="J6" s="12">
        <v>0.27731590499289999</v>
      </c>
      <c r="K6" s="12">
        <v>0.27411310286340002</v>
      </c>
      <c r="L6" s="12">
        <v>0.3103333708589</v>
      </c>
      <c r="M6" s="12">
        <v>0.26715471165580001</v>
      </c>
      <c r="N6" s="12">
        <v>0.30457652700069998</v>
      </c>
      <c r="O6" s="12">
        <v>0.2405426185232</v>
      </c>
      <c r="P6" s="12">
        <v>0.26732905660360001</v>
      </c>
      <c r="Q6" s="12">
        <v>0.27913999069119999</v>
      </c>
      <c r="R6" s="12">
        <v>0.33694205775899999</v>
      </c>
      <c r="S6" s="12">
        <v>0.47610273513770002</v>
      </c>
      <c r="T6" s="12">
        <v>0.80717271554909997</v>
      </c>
      <c r="U6" s="12">
        <v>0.32718402993410001</v>
      </c>
      <c r="V6" s="12">
        <v>0.25251162329159998</v>
      </c>
      <c r="W6" s="12">
        <v>0.26887341345010002</v>
      </c>
      <c r="X6" s="12">
        <v>0.31283604600379999</v>
      </c>
      <c r="Y6" s="12">
        <v>0.44408196135569999</v>
      </c>
      <c r="Z6" s="12">
        <v>0.2292778339555</v>
      </c>
      <c r="AA6" s="12">
        <v>0</v>
      </c>
      <c r="AB6" s="12">
        <v>0.26236347713800001</v>
      </c>
      <c r="AC6" s="12">
        <v>0.23355105631369999</v>
      </c>
      <c r="AD6" s="12">
        <v>0.41348887029079989</v>
      </c>
      <c r="AE6" s="12">
        <v>0.1758306975574</v>
      </c>
      <c r="AF6" s="12">
        <v>0.31850344397390001</v>
      </c>
      <c r="AG6" s="12">
        <v>0.36498743045319998</v>
      </c>
      <c r="AH6" s="12"/>
      <c r="AI6" s="12">
        <v>0.76742566990390004</v>
      </c>
      <c r="AJ6" s="12"/>
      <c r="AK6" s="12">
        <v>0.32993544286749998</v>
      </c>
      <c r="AL6" s="12">
        <v>0</v>
      </c>
      <c r="AM6" s="12">
        <v>0.1573914119649</v>
      </c>
      <c r="AN6" s="12">
        <v>0.33085253250340002</v>
      </c>
      <c r="AO6" s="12">
        <v>0.27785182815710002</v>
      </c>
      <c r="AP6" s="12">
        <v>0.26657630927690001</v>
      </c>
      <c r="AQ6" s="12">
        <v>0.21070130070150001</v>
      </c>
      <c r="AR6" s="8"/>
    </row>
    <row r="7" spans="1:44" x14ac:dyDescent="0.2">
      <c r="A7" s="23"/>
      <c r="B7" s="23"/>
      <c r="C7" s="13">
        <v>158</v>
      </c>
      <c r="D7" s="13">
        <v>32</v>
      </c>
      <c r="E7" s="13">
        <v>48</v>
      </c>
      <c r="F7" s="13">
        <v>42</v>
      </c>
      <c r="G7" s="13">
        <v>36</v>
      </c>
      <c r="H7" s="13">
        <v>7</v>
      </c>
      <c r="I7" s="13">
        <v>18</v>
      </c>
      <c r="J7" s="13">
        <v>23</v>
      </c>
      <c r="K7" s="13">
        <v>38</v>
      </c>
      <c r="L7" s="13">
        <v>62</v>
      </c>
      <c r="M7" s="13">
        <v>92</v>
      </c>
      <c r="N7" s="13">
        <v>60</v>
      </c>
      <c r="O7" s="13">
        <v>58</v>
      </c>
      <c r="P7" s="13">
        <v>28</v>
      </c>
      <c r="Q7" s="13">
        <v>21</v>
      </c>
      <c r="R7" s="13">
        <v>20</v>
      </c>
      <c r="S7" s="13">
        <v>7</v>
      </c>
      <c r="T7" s="13">
        <v>4</v>
      </c>
      <c r="U7" s="13">
        <v>6</v>
      </c>
      <c r="V7" s="13">
        <v>56</v>
      </c>
      <c r="W7" s="13">
        <v>54</v>
      </c>
      <c r="X7" s="13">
        <v>23</v>
      </c>
      <c r="Y7" s="13">
        <v>17</v>
      </c>
      <c r="Z7" s="13">
        <v>2</v>
      </c>
      <c r="AA7" s="13">
        <v>0</v>
      </c>
      <c r="AB7" s="13">
        <v>91</v>
      </c>
      <c r="AC7" s="13">
        <v>15</v>
      </c>
      <c r="AD7" s="13">
        <v>4</v>
      </c>
      <c r="AE7" s="13">
        <v>4</v>
      </c>
      <c r="AF7" s="13">
        <v>13</v>
      </c>
      <c r="AG7" s="13">
        <v>2</v>
      </c>
      <c r="AH7" s="13">
        <v>0</v>
      </c>
      <c r="AI7" s="13">
        <v>2</v>
      </c>
      <c r="AJ7" s="13">
        <v>0</v>
      </c>
      <c r="AK7" s="13">
        <v>22</v>
      </c>
      <c r="AL7" s="13">
        <v>0</v>
      </c>
      <c r="AM7" s="13">
        <v>3</v>
      </c>
      <c r="AN7" s="13">
        <v>39</v>
      </c>
      <c r="AO7" s="13">
        <v>58</v>
      </c>
      <c r="AP7" s="13">
        <v>50</v>
      </c>
      <c r="AQ7" s="13">
        <v>2</v>
      </c>
      <c r="AR7" s="8"/>
    </row>
    <row r="8" spans="1:44" x14ac:dyDescent="0.2">
      <c r="A8" s="23"/>
      <c r="B8" s="23"/>
      <c r="C8" s="14" t="s">
        <v>128</v>
      </c>
      <c r="D8" s="14"/>
      <c r="E8" s="14"/>
      <c r="F8" s="14"/>
      <c r="G8" s="14"/>
      <c r="H8" s="14"/>
      <c r="I8" s="14"/>
      <c r="J8" s="14"/>
      <c r="K8" s="14"/>
      <c r="L8" s="14"/>
      <c r="M8" s="14"/>
      <c r="N8" s="14"/>
      <c r="O8" s="14"/>
      <c r="P8" s="14"/>
      <c r="Q8" s="14"/>
      <c r="R8" s="14"/>
      <c r="S8" s="14"/>
      <c r="T8" s="15" t="s">
        <v>133</v>
      </c>
      <c r="U8" s="14"/>
      <c r="V8" s="14"/>
      <c r="W8" s="14"/>
      <c r="X8" s="14"/>
      <c r="Y8" s="14"/>
      <c r="Z8" s="14"/>
      <c r="AA8" s="14" t="s">
        <v>128</v>
      </c>
      <c r="AB8" s="14"/>
      <c r="AC8" s="14"/>
      <c r="AD8" s="14"/>
      <c r="AE8" s="14"/>
      <c r="AF8" s="14"/>
      <c r="AG8" s="14"/>
      <c r="AH8" s="14" t="s">
        <v>128</v>
      </c>
      <c r="AI8" s="14"/>
      <c r="AJ8" s="14" t="s">
        <v>128</v>
      </c>
      <c r="AK8" s="14"/>
      <c r="AL8" s="14"/>
      <c r="AM8" s="14"/>
      <c r="AN8" s="14"/>
      <c r="AO8" s="14"/>
      <c r="AP8" s="14"/>
      <c r="AQ8" s="14"/>
      <c r="AR8" s="8"/>
    </row>
    <row r="9" spans="1:44" x14ac:dyDescent="0.2">
      <c r="A9" s="27"/>
      <c r="B9" s="24" t="s">
        <v>339</v>
      </c>
      <c r="C9" s="12">
        <v>0.22990608100359999</v>
      </c>
      <c r="D9" s="12">
        <v>0.2189285814245</v>
      </c>
      <c r="E9" s="12">
        <v>0.2115630403796</v>
      </c>
      <c r="F9" s="12">
        <v>0.2911165128498</v>
      </c>
      <c r="G9" s="12">
        <v>0.18383966744710001</v>
      </c>
      <c r="H9" s="12">
        <v>0.27032641363620002</v>
      </c>
      <c r="I9" s="12">
        <v>0.21345796557919999</v>
      </c>
      <c r="J9" s="12">
        <v>0.2187387230565</v>
      </c>
      <c r="K9" s="12">
        <v>0.22848076721329999</v>
      </c>
      <c r="L9" s="12">
        <v>0.2403847772413</v>
      </c>
      <c r="M9" s="12">
        <v>0.19161530451370001</v>
      </c>
      <c r="N9" s="12">
        <v>0.2831018186225</v>
      </c>
      <c r="O9" s="12">
        <v>0.20676670485420001</v>
      </c>
      <c r="P9" s="12">
        <v>0.34554210001770003</v>
      </c>
      <c r="Q9" s="12">
        <v>0.18285417776240001</v>
      </c>
      <c r="R9" s="12">
        <v>0.18443537017309999</v>
      </c>
      <c r="S9" s="12">
        <v>0.17065121706979999</v>
      </c>
      <c r="T9" s="12">
        <v>9.733844348076999E-2</v>
      </c>
      <c r="U9" s="12">
        <v>0.1968585183922</v>
      </c>
      <c r="V9" s="12">
        <v>0.18288883832819999</v>
      </c>
      <c r="W9" s="12">
        <v>0.26482014958759997</v>
      </c>
      <c r="X9" s="12">
        <v>0.23678975182170001</v>
      </c>
      <c r="Y9" s="12">
        <v>0.28609975028500001</v>
      </c>
      <c r="Z9" s="12">
        <v>0.13529980869819999</v>
      </c>
      <c r="AA9" s="12">
        <v>1</v>
      </c>
      <c r="AB9" s="12">
        <v>0.28840957332240003</v>
      </c>
      <c r="AC9" s="12">
        <v>9.0146916511710001E-2</v>
      </c>
      <c r="AD9" s="12">
        <v>0.1901056469215</v>
      </c>
      <c r="AE9" s="12">
        <v>0.25377450372670002</v>
      </c>
      <c r="AF9" s="12">
        <v>0.10477971192920001</v>
      </c>
      <c r="AG9" s="12">
        <v>9.8863713181200005E-2</v>
      </c>
      <c r="AH9" s="12"/>
      <c r="AI9" s="12">
        <v>0.23257433009610001</v>
      </c>
      <c r="AJ9" s="12"/>
      <c r="AK9" s="12">
        <v>0.20499488445950001</v>
      </c>
      <c r="AL9" s="12">
        <v>0.38077745444069999</v>
      </c>
      <c r="AM9" s="12">
        <v>0.34074682767059999</v>
      </c>
      <c r="AN9" s="12">
        <v>0.2477673112812</v>
      </c>
      <c r="AO9" s="12">
        <v>0.1607679485181</v>
      </c>
      <c r="AP9" s="12">
        <v>0.31448318583849999</v>
      </c>
      <c r="AQ9" s="12">
        <v>0.1972108284546</v>
      </c>
      <c r="AR9" s="8"/>
    </row>
    <row r="10" spans="1:44" x14ac:dyDescent="0.2">
      <c r="A10" s="23"/>
      <c r="B10" s="23"/>
      <c r="C10" s="13">
        <v>140</v>
      </c>
      <c r="D10" s="13">
        <v>32</v>
      </c>
      <c r="E10" s="13">
        <v>35</v>
      </c>
      <c r="F10" s="13">
        <v>50</v>
      </c>
      <c r="G10" s="13">
        <v>23</v>
      </c>
      <c r="H10" s="13">
        <v>8</v>
      </c>
      <c r="I10" s="13">
        <v>21</v>
      </c>
      <c r="J10" s="13">
        <v>26</v>
      </c>
      <c r="K10" s="13">
        <v>29</v>
      </c>
      <c r="L10" s="13">
        <v>47</v>
      </c>
      <c r="M10" s="13">
        <v>72</v>
      </c>
      <c r="N10" s="13">
        <v>63</v>
      </c>
      <c r="O10" s="13">
        <v>54</v>
      </c>
      <c r="P10" s="13">
        <v>33</v>
      </c>
      <c r="Q10" s="13">
        <v>17</v>
      </c>
      <c r="R10" s="13">
        <v>13</v>
      </c>
      <c r="S10" s="13">
        <v>5</v>
      </c>
      <c r="T10" s="13">
        <v>1</v>
      </c>
      <c r="U10" s="13">
        <v>3</v>
      </c>
      <c r="V10" s="13">
        <v>35</v>
      </c>
      <c r="W10" s="13">
        <v>66</v>
      </c>
      <c r="X10" s="13">
        <v>21</v>
      </c>
      <c r="Y10" s="13">
        <v>11</v>
      </c>
      <c r="Z10" s="13">
        <v>1</v>
      </c>
      <c r="AA10" s="13">
        <v>1</v>
      </c>
      <c r="AB10" s="13">
        <v>96</v>
      </c>
      <c r="AC10" s="13">
        <v>7</v>
      </c>
      <c r="AD10" s="13">
        <v>2</v>
      </c>
      <c r="AE10" s="13">
        <v>4</v>
      </c>
      <c r="AF10" s="13">
        <v>8</v>
      </c>
      <c r="AG10" s="13">
        <v>2</v>
      </c>
      <c r="AH10" s="13">
        <v>0</v>
      </c>
      <c r="AI10" s="13">
        <v>1</v>
      </c>
      <c r="AJ10" s="13">
        <v>0</v>
      </c>
      <c r="AK10" s="13">
        <v>17</v>
      </c>
      <c r="AL10" s="13">
        <v>1</v>
      </c>
      <c r="AM10" s="13">
        <v>6</v>
      </c>
      <c r="AN10" s="13">
        <v>31</v>
      </c>
      <c r="AO10" s="13">
        <v>49</v>
      </c>
      <c r="AP10" s="13">
        <v>45</v>
      </c>
      <c r="AQ10" s="13">
        <v>2</v>
      </c>
      <c r="AR10" s="8"/>
    </row>
    <row r="11" spans="1:44" x14ac:dyDescent="0.2">
      <c r="A11" s="23"/>
      <c r="B11" s="23"/>
      <c r="C11" s="14" t="s">
        <v>128</v>
      </c>
      <c r="D11" s="14"/>
      <c r="E11" s="14"/>
      <c r="F11" s="14"/>
      <c r="G11" s="14"/>
      <c r="H11" s="14"/>
      <c r="I11" s="14"/>
      <c r="J11" s="14"/>
      <c r="K11" s="14"/>
      <c r="L11" s="14"/>
      <c r="M11" s="14"/>
      <c r="N11" s="15" t="s">
        <v>133</v>
      </c>
      <c r="O11" s="14"/>
      <c r="P11" s="14"/>
      <c r="Q11" s="14"/>
      <c r="R11" s="14"/>
      <c r="S11" s="14"/>
      <c r="T11" s="14"/>
      <c r="U11" s="14"/>
      <c r="V11" s="14"/>
      <c r="W11" s="14"/>
      <c r="X11" s="14"/>
      <c r="Y11" s="14"/>
      <c r="Z11" s="14"/>
      <c r="AA11" s="14" t="s">
        <v>128</v>
      </c>
      <c r="AB11" s="15" t="s">
        <v>148</v>
      </c>
      <c r="AC11" s="14"/>
      <c r="AD11" s="14"/>
      <c r="AE11" s="14"/>
      <c r="AF11" s="14"/>
      <c r="AG11" s="14"/>
      <c r="AH11" s="14" t="s">
        <v>128</v>
      </c>
      <c r="AI11" s="14"/>
      <c r="AJ11" s="14" t="s">
        <v>128</v>
      </c>
      <c r="AK11" s="14"/>
      <c r="AL11" s="14"/>
      <c r="AM11" s="14"/>
      <c r="AN11" s="14"/>
      <c r="AO11" s="14"/>
      <c r="AP11" s="15" t="s">
        <v>132</v>
      </c>
      <c r="AQ11" s="14"/>
      <c r="AR11" s="8"/>
    </row>
    <row r="12" spans="1:44" x14ac:dyDescent="0.2">
      <c r="A12" s="27"/>
      <c r="B12" s="24" t="s">
        <v>340</v>
      </c>
      <c r="C12" s="12">
        <v>0.14581530897440001</v>
      </c>
      <c r="D12" s="12">
        <v>0.16842280341490001</v>
      </c>
      <c r="E12" s="12">
        <v>0.1409457696766</v>
      </c>
      <c r="F12" s="12">
        <v>0.1469634820015</v>
      </c>
      <c r="G12" s="12">
        <v>0.125335234273</v>
      </c>
      <c r="H12" s="12">
        <v>6.1270052454480001E-2</v>
      </c>
      <c r="I12" s="12">
        <v>0.14417338466660001</v>
      </c>
      <c r="J12" s="12">
        <v>0.1166220875934</v>
      </c>
      <c r="K12" s="12">
        <v>0.18568259798680001</v>
      </c>
      <c r="L12" s="12">
        <v>0.16174805447169999</v>
      </c>
      <c r="M12" s="12">
        <v>0.19217074940830001</v>
      </c>
      <c r="N12" s="12">
        <v>8.6218850727880006E-2</v>
      </c>
      <c r="O12" s="12">
        <v>0.2194807582212</v>
      </c>
      <c r="P12" s="12">
        <v>8.8605008882210012E-2</v>
      </c>
      <c r="Q12" s="12">
        <v>0.12814165855779999</v>
      </c>
      <c r="R12" s="12">
        <v>0.12685277698620001</v>
      </c>
      <c r="S12" s="12">
        <v>6.5548296651230006E-2</v>
      </c>
      <c r="T12" s="12">
        <v>0</v>
      </c>
      <c r="U12" s="12">
        <v>0</v>
      </c>
      <c r="V12" s="12">
        <v>0.19852296817500001</v>
      </c>
      <c r="W12" s="12">
        <v>0.1507867260595</v>
      </c>
      <c r="X12" s="12">
        <v>7.6054790833480004E-2</v>
      </c>
      <c r="Y12" s="12">
        <v>2.4305763021519999E-2</v>
      </c>
      <c r="Z12" s="12">
        <v>0</v>
      </c>
      <c r="AA12" s="12">
        <v>0</v>
      </c>
      <c r="AB12" s="12">
        <v>0.1614587613457</v>
      </c>
      <c r="AC12" s="12">
        <v>0.1653647302514</v>
      </c>
      <c r="AD12" s="12">
        <v>5.7781566183420001E-2</v>
      </c>
      <c r="AE12" s="12">
        <v>0.22413388420540001</v>
      </c>
      <c r="AF12" s="12">
        <v>0.1007889640775</v>
      </c>
      <c r="AG12" s="12">
        <v>8.235793672012999E-2</v>
      </c>
      <c r="AH12" s="12"/>
      <c r="AI12" s="12">
        <v>0</v>
      </c>
      <c r="AJ12" s="12"/>
      <c r="AK12" s="12">
        <v>0.12065418911630001</v>
      </c>
      <c r="AL12" s="12">
        <v>0</v>
      </c>
      <c r="AM12" s="12">
        <v>0.1779203645745</v>
      </c>
      <c r="AN12" s="12">
        <v>0.15736336721970001</v>
      </c>
      <c r="AO12" s="12">
        <v>0.1564766630842</v>
      </c>
      <c r="AP12" s="12">
        <v>0.10695842342429999</v>
      </c>
      <c r="AQ12" s="12">
        <v>0.38213306406820002</v>
      </c>
      <c r="AR12" s="8"/>
    </row>
    <row r="13" spans="1:44" x14ac:dyDescent="0.2">
      <c r="A13" s="23"/>
      <c r="B13" s="23"/>
      <c r="C13" s="13">
        <v>99</v>
      </c>
      <c r="D13" s="13">
        <v>27</v>
      </c>
      <c r="E13" s="13">
        <v>24</v>
      </c>
      <c r="F13" s="13">
        <v>28</v>
      </c>
      <c r="G13" s="13">
        <v>20</v>
      </c>
      <c r="H13" s="13">
        <v>2</v>
      </c>
      <c r="I13" s="13">
        <v>15</v>
      </c>
      <c r="J13" s="13">
        <v>12</v>
      </c>
      <c r="K13" s="13">
        <v>26</v>
      </c>
      <c r="L13" s="13">
        <v>37</v>
      </c>
      <c r="M13" s="13">
        <v>70</v>
      </c>
      <c r="N13" s="13">
        <v>22</v>
      </c>
      <c r="O13" s="13">
        <v>64</v>
      </c>
      <c r="P13" s="13">
        <v>8</v>
      </c>
      <c r="Q13" s="13">
        <v>12</v>
      </c>
      <c r="R13" s="13">
        <v>9</v>
      </c>
      <c r="S13" s="13">
        <v>1</v>
      </c>
      <c r="T13" s="13">
        <v>0</v>
      </c>
      <c r="U13" s="13">
        <v>0</v>
      </c>
      <c r="V13" s="13">
        <v>53</v>
      </c>
      <c r="W13" s="13">
        <v>38</v>
      </c>
      <c r="X13" s="13">
        <v>4</v>
      </c>
      <c r="Y13" s="13">
        <v>1</v>
      </c>
      <c r="Z13" s="13">
        <v>0</v>
      </c>
      <c r="AA13" s="13">
        <v>0</v>
      </c>
      <c r="AB13" s="13">
        <v>63</v>
      </c>
      <c r="AC13" s="13">
        <v>10</v>
      </c>
      <c r="AD13" s="13">
        <v>1</v>
      </c>
      <c r="AE13" s="13">
        <v>6</v>
      </c>
      <c r="AF13" s="13">
        <v>5</v>
      </c>
      <c r="AG13" s="13">
        <v>2</v>
      </c>
      <c r="AH13" s="13">
        <v>0</v>
      </c>
      <c r="AI13" s="13">
        <v>0</v>
      </c>
      <c r="AJ13" s="13">
        <v>0</v>
      </c>
      <c r="AK13" s="13">
        <v>11</v>
      </c>
      <c r="AL13" s="13">
        <v>0</v>
      </c>
      <c r="AM13" s="13">
        <v>4</v>
      </c>
      <c r="AN13" s="13">
        <v>23</v>
      </c>
      <c r="AO13" s="13">
        <v>42</v>
      </c>
      <c r="AP13" s="13">
        <v>22</v>
      </c>
      <c r="AQ13" s="13">
        <v>4</v>
      </c>
      <c r="AR13" s="8"/>
    </row>
    <row r="14" spans="1:44" x14ac:dyDescent="0.2">
      <c r="A14" s="23"/>
      <c r="B14" s="23"/>
      <c r="C14" s="14" t="s">
        <v>128</v>
      </c>
      <c r="D14" s="14"/>
      <c r="E14" s="14"/>
      <c r="F14" s="14"/>
      <c r="G14" s="14"/>
      <c r="H14" s="14"/>
      <c r="I14" s="14"/>
      <c r="J14" s="14"/>
      <c r="K14" s="14"/>
      <c r="L14" s="14"/>
      <c r="M14" s="15" t="s">
        <v>148</v>
      </c>
      <c r="N14" s="14"/>
      <c r="O14" s="14"/>
      <c r="P14" s="14"/>
      <c r="Q14" s="14"/>
      <c r="R14" s="14"/>
      <c r="S14" s="14"/>
      <c r="T14" s="14"/>
      <c r="U14" s="14"/>
      <c r="V14" s="14"/>
      <c r="W14" s="14"/>
      <c r="X14" s="14"/>
      <c r="Y14" s="14"/>
      <c r="Z14" s="14"/>
      <c r="AA14" s="14" t="s">
        <v>128</v>
      </c>
      <c r="AB14" s="14"/>
      <c r="AC14" s="14"/>
      <c r="AD14" s="14"/>
      <c r="AE14" s="14"/>
      <c r="AF14" s="14"/>
      <c r="AG14" s="14"/>
      <c r="AH14" s="14" t="s">
        <v>128</v>
      </c>
      <c r="AI14" s="14"/>
      <c r="AJ14" s="14" t="s">
        <v>128</v>
      </c>
      <c r="AK14" s="14"/>
      <c r="AL14" s="14"/>
      <c r="AM14" s="14"/>
      <c r="AN14" s="14"/>
      <c r="AO14" s="14"/>
      <c r="AP14" s="14"/>
      <c r="AQ14" s="14"/>
      <c r="AR14" s="8"/>
    </row>
    <row r="15" spans="1:44" x14ac:dyDescent="0.2">
      <c r="A15" s="27"/>
      <c r="B15" s="24" t="s">
        <v>343</v>
      </c>
      <c r="C15" s="12">
        <v>0.1154319306999</v>
      </c>
      <c r="D15" s="12">
        <v>5.6466945986060002E-2</v>
      </c>
      <c r="E15" s="12">
        <v>0.17180015388789999</v>
      </c>
      <c r="F15" s="12">
        <v>7.6602353092359993E-2</v>
      </c>
      <c r="G15" s="12">
        <v>0.16011438875889999</v>
      </c>
      <c r="H15" s="12">
        <v>0.1179382721456</v>
      </c>
      <c r="I15" s="12">
        <v>0.1008913877385</v>
      </c>
      <c r="J15" s="12">
        <v>0.27254511508439999</v>
      </c>
      <c r="K15" s="12">
        <v>0.1104584904104</v>
      </c>
      <c r="L15" s="12">
        <v>3.9407317884839997E-2</v>
      </c>
      <c r="M15" s="12">
        <v>0.1116514709829</v>
      </c>
      <c r="N15" s="12">
        <v>0.1194428892544</v>
      </c>
      <c r="O15" s="12">
        <v>7.2259857930260005E-2</v>
      </c>
      <c r="P15" s="12">
        <v>0.1372737804651</v>
      </c>
      <c r="Q15" s="12">
        <v>0.1245496974539</v>
      </c>
      <c r="R15" s="12">
        <v>0.1352374216958</v>
      </c>
      <c r="S15" s="12">
        <v>5.311725607547E-2</v>
      </c>
      <c r="T15" s="12">
        <v>0</v>
      </c>
      <c r="U15" s="12">
        <v>0.29444525992460002</v>
      </c>
      <c r="V15" s="12">
        <v>4.9364596873470001E-2</v>
      </c>
      <c r="W15" s="12">
        <v>0.14399716778390001</v>
      </c>
      <c r="X15" s="12">
        <v>0.18529819331479999</v>
      </c>
      <c r="Y15" s="12">
        <v>9.320322393656999E-2</v>
      </c>
      <c r="Z15" s="12">
        <v>0.52464258478280001</v>
      </c>
      <c r="AA15" s="12">
        <v>0</v>
      </c>
      <c r="AB15" s="12">
        <v>0.1012449048513</v>
      </c>
      <c r="AC15" s="12">
        <v>0.1611330772357</v>
      </c>
      <c r="AD15" s="12">
        <v>0</v>
      </c>
      <c r="AE15" s="12">
        <v>5.4498656833549999E-2</v>
      </c>
      <c r="AF15" s="12">
        <v>0.189434060426</v>
      </c>
      <c r="AG15" s="12">
        <v>0</v>
      </c>
      <c r="AH15" s="12"/>
      <c r="AI15" s="12">
        <v>0</v>
      </c>
      <c r="AJ15" s="12"/>
      <c r="AK15" s="12">
        <v>0.14140381093240001</v>
      </c>
      <c r="AL15" s="12">
        <v>0.61922254555930001</v>
      </c>
      <c r="AM15" s="12">
        <v>0.1167941439707</v>
      </c>
      <c r="AN15" s="12">
        <v>6.0768438355730002E-2</v>
      </c>
      <c r="AO15" s="12">
        <v>0.1360314152928</v>
      </c>
      <c r="AP15" s="12">
        <v>0.1310240872174</v>
      </c>
      <c r="AQ15" s="12">
        <v>0</v>
      </c>
      <c r="AR15" s="8"/>
    </row>
    <row r="16" spans="1:44" x14ac:dyDescent="0.2">
      <c r="A16" s="23"/>
      <c r="B16" s="23"/>
      <c r="C16" s="13">
        <v>74</v>
      </c>
      <c r="D16" s="13">
        <v>9</v>
      </c>
      <c r="E16" s="13">
        <v>24</v>
      </c>
      <c r="F16" s="13">
        <v>16</v>
      </c>
      <c r="G16" s="13">
        <v>25</v>
      </c>
      <c r="H16" s="13">
        <v>6</v>
      </c>
      <c r="I16" s="13">
        <v>13</v>
      </c>
      <c r="J16" s="13">
        <v>22</v>
      </c>
      <c r="K16" s="13">
        <v>18</v>
      </c>
      <c r="L16" s="13">
        <v>10</v>
      </c>
      <c r="M16" s="13">
        <v>41</v>
      </c>
      <c r="N16" s="13">
        <v>29</v>
      </c>
      <c r="O16" s="13">
        <v>22</v>
      </c>
      <c r="P16" s="13">
        <v>14</v>
      </c>
      <c r="Q16" s="13">
        <v>10</v>
      </c>
      <c r="R16" s="13">
        <v>10</v>
      </c>
      <c r="S16" s="13">
        <v>2</v>
      </c>
      <c r="T16" s="13">
        <v>0</v>
      </c>
      <c r="U16" s="13">
        <v>5</v>
      </c>
      <c r="V16" s="13">
        <v>14</v>
      </c>
      <c r="W16" s="13">
        <v>34</v>
      </c>
      <c r="X16" s="13">
        <v>13</v>
      </c>
      <c r="Y16" s="13">
        <v>6</v>
      </c>
      <c r="Z16" s="13">
        <v>3</v>
      </c>
      <c r="AA16" s="13">
        <v>0</v>
      </c>
      <c r="AB16" s="13">
        <v>42</v>
      </c>
      <c r="AC16" s="13">
        <v>9</v>
      </c>
      <c r="AD16" s="13">
        <v>0</v>
      </c>
      <c r="AE16" s="13">
        <v>2</v>
      </c>
      <c r="AF16" s="13">
        <v>5</v>
      </c>
      <c r="AG16" s="13">
        <v>0</v>
      </c>
      <c r="AH16" s="13">
        <v>0</v>
      </c>
      <c r="AI16" s="13">
        <v>0</v>
      </c>
      <c r="AJ16" s="13">
        <v>0</v>
      </c>
      <c r="AK16" s="13">
        <v>14</v>
      </c>
      <c r="AL16" s="13">
        <v>1</v>
      </c>
      <c r="AM16" s="13">
        <v>3</v>
      </c>
      <c r="AN16" s="13">
        <v>12</v>
      </c>
      <c r="AO16" s="13">
        <v>32</v>
      </c>
      <c r="AP16" s="13">
        <v>22</v>
      </c>
      <c r="AQ16" s="13">
        <v>0</v>
      </c>
      <c r="AR16" s="8"/>
    </row>
    <row r="17" spans="1:44" x14ac:dyDescent="0.2">
      <c r="A17" s="23"/>
      <c r="B17" s="23"/>
      <c r="C17" s="14" t="s">
        <v>128</v>
      </c>
      <c r="D17" s="14"/>
      <c r="E17" s="15" t="s">
        <v>133</v>
      </c>
      <c r="F17" s="14"/>
      <c r="G17" s="14"/>
      <c r="H17" s="14"/>
      <c r="I17" s="14"/>
      <c r="J17" s="15" t="s">
        <v>175</v>
      </c>
      <c r="K17" s="14"/>
      <c r="L17" s="14"/>
      <c r="M17" s="14"/>
      <c r="N17" s="14"/>
      <c r="O17" s="14"/>
      <c r="P17" s="14"/>
      <c r="Q17" s="14"/>
      <c r="R17" s="14"/>
      <c r="S17" s="14"/>
      <c r="T17" s="14"/>
      <c r="U17" s="14"/>
      <c r="V17" s="14"/>
      <c r="W17" s="15" t="s">
        <v>133</v>
      </c>
      <c r="X17" s="15" t="s">
        <v>133</v>
      </c>
      <c r="Y17" s="14"/>
      <c r="Z17" s="15" t="s">
        <v>154</v>
      </c>
      <c r="AA17" s="14" t="s">
        <v>128</v>
      </c>
      <c r="AB17" s="14"/>
      <c r="AC17" s="14"/>
      <c r="AD17" s="14"/>
      <c r="AE17" s="14"/>
      <c r="AF17" s="14"/>
      <c r="AG17" s="14"/>
      <c r="AH17" s="14" t="s">
        <v>128</v>
      </c>
      <c r="AI17" s="14"/>
      <c r="AJ17" s="14" t="s">
        <v>128</v>
      </c>
      <c r="AK17" s="14"/>
      <c r="AL17" s="15" t="s">
        <v>218</v>
      </c>
      <c r="AM17" s="14"/>
      <c r="AN17" s="14"/>
      <c r="AO17" s="14"/>
      <c r="AP17" s="14"/>
      <c r="AQ17" s="14"/>
      <c r="AR17" s="8"/>
    </row>
    <row r="18" spans="1:44" x14ac:dyDescent="0.2">
      <c r="A18" s="27"/>
      <c r="B18" s="24" t="s">
        <v>342</v>
      </c>
      <c r="C18" s="12">
        <v>0.1075900920986</v>
      </c>
      <c r="D18" s="12">
        <v>0.1086963548277</v>
      </c>
      <c r="E18" s="12">
        <v>9.4785247125500002E-2</v>
      </c>
      <c r="F18" s="12">
        <v>0.1027057763715</v>
      </c>
      <c r="G18" s="12">
        <v>0.1295929922031</v>
      </c>
      <c r="H18" s="12">
        <v>9.4928387606329989E-2</v>
      </c>
      <c r="I18" s="12">
        <v>0.13570645515300001</v>
      </c>
      <c r="J18" s="12">
        <v>4.2705211926929998E-2</v>
      </c>
      <c r="K18" s="12">
        <v>7.2754605168389996E-2</v>
      </c>
      <c r="L18" s="12">
        <v>0.14035502315680001</v>
      </c>
      <c r="M18" s="12">
        <v>0.1160394206758</v>
      </c>
      <c r="N18" s="12">
        <v>9.3322120006410006E-2</v>
      </c>
      <c r="O18" s="12">
        <v>0.117134520492</v>
      </c>
      <c r="P18" s="12">
        <v>9.6427530401780009E-2</v>
      </c>
      <c r="Q18" s="12">
        <v>0.16124779252560001</v>
      </c>
      <c r="R18" s="12">
        <v>8.4827240849140007E-2</v>
      </c>
      <c r="S18" s="12">
        <v>0</v>
      </c>
      <c r="T18" s="12">
        <v>0</v>
      </c>
      <c r="U18" s="12">
        <v>5.2251988407670001E-2</v>
      </c>
      <c r="V18" s="12">
        <v>0.20575737783110001</v>
      </c>
      <c r="W18" s="12">
        <v>5.1938537258759999E-2</v>
      </c>
      <c r="X18" s="12">
        <v>5.1225488178319997E-2</v>
      </c>
      <c r="Y18" s="12">
        <v>1.8986047051530001E-2</v>
      </c>
      <c r="Z18" s="12">
        <v>0</v>
      </c>
      <c r="AA18" s="12">
        <v>0</v>
      </c>
      <c r="AB18" s="12">
        <v>0.1013911395822</v>
      </c>
      <c r="AC18" s="12">
        <v>0.1561909007592</v>
      </c>
      <c r="AD18" s="12">
        <v>0</v>
      </c>
      <c r="AE18" s="12">
        <v>8.4795698163290009E-2</v>
      </c>
      <c r="AF18" s="12">
        <v>0.16698223902000001</v>
      </c>
      <c r="AG18" s="12">
        <v>0.1455079495671</v>
      </c>
      <c r="AH18" s="12"/>
      <c r="AI18" s="12">
        <v>0</v>
      </c>
      <c r="AJ18" s="12"/>
      <c r="AK18" s="12">
        <v>5.7835393317259988E-2</v>
      </c>
      <c r="AL18" s="12">
        <v>0</v>
      </c>
      <c r="AM18" s="12">
        <v>5.1256242388790001E-2</v>
      </c>
      <c r="AN18" s="12">
        <v>0.12218796517449999</v>
      </c>
      <c r="AO18" s="12">
        <v>0.1067857359969</v>
      </c>
      <c r="AP18" s="12">
        <v>9.2773402195580001E-2</v>
      </c>
      <c r="AQ18" s="12">
        <v>9.296432473947E-2</v>
      </c>
      <c r="AR18" s="8"/>
    </row>
    <row r="19" spans="1:44" x14ac:dyDescent="0.2">
      <c r="A19" s="23"/>
      <c r="B19" s="23"/>
      <c r="C19" s="13">
        <v>58</v>
      </c>
      <c r="D19" s="13">
        <v>11</v>
      </c>
      <c r="E19" s="13">
        <v>16</v>
      </c>
      <c r="F19" s="13">
        <v>19</v>
      </c>
      <c r="G19" s="13">
        <v>12</v>
      </c>
      <c r="H19" s="13">
        <v>3</v>
      </c>
      <c r="I19" s="13">
        <v>8</v>
      </c>
      <c r="J19" s="13">
        <v>5</v>
      </c>
      <c r="K19" s="13">
        <v>11</v>
      </c>
      <c r="L19" s="13">
        <v>24</v>
      </c>
      <c r="M19" s="13">
        <v>36</v>
      </c>
      <c r="N19" s="13">
        <v>17</v>
      </c>
      <c r="O19" s="13">
        <v>24</v>
      </c>
      <c r="P19" s="13">
        <v>5</v>
      </c>
      <c r="Q19" s="13">
        <v>14</v>
      </c>
      <c r="R19" s="13">
        <v>5</v>
      </c>
      <c r="S19" s="13">
        <v>0</v>
      </c>
      <c r="T19" s="13">
        <v>0</v>
      </c>
      <c r="U19" s="13">
        <v>1</v>
      </c>
      <c r="V19" s="13">
        <v>35</v>
      </c>
      <c r="W19" s="13">
        <v>14</v>
      </c>
      <c r="X19" s="13">
        <v>4</v>
      </c>
      <c r="Y19" s="13">
        <v>1</v>
      </c>
      <c r="Z19" s="13">
        <v>0</v>
      </c>
      <c r="AA19" s="13">
        <v>0</v>
      </c>
      <c r="AB19" s="13">
        <v>30</v>
      </c>
      <c r="AC19" s="13">
        <v>10</v>
      </c>
      <c r="AD19" s="13">
        <v>0</v>
      </c>
      <c r="AE19" s="13">
        <v>3</v>
      </c>
      <c r="AF19" s="13">
        <v>5</v>
      </c>
      <c r="AG19" s="13">
        <v>1</v>
      </c>
      <c r="AH19" s="13">
        <v>0</v>
      </c>
      <c r="AI19" s="13">
        <v>0</v>
      </c>
      <c r="AJ19" s="13">
        <v>0</v>
      </c>
      <c r="AK19" s="13">
        <v>6</v>
      </c>
      <c r="AL19" s="13">
        <v>0</v>
      </c>
      <c r="AM19" s="13">
        <v>1</v>
      </c>
      <c r="AN19" s="13">
        <v>14</v>
      </c>
      <c r="AO19" s="13">
        <v>21</v>
      </c>
      <c r="AP19" s="13">
        <v>16</v>
      </c>
      <c r="AQ19" s="13">
        <v>1</v>
      </c>
      <c r="AR19" s="8"/>
    </row>
    <row r="20" spans="1:44" x14ac:dyDescent="0.2">
      <c r="A20" s="23"/>
      <c r="B20" s="23"/>
      <c r="C20" s="14" t="s">
        <v>128</v>
      </c>
      <c r="D20" s="14"/>
      <c r="E20" s="14"/>
      <c r="F20" s="14"/>
      <c r="G20" s="14"/>
      <c r="H20" s="14"/>
      <c r="I20" s="14"/>
      <c r="J20" s="14"/>
      <c r="K20" s="14"/>
      <c r="L20" s="14"/>
      <c r="M20" s="14"/>
      <c r="N20" s="14"/>
      <c r="O20" s="14"/>
      <c r="P20" s="14"/>
      <c r="Q20" s="14"/>
      <c r="R20" s="14"/>
      <c r="S20" s="14"/>
      <c r="T20" s="14"/>
      <c r="U20" s="14"/>
      <c r="V20" s="15" t="s">
        <v>350</v>
      </c>
      <c r="W20" s="14"/>
      <c r="X20" s="14"/>
      <c r="Y20" s="14"/>
      <c r="Z20" s="14"/>
      <c r="AA20" s="14" t="s">
        <v>128</v>
      </c>
      <c r="AB20" s="14"/>
      <c r="AC20" s="14"/>
      <c r="AD20" s="14"/>
      <c r="AE20" s="14"/>
      <c r="AF20" s="14"/>
      <c r="AG20" s="14"/>
      <c r="AH20" s="14" t="s">
        <v>128</v>
      </c>
      <c r="AI20" s="14"/>
      <c r="AJ20" s="14" t="s">
        <v>128</v>
      </c>
      <c r="AK20" s="14"/>
      <c r="AL20" s="14"/>
      <c r="AM20" s="14"/>
      <c r="AN20" s="14"/>
      <c r="AO20" s="14"/>
      <c r="AP20" s="14"/>
      <c r="AQ20" s="14"/>
      <c r="AR20" s="8"/>
    </row>
    <row r="21" spans="1:44" x14ac:dyDescent="0.2">
      <c r="A21" s="27"/>
      <c r="B21" s="24" t="s">
        <v>344</v>
      </c>
      <c r="C21" s="12">
        <v>4.9421742253539999E-2</v>
      </c>
      <c r="D21" s="12">
        <v>6.4798834770409999E-2</v>
      </c>
      <c r="E21" s="12">
        <v>4.3034532042390002E-2</v>
      </c>
      <c r="F21" s="12">
        <v>5.0183334394349993E-2</v>
      </c>
      <c r="G21" s="12">
        <v>3.9522912158190003E-2</v>
      </c>
      <c r="H21" s="12">
        <v>8.163052003139E-2</v>
      </c>
      <c r="I21" s="12">
        <v>5.7291488006959997E-2</v>
      </c>
      <c r="J21" s="12">
        <v>4.7200190284010013E-2</v>
      </c>
      <c r="K21" s="12">
        <v>1.8800340050640001E-2</v>
      </c>
      <c r="L21" s="12">
        <v>5.0504444588509993E-2</v>
      </c>
      <c r="M21" s="12">
        <v>6.452587313897E-2</v>
      </c>
      <c r="N21" s="12">
        <v>2.4194259537710001E-2</v>
      </c>
      <c r="O21" s="12">
        <v>7.3464373384129991E-2</v>
      </c>
      <c r="P21" s="12">
        <v>1.43021677463E-2</v>
      </c>
      <c r="Q21" s="12">
        <v>6.1986083785770002E-2</v>
      </c>
      <c r="R21" s="12">
        <v>2.679879408198E-2</v>
      </c>
      <c r="S21" s="12">
        <v>3.516308885595E-2</v>
      </c>
      <c r="T21" s="12">
        <v>0</v>
      </c>
      <c r="U21" s="12">
        <v>0</v>
      </c>
      <c r="V21" s="12">
        <v>6.2365068726499988E-2</v>
      </c>
      <c r="W21" s="12">
        <v>5.2680955916640002E-2</v>
      </c>
      <c r="X21" s="12">
        <v>6.3068575842179994E-3</v>
      </c>
      <c r="Y21" s="12">
        <v>1.3038717228380001E-2</v>
      </c>
      <c r="Z21" s="12">
        <v>0</v>
      </c>
      <c r="AA21" s="12">
        <v>0</v>
      </c>
      <c r="AB21" s="12">
        <v>4.9536992753100001E-2</v>
      </c>
      <c r="AC21" s="12">
        <v>1.450979817279E-2</v>
      </c>
      <c r="AD21" s="12">
        <v>5.6374731993919999E-2</v>
      </c>
      <c r="AE21" s="12">
        <v>2.4086659341559999E-2</v>
      </c>
      <c r="AF21" s="12">
        <v>4.0099622591879998E-2</v>
      </c>
      <c r="AG21" s="12">
        <v>5.6745466664490013E-2</v>
      </c>
      <c r="AH21" s="12"/>
      <c r="AI21" s="12">
        <v>0</v>
      </c>
      <c r="AJ21" s="12"/>
      <c r="AK21" s="12">
        <v>7.5650256161839999E-2</v>
      </c>
      <c r="AL21" s="12">
        <v>0</v>
      </c>
      <c r="AM21" s="12">
        <v>0.1558910094306</v>
      </c>
      <c r="AN21" s="12">
        <v>4.4793741333440003E-2</v>
      </c>
      <c r="AO21" s="12">
        <v>5.1521129600510002E-2</v>
      </c>
      <c r="AP21" s="12">
        <v>3.3011381923489999E-2</v>
      </c>
      <c r="AQ21" s="12">
        <v>0</v>
      </c>
      <c r="AR21" s="8"/>
    </row>
    <row r="22" spans="1:44" x14ac:dyDescent="0.2">
      <c r="A22" s="23"/>
      <c r="B22" s="23"/>
      <c r="C22" s="13">
        <v>36</v>
      </c>
      <c r="D22" s="13">
        <v>11</v>
      </c>
      <c r="E22" s="13">
        <v>10</v>
      </c>
      <c r="F22" s="13">
        <v>8</v>
      </c>
      <c r="G22" s="13">
        <v>7</v>
      </c>
      <c r="H22" s="13">
        <v>4</v>
      </c>
      <c r="I22" s="13">
        <v>7</v>
      </c>
      <c r="J22" s="13">
        <v>4</v>
      </c>
      <c r="K22" s="13">
        <v>4</v>
      </c>
      <c r="L22" s="13">
        <v>14</v>
      </c>
      <c r="M22" s="13">
        <v>27</v>
      </c>
      <c r="N22" s="13">
        <v>5</v>
      </c>
      <c r="O22" s="13">
        <v>22</v>
      </c>
      <c r="P22" s="13">
        <v>2</v>
      </c>
      <c r="Q22" s="13">
        <v>5</v>
      </c>
      <c r="R22" s="13">
        <v>2</v>
      </c>
      <c r="S22" s="13">
        <v>1</v>
      </c>
      <c r="T22" s="13">
        <v>0</v>
      </c>
      <c r="U22" s="13">
        <v>0</v>
      </c>
      <c r="V22" s="13">
        <v>17</v>
      </c>
      <c r="W22" s="13">
        <v>14</v>
      </c>
      <c r="X22" s="13">
        <v>1</v>
      </c>
      <c r="Y22" s="13">
        <v>1</v>
      </c>
      <c r="Z22" s="13">
        <v>0</v>
      </c>
      <c r="AA22" s="13">
        <v>0</v>
      </c>
      <c r="AB22" s="13">
        <v>21</v>
      </c>
      <c r="AC22" s="13">
        <v>1</v>
      </c>
      <c r="AD22" s="13">
        <v>1</v>
      </c>
      <c r="AE22" s="13">
        <v>1</v>
      </c>
      <c r="AF22" s="13">
        <v>3</v>
      </c>
      <c r="AG22" s="13">
        <v>1</v>
      </c>
      <c r="AH22" s="13">
        <v>0</v>
      </c>
      <c r="AI22" s="13">
        <v>0</v>
      </c>
      <c r="AJ22" s="13">
        <v>0</v>
      </c>
      <c r="AK22" s="13">
        <v>6</v>
      </c>
      <c r="AL22" s="13">
        <v>0</v>
      </c>
      <c r="AM22" s="13">
        <v>4</v>
      </c>
      <c r="AN22" s="13">
        <v>7</v>
      </c>
      <c r="AO22" s="13">
        <v>14</v>
      </c>
      <c r="AP22" s="13">
        <v>8</v>
      </c>
      <c r="AQ22" s="13">
        <v>0</v>
      </c>
      <c r="AR22" s="8"/>
    </row>
    <row r="23" spans="1:44" x14ac:dyDescent="0.2">
      <c r="A23" s="23"/>
      <c r="B23" s="23"/>
      <c r="C23" s="14" t="s">
        <v>128</v>
      </c>
      <c r="D23" s="14"/>
      <c r="E23" s="14"/>
      <c r="F23" s="14"/>
      <c r="G23" s="14"/>
      <c r="H23" s="14"/>
      <c r="I23" s="14"/>
      <c r="J23" s="14"/>
      <c r="K23" s="14"/>
      <c r="L23" s="14"/>
      <c r="M23" s="14"/>
      <c r="N23" s="14"/>
      <c r="O23" s="14"/>
      <c r="P23" s="14"/>
      <c r="Q23" s="14"/>
      <c r="R23" s="14"/>
      <c r="S23" s="14"/>
      <c r="T23" s="14"/>
      <c r="U23" s="14"/>
      <c r="V23" s="14"/>
      <c r="W23" s="14"/>
      <c r="X23" s="14"/>
      <c r="Y23" s="14"/>
      <c r="Z23" s="14"/>
      <c r="AA23" s="14" t="s">
        <v>128</v>
      </c>
      <c r="AB23" s="14"/>
      <c r="AC23" s="14"/>
      <c r="AD23" s="14"/>
      <c r="AE23" s="14"/>
      <c r="AF23" s="14"/>
      <c r="AG23" s="14"/>
      <c r="AH23" s="14" t="s">
        <v>128</v>
      </c>
      <c r="AI23" s="14"/>
      <c r="AJ23" s="14" t="s">
        <v>128</v>
      </c>
      <c r="AK23" s="14"/>
      <c r="AL23" s="14"/>
      <c r="AM23" s="14"/>
      <c r="AN23" s="14"/>
      <c r="AO23" s="14"/>
      <c r="AP23" s="14"/>
      <c r="AQ23" s="14"/>
      <c r="AR23" s="8"/>
    </row>
    <row r="24" spans="1:44" x14ac:dyDescent="0.2">
      <c r="A24" s="27"/>
      <c r="B24" s="24" t="s">
        <v>345</v>
      </c>
      <c r="C24" s="12">
        <v>4.1705961769920002E-2</v>
      </c>
      <c r="D24" s="12">
        <v>1.512761784921E-2</v>
      </c>
      <c r="E24" s="12">
        <v>4.815659802214E-2</v>
      </c>
      <c r="F24" s="12">
        <v>5.7487357146929999E-2</v>
      </c>
      <c r="G24" s="12">
        <v>4.1822923154240001E-2</v>
      </c>
      <c r="H24" s="12">
        <v>4.926999525695E-2</v>
      </c>
      <c r="I24" s="12">
        <v>4.8114730068940001E-2</v>
      </c>
      <c r="J24" s="12">
        <v>1.9560254788860001E-2</v>
      </c>
      <c r="K24" s="12">
        <v>5.4260443160630001E-2</v>
      </c>
      <c r="L24" s="12">
        <v>4.4181999072769998E-2</v>
      </c>
      <c r="M24" s="12">
        <v>3.3448872211710001E-2</v>
      </c>
      <c r="N24" s="12">
        <v>5.2512017139009999E-2</v>
      </c>
      <c r="O24" s="12">
        <v>2.2071311149480001E-2</v>
      </c>
      <c r="P24" s="12">
        <v>2.5413246231969999E-2</v>
      </c>
      <c r="Q24" s="12">
        <v>4.3899981363460003E-2</v>
      </c>
      <c r="R24" s="12">
        <v>7.7625854025449997E-2</v>
      </c>
      <c r="S24" s="12">
        <v>0.19941740620990001</v>
      </c>
      <c r="T24" s="12">
        <v>9.5488840970159999E-2</v>
      </c>
      <c r="U24" s="12">
        <v>0.12926020334140001</v>
      </c>
      <c r="V24" s="12">
        <v>1.519013061922E-2</v>
      </c>
      <c r="W24" s="12">
        <v>2.9970103705939999E-2</v>
      </c>
      <c r="X24" s="12">
        <v>0.1053046424618</v>
      </c>
      <c r="Y24" s="12">
        <v>0.1202845371214</v>
      </c>
      <c r="Z24" s="12">
        <v>0.11077977256340001</v>
      </c>
      <c r="AA24" s="12">
        <v>0</v>
      </c>
      <c r="AB24" s="12">
        <v>3.2038872026369999E-2</v>
      </c>
      <c r="AC24" s="12">
        <v>7.0442593520539998E-2</v>
      </c>
      <c r="AD24" s="12">
        <v>0.1085465515102</v>
      </c>
      <c r="AE24" s="12">
        <v>8.1812040419780005E-2</v>
      </c>
      <c r="AF24" s="12">
        <v>1.3320531114690001E-2</v>
      </c>
      <c r="AG24" s="12">
        <v>0.14780256150519999</v>
      </c>
      <c r="AH24" s="12"/>
      <c r="AI24" s="12">
        <v>0</v>
      </c>
      <c r="AJ24" s="12"/>
      <c r="AK24" s="12">
        <v>4.7939563753999999E-2</v>
      </c>
      <c r="AL24" s="12">
        <v>0</v>
      </c>
      <c r="AM24" s="12">
        <v>0</v>
      </c>
      <c r="AN24" s="12">
        <v>2.2519639527120001E-2</v>
      </c>
      <c r="AO24" s="12">
        <v>6.5396476324369998E-2</v>
      </c>
      <c r="AP24" s="12">
        <v>3.0965877716879999E-2</v>
      </c>
      <c r="AQ24" s="12">
        <v>0</v>
      </c>
      <c r="AR24" s="8"/>
    </row>
    <row r="25" spans="1:44" x14ac:dyDescent="0.2">
      <c r="A25" s="23"/>
      <c r="B25" s="23"/>
      <c r="C25" s="13">
        <v>27</v>
      </c>
      <c r="D25" s="13">
        <v>3</v>
      </c>
      <c r="E25" s="13">
        <v>7</v>
      </c>
      <c r="F25" s="13">
        <v>14</v>
      </c>
      <c r="G25" s="13">
        <v>3</v>
      </c>
      <c r="H25" s="13">
        <v>3</v>
      </c>
      <c r="I25" s="13">
        <v>4</v>
      </c>
      <c r="J25" s="13">
        <v>3</v>
      </c>
      <c r="K25" s="13">
        <v>8</v>
      </c>
      <c r="L25" s="13">
        <v>8</v>
      </c>
      <c r="M25" s="13">
        <v>13</v>
      </c>
      <c r="N25" s="13">
        <v>13</v>
      </c>
      <c r="O25" s="13">
        <v>5</v>
      </c>
      <c r="P25" s="13">
        <v>4</v>
      </c>
      <c r="Q25" s="13">
        <v>4</v>
      </c>
      <c r="R25" s="13">
        <v>4</v>
      </c>
      <c r="S25" s="13">
        <v>4</v>
      </c>
      <c r="T25" s="13">
        <v>1</v>
      </c>
      <c r="U25" s="13">
        <v>2</v>
      </c>
      <c r="V25" s="13">
        <v>4</v>
      </c>
      <c r="W25" s="13">
        <v>9</v>
      </c>
      <c r="X25" s="13">
        <v>6</v>
      </c>
      <c r="Y25" s="13">
        <v>6</v>
      </c>
      <c r="Z25" s="13">
        <v>1</v>
      </c>
      <c r="AA25" s="13">
        <v>0</v>
      </c>
      <c r="AB25" s="13">
        <v>11</v>
      </c>
      <c r="AC25" s="13">
        <v>4</v>
      </c>
      <c r="AD25" s="13">
        <v>2</v>
      </c>
      <c r="AE25" s="13">
        <v>2</v>
      </c>
      <c r="AF25" s="13">
        <v>1</v>
      </c>
      <c r="AG25" s="13">
        <v>2</v>
      </c>
      <c r="AH25" s="13">
        <v>0</v>
      </c>
      <c r="AI25" s="13">
        <v>0</v>
      </c>
      <c r="AJ25" s="13">
        <v>0</v>
      </c>
      <c r="AK25" s="13">
        <v>4</v>
      </c>
      <c r="AL25" s="13">
        <v>0</v>
      </c>
      <c r="AM25" s="13">
        <v>0</v>
      </c>
      <c r="AN25" s="13">
        <v>5</v>
      </c>
      <c r="AO25" s="13">
        <v>15</v>
      </c>
      <c r="AP25" s="13">
        <v>6</v>
      </c>
      <c r="AQ25" s="13">
        <v>0</v>
      </c>
      <c r="AR25" s="8"/>
    </row>
    <row r="26" spans="1:44" x14ac:dyDescent="0.2">
      <c r="A26" s="23"/>
      <c r="B26" s="23"/>
      <c r="C26" s="14" t="s">
        <v>128</v>
      </c>
      <c r="D26" s="14"/>
      <c r="E26" s="14"/>
      <c r="F26" s="14"/>
      <c r="G26" s="14"/>
      <c r="H26" s="14"/>
      <c r="I26" s="14"/>
      <c r="J26" s="14"/>
      <c r="K26" s="14"/>
      <c r="L26" s="14"/>
      <c r="M26" s="14"/>
      <c r="N26" s="14"/>
      <c r="O26" s="14"/>
      <c r="P26" s="14"/>
      <c r="Q26" s="14"/>
      <c r="R26" s="14"/>
      <c r="S26" s="15" t="s">
        <v>187</v>
      </c>
      <c r="T26" s="14"/>
      <c r="U26" s="14"/>
      <c r="V26" s="14"/>
      <c r="W26" s="14"/>
      <c r="X26" s="15" t="s">
        <v>133</v>
      </c>
      <c r="Y26" s="15" t="s">
        <v>133</v>
      </c>
      <c r="Z26" s="14"/>
      <c r="AA26" s="14" t="s">
        <v>128</v>
      </c>
      <c r="AB26" s="14"/>
      <c r="AC26" s="14"/>
      <c r="AD26" s="14"/>
      <c r="AE26" s="14"/>
      <c r="AF26" s="14"/>
      <c r="AG26" s="14"/>
      <c r="AH26" s="14" t="s">
        <v>128</v>
      </c>
      <c r="AI26" s="14"/>
      <c r="AJ26" s="14" t="s">
        <v>128</v>
      </c>
      <c r="AK26" s="14"/>
      <c r="AL26" s="14"/>
      <c r="AM26" s="14"/>
      <c r="AN26" s="14"/>
      <c r="AO26" s="14"/>
      <c r="AP26" s="14"/>
      <c r="AQ26" s="14"/>
      <c r="AR26" s="8"/>
    </row>
    <row r="27" spans="1:44" x14ac:dyDescent="0.2">
      <c r="A27" s="27"/>
      <c r="B27" s="24" t="s">
        <v>346</v>
      </c>
      <c r="C27" s="12">
        <v>3.1156069010399998E-2</v>
      </c>
      <c r="D27" s="12">
        <v>6.6103576819859997E-2</v>
      </c>
      <c r="E27" s="12">
        <v>2.4247924417479999E-2</v>
      </c>
      <c r="F27" s="12">
        <v>1.8183333946480001E-2</v>
      </c>
      <c r="G27" s="12">
        <v>1.850317861244E-2</v>
      </c>
      <c r="H27" s="12">
        <v>0</v>
      </c>
      <c r="I27" s="12">
        <v>6.9290647404779998E-2</v>
      </c>
      <c r="J27" s="12">
        <v>5.3125122730399996E-3</v>
      </c>
      <c r="K27" s="12">
        <v>5.5449653146469997E-2</v>
      </c>
      <c r="L27" s="12">
        <v>1.308501272517E-2</v>
      </c>
      <c r="M27" s="12">
        <v>2.339359741278E-2</v>
      </c>
      <c r="N27" s="12">
        <v>3.6631517711329997E-2</v>
      </c>
      <c r="O27" s="12">
        <v>4.827985544551E-2</v>
      </c>
      <c r="P27" s="12">
        <v>2.510710965129E-2</v>
      </c>
      <c r="Q27" s="12">
        <v>1.8180617859859999E-2</v>
      </c>
      <c r="R27" s="12">
        <v>2.728048442929E-2</v>
      </c>
      <c r="S27" s="12">
        <v>0</v>
      </c>
      <c r="T27" s="12">
        <v>0</v>
      </c>
      <c r="U27" s="12">
        <v>0</v>
      </c>
      <c r="V27" s="12">
        <v>3.3399396154810003E-2</v>
      </c>
      <c r="W27" s="12">
        <v>3.693294623757E-2</v>
      </c>
      <c r="X27" s="12">
        <v>2.6184229801849999E-2</v>
      </c>
      <c r="Y27" s="12">
        <v>0</v>
      </c>
      <c r="Z27" s="12">
        <v>0</v>
      </c>
      <c r="AA27" s="12">
        <v>0</v>
      </c>
      <c r="AB27" s="12">
        <v>3.5562789809190001E-3</v>
      </c>
      <c r="AC27" s="12">
        <v>0.108660927235</v>
      </c>
      <c r="AD27" s="12">
        <v>0.17370263310020001</v>
      </c>
      <c r="AE27" s="12">
        <v>0.1010678597524</v>
      </c>
      <c r="AF27" s="12">
        <v>6.6091426866780004E-2</v>
      </c>
      <c r="AG27" s="12">
        <v>0.1037349419087</v>
      </c>
      <c r="AH27" s="12"/>
      <c r="AI27" s="12">
        <v>0</v>
      </c>
      <c r="AJ27" s="12"/>
      <c r="AK27" s="12">
        <v>2.1586459391199998E-2</v>
      </c>
      <c r="AL27" s="12">
        <v>0</v>
      </c>
      <c r="AM27" s="12">
        <v>0</v>
      </c>
      <c r="AN27" s="12">
        <v>1.37470046049E-2</v>
      </c>
      <c r="AO27" s="12">
        <v>4.5168803026050003E-2</v>
      </c>
      <c r="AP27" s="12">
        <v>2.4207332407070001E-2</v>
      </c>
      <c r="AQ27" s="12">
        <v>0.11699048203619999</v>
      </c>
      <c r="AR27" s="8"/>
    </row>
    <row r="28" spans="1:44" x14ac:dyDescent="0.2">
      <c r="A28" s="23"/>
      <c r="B28" s="23"/>
      <c r="C28" s="13">
        <v>14</v>
      </c>
      <c r="D28" s="13">
        <v>3</v>
      </c>
      <c r="E28" s="13">
        <v>5</v>
      </c>
      <c r="F28" s="13">
        <v>4</v>
      </c>
      <c r="G28" s="13">
        <v>2</v>
      </c>
      <c r="H28" s="13">
        <v>0</v>
      </c>
      <c r="I28" s="13">
        <v>4</v>
      </c>
      <c r="J28" s="13">
        <v>1</v>
      </c>
      <c r="K28" s="13">
        <v>4</v>
      </c>
      <c r="L28" s="13">
        <v>3</v>
      </c>
      <c r="M28" s="13">
        <v>9</v>
      </c>
      <c r="N28" s="13">
        <v>3</v>
      </c>
      <c r="O28" s="13">
        <v>6</v>
      </c>
      <c r="P28" s="13">
        <v>3</v>
      </c>
      <c r="Q28" s="13">
        <v>2</v>
      </c>
      <c r="R28" s="13">
        <v>2</v>
      </c>
      <c r="S28" s="13">
        <v>0</v>
      </c>
      <c r="T28" s="13">
        <v>0</v>
      </c>
      <c r="U28" s="13">
        <v>0</v>
      </c>
      <c r="V28" s="13">
        <v>5</v>
      </c>
      <c r="W28" s="13">
        <v>5</v>
      </c>
      <c r="X28" s="13">
        <v>3</v>
      </c>
      <c r="Y28" s="13">
        <v>0</v>
      </c>
      <c r="Z28" s="13">
        <v>0</v>
      </c>
      <c r="AA28" s="13">
        <v>0</v>
      </c>
      <c r="AB28" s="13">
        <v>2</v>
      </c>
      <c r="AC28" s="13">
        <v>3</v>
      </c>
      <c r="AD28" s="13">
        <v>1</v>
      </c>
      <c r="AE28" s="13">
        <v>2</v>
      </c>
      <c r="AF28" s="13">
        <v>1</v>
      </c>
      <c r="AG28" s="13">
        <v>2</v>
      </c>
      <c r="AH28" s="13">
        <v>0</v>
      </c>
      <c r="AI28" s="13">
        <v>0</v>
      </c>
      <c r="AJ28" s="13">
        <v>0</v>
      </c>
      <c r="AK28" s="13">
        <v>2</v>
      </c>
      <c r="AL28" s="13">
        <v>0</v>
      </c>
      <c r="AM28" s="13">
        <v>0</v>
      </c>
      <c r="AN28" s="13">
        <v>2</v>
      </c>
      <c r="AO28" s="13">
        <v>6</v>
      </c>
      <c r="AP28" s="13">
        <v>4</v>
      </c>
      <c r="AQ28" s="13">
        <v>1</v>
      </c>
      <c r="AR28" s="8"/>
    </row>
    <row r="29" spans="1:44" x14ac:dyDescent="0.2">
      <c r="A29" s="23"/>
      <c r="B29" s="23"/>
      <c r="C29" s="14" t="s">
        <v>128</v>
      </c>
      <c r="D29" s="14"/>
      <c r="E29" s="14"/>
      <c r="F29" s="14"/>
      <c r="G29" s="14"/>
      <c r="H29" s="14"/>
      <c r="I29" s="14"/>
      <c r="J29" s="14"/>
      <c r="K29" s="14"/>
      <c r="L29" s="14"/>
      <c r="M29" s="14"/>
      <c r="N29" s="14"/>
      <c r="O29" s="14"/>
      <c r="P29" s="14"/>
      <c r="Q29" s="14"/>
      <c r="R29" s="14"/>
      <c r="S29" s="14"/>
      <c r="T29" s="14"/>
      <c r="U29" s="14"/>
      <c r="V29" s="14"/>
      <c r="W29" s="14"/>
      <c r="X29" s="14"/>
      <c r="Y29" s="14"/>
      <c r="Z29" s="14"/>
      <c r="AA29" s="14" t="s">
        <v>128</v>
      </c>
      <c r="AB29" s="14"/>
      <c r="AC29" s="15" t="s">
        <v>154</v>
      </c>
      <c r="AD29" s="15" t="s">
        <v>154</v>
      </c>
      <c r="AE29" s="15" t="s">
        <v>154</v>
      </c>
      <c r="AF29" s="15" t="s">
        <v>133</v>
      </c>
      <c r="AG29" s="15" t="s">
        <v>154</v>
      </c>
      <c r="AH29" s="14" t="s">
        <v>128</v>
      </c>
      <c r="AI29" s="14"/>
      <c r="AJ29" s="14" t="s">
        <v>128</v>
      </c>
      <c r="AK29" s="14"/>
      <c r="AL29" s="14"/>
      <c r="AM29" s="14"/>
      <c r="AN29" s="14"/>
      <c r="AO29" s="14"/>
      <c r="AP29" s="14"/>
      <c r="AQ29" s="14"/>
      <c r="AR29" s="8"/>
    </row>
    <row r="30" spans="1:44" x14ac:dyDescent="0.2">
      <c r="A30" s="27"/>
      <c r="B30" s="24" t="s">
        <v>67</v>
      </c>
      <c r="C30" s="12">
        <v>1</v>
      </c>
      <c r="D30" s="12">
        <v>1</v>
      </c>
      <c r="E30" s="12">
        <v>1</v>
      </c>
      <c r="F30" s="12">
        <v>1</v>
      </c>
      <c r="G30" s="12">
        <v>1</v>
      </c>
      <c r="H30" s="12">
        <v>1</v>
      </c>
      <c r="I30" s="12">
        <v>1</v>
      </c>
      <c r="J30" s="12">
        <v>1</v>
      </c>
      <c r="K30" s="12">
        <v>1</v>
      </c>
      <c r="L30" s="12">
        <v>1</v>
      </c>
      <c r="M30" s="12">
        <v>1</v>
      </c>
      <c r="N30" s="12">
        <v>1</v>
      </c>
      <c r="O30" s="12">
        <v>1</v>
      </c>
      <c r="P30" s="12">
        <v>1</v>
      </c>
      <c r="Q30" s="12">
        <v>1</v>
      </c>
      <c r="R30" s="12">
        <v>1</v>
      </c>
      <c r="S30" s="12">
        <v>1</v>
      </c>
      <c r="T30" s="12">
        <v>1</v>
      </c>
      <c r="U30" s="12">
        <v>1</v>
      </c>
      <c r="V30" s="12">
        <v>1</v>
      </c>
      <c r="W30" s="12">
        <v>1</v>
      </c>
      <c r="X30" s="12">
        <v>1</v>
      </c>
      <c r="Y30" s="12">
        <v>1</v>
      </c>
      <c r="Z30" s="12">
        <v>1</v>
      </c>
      <c r="AA30" s="12">
        <v>1</v>
      </c>
      <c r="AB30" s="12">
        <v>1</v>
      </c>
      <c r="AC30" s="12">
        <v>1</v>
      </c>
      <c r="AD30" s="12">
        <v>1</v>
      </c>
      <c r="AE30" s="12">
        <v>1</v>
      </c>
      <c r="AF30" s="12">
        <v>1</v>
      </c>
      <c r="AG30" s="12">
        <v>1</v>
      </c>
      <c r="AH30" s="12"/>
      <c r="AI30" s="12">
        <v>1</v>
      </c>
      <c r="AJ30" s="12"/>
      <c r="AK30" s="12">
        <v>1</v>
      </c>
      <c r="AL30" s="12">
        <v>1</v>
      </c>
      <c r="AM30" s="12">
        <v>1</v>
      </c>
      <c r="AN30" s="12">
        <v>1</v>
      </c>
      <c r="AO30" s="12">
        <v>1</v>
      </c>
      <c r="AP30" s="12">
        <v>1</v>
      </c>
      <c r="AQ30" s="12">
        <v>1</v>
      </c>
      <c r="AR30" s="8"/>
    </row>
    <row r="31" spans="1:44" x14ac:dyDescent="0.2">
      <c r="A31" s="23"/>
      <c r="B31" s="23"/>
      <c r="C31" s="13">
        <v>606</v>
      </c>
      <c r="D31" s="13">
        <v>128</v>
      </c>
      <c r="E31" s="13">
        <v>169</v>
      </c>
      <c r="F31" s="13">
        <v>181</v>
      </c>
      <c r="G31" s="13">
        <v>128</v>
      </c>
      <c r="H31" s="13">
        <v>33</v>
      </c>
      <c r="I31" s="13">
        <v>90</v>
      </c>
      <c r="J31" s="13">
        <v>96</v>
      </c>
      <c r="K31" s="13">
        <v>138</v>
      </c>
      <c r="L31" s="13">
        <v>205</v>
      </c>
      <c r="M31" s="13">
        <v>360</v>
      </c>
      <c r="N31" s="13">
        <v>212</v>
      </c>
      <c r="O31" s="13">
        <v>255</v>
      </c>
      <c r="P31" s="13">
        <v>97</v>
      </c>
      <c r="Q31" s="13">
        <v>85</v>
      </c>
      <c r="R31" s="13">
        <v>65</v>
      </c>
      <c r="S31" s="13">
        <v>20</v>
      </c>
      <c r="T31" s="13">
        <v>6</v>
      </c>
      <c r="U31" s="13">
        <v>17</v>
      </c>
      <c r="V31" s="13">
        <v>219</v>
      </c>
      <c r="W31" s="13">
        <v>234</v>
      </c>
      <c r="X31" s="13">
        <v>75</v>
      </c>
      <c r="Y31" s="13">
        <v>43</v>
      </c>
      <c r="Z31" s="13">
        <v>7</v>
      </c>
      <c r="AA31" s="13">
        <v>1</v>
      </c>
      <c r="AB31" s="13">
        <v>356</v>
      </c>
      <c r="AC31" s="13">
        <v>59</v>
      </c>
      <c r="AD31" s="13">
        <v>11</v>
      </c>
      <c r="AE31" s="13">
        <v>24</v>
      </c>
      <c r="AF31" s="13">
        <v>41</v>
      </c>
      <c r="AG31" s="13">
        <v>12</v>
      </c>
      <c r="AH31" s="13">
        <v>0</v>
      </c>
      <c r="AI31" s="13">
        <v>3</v>
      </c>
      <c r="AJ31" s="13">
        <v>0</v>
      </c>
      <c r="AK31" s="13">
        <v>82</v>
      </c>
      <c r="AL31" s="13">
        <v>2</v>
      </c>
      <c r="AM31" s="13">
        <v>21</v>
      </c>
      <c r="AN31" s="13">
        <v>133</v>
      </c>
      <c r="AO31" s="13">
        <v>237</v>
      </c>
      <c r="AP31" s="13">
        <v>173</v>
      </c>
      <c r="AQ31" s="13">
        <v>10</v>
      </c>
      <c r="AR31" s="8"/>
    </row>
    <row r="32" spans="1:44" x14ac:dyDescent="0.2">
      <c r="A32" s="23"/>
      <c r="B32" s="23"/>
      <c r="C32" s="14" t="s">
        <v>128</v>
      </c>
      <c r="D32" s="14" t="s">
        <v>128</v>
      </c>
      <c r="E32" s="14" t="s">
        <v>128</v>
      </c>
      <c r="F32" s="14" t="s">
        <v>128</v>
      </c>
      <c r="G32" s="14" t="s">
        <v>128</v>
      </c>
      <c r="H32" s="14" t="s">
        <v>128</v>
      </c>
      <c r="I32" s="14" t="s">
        <v>128</v>
      </c>
      <c r="J32" s="14" t="s">
        <v>128</v>
      </c>
      <c r="K32" s="14" t="s">
        <v>128</v>
      </c>
      <c r="L32" s="14" t="s">
        <v>128</v>
      </c>
      <c r="M32" s="14" t="s">
        <v>128</v>
      </c>
      <c r="N32" s="14" t="s">
        <v>128</v>
      </c>
      <c r="O32" s="14" t="s">
        <v>128</v>
      </c>
      <c r="P32" s="14" t="s">
        <v>128</v>
      </c>
      <c r="Q32" s="14" t="s">
        <v>128</v>
      </c>
      <c r="R32" s="14" t="s">
        <v>128</v>
      </c>
      <c r="S32" s="14" t="s">
        <v>128</v>
      </c>
      <c r="T32" s="14" t="s">
        <v>128</v>
      </c>
      <c r="U32" s="14" t="s">
        <v>128</v>
      </c>
      <c r="V32" s="14" t="s">
        <v>128</v>
      </c>
      <c r="W32" s="14" t="s">
        <v>128</v>
      </c>
      <c r="X32" s="14" t="s">
        <v>128</v>
      </c>
      <c r="Y32" s="14" t="s">
        <v>128</v>
      </c>
      <c r="Z32" s="14" t="s">
        <v>128</v>
      </c>
      <c r="AA32" s="14" t="s">
        <v>128</v>
      </c>
      <c r="AB32" s="14" t="s">
        <v>128</v>
      </c>
      <c r="AC32" s="14" t="s">
        <v>128</v>
      </c>
      <c r="AD32" s="14" t="s">
        <v>128</v>
      </c>
      <c r="AE32" s="14" t="s">
        <v>128</v>
      </c>
      <c r="AF32" s="14" t="s">
        <v>128</v>
      </c>
      <c r="AG32" s="14" t="s">
        <v>128</v>
      </c>
      <c r="AH32" s="14" t="s">
        <v>128</v>
      </c>
      <c r="AI32" s="14" t="s">
        <v>128</v>
      </c>
      <c r="AJ32" s="14" t="s">
        <v>128</v>
      </c>
      <c r="AK32" s="14" t="s">
        <v>128</v>
      </c>
      <c r="AL32" s="14" t="s">
        <v>128</v>
      </c>
      <c r="AM32" s="14" t="s">
        <v>128</v>
      </c>
      <c r="AN32" s="14" t="s">
        <v>128</v>
      </c>
      <c r="AO32" s="14" t="s">
        <v>128</v>
      </c>
      <c r="AP32" s="14" t="s">
        <v>128</v>
      </c>
      <c r="AQ32" s="14" t="s">
        <v>128</v>
      </c>
      <c r="AR32" s="8"/>
    </row>
    <row r="33" spans="1:43" x14ac:dyDescent="0.2">
      <c r="A33" s="16" t="s">
        <v>351</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row>
    <row r="34" spans="1:43" x14ac:dyDescent="0.2">
      <c r="A34" s="18" t="s">
        <v>144</v>
      </c>
    </row>
  </sheetData>
  <mergeCells count="20">
    <mergeCell ref="B27:B29"/>
    <mergeCell ref="B30:B32"/>
    <mergeCell ref="A6:A32"/>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3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352</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335</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353</v>
      </c>
      <c r="B6" s="24" t="s">
        <v>342</v>
      </c>
      <c r="C6" s="12">
        <v>0.18594086512800001</v>
      </c>
      <c r="D6" s="12">
        <v>0.21864755492060001</v>
      </c>
      <c r="E6" s="12">
        <v>0.1212178225578</v>
      </c>
      <c r="F6" s="12">
        <v>0.18981150968819999</v>
      </c>
      <c r="G6" s="12">
        <v>0.22895615692070001</v>
      </c>
      <c r="H6" s="12">
        <v>0.147157275186</v>
      </c>
      <c r="I6" s="12">
        <v>0.13773256609170001</v>
      </c>
      <c r="J6" s="12">
        <v>0.26544307702309999</v>
      </c>
      <c r="K6" s="12">
        <v>0.1899570732361</v>
      </c>
      <c r="L6" s="12">
        <v>0.17996478223279999</v>
      </c>
      <c r="M6" s="12">
        <v>0.1840595226307</v>
      </c>
      <c r="N6" s="12">
        <v>0.1950245990766</v>
      </c>
      <c r="O6" s="12">
        <v>0.1898851609021</v>
      </c>
      <c r="P6" s="12">
        <v>0.1837741618622</v>
      </c>
      <c r="Q6" s="12">
        <v>0.13788730823209999</v>
      </c>
      <c r="R6" s="12">
        <v>0.213183284586</v>
      </c>
      <c r="S6" s="12">
        <v>0.14287809821479999</v>
      </c>
      <c r="T6" s="12">
        <v>0.44942175182659999</v>
      </c>
      <c r="U6" s="12">
        <v>0.1095059330523</v>
      </c>
      <c r="V6" s="12">
        <v>0.18999273377670001</v>
      </c>
      <c r="W6" s="12">
        <v>0.1758666787564</v>
      </c>
      <c r="X6" s="12">
        <v>0.20675409395239999</v>
      </c>
      <c r="Y6" s="12">
        <v>0.2139604744776</v>
      </c>
      <c r="Z6" s="12">
        <v>0</v>
      </c>
      <c r="AA6" s="12"/>
      <c r="AB6" s="12">
        <v>0.1951883611172</v>
      </c>
      <c r="AC6" s="12">
        <v>0.1179921889742</v>
      </c>
      <c r="AD6" s="12">
        <v>0.17146901267049999</v>
      </c>
      <c r="AE6" s="12">
        <v>0.2043876581803</v>
      </c>
      <c r="AF6" s="12">
        <v>0.13767392506010001</v>
      </c>
      <c r="AG6" s="12">
        <v>0.21785801309479999</v>
      </c>
      <c r="AH6" s="12"/>
      <c r="AI6" s="12">
        <v>0.63476654832820001</v>
      </c>
      <c r="AJ6" s="12"/>
      <c r="AK6" s="12">
        <v>0.18668567357599999</v>
      </c>
      <c r="AL6" s="12">
        <v>0</v>
      </c>
      <c r="AM6" s="12">
        <v>6.6696762164600007E-2</v>
      </c>
      <c r="AN6" s="12">
        <v>0.2413862252232</v>
      </c>
      <c r="AO6" s="12">
        <v>0.17753494523669999</v>
      </c>
      <c r="AP6" s="12">
        <v>0.149448901173</v>
      </c>
      <c r="AQ6" s="12">
        <v>0.34940293923339999</v>
      </c>
      <c r="AR6" s="8"/>
    </row>
    <row r="7" spans="1:44" x14ac:dyDescent="0.2">
      <c r="A7" s="23"/>
      <c r="B7" s="23"/>
      <c r="C7" s="13">
        <v>102</v>
      </c>
      <c r="D7" s="13">
        <v>27</v>
      </c>
      <c r="E7" s="13">
        <v>20</v>
      </c>
      <c r="F7" s="13">
        <v>31</v>
      </c>
      <c r="G7" s="13">
        <v>24</v>
      </c>
      <c r="H7" s="13">
        <v>4</v>
      </c>
      <c r="I7" s="13">
        <v>13</v>
      </c>
      <c r="J7" s="13">
        <v>21</v>
      </c>
      <c r="K7" s="13">
        <v>23</v>
      </c>
      <c r="L7" s="13">
        <v>34</v>
      </c>
      <c r="M7" s="13">
        <v>58</v>
      </c>
      <c r="N7" s="13">
        <v>40</v>
      </c>
      <c r="O7" s="13">
        <v>44</v>
      </c>
      <c r="P7" s="13">
        <v>21</v>
      </c>
      <c r="Q7" s="13">
        <v>12</v>
      </c>
      <c r="R7" s="13">
        <v>10</v>
      </c>
      <c r="S7" s="13">
        <v>3</v>
      </c>
      <c r="T7" s="13">
        <v>1</v>
      </c>
      <c r="U7" s="13">
        <v>1</v>
      </c>
      <c r="V7" s="13">
        <v>45</v>
      </c>
      <c r="W7" s="13">
        <v>36</v>
      </c>
      <c r="X7" s="13">
        <v>10</v>
      </c>
      <c r="Y7" s="13">
        <v>7</v>
      </c>
      <c r="Z7" s="13">
        <v>0</v>
      </c>
      <c r="AA7" s="13">
        <v>0</v>
      </c>
      <c r="AB7" s="13">
        <v>63</v>
      </c>
      <c r="AC7" s="13">
        <v>6</v>
      </c>
      <c r="AD7" s="13">
        <v>2</v>
      </c>
      <c r="AE7" s="13">
        <v>5</v>
      </c>
      <c r="AF7" s="13">
        <v>6</v>
      </c>
      <c r="AG7" s="13">
        <v>3</v>
      </c>
      <c r="AH7" s="13">
        <v>0</v>
      </c>
      <c r="AI7" s="13">
        <v>2</v>
      </c>
      <c r="AJ7" s="13">
        <v>0</v>
      </c>
      <c r="AK7" s="13">
        <v>11</v>
      </c>
      <c r="AL7" s="13">
        <v>0</v>
      </c>
      <c r="AM7" s="13">
        <v>2</v>
      </c>
      <c r="AN7" s="13">
        <v>29</v>
      </c>
      <c r="AO7" s="13">
        <v>37</v>
      </c>
      <c r="AP7" s="13">
        <v>26</v>
      </c>
      <c r="AQ7" s="13">
        <v>3</v>
      </c>
      <c r="AR7" s="8"/>
    </row>
    <row r="8" spans="1:44" x14ac:dyDescent="0.2">
      <c r="A8" s="23"/>
      <c r="B8" s="23"/>
      <c r="C8" s="14" t="s">
        <v>128</v>
      </c>
      <c r="D8" s="14"/>
      <c r="E8" s="14"/>
      <c r="F8" s="14"/>
      <c r="G8" s="14"/>
      <c r="H8" s="14"/>
      <c r="I8" s="14"/>
      <c r="J8" s="14"/>
      <c r="K8" s="14"/>
      <c r="L8" s="14"/>
      <c r="M8" s="14"/>
      <c r="N8" s="14"/>
      <c r="O8" s="14"/>
      <c r="P8" s="14"/>
      <c r="Q8" s="14"/>
      <c r="R8" s="14"/>
      <c r="S8" s="14"/>
      <c r="T8" s="14"/>
      <c r="U8" s="14"/>
      <c r="V8" s="14"/>
      <c r="W8" s="14"/>
      <c r="X8" s="14"/>
      <c r="Y8" s="14"/>
      <c r="Z8" s="14"/>
      <c r="AA8" s="14" t="s">
        <v>128</v>
      </c>
      <c r="AB8" s="14"/>
      <c r="AC8" s="14"/>
      <c r="AD8" s="14"/>
      <c r="AE8" s="14"/>
      <c r="AF8" s="14"/>
      <c r="AG8" s="14"/>
      <c r="AH8" s="14" t="s">
        <v>128</v>
      </c>
      <c r="AI8" s="14"/>
      <c r="AJ8" s="14" t="s">
        <v>128</v>
      </c>
      <c r="AK8" s="14"/>
      <c r="AL8" s="14"/>
      <c r="AM8" s="14"/>
      <c r="AN8" s="14"/>
      <c r="AO8" s="14"/>
      <c r="AP8" s="14"/>
      <c r="AQ8" s="14"/>
      <c r="AR8" s="8"/>
    </row>
    <row r="9" spans="1:44" x14ac:dyDescent="0.2">
      <c r="A9" s="27"/>
      <c r="B9" s="24" t="s">
        <v>340</v>
      </c>
      <c r="C9" s="12">
        <v>0.17724928512650001</v>
      </c>
      <c r="D9" s="12">
        <v>0.1545245734605</v>
      </c>
      <c r="E9" s="12">
        <v>0.2290782802345</v>
      </c>
      <c r="F9" s="12">
        <v>0.1640564966119</v>
      </c>
      <c r="G9" s="12">
        <v>0.15202323307900001</v>
      </c>
      <c r="H9" s="12">
        <v>4.5291721404259987E-2</v>
      </c>
      <c r="I9" s="12">
        <v>0.13801232860170001</v>
      </c>
      <c r="J9" s="12">
        <v>0.1869480672055</v>
      </c>
      <c r="K9" s="12">
        <v>0.21999420349990001</v>
      </c>
      <c r="L9" s="12">
        <v>0.2085037911638</v>
      </c>
      <c r="M9" s="12">
        <v>0.17269126449489999</v>
      </c>
      <c r="N9" s="12">
        <v>0.18447647727329999</v>
      </c>
      <c r="O9" s="12">
        <v>0.24579840529060001</v>
      </c>
      <c r="P9" s="12">
        <v>0.14327981957620001</v>
      </c>
      <c r="Q9" s="12">
        <v>0.1815139898782</v>
      </c>
      <c r="R9" s="12">
        <v>0.1016646304811</v>
      </c>
      <c r="S9" s="12">
        <v>0</v>
      </c>
      <c r="T9" s="12">
        <v>0</v>
      </c>
      <c r="U9" s="12">
        <v>5.1272307740270001E-2</v>
      </c>
      <c r="V9" s="12">
        <v>0.189028837679</v>
      </c>
      <c r="W9" s="12">
        <v>0.22632769793019999</v>
      </c>
      <c r="X9" s="12">
        <v>6.4272349324579994E-2</v>
      </c>
      <c r="Y9" s="12">
        <v>2.9103150402650001E-2</v>
      </c>
      <c r="Z9" s="12">
        <v>0.1552422049194</v>
      </c>
      <c r="AA9" s="12"/>
      <c r="AB9" s="12">
        <v>0.1720726913515</v>
      </c>
      <c r="AC9" s="12">
        <v>0.19711708148730001</v>
      </c>
      <c r="AD9" s="12">
        <v>8.1635596445469999E-2</v>
      </c>
      <c r="AE9" s="12">
        <v>0.11967242145940001</v>
      </c>
      <c r="AF9" s="12">
        <v>0.23963944610560001</v>
      </c>
      <c r="AG9" s="12">
        <v>0.39169970923730002</v>
      </c>
      <c r="AH9" s="12"/>
      <c r="AI9" s="12">
        <v>0</v>
      </c>
      <c r="AJ9" s="12"/>
      <c r="AK9" s="12">
        <v>0.12154429909889999</v>
      </c>
      <c r="AL9" s="12">
        <v>0</v>
      </c>
      <c r="AM9" s="12">
        <v>0.20272379579229999</v>
      </c>
      <c r="AN9" s="12">
        <v>0.12841997532009999</v>
      </c>
      <c r="AO9" s="12">
        <v>0.1937117907774</v>
      </c>
      <c r="AP9" s="12">
        <v>0.2050315626309</v>
      </c>
      <c r="AQ9" s="12">
        <v>0</v>
      </c>
      <c r="AR9" s="8"/>
    </row>
    <row r="10" spans="1:44" x14ac:dyDescent="0.2">
      <c r="A10" s="23"/>
      <c r="B10" s="23"/>
      <c r="C10" s="13">
        <v>93</v>
      </c>
      <c r="D10" s="13">
        <v>13</v>
      </c>
      <c r="E10" s="13">
        <v>30</v>
      </c>
      <c r="F10" s="13">
        <v>30</v>
      </c>
      <c r="G10" s="13">
        <v>20</v>
      </c>
      <c r="H10" s="13">
        <v>4</v>
      </c>
      <c r="I10" s="13">
        <v>13</v>
      </c>
      <c r="J10" s="13">
        <v>12</v>
      </c>
      <c r="K10" s="13">
        <v>22</v>
      </c>
      <c r="L10" s="13">
        <v>35</v>
      </c>
      <c r="M10" s="13">
        <v>56</v>
      </c>
      <c r="N10" s="13">
        <v>32</v>
      </c>
      <c r="O10" s="13">
        <v>54</v>
      </c>
      <c r="P10" s="13">
        <v>11</v>
      </c>
      <c r="Q10" s="13">
        <v>12</v>
      </c>
      <c r="R10" s="13">
        <v>8</v>
      </c>
      <c r="S10" s="13">
        <v>0</v>
      </c>
      <c r="T10" s="13">
        <v>0</v>
      </c>
      <c r="U10" s="13">
        <v>1</v>
      </c>
      <c r="V10" s="13">
        <v>37</v>
      </c>
      <c r="W10" s="13">
        <v>42</v>
      </c>
      <c r="X10" s="13">
        <v>6</v>
      </c>
      <c r="Y10" s="13">
        <v>2</v>
      </c>
      <c r="Z10" s="13">
        <v>1</v>
      </c>
      <c r="AA10" s="13">
        <v>0</v>
      </c>
      <c r="AB10" s="13">
        <v>63</v>
      </c>
      <c r="AC10" s="13">
        <v>7</v>
      </c>
      <c r="AD10" s="13">
        <v>1</v>
      </c>
      <c r="AE10" s="13">
        <v>1</v>
      </c>
      <c r="AF10" s="13">
        <v>5</v>
      </c>
      <c r="AG10" s="13">
        <v>2</v>
      </c>
      <c r="AH10" s="13">
        <v>0</v>
      </c>
      <c r="AI10" s="13">
        <v>0</v>
      </c>
      <c r="AJ10" s="13">
        <v>0</v>
      </c>
      <c r="AK10" s="13">
        <v>10</v>
      </c>
      <c r="AL10" s="13">
        <v>0</v>
      </c>
      <c r="AM10" s="13">
        <v>3</v>
      </c>
      <c r="AN10" s="13">
        <v>20</v>
      </c>
      <c r="AO10" s="13">
        <v>35</v>
      </c>
      <c r="AP10" s="13">
        <v>30</v>
      </c>
      <c r="AQ10" s="13">
        <v>0</v>
      </c>
      <c r="AR10" s="8"/>
    </row>
    <row r="11" spans="1:44" x14ac:dyDescent="0.2">
      <c r="A11" s="23"/>
      <c r="B11" s="23"/>
      <c r="C11" s="14" t="s">
        <v>128</v>
      </c>
      <c r="D11" s="14"/>
      <c r="E11" s="14"/>
      <c r="F11" s="14"/>
      <c r="G11" s="14"/>
      <c r="H11" s="14"/>
      <c r="I11" s="14"/>
      <c r="J11" s="14"/>
      <c r="K11" s="15" t="s">
        <v>133</v>
      </c>
      <c r="L11" s="15" t="s">
        <v>133</v>
      </c>
      <c r="M11" s="14"/>
      <c r="N11" s="14"/>
      <c r="O11" s="14"/>
      <c r="P11" s="14"/>
      <c r="Q11" s="14"/>
      <c r="R11" s="14"/>
      <c r="S11" s="14"/>
      <c r="T11" s="14"/>
      <c r="U11" s="14"/>
      <c r="V11" s="15" t="s">
        <v>132</v>
      </c>
      <c r="W11" s="15" t="s">
        <v>267</v>
      </c>
      <c r="X11" s="14"/>
      <c r="Y11" s="14"/>
      <c r="Z11" s="14"/>
      <c r="AA11" s="14" t="s">
        <v>128</v>
      </c>
      <c r="AB11" s="14"/>
      <c r="AC11" s="14"/>
      <c r="AD11" s="14"/>
      <c r="AE11" s="14"/>
      <c r="AF11" s="14"/>
      <c r="AG11" s="14"/>
      <c r="AH11" s="14" t="s">
        <v>128</v>
      </c>
      <c r="AI11" s="14"/>
      <c r="AJ11" s="14" t="s">
        <v>128</v>
      </c>
      <c r="AK11" s="14"/>
      <c r="AL11" s="14"/>
      <c r="AM11" s="14"/>
      <c r="AN11" s="14"/>
      <c r="AO11" s="14"/>
      <c r="AP11" s="14"/>
      <c r="AQ11" s="14"/>
      <c r="AR11" s="8"/>
    </row>
    <row r="12" spans="1:44" x14ac:dyDescent="0.2">
      <c r="A12" s="27"/>
      <c r="B12" s="24" t="s">
        <v>343</v>
      </c>
      <c r="C12" s="12">
        <v>0.1595752888535</v>
      </c>
      <c r="D12" s="12">
        <v>0.14080013739059999</v>
      </c>
      <c r="E12" s="12">
        <v>0.16435452091700001</v>
      </c>
      <c r="F12" s="12">
        <v>0.16902246124750001</v>
      </c>
      <c r="G12" s="12">
        <v>0.16289509229390001</v>
      </c>
      <c r="H12" s="12">
        <v>0.1215608894786</v>
      </c>
      <c r="I12" s="12">
        <v>0.15134423483830001</v>
      </c>
      <c r="J12" s="12">
        <v>0.13868114863100001</v>
      </c>
      <c r="K12" s="12">
        <v>0.12487686582309999</v>
      </c>
      <c r="L12" s="12">
        <v>0.1931782270647</v>
      </c>
      <c r="M12" s="12">
        <v>0.1246364052934</v>
      </c>
      <c r="N12" s="12">
        <v>0.1882033681168</v>
      </c>
      <c r="O12" s="12">
        <v>0.12590904476520001</v>
      </c>
      <c r="P12" s="12">
        <v>0.1427625144254</v>
      </c>
      <c r="Q12" s="12">
        <v>0.1397289412297</v>
      </c>
      <c r="R12" s="12">
        <v>0.17876109360119999</v>
      </c>
      <c r="S12" s="12">
        <v>0.1939130207642</v>
      </c>
      <c r="T12" s="12">
        <v>0.30547853100610001</v>
      </c>
      <c r="U12" s="12">
        <v>0.4013841483892</v>
      </c>
      <c r="V12" s="12">
        <v>0.116419664912</v>
      </c>
      <c r="W12" s="12">
        <v>0.1417295400418</v>
      </c>
      <c r="X12" s="12">
        <v>0.2104427987121</v>
      </c>
      <c r="Y12" s="12">
        <v>0.32175797223680003</v>
      </c>
      <c r="Z12" s="12">
        <v>0.22350161721270001</v>
      </c>
      <c r="AA12" s="12"/>
      <c r="AB12" s="12">
        <v>0.15880716953849999</v>
      </c>
      <c r="AC12" s="12">
        <v>0.17985688404200001</v>
      </c>
      <c r="AD12" s="12">
        <v>0.26687233509980002</v>
      </c>
      <c r="AE12" s="12">
        <v>9.3911883078640013E-2</v>
      </c>
      <c r="AF12" s="12">
        <v>0.1111763430316</v>
      </c>
      <c r="AG12" s="12">
        <v>0.10079865852809999</v>
      </c>
      <c r="AH12" s="12"/>
      <c r="AI12" s="12">
        <v>0</v>
      </c>
      <c r="AJ12" s="12"/>
      <c r="AK12" s="12">
        <v>0.1834177546171</v>
      </c>
      <c r="AL12" s="12">
        <v>0.38077745444069999</v>
      </c>
      <c r="AM12" s="12">
        <v>0.19312592098430001</v>
      </c>
      <c r="AN12" s="12">
        <v>0.1359189693417</v>
      </c>
      <c r="AO12" s="12">
        <v>0.15895004266750001</v>
      </c>
      <c r="AP12" s="12">
        <v>0.16771007795529999</v>
      </c>
      <c r="AQ12" s="12">
        <v>0.11692340339439999</v>
      </c>
      <c r="AR12" s="8"/>
    </row>
    <row r="13" spans="1:44" x14ac:dyDescent="0.2">
      <c r="A13" s="23"/>
      <c r="B13" s="23"/>
      <c r="C13" s="13">
        <v>98</v>
      </c>
      <c r="D13" s="13">
        <v>20</v>
      </c>
      <c r="E13" s="13">
        <v>26</v>
      </c>
      <c r="F13" s="13">
        <v>32</v>
      </c>
      <c r="G13" s="13">
        <v>20</v>
      </c>
      <c r="H13" s="13">
        <v>4</v>
      </c>
      <c r="I13" s="13">
        <v>15</v>
      </c>
      <c r="J13" s="13">
        <v>16</v>
      </c>
      <c r="K13" s="13">
        <v>15</v>
      </c>
      <c r="L13" s="13">
        <v>39</v>
      </c>
      <c r="M13" s="13">
        <v>47</v>
      </c>
      <c r="N13" s="13">
        <v>43</v>
      </c>
      <c r="O13" s="13">
        <v>34</v>
      </c>
      <c r="P13" s="13">
        <v>17</v>
      </c>
      <c r="Q13" s="13">
        <v>10</v>
      </c>
      <c r="R13" s="13">
        <v>11</v>
      </c>
      <c r="S13" s="13">
        <v>4</v>
      </c>
      <c r="T13" s="13">
        <v>3</v>
      </c>
      <c r="U13" s="13">
        <v>6</v>
      </c>
      <c r="V13" s="13">
        <v>26</v>
      </c>
      <c r="W13" s="13">
        <v>37</v>
      </c>
      <c r="X13" s="13">
        <v>15</v>
      </c>
      <c r="Y13" s="13">
        <v>13</v>
      </c>
      <c r="Z13" s="13">
        <v>1</v>
      </c>
      <c r="AA13" s="13">
        <v>0</v>
      </c>
      <c r="AB13" s="13">
        <v>54</v>
      </c>
      <c r="AC13" s="13">
        <v>12</v>
      </c>
      <c r="AD13" s="13">
        <v>2</v>
      </c>
      <c r="AE13" s="13">
        <v>2</v>
      </c>
      <c r="AF13" s="13">
        <v>7</v>
      </c>
      <c r="AG13" s="13">
        <v>2</v>
      </c>
      <c r="AH13" s="13">
        <v>0</v>
      </c>
      <c r="AI13" s="13">
        <v>0</v>
      </c>
      <c r="AJ13" s="13">
        <v>0</v>
      </c>
      <c r="AK13" s="13">
        <v>15</v>
      </c>
      <c r="AL13" s="13">
        <v>1</v>
      </c>
      <c r="AM13" s="13">
        <v>4</v>
      </c>
      <c r="AN13" s="13">
        <v>18</v>
      </c>
      <c r="AO13" s="13">
        <v>42</v>
      </c>
      <c r="AP13" s="13">
        <v>25</v>
      </c>
      <c r="AQ13" s="13">
        <v>2</v>
      </c>
      <c r="AR13" s="8"/>
    </row>
    <row r="14" spans="1:44" x14ac:dyDescent="0.2">
      <c r="A14" s="23"/>
      <c r="B14" s="23"/>
      <c r="C14" s="14" t="s">
        <v>128</v>
      </c>
      <c r="D14" s="14"/>
      <c r="E14" s="14"/>
      <c r="F14" s="14"/>
      <c r="G14" s="14"/>
      <c r="H14" s="14"/>
      <c r="I14" s="14"/>
      <c r="J14" s="14"/>
      <c r="K14" s="14"/>
      <c r="L14" s="14"/>
      <c r="M14" s="14"/>
      <c r="N14" s="14"/>
      <c r="O14" s="14"/>
      <c r="P14" s="14"/>
      <c r="Q14" s="14"/>
      <c r="R14" s="14"/>
      <c r="S14" s="14"/>
      <c r="T14" s="14"/>
      <c r="U14" s="14"/>
      <c r="V14" s="14"/>
      <c r="W14" s="14"/>
      <c r="X14" s="14"/>
      <c r="Y14" s="14"/>
      <c r="Z14" s="14"/>
      <c r="AA14" s="14" t="s">
        <v>128</v>
      </c>
      <c r="AB14" s="14"/>
      <c r="AC14" s="14"/>
      <c r="AD14" s="14"/>
      <c r="AE14" s="14"/>
      <c r="AF14" s="14"/>
      <c r="AG14" s="14"/>
      <c r="AH14" s="14" t="s">
        <v>128</v>
      </c>
      <c r="AI14" s="14"/>
      <c r="AJ14" s="14" t="s">
        <v>128</v>
      </c>
      <c r="AK14" s="14"/>
      <c r="AL14" s="14"/>
      <c r="AM14" s="14"/>
      <c r="AN14" s="14"/>
      <c r="AO14" s="14"/>
      <c r="AP14" s="14"/>
      <c r="AQ14" s="14"/>
      <c r="AR14" s="8"/>
    </row>
    <row r="15" spans="1:44" x14ac:dyDescent="0.2">
      <c r="A15" s="27"/>
      <c r="B15" s="24" t="s">
        <v>337</v>
      </c>
      <c r="C15" s="12">
        <v>0.11519838639259999</v>
      </c>
      <c r="D15" s="12">
        <v>0.17419851625890001</v>
      </c>
      <c r="E15" s="12">
        <v>0.100909848279</v>
      </c>
      <c r="F15" s="12">
        <v>6.9445084316680006E-2</v>
      </c>
      <c r="G15" s="12">
        <v>0.1249843493758</v>
      </c>
      <c r="H15" s="12">
        <v>0.1767578836598</v>
      </c>
      <c r="I15" s="12">
        <v>0.17664685172620001</v>
      </c>
      <c r="J15" s="12">
        <v>7.0113675039960008E-2</v>
      </c>
      <c r="K15" s="12">
        <v>0.13879538288410001</v>
      </c>
      <c r="L15" s="12">
        <v>8.928179851979999E-2</v>
      </c>
      <c r="M15" s="12">
        <v>0.13083688742460001</v>
      </c>
      <c r="N15" s="12">
        <v>0.10318458520359999</v>
      </c>
      <c r="O15" s="12">
        <v>0.18113665306499999</v>
      </c>
      <c r="P15" s="12">
        <v>1.7452634470359999E-2</v>
      </c>
      <c r="Q15" s="12">
        <v>0.1078139230774</v>
      </c>
      <c r="R15" s="12">
        <v>0.12303100617149999</v>
      </c>
      <c r="S15" s="12">
        <v>5.7819176977720002E-2</v>
      </c>
      <c r="T15" s="12">
        <v>9.733844348076999E-2</v>
      </c>
      <c r="U15" s="12">
        <v>0</v>
      </c>
      <c r="V15" s="12">
        <v>0.1680783103756</v>
      </c>
      <c r="W15" s="12">
        <v>9.0460167060690003E-2</v>
      </c>
      <c r="X15" s="12">
        <v>0.1104862948462</v>
      </c>
      <c r="Y15" s="12">
        <v>5.0743233759040003E-2</v>
      </c>
      <c r="Z15" s="12">
        <v>0</v>
      </c>
      <c r="AA15" s="12"/>
      <c r="AB15" s="12">
        <v>8.9393805874890001E-2</v>
      </c>
      <c r="AC15" s="12">
        <v>0.19776831007539999</v>
      </c>
      <c r="AD15" s="12">
        <v>7.2562755068850002E-2</v>
      </c>
      <c r="AE15" s="12">
        <v>0.28251747028149998</v>
      </c>
      <c r="AF15" s="12">
        <v>0.17743729188980001</v>
      </c>
      <c r="AG15" s="12">
        <v>0.21387790352710001</v>
      </c>
      <c r="AH15" s="12"/>
      <c r="AI15" s="12">
        <v>0</v>
      </c>
      <c r="AJ15" s="12"/>
      <c r="AK15" s="12">
        <v>0.1037895068311</v>
      </c>
      <c r="AL15" s="12">
        <v>0</v>
      </c>
      <c r="AM15" s="12">
        <v>0.17355419550260001</v>
      </c>
      <c r="AN15" s="12">
        <v>0.1076617530254</v>
      </c>
      <c r="AO15" s="12">
        <v>0.14351503155690001</v>
      </c>
      <c r="AP15" s="12">
        <v>8.2606934627130008E-2</v>
      </c>
      <c r="AQ15" s="12">
        <v>0.21842054214189999</v>
      </c>
      <c r="AR15" s="8"/>
    </row>
    <row r="16" spans="1:44" x14ac:dyDescent="0.2">
      <c r="A16" s="23"/>
      <c r="B16" s="23"/>
      <c r="C16" s="13">
        <v>60</v>
      </c>
      <c r="D16" s="13">
        <v>16</v>
      </c>
      <c r="E16" s="13">
        <v>17</v>
      </c>
      <c r="F16" s="13">
        <v>12</v>
      </c>
      <c r="G16" s="13">
        <v>15</v>
      </c>
      <c r="H16" s="13">
        <v>5</v>
      </c>
      <c r="I16" s="13">
        <v>9</v>
      </c>
      <c r="J16" s="13">
        <v>6</v>
      </c>
      <c r="K16" s="13">
        <v>20</v>
      </c>
      <c r="L16" s="13">
        <v>19</v>
      </c>
      <c r="M16" s="13">
        <v>40</v>
      </c>
      <c r="N16" s="13">
        <v>18</v>
      </c>
      <c r="O16" s="13">
        <v>34</v>
      </c>
      <c r="P16" s="13">
        <v>3</v>
      </c>
      <c r="Q16" s="13">
        <v>8</v>
      </c>
      <c r="R16" s="13">
        <v>8</v>
      </c>
      <c r="S16" s="13">
        <v>1</v>
      </c>
      <c r="T16" s="13">
        <v>1</v>
      </c>
      <c r="U16" s="13">
        <v>0</v>
      </c>
      <c r="V16" s="13">
        <v>28</v>
      </c>
      <c r="W16" s="13">
        <v>18</v>
      </c>
      <c r="X16" s="13">
        <v>10</v>
      </c>
      <c r="Y16" s="13">
        <v>3</v>
      </c>
      <c r="Z16" s="13">
        <v>0</v>
      </c>
      <c r="AA16" s="13">
        <v>0</v>
      </c>
      <c r="AB16" s="13">
        <v>26</v>
      </c>
      <c r="AC16" s="13">
        <v>9</v>
      </c>
      <c r="AD16" s="13">
        <v>1</v>
      </c>
      <c r="AE16" s="13">
        <v>6</v>
      </c>
      <c r="AF16" s="13">
        <v>6</v>
      </c>
      <c r="AG16" s="13">
        <v>2</v>
      </c>
      <c r="AH16" s="13">
        <v>0</v>
      </c>
      <c r="AI16" s="13">
        <v>0</v>
      </c>
      <c r="AJ16" s="13">
        <v>0</v>
      </c>
      <c r="AK16" s="13">
        <v>10</v>
      </c>
      <c r="AL16" s="13">
        <v>0</v>
      </c>
      <c r="AM16" s="13">
        <v>3</v>
      </c>
      <c r="AN16" s="13">
        <v>13</v>
      </c>
      <c r="AO16" s="13">
        <v>25</v>
      </c>
      <c r="AP16" s="13">
        <v>16</v>
      </c>
      <c r="AQ16" s="13">
        <v>2</v>
      </c>
      <c r="AR16" s="8"/>
    </row>
    <row r="17" spans="1:44" x14ac:dyDescent="0.2">
      <c r="A17" s="23"/>
      <c r="B17" s="23"/>
      <c r="C17" s="14" t="s">
        <v>128</v>
      </c>
      <c r="D17" s="14"/>
      <c r="E17" s="14"/>
      <c r="F17" s="14"/>
      <c r="G17" s="14"/>
      <c r="H17" s="14"/>
      <c r="I17" s="14"/>
      <c r="J17" s="14"/>
      <c r="K17" s="14"/>
      <c r="L17" s="14"/>
      <c r="M17" s="14"/>
      <c r="N17" s="14"/>
      <c r="O17" s="15" t="s">
        <v>197</v>
      </c>
      <c r="P17" s="14"/>
      <c r="Q17" s="14"/>
      <c r="R17" s="15" t="s">
        <v>148</v>
      </c>
      <c r="S17" s="14"/>
      <c r="T17" s="14"/>
      <c r="U17" s="14"/>
      <c r="V17" s="14"/>
      <c r="W17" s="14"/>
      <c r="X17" s="14"/>
      <c r="Y17" s="14"/>
      <c r="Z17" s="14"/>
      <c r="AA17" s="14" t="s">
        <v>128</v>
      </c>
      <c r="AB17" s="14"/>
      <c r="AC17" s="14"/>
      <c r="AD17" s="14"/>
      <c r="AE17" s="14"/>
      <c r="AF17" s="14"/>
      <c r="AG17" s="14"/>
      <c r="AH17" s="14" t="s">
        <v>128</v>
      </c>
      <c r="AI17" s="14"/>
      <c r="AJ17" s="14" t="s">
        <v>128</v>
      </c>
      <c r="AK17" s="14"/>
      <c r="AL17" s="14"/>
      <c r="AM17" s="14"/>
      <c r="AN17" s="14"/>
      <c r="AO17" s="14"/>
      <c r="AP17" s="14"/>
      <c r="AQ17" s="14"/>
      <c r="AR17" s="8"/>
    </row>
    <row r="18" spans="1:44" x14ac:dyDescent="0.2">
      <c r="A18" s="27"/>
      <c r="B18" s="24" t="s">
        <v>344</v>
      </c>
      <c r="C18" s="12">
        <v>0.10966757622370001</v>
      </c>
      <c r="D18" s="12">
        <v>0.10651561265370001</v>
      </c>
      <c r="E18" s="12">
        <v>9.9887704570900002E-2</v>
      </c>
      <c r="F18" s="12">
        <v>0.16626906434489999</v>
      </c>
      <c r="G18" s="12">
        <v>5.1827326322509998E-2</v>
      </c>
      <c r="H18" s="12">
        <v>0.2457106693617</v>
      </c>
      <c r="I18" s="12">
        <v>8.61230478543E-2</v>
      </c>
      <c r="J18" s="12">
        <v>7.7595295320549998E-2</v>
      </c>
      <c r="K18" s="12">
        <v>9.4749631901059991E-2</v>
      </c>
      <c r="L18" s="12">
        <v>0.1137592839236</v>
      </c>
      <c r="M18" s="12">
        <v>0.1002377761654</v>
      </c>
      <c r="N18" s="12">
        <v>0.1260906272749</v>
      </c>
      <c r="O18" s="12">
        <v>0.1145507946363</v>
      </c>
      <c r="P18" s="12">
        <v>0.2037896797039</v>
      </c>
      <c r="Q18" s="12">
        <v>8.4359436229490006E-2</v>
      </c>
      <c r="R18" s="12">
        <v>7.4514977880579996E-3</v>
      </c>
      <c r="S18" s="12">
        <v>0.3093730319222</v>
      </c>
      <c r="T18" s="12">
        <v>0</v>
      </c>
      <c r="U18" s="12">
        <v>0</v>
      </c>
      <c r="V18" s="12">
        <v>0.138185599641</v>
      </c>
      <c r="W18" s="12">
        <v>0.1100625533792</v>
      </c>
      <c r="X18" s="12">
        <v>3.7038454927299999E-2</v>
      </c>
      <c r="Y18" s="12">
        <v>0.1152645844144</v>
      </c>
      <c r="Z18" s="12">
        <v>0.1829969943093</v>
      </c>
      <c r="AA18" s="12"/>
      <c r="AB18" s="12">
        <v>0.14809473783919999</v>
      </c>
      <c r="AC18" s="12">
        <v>9.0307268307809996E-2</v>
      </c>
      <c r="AD18" s="12">
        <v>0.1140988660188</v>
      </c>
      <c r="AE18" s="12">
        <v>0.12246388420859999</v>
      </c>
      <c r="AF18" s="12">
        <v>3.3812164448899999E-2</v>
      </c>
      <c r="AG18" s="12">
        <v>0</v>
      </c>
      <c r="AH18" s="12"/>
      <c r="AI18" s="12">
        <v>0</v>
      </c>
      <c r="AJ18" s="12"/>
      <c r="AK18" s="12">
        <v>3.5817633601460001E-2</v>
      </c>
      <c r="AL18" s="12">
        <v>0.61922254555930001</v>
      </c>
      <c r="AM18" s="12">
        <v>0</v>
      </c>
      <c r="AN18" s="12">
        <v>0.17188561829169999</v>
      </c>
      <c r="AO18" s="12">
        <v>9.1970610829350014E-2</v>
      </c>
      <c r="AP18" s="12">
        <v>9.7612052717640008E-2</v>
      </c>
      <c r="AQ18" s="12">
        <v>4.8736700627460001E-2</v>
      </c>
      <c r="AR18" s="8"/>
    </row>
    <row r="19" spans="1:44" x14ac:dyDescent="0.2">
      <c r="A19" s="23"/>
      <c r="B19" s="23"/>
      <c r="C19" s="13">
        <v>58</v>
      </c>
      <c r="D19" s="13">
        <v>13</v>
      </c>
      <c r="E19" s="13">
        <v>17</v>
      </c>
      <c r="F19" s="13">
        <v>20</v>
      </c>
      <c r="G19" s="13">
        <v>8</v>
      </c>
      <c r="H19" s="13">
        <v>6</v>
      </c>
      <c r="I19" s="13">
        <v>5</v>
      </c>
      <c r="J19" s="13">
        <v>7</v>
      </c>
      <c r="K19" s="13">
        <v>14</v>
      </c>
      <c r="L19" s="13">
        <v>23</v>
      </c>
      <c r="M19" s="13">
        <v>39</v>
      </c>
      <c r="N19" s="13">
        <v>17</v>
      </c>
      <c r="O19" s="13">
        <v>28</v>
      </c>
      <c r="P19" s="13">
        <v>13</v>
      </c>
      <c r="Q19" s="13">
        <v>8</v>
      </c>
      <c r="R19" s="13">
        <v>1</v>
      </c>
      <c r="S19" s="13">
        <v>3</v>
      </c>
      <c r="T19" s="13">
        <v>0</v>
      </c>
      <c r="U19" s="13">
        <v>0</v>
      </c>
      <c r="V19" s="13">
        <v>30</v>
      </c>
      <c r="W19" s="13">
        <v>21</v>
      </c>
      <c r="X19" s="13">
        <v>3</v>
      </c>
      <c r="Y19" s="13">
        <v>2</v>
      </c>
      <c r="Z19" s="13">
        <v>1</v>
      </c>
      <c r="AA19" s="13">
        <v>0</v>
      </c>
      <c r="AB19" s="13">
        <v>40</v>
      </c>
      <c r="AC19" s="13">
        <v>8</v>
      </c>
      <c r="AD19" s="13">
        <v>1</v>
      </c>
      <c r="AE19" s="13">
        <v>3</v>
      </c>
      <c r="AF19" s="13">
        <v>2</v>
      </c>
      <c r="AG19" s="13">
        <v>0</v>
      </c>
      <c r="AH19" s="13">
        <v>0</v>
      </c>
      <c r="AI19" s="13">
        <v>0</v>
      </c>
      <c r="AJ19" s="13">
        <v>0</v>
      </c>
      <c r="AK19" s="13">
        <v>3</v>
      </c>
      <c r="AL19" s="13">
        <v>1</v>
      </c>
      <c r="AM19" s="13">
        <v>0</v>
      </c>
      <c r="AN19" s="13">
        <v>18</v>
      </c>
      <c r="AO19" s="13">
        <v>23</v>
      </c>
      <c r="AP19" s="13">
        <v>14</v>
      </c>
      <c r="AQ19" s="13">
        <v>1</v>
      </c>
      <c r="AR19" s="8"/>
    </row>
    <row r="20" spans="1:44" x14ac:dyDescent="0.2">
      <c r="A20" s="23"/>
      <c r="B20" s="23"/>
      <c r="C20" s="14" t="s">
        <v>128</v>
      </c>
      <c r="D20" s="14"/>
      <c r="E20" s="14"/>
      <c r="F20" s="14"/>
      <c r="G20" s="14"/>
      <c r="H20" s="14"/>
      <c r="I20" s="14"/>
      <c r="J20" s="14"/>
      <c r="K20" s="14"/>
      <c r="L20" s="14"/>
      <c r="M20" s="14"/>
      <c r="N20" s="14"/>
      <c r="O20" s="15" t="s">
        <v>132</v>
      </c>
      <c r="P20" s="15" t="s">
        <v>164</v>
      </c>
      <c r="Q20" s="14"/>
      <c r="R20" s="14"/>
      <c r="S20" s="15" t="s">
        <v>164</v>
      </c>
      <c r="T20" s="14"/>
      <c r="U20" s="14"/>
      <c r="V20" s="14"/>
      <c r="W20" s="14"/>
      <c r="X20" s="14"/>
      <c r="Y20" s="14"/>
      <c r="Z20" s="14"/>
      <c r="AA20" s="14" t="s">
        <v>128</v>
      </c>
      <c r="AB20" s="14"/>
      <c r="AC20" s="14"/>
      <c r="AD20" s="14"/>
      <c r="AE20" s="14"/>
      <c r="AF20" s="14"/>
      <c r="AG20" s="14"/>
      <c r="AH20" s="14" t="s">
        <v>128</v>
      </c>
      <c r="AI20" s="14"/>
      <c r="AJ20" s="14" t="s">
        <v>128</v>
      </c>
      <c r="AK20" s="14"/>
      <c r="AL20" s="15" t="s">
        <v>148</v>
      </c>
      <c r="AM20" s="14"/>
      <c r="AN20" s="14"/>
      <c r="AO20" s="14"/>
      <c r="AP20" s="14"/>
      <c r="AQ20" s="14"/>
      <c r="AR20" s="8"/>
    </row>
    <row r="21" spans="1:44" x14ac:dyDescent="0.2">
      <c r="A21" s="27"/>
      <c r="B21" s="24" t="s">
        <v>339</v>
      </c>
      <c r="C21" s="12">
        <v>9.7828376170980003E-2</v>
      </c>
      <c r="D21" s="12">
        <v>8.9508810036459996E-2</v>
      </c>
      <c r="E21" s="12">
        <v>0.101316864093</v>
      </c>
      <c r="F21" s="12">
        <v>0.1148700402374</v>
      </c>
      <c r="G21" s="12">
        <v>8.0500282877759996E-2</v>
      </c>
      <c r="H21" s="12">
        <v>8.6658384120229998E-2</v>
      </c>
      <c r="I21" s="12">
        <v>8.9355780115560002E-2</v>
      </c>
      <c r="J21" s="12">
        <v>0.1310014127535</v>
      </c>
      <c r="K21" s="12">
        <v>7.5025039146099995E-2</v>
      </c>
      <c r="L21" s="12">
        <v>8.9217413727019995E-2</v>
      </c>
      <c r="M21" s="12">
        <v>0.1078310227516</v>
      </c>
      <c r="N21" s="12">
        <v>7.0698767397109993E-2</v>
      </c>
      <c r="O21" s="12">
        <v>7.7703163659839994E-2</v>
      </c>
      <c r="P21" s="12">
        <v>0.1032454479846</v>
      </c>
      <c r="Q21" s="12">
        <v>0.1084854337348</v>
      </c>
      <c r="R21" s="12">
        <v>0.11285070384449999</v>
      </c>
      <c r="S21" s="12">
        <v>3.9948514334970001E-2</v>
      </c>
      <c r="T21" s="12">
        <v>0</v>
      </c>
      <c r="U21" s="12">
        <v>7.4208873149860008E-2</v>
      </c>
      <c r="V21" s="12">
        <v>7.3392257678070005E-2</v>
      </c>
      <c r="W21" s="12">
        <v>9.639052041936999E-2</v>
      </c>
      <c r="X21" s="12">
        <v>0.16463436389389999</v>
      </c>
      <c r="Y21" s="12">
        <v>8.9175657389049992E-2</v>
      </c>
      <c r="Z21" s="12">
        <v>0</v>
      </c>
      <c r="AA21" s="12"/>
      <c r="AB21" s="12">
        <v>9.3854804327379998E-2</v>
      </c>
      <c r="AC21" s="12">
        <v>7.4851687127969996E-2</v>
      </c>
      <c r="AD21" s="12">
        <v>0</v>
      </c>
      <c r="AE21" s="12">
        <v>0.1148117631572</v>
      </c>
      <c r="AF21" s="12">
        <v>0.1565550703578</v>
      </c>
      <c r="AG21" s="12">
        <v>7.576571561263E-2</v>
      </c>
      <c r="AH21" s="12"/>
      <c r="AI21" s="12">
        <v>0</v>
      </c>
      <c r="AJ21" s="12"/>
      <c r="AK21" s="12">
        <v>0.1015771118217</v>
      </c>
      <c r="AL21" s="12">
        <v>0</v>
      </c>
      <c r="AM21" s="12">
        <v>9.5402815358050008E-2</v>
      </c>
      <c r="AN21" s="12">
        <v>6.7881093662050002E-2</v>
      </c>
      <c r="AO21" s="12">
        <v>9.0862254938930007E-2</v>
      </c>
      <c r="AP21" s="12">
        <v>0.12084310404030001</v>
      </c>
      <c r="AQ21" s="12">
        <v>0.1216725567602</v>
      </c>
      <c r="AR21" s="8"/>
    </row>
    <row r="22" spans="1:44" x14ac:dyDescent="0.2">
      <c r="A22" s="23"/>
      <c r="B22" s="23"/>
      <c r="C22" s="13">
        <v>60</v>
      </c>
      <c r="D22" s="13">
        <v>13</v>
      </c>
      <c r="E22" s="13">
        <v>16</v>
      </c>
      <c r="F22" s="13">
        <v>18</v>
      </c>
      <c r="G22" s="13">
        <v>13</v>
      </c>
      <c r="H22" s="13">
        <v>4</v>
      </c>
      <c r="I22" s="13">
        <v>8</v>
      </c>
      <c r="J22" s="13">
        <v>12</v>
      </c>
      <c r="K22" s="13">
        <v>12</v>
      </c>
      <c r="L22" s="13">
        <v>18</v>
      </c>
      <c r="M22" s="13">
        <v>35</v>
      </c>
      <c r="N22" s="13">
        <v>18</v>
      </c>
      <c r="O22" s="13">
        <v>23</v>
      </c>
      <c r="P22" s="13">
        <v>12</v>
      </c>
      <c r="Q22" s="13">
        <v>8</v>
      </c>
      <c r="R22" s="13">
        <v>8</v>
      </c>
      <c r="S22" s="13">
        <v>1</v>
      </c>
      <c r="T22" s="13">
        <v>0</v>
      </c>
      <c r="U22" s="13">
        <v>1</v>
      </c>
      <c r="V22" s="13">
        <v>16</v>
      </c>
      <c r="W22" s="13">
        <v>25</v>
      </c>
      <c r="X22" s="13">
        <v>10</v>
      </c>
      <c r="Y22" s="13">
        <v>5</v>
      </c>
      <c r="Z22" s="13">
        <v>0</v>
      </c>
      <c r="AA22" s="13">
        <v>0</v>
      </c>
      <c r="AB22" s="13">
        <v>39</v>
      </c>
      <c r="AC22" s="13">
        <v>4</v>
      </c>
      <c r="AD22" s="13">
        <v>0</v>
      </c>
      <c r="AE22" s="13">
        <v>1</v>
      </c>
      <c r="AF22" s="13">
        <v>4</v>
      </c>
      <c r="AG22" s="13">
        <v>2</v>
      </c>
      <c r="AH22" s="13">
        <v>0</v>
      </c>
      <c r="AI22" s="13">
        <v>0</v>
      </c>
      <c r="AJ22" s="13">
        <v>0</v>
      </c>
      <c r="AK22" s="13">
        <v>8</v>
      </c>
      <c r="AL22" s="13">
        <v>0</v>
      </c>
      <c r="AM22" s="13">
        <v>2</v>
      </c>
      <c r="AN22" s="13">
        <v>10</v>
      </c>
      <c r="AO22" s="13">
        <v>20</v>
      </c>
      <c r="AP22" s="13">
        <v>22</v>
      </c>
      <c r="AQ22" s="13">
        <v>1</v>
      </c>
      <c r="AR22" s="8"/>
    </row>
    <row r="23" spans="1:44" x14ac:dyDescent="0.2">
      <c r="A23" s="23"/>
      <c r="B23" s="23"/>
      <c r="C23" s="14" t="s">
        <v>128</v>
      </c>
      <c r="D23" s="14"/>
      <c r="E23" s="14"/>
      <c r="F23" s="14"/>
      <c r="G23" s="14"/>
      <c r="H23" s="14"/>
      <c r="I23" s="14"/>
      <c r="J23" s="14"/>
      <c r="K23" s="14"/>
      <c r="L23" s="14"/>
      <c r="M23" s="14"/>
      <c r="N23" s="14"/>
      <c r="O23" s="14"/>
      <c r="P23" s="14"/>
      <c r="Q23" s="14"/>
      <c r="R23" s="14"/>
      <c r="S23" s="14"/>
      <c r="T23" s="14"/>
      <c r="U23" s="14"/>
      <c r="V23" s="14"/>
      <c r="W23" s="14"/>
      <c r="X23" s="14"/>
      <c r="Y23" s="14"/>
      <c r="Z23" s="14"/>
      <c r="AA23" s="14" t="s">
        <v>128</v>
      </c>
      <c r="AB23" s="14"/>
      <c r="AC23" s="14"/>
      <c r="AD23" s="14"/>
      <c r="AE23" s="14"/>
      <c r="AF23" s="14"/>
      <c r="AG23" s="14"/>
      <c r="AH23" s="14" t="s">
        <v>128</v>
      </c>
      <c r="AI23" s="14"/>
      <c r="AJ23" s="14" t="s">
        <v>128</v>
      </c>
      <c r="AK23" s="14"/>
      <c r="AL23" s="14"/>
      <c r="AM23" s="14"/>
      <c r="AN23" s="14"/>
      <c r="AO23" s="14"/>
      <c r="AP23" s="14"/>
      <c r="AQ23" s="14"/>
      <c r="AR23" s="8"/>
    </row>
    <row r="24" spans="1:44" x14ac:dyDescent="0.2">
      <c r="A24" s="27"/>
      <c r="B24" s="24" t="s">
        <v>345</v>
      </c>
      <c r="C24" s="12">
        <v>9.3426765552439991E-2</v>
      </c>
      <c r="D24" s="12">
        <v>7.8176593847950004E-2</v>
      </c>
      <c r="E24" s="12">
        <v>0.1086838505341</v>
      </c>
      <c r="F24" s="12">
        <v>6.5503746872050003E-2</v>
      </c>
      <c r="G24" s="12">
        <v>0.127836665342</v>
      </c>
      <c r="H24" s="12">
        <v>0.1594551635742</v>
      </c>
      <c r="I24" s="12">
        <v>8.7756570524219993E-2</v>
      </c>
      <c r="J24" s="12">
        <v>0.11168880149340001</v>
      </c>
      <c r="K24" s="12">
        <v>0.1038335806871</v>
      </c>
      <c r="L24" s="12">
        <v>6.214303296313E-2</v>
      </c>
      <c r="M24" s="12">
        <v>0.1006476037626</v>
      </c>
      <c r="N24" s="12">
        <v>8.8547441216640002E-2</v>
      </c>
      <c r="O24" s="12">
        <v>3.401897264802E-2</v>
      </c>
      <c r="P24" s="12">
        <v>0.1093246077365</v>
      </c>
      <c r="Q24" s="12">
        <v>0.16155920301560001</v>
      </c>
      <c r="R24" s="12">
        <v>0.171613342951</v>
      </c>
      <c r="S24" s="12">
        <v>0.25606815778609998</v>
      </c>
      <c r="T24" s="12">
        <v>0.14776127368649999</v>
      </c>
      <c r="U24" s="12">
        <v>0.36362873766839998</v>
      </c>
      <c r="V24" s="12">
        <v>4.4422988771400003E-2</v>
      </c>
      <c r="W24" s="12">
        <v>9.6440505399169998E-2</v>
      </c>
      <c r="X24" s="12">
        <v>0.1711984270119</v>
      </c>
      <c r="Y24" s="12">
        <v>0.16225205697850001</v>
      </c>
      <c r="Z24" s="12">
        <v>0.4382591835586</v>
      </c>
      <c r="AA24" s="12"/>
      <c r="AB24" s="12">
        <v>8.0303561121379999E-2</v>
      </c>
      <c r="AC24" s="12">
        <v>0.111228835362</v>
      </c>
      <c r="AD24" s="12">
        <v>0.22358140206900001</v>
      </c>
      <c r="AE24" s="12">
        <v>6.2234919634369987E-2</v>
      </c>
      <c r="AF24" s="12">
        <v>0.1022027843021</v>
      </c>
      <c r="AG24" s="12">
        <v>0</v>
      </c>
      <c r="AH24" s="12"/>
      <c r="AI24" s="12">
        <v>0.36523345167179999</v>
      </c>
      <c r="AJ24" s="12"/>
      <c r="AK24" s="12">
        <v>0.1468342353604</v>
      </c>
      <c r="AL24" s="12">
        <v>0</v>
      </c>
      <c r="AM24" s="12">
        <v>0.1233010779079</v>
      </c>
      <c r="AN24" s="12">
        <v>5.1287685425250001E-2</v>
      </c>
      <c r="AO24" s="12">
        <v>9.7610394036670003E-2</v>
      </c>
      <c r="AP24" s="12">
        <v>0.1252987543287</v>
      </c>
      <c r="AQ24" s="12">
        <v>0.14484385784260001</v>
      </c>
      <c r="AR24" s="8"/>
    </row>
    <row r="25" spans="1:44" x14ac:dyDescent="0.2">
      <c r="A25" s="23"/>
      <c r="B25" s="23"/>
      <c r="C25" s="13">
        <v>51</v>
      </c>
      <c r="D25" s="13">
        <v>11</v>
      </c>
      <c r="E25" s="13">
        <v>20</v>
      </c>
      <c r="F25" s="13">
        <v>9</v>
      </c>
      <c r="G25" s="13">
        <v>11</v>
      </c>
      <c r="H25" s="13">
        <v>3</v>
      </c>
      <c r="I25" s="13">
        <v>9</v>
      </c>
      <c r="J25" s="13">
        <v>10</v>
      </c>
      <c r="K25" s="13">
        <v>14</v>
      </c>
      <c r="L25" s="13">
        <v>12</v>
      </c>
      <c r="M25" s="13">
        <v>32</v>
      </c>
      <c r="N25" s="13">
        <v>17</v>
      </c>
      <c r="O25" s="13">
        <v>7</v>
      </c>
      <c r="P25" s="13">
        <v>9</v>
      </c>
      <c r="Q25" s="13">
        <v>13</v>
      </c>
      <c r="R25" s="13">
        <v>9</v>
      </c>
      <c r="S25" s="13">
        <v>5</v>
      </c>
      <c r="T25" s="13">
        <v>1</v>
      </c>
      <c r="U25" s="13">
        <v>4</v>
      </c>
      <c r="V25" s="13">
        <v>7</v>
      </c>
      <c r="W25" s="13">
        <v>21</v>
      </c>
      <c r="X25" s="13">
        <v>13</v>
      </c>
      <c r="Y25" s="13">
        <v>6</v>
      </c>
      <c r="Z25" s="13">
        <v>2</v>
      </c>
      <c r="AA25" s="13">
        <v>0</v>
      </c>
      <c r="AB25" s="13">
        <v>24</v>
      </c>
      <c r="AC25" s="13">
        <v>7</v>
      </c>
      <c r="AD25" s="13">
        <v>1</v>
      </c>
      <c r="AE25" s="13">
        <v>1</v>
      </c>
      <c r="AF25" s="13">
        <v>5</v>
      </c>
      <c r="AG25" s="13">
        <v>0</v>
      </c>
      <c r="AH25" s="13">
        <v>0</v>
      </c>
      <c r="AI25" s="13">
        <v>1</v>
      </c>
      <c r="AJ25" s="13">
        <v>0</v>
      </c>
      <c r="AK25" s="13">
        <v>12</v>
      </c>
      <c r="AL25" s="13">
        <v>0</v>
      </c>
      <c r="AM25" s="13">
        <v>2</v>
      </c>
      <c r="AN25" s="13">
        <v>8</v>
      </c>
      <c r="AO25" s="13">
        <v>20</v>
      </c>
      <c r="AP25" s="13">
        <v>18</v>
      </c>
      <c r="AQ25" s="13">
        <v>1</v>
      </c>
      <c r="AR25" s="8"/>
    </row>
    <row r="26" spans="1:44" x14ac:dyDescent="0.2">
      <c r="A26" s="23"/>
      <c r="B26" s="23"/>
      <c r="C26" s="14" t="s">
        <v>128</v>
      </c>
      <c r="D26" s="14"/>
      <c r="E26" s="14"/>
      <c r="F26" s="14"/>
      <c r="G26" s="14"/>
      <c r="H26" s="14"/>
      <c r="I26" s="14"/>
      <c r="J26" s="14"/>
      <c r="K26" s="14"/>
      <c r="L26" s="14"/>
      <c r="M26" s="14"/>
      <c r="N26" s="14"/>
      <c r="O26" s="14"/>
      <c r="P26" s="14"/>
      <c r="Q26" s="15" t="s">
        <v>133</v>
      </c>
      <c r="R26" s="15" t="s">
        <v>133</v>
      </c>
      <c r="S26" s="15" t="s">
        <v>133</v>
      </c>
      <c r="T26" s="14"/>
      <c r="U26" s="15" t="s">
        <v>154</v>
      </c>
      <c r="V26" s="14"/>
      <c r="W26" s="14"/>
      <c r="X26" s="14"/>
      <c r="Y26" s="14"/>
      <c r="Z26" s="15" t="s">
        <v>133</v>
      </c>
      <c r="AA26" s="14" t="s">
        <v>128</v>
      </c>
      <c r="AB26" s="14"/>
      <c r="AC26" s="14"/>
      <c r="AD26" s="14"/>
      <c r="AE26" s="14"/>
      <c r="AF26" s="14"/>
      <c r="AG26" s="14"/>
      <c r="AH26" s="14" t="s">
        <v>128</v>
      </c>
      <c r="AI26" s="14"/>
      <c r="AJ26" s="14" t="s">
        <v>128</v>
      </c>
      <c r="AK26" s="14"/>
      <c r="AL26" s="14"/>
      <c r="AM26" s="14"/>
      <c r="AN26" s="14"/>
      <c r="AO26" s="14"/>
      <c r="AP26" s="14"/>
      <c r="AQ26" s="14"/>
      <c r="AR26" s="8"/>
    </row>
    <row r="27" spans="1:44" x14ac:dyDescent="0.2">
      <c r="A27" s="27"/>
      <c r="B27" s="24" t="s">
        <v>346</v>
      </c>
      <c r="C27" s="12">
        <v>6.1113456552269997E-2</v>
      </c>
      <c r="D27" s="12">
        <v>3.7628201431339998E-2</v>
      </c>
      <c r="E27" s="12">
        <v>7.4551108813730005E-2</v>
      </c>
      <c r="F27" s="12">
        <v>6.1021596681389997E-2</v>
      </c>
      <c r="G27" s="12">
        <v>7.0976893788390005E-2</v>
      </c>
      <c r="H27" s="12">
        <v>1.7408013215149998E-2</v>
      </c>
      <c r="I27" s="12">
        <v>0.1330286202481</v>
      </c>
      <c r="J27" s="12">
        <v>1.8528522533030001E-2</v>
      </c>
      <c r="K27" s="12">
        <v>5.2768222822500002E-2</v>
      </c>
      <c r="L27" s="12">
        <v>6.3951670405139993E-2</v>
      </c>
      <c r="M27" s="12">
        <v>7.905951747685E-2</v>
      </c>
      <c r="N27" s="12">
        <v>4.3774134440949998E-2</v>
      </c>
      <c r="O27" s="12">
        <v>3.0997805032910001E-2</v>
      </c>
      <c r="P27" s="12">
        <v>9.6371134240680001E-2</v>
      </c>
      <c r="Q27" s="12">
        <v>7.8651764602649998E-2</v>
      </c>
      <c r="R27" s="12">
        <v>9.1444440576750011E-2</v>
      </c>
      <c r="S27" s="12">
        <v>0</v>
      </c>
      <c r="T27" s="12">
        <v>0</v>
      </c>
      <c r="U27" s="12">
        <v>0</v>
      </c>
      <c r="V27" s="12">
        <v>8.0479607166279998E-2</v>
      </c>
      <c r="W27" s="12">
        <v>6.2722337013180002E-2</v>
      </c>
      <c r="X27" s="12">
        <v>3.5173217331620002E-2</v>
      </c>
      <c r="Y27" s="12">
        <v>1.7742870341969998E-2</v>
      </c>
      <c r="Z27" s="12">
        <v>0</v>
      </c>
      <c r="AA27" s="12"/>
      <c r="AB27" s="12">
        <v>6.2284868829970003E-2</v>
      </c>
      <c r="AC27" s="12">
        <v>3.0877744623430001E-2</v>
      </c>
      <c r="AD27" s="12">
        <v>6.9780032627690003E-2</v>
      </c>
      <c r="AE27" s="12">
        <v>0</v>
      </c>
      <c r="AF27" s="12">
        <v>4.1502974804109999E-2</v>
      </c>
      <c r="AG27" s="12">
        <v>0</v>
      </c>
      <c r="AH27" s="12"/>
      <c r="AI27" s="12">
        <v>0</v>
      </c>
      <c r="AJ27" s="12"/>
      <c r="AK27" s="12">
        <v>0.12033378509339999</v>
      </c>
      <c r="AL27" s="12">
        <v>0</v>
      </c>
      <c r="AM27" s="12">
        <v>0.14519543229019999</v>
      </c>
      <c r="AN27" s="12">
        <v>9.5558679710569999E-2</v>
      </c>
      <c r="AO27" s="12">
        <v>4.5844929956559997E-2</v>
      </c>
      <c r="AP27" s="12">
        <v>5.1448612527059998E-2</v>
      </c>
      <c r="AQ27" s="12">
        <v>0</v>
      </c>
      <c r="AR27" s="8"/>
    </row>
    <row r="28" spans="1:44" x14ac:dyDescent="0.2">
      <c r="A28" s="23"/>
      <c r="B28" s="23"/>
      <c r="C28" s="13">
        <v>31</v>
      </c>
      <c r="D28" s="13">
        <v>6</v>
      </c>
      <c r="E28" s="13">
        <v>11</v>
      </c>
      <c r="F28" s="13">
        <v>10</v>
      </c>
      <c r="G28" s="13">
        <v>4</v>
      </c>
      <c r="H28" s="13">
        <v>1</v>
      </c>
      <c r="I28" s="13">
        <v>9</v>
      </c>
      <c r="J28" s="13">
        <v>2</v>
      </c>
      <c r="K28" s="13">
        <v>7</v>
      </c>
      <c r="L28" s="13">
        <v>10</v>
      </c>
      <c r="M28" s="13">
        <v>24</v>
      </c>
      <c r="N28" s="13">
        <v>6</v>
      </c>
      <c r="O28" s="13">
        <v>10</v>
      </c>
      <c r="P28" s="13">
        <v>4</v>
      </c>
      <c r="Q28" s="13">
        <v>7</v>
      </c>
      <c r="R28" s="13">
        <v>6</v>
      </c>
      <c r="S28" s="13">
        <v>0</v>
      </c>
      <c r="T28" s="13">
        <v>0</v>
      </c>
      <c r="U28" s="13">
        <v>0</v>
      </c>
      <c r="V28" s="13">
        <v>15</v>
      </c>
      <c r="W28" s="13">
        <v>12</v>
      </c>
      <c r="X28" s="13">
        <v>2</v>
      </c>
      <c r="Y28" s="13">
        <v>1</v>
      </c>
      <c r="Z28" s="13">
        <v>0</v>
      </c>
      <c r="AA28" s="13">
        <v>0</v>
      </c>
      <c r="AB28" s="13">
        <v>18</v>
      </c>
      <c r="AC28" s="13">
        <v>3</v>
      </c>
      <c r="AD28" s="13">
        <v>1</v>
      </c>
      <c r="AE28" s="13">
        <v>0</v>
      </c>
      <c r="AF28" s="13">
        <v>2</v>
      </c>
      <c r="AG28" s="13">
        <v>0</v>
      </c>
      <c r="AH28" s="13">
        <v>0</v>
      </c>
      <c r="AI28" s="13">
        <v>0</v>
      </c>
      <c r="AJ28" s="13">
        <v>0</v>
      </c>
      <c r="AK28" s="13">
        <v>6</v>
      </c>
      <c r="AL28" s="13">
        <v>0</v>
      </c>
      <c r="AM28" s="13">
        <v>3</v>
      </c>
      <c r="AN28" s="13">
        <v>8</v>
      </c>
      <c r="AO28" s="13">
        <v>10</v>
      </c>
      <c r="AP28" s="13">
        <v>9</v>
      </c>
      <c r="AQ28" s="13">
        <v>0</v>
      </c>
      <c r="AR28" s="8"/>
    </row>
    <row r="29" spans="1:44" x14ac:dyDescent="0.2">
      <c r="A29" s="23"/>
      <c r="B29" s="23"/>
      <c r="C29" s="14" t="s">
        <v>128</v>
      </c>
      <c r="D29" s="14"/>
      <c r="E29" s="14"/>
      <c r="F29" s="14"/>
      <c r="G29" s="14"/>
      <c r="H29" s="14"/>
      <c r="I29" s="14"/>
      <c r="J29" s="14"/>
      <c r="K29" s="14"/>
      <c r="L29" s="14"/>
      <c r="M29" s="14"/>
      <c r="N29" s="14"/>
      <c r="O29" s="14"/>
      <c r="P29" s="14"/>
      <c r="Q29" s="14"/>
      <c r="R29" s="14"/>
      <c r="S29" s="14"/>
      <c r="T29" s="14"/>
      <c r="U29" s="14"/>
      <c r="V29" s="14"/>
      <c r="W29" s="14"/>
      <c r="X29" s="14"/>
      <c r="Y29" s="14"/>
      <c r="Z29" s="14"/>
      <c r="AA29" s="14" t="s">
        <v>128</v>
      </c>
      <c r="AB29" s="14"/>
      <c r="AC29" s="14"/>
      <c r="AD29" s="14"/>
      <c r="AE29" s="14"/>
      <c r="AF29" s="14"/>
      <c r="AG29" s="14"/>
      <c r="AH29" s="14" t="s">
        <v>128</v>
      </c>
      <c r="AI29" s="14"/>
      <c r="AJ29" s="14" t="s">
        <v>128</v>
      </c>
      <c r="AK29" s="14"/>
      <c r="AL29" s="14"/>
      <c r="AM29" s="14"/>
      <c r="AN29" s="14"/>
      <c r="AO29" s="14"/>
      <c r="AP29" s="14"/>
      <c r="AQ29" s="14"/>
      <c r="AR29" s="8"/>
    </row>
    <row r="30" spans="1:44" x14ac:dyDescent="0.2">
      <c r="A30" s="27"/>
      <c r="B30" s="24" t="s">
        <v>67</v>
      </c>
      <c r="C30" s="12">
        <v>1</v>
      </c>
      <c r="D30" s="12">
        <v>1</v>
      </c>
      <c r="E30" s="12">
        <v>1</v>
      </c>
      <c r="F30" s="12">
        <v>1</v>
      </c>
      <c r="G30" s="12">
        <v>1</v>
      </c>
      <c r="H30" s="12">
        <v>1</v>
      </c>
      <c r="I30" s="12">
        <v>1</v>
      </c>
      <c r="J30" s="12">
        <v>1</v>
      </c>
      <c r="K30" s="12">
        <v>1</v>
      </c>
      <c r="L30" s="12">
        <v>1</v>
      </c>
      <c r="M30" s="12">
        <v>1</v>
      </c>
      <c r="N30" s="12">
        <v>1</v>
      </c>
      <c r="O30" s="12">
        <v>1</v>
      </c>
      <c r="P30" s="12">
        <v>1</v>
      </c>
      <c r="Q30" s="12">
        <v>1</v>
      </c>
      <c r="R30" s="12">
        <v>1</v>
      </c>
      <c r="S30" s="12">
        <v>1</v>
      </c>
      <c r="T30" s="12">
        <v>1</v>
      </c>
      <c r="U30" s="12">
        <v>1</v>
      </c>
      <c r="V30" s="12">
        <v>1</v>
      </c>
      <c r="W30" s="12">
        <v>1</v>
      </c>
      <c r="X30" s="12">
        <v>1</v>
      </c>
      <c r="Y30" s="12">
        <v>1</v>
      </c>
      <c r="Z30" s="12">
        <v>1</v>
      </c>
      <c r="AA30" s="12"/>
      <c r="AB30" s="12">
        <v>1</v>
      </c>
      <c r="AC30" s="12">
        <v>1</v>
      </c>
      <c r="AD30" s="12">
        <v>1</v>
      </c>
      <c r="AE30" s="12">
        <v>1</v>
      </c>
      <c r="AF30" s="12">
        <v>1</v>
      </c>
      <c r="AG30" s="12">
        <v>1</v>
      </c>
      <c r="AH30" s="12"/>
      <c r="AI30" s="12">
        <v>1</v>
      </c>
      <c r="AJ30" s="12"/>
      <c r="AK30" s="12">
        <v>1</v>
      </c>
      <c r="AL30" s="12">
        <v>1</v>
      </c>
      <c r="AM30" s="12">
        <v>1</v>
      </c>
      <c r="AN30" s="12">
        <v>1</v>
      </c>
      <c r="AO30" s="12">
        <v>1</v>
      </c>
      <c r="AP30" s="12">
        <v>1</v>
      </c>
      <c r="AQ30" s="12">
        <v>1</v>
      </c>
      <c r="AR30" s="8"/>
    </row>
    <row r="31" spans="1:44" x14ac:dyDescent="0.2">
      <c r="A31" s="23"/>
      <c r="B31" s="23"/>
      <c r="C31" s="13">
        <v>553</v>
      </c>
      <c r="D31" s="13">
        <v>119</v>
      </c>
      <c r="E31" s="13">
        <v>157</v>
      </c>
      <c r="F31" s="13">
        <v>162</v>
      </c>
      <c r="G31" s="13">
        <v>115</v>
      </c>
      <c r="H31" s="13">
        <v>31</v>
      </c>
      <c r="I31" s="13">
        <v>81</v>
      </c>
      <c r="J31" s="13">
        <v>86</v>
      </c>
      <c r="K31" s="13">
        <v>127</v>
      </c>
      <c r="L31" s="13">
        <v>190</v>
      </c>
      <c r="M31" s="13">
        <v>331</v>
      </c>
      <c r="N31" s="13">
        <v>191</v>
      </c>
      <c r="O31" s="13">
        <v>234</v>
      </c>
      <c r="P31" s="13">
        <v>90</v>
      </c>
      <c r="Q31" s="13">
        <v>78</v>
      </c>
      <c r="R31" s="13">
        <v>61</v>
      </c>
      <c r="S31" s="13">
        <v>17</v>
      </c>
      <c r="T31" s="13">
        <v>6</v>
      </c>
      <c r="U31" s="13">
        <v>13</v>
      </c>
      <c r="V31" s="13">
        <v>204</v>
      </c>
      <c r="W31" s="13">
        <v>212</v>
      </c>
      <c r="X31" s="13">
        <v>69</v>
      </c>
      <c r="Y31" s="13">
        <v>39</v>
      </c>
      <c r="Z31" s="13">
        <v>5</v>
      </c>
      <c r="AA31" s="13">
        <v>0</v>
      </c>
      <c r="AB31" s="13">
        <v>327</v>
      </c>
      <c r="AC31" s="13">
        <v>56</v>
      </c>
      <c r="AD31" s="13">
        <v>9</v>
      </c>
      <c r="AE31" s="13">
        <v>19</v>
      </c>
      <c r="AF31" s="13">
        <v>37</v>
      </c>
      <c r="AG31" s="13">
        <v>11</v>
      </c>
      <c r="AH31" s="13">
        <v>0</v>
      </c>
      <c r="AI31" s="13">
        <v>3</v>
      </c>
      <c r="AJ31" s="13">
        <v>0</v>
      </c>
      <c r="AK31" s="13">
        <v>75</v>
      </c>
      <c r="AL31" s="13">
        <v>2</v>
      </c>
      <c r="AM31" s="13">
        <v>19</v>
      </c>
      <c r="AN31" s="13">
        <v>124</v>
      </c>
      <c r="AO31" s="13">
        <v>212</v>
      </c>
      <c r="AP31" s="13">
        <v>160</v>
      </c>
      <c r="AQ31" s="13">
        <v>10</v>
      </c>
      <c r="AR31" s="8"/>
    </row>
    <row r="32" spans="1:44" x14ac:dyDescent="0.2">
      <c r="A32" s="23"/>
      <c r="B32" s="23"/>
      <c r="C32" s="14" t="s">
        <v>128</v>
      </c>
      <c r="D32" s="14" t="s">
        <v>128</v>
      </c>
      <c r="E32" s="14" t="s">
        <v>128</v>
      </c>
      <c r="F32" s="14" t="s">
        <v>128</v>
      </c>
      <c r="G32" s="14" t="s">
        <v>128</v>
      </c>
      <c r="H32" s="14" t="s">
        <v>128</v>
      </c>
      <c r="I32" s="14" t="s">
        <v>128</v>
      </c>
      <c r="J32" s="14" t="s">
        <v>128</v>
      </c>
      <c r="K32" s="14" t="s">
        <v>128</v>
      </c>
      <c r="L32" s="14" t="s">
        <v>128</v>
      </c>
      <c r="M32" s="14" t="s">
        <v>128</v>
      </c>
      <c r="N32" s="14" t="s">
        <v>128</v>
      </c>
      <c r="O32" s="14" t="s">
        <v>128</v>
      </c>
      <c r="P32" s="14" t="s">
        <v>128</v>
      </c>
      <c r="Q32" s="14" t="s">
        <v>128</v>
      </c>
      <c r="R32" s="14" t="s">
        <v>128</v>
      </c>
      <c r="S32" s="14" t="s">
        <v>128</v>
      </c>
      <c r="T32" s="14" t="s">
        <v>128</v>
      </c>
      <c r="U32" s="14" t="s">
        <v>128</v>
      </c>
      <c r="V32" s="14" t="s">
        <v>128</v>
      </c>
      <c r="W32" s="14" t="s">
        <v>128</v>
      </c>
      <c r="X32" s="14" t="s">
        <v>128</v>
      </c>
      <c r="Y32" s="14" t="s">
        <v>128</v>
      </c>
      <c r="Z32" s="14" t="s">
        <v>128</v>
      </c>
      <c r="AA32" s="14" t="s">
        <v>128</v>
      </c>
      <c r="AB32" s="14" t="s">
        <v>128</v>
      </c>
      <c r="AC32" s="14" t="s">
        <v>128</v>
      </c>
      <c r="AD32" s="14" t="s">
        <v>128</v>
      </c>
      <c r="AE32" s="14" t="s">
        <v>128</v>
      </c>
      <c r="AF32" s="14" t="s">
        <v>128</v>
      </c>
      <c r="AG32" s="14" t="s">
        <v>128</v>
      </c>
      <c r="AH32" s="14" t="s">
        <v>128</v>
      </c>
      <c r="AI32" s="14" t="s">
        <v>128</v>
      </c>
      <c r="AJ32" s="14" t="s">
        <v>128</v>
      </c>
      <c r="AK32" s="14" t="s">
        <v>128</v>
      </c>
      <c r="AL32" s="14" t="s">
        <v>128</v>
      </c>
      <c r="AM32" s="14" t="s">
        <v>128</v>
      </c>
      <c r="AN32" s="14" t="s">
        <v>128</v>
      </c>
      <c r="AO32" s="14" t="s">
        <v>128</v>
      </c>
      <c r="AP32" s="14" t="s">
        <v>128</v>
      </c>
      <c r="AQ32" s="14" t="s">
        <v>128</v>
      </c>
      <c r="AR32" s="8"/>
    </row>
    <row r="33" spans="1:43" x14ac:dyDescent="0.2">
      <c r="A33" s="16" t="s">
        <v>354</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row>
    <row r="34" spans="1:43" x14ac:dyDescent="0.2">
      <c r="A34" s="18" t="s">
        <v>144</v>
      </c>
    </row>
  </sheetData>
  <mergeCells count="20">
    <mergeCell ref="B27:B29"/>
    <mergeCell ref="B30:B32"/>
    <mergeCell ref="A6:A32"/>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R19"/>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2"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355</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335</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8"/>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8"/>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356</v>
      </c>
      <c r="B6" s="24" t="s">
        <v>357</v>
      </c>
      <c r="C6" s="12">
        <v>0.53163721105049999</v>
      </c>
      <c r="D6" s="12">
        <v>0.58748801189170008</v>
      </c>
      <c r="E6" s="12">
        <v>0.53880672496050008</v>
      </c>
      <c r="F6" s="12">
        <v>0.48043976621000001</v>
      </c>
      <c r="G6" s="12">
        <v>0.52957269220540004</v>
      </c>
      <c r="H6" s="12">
        <v>0.21435727894379999</v>
      </c>
      <c r="I6" s="12">
        <v>0.58607923032609999</v>
      </c>
      <c r="J6" s="12">
        <v>0.59323907419989996</v>
      </c>
      <c r="K6" s="12">
        <v>0.50597854031979994</v>
      </c>
      <c r="L6" s="12">
        <v>0.53981011270409995</v>
      </c>
      <c r="M6" s="12">
        <v>0.53221294891990001</v>
      </c>
      <c r="N6" s="12">
        <v>0.51465366965219994</v>
      </c>
      <c r="O6" s="12">
        <v>0.54456755294879999</v>
      </c>
      <c r="P6" s="12">
        <v>0.47950339335120001</v>
      </c>
      <c r="Q6" s="12">
        <v>0.62039231416130003</v>
      </c>
      <c r="R6" s="12">
        <v>0.62061033614250005</v>
      </c>
      <c r="S6" s="12">
        <v>0.25300359012469997</v>
      </c>
      <c r="T6" s="12">
        <v>0.6568391660045001</v>
      </c>
      <c r="U6" s="12">
        <v>0.37490281917730001</v>
      </c>
      <c r="V6" s="12">
        <v>0.51380568517640002</v>
      </c>
      <c r="W6" s="12">
        <v>0.55905181551939997</v>
      </c>
      <c r="X6" s="12">
        <v>0.51865931777880003</v>
      </c>
      <c r="Y6" s="12">
        <v>0.43014398433290002</v>
      </c>
      <c r="Z6" s="12">
        <v>0.30871386745939999</v>
      </c>
      <c r="AA6" s="12">
        <v>0</v>
      </c>
      <c r="AB6" s="12">
        <v>0.54026049270650001</v>
      </c>
      <c r="AC6" s="12">
        <v>0.37100353444279999</v>
      </c>
      <c r="AD6" s="12">
        <v>0.62706527480849994</v>
      </c>
      <c r="AE6" s="12">
        <v>0.63270558008169997</v>
      </c>
      <c r="AF6" s="12">
        <v>0.45119224317099998</v>
      </c>
      <c r="AG6" s="12">
        <v>0.76211445667940003</v>
      </c>
      <c r="AH6" s="12"/>
      <c r="AI6" s="12">
        <v>0.36523345167179999</v>
      </c>
      <c r="AJ6" s="12"/>
      <c r="AK6" s="12">
        <v>0.62071236796500007</v>
      </c>
      <c r="AL6" s="12">
        <v>0.38077745444069999</v>
      </c>
      <c r="AM6" s="12">
        <v>0.5771113526503</v>
      </c>
      <c r="AN6" s="12">
        <v>0.43517850034099997</v>
      </c>
      <c r="AO6" s="12">
        <v>0.53672771597309998</v>
      </c>
      <c r="AP6" s="12">
        <v>0.55550851836280002</v>
      </c>
      <c r="AQ6" s="12">
        <v>0.88927304787140005</v>
      </c>
      <c r="AR6" s="8"/>
    </row>
    <row r="7" spans="1:44" x14ac:dyDescent="0.2">
      <c r="A7" s="28"/>
      <c r="B7" s="23"/>
      <c r="C7" s="13">
        <v>359</v>
      </c>
      <c r="D7" s="13">
        <v>81</v>
      </c>
      <c r="E7" s="13">
        <v>97</v>
      </c>
      <c r="F7" s="13">
        <v>104</v>
      </c>
      <c r="G7" s="13">
        <v>77</v>
      </c>
      <c r="H7" s="13">
        <v>10</v>
      </c>
      <c r="I7" s="13">
        <v>54</v>
      </c>
      <c r="J7" s="13">
        <v>63</v>
      </c>
      <c r="K7" s="13">
        <v>75</v>
      </c>
      <c r="L7" s="13">
        <v>123</v>
      </c>
      <c r="M7" s="13">
        <v>214</v>
      </c>
      <c r="N7" s="13">
        <v>120</v>
      </c>
      <c r="O7" s="13">
        <v>152</v>
      </c>
      <c r="P7" s="13">
        <v>59</v>
      </c>
      <c r="Q7" s="13">
        <v>55</v>
      </c>
      <c r="R7" s="13">
        <v>41</v>
      </c>
      <c r="S7" s="13">
        <v>7</v>
      </c>
      <c r="T7" s="13">
        <v>3</v>
      </c>
      <c r="U7" s="13">
        <v>6</v>
      </c>
      <c r="V7" s="13">
        <v>125</v>
      </c>
      <c r="W7" s="13">
        <v>147</v>
      </c>
      <c r="X7" s="13">
        <v>44</v>
      </c>
      <c r="Y7" s="13">
        <v>20</v>
      </c>
      <c r="Z7" s="13">
        <v>2</v>
      </c>
      <c r="AA7" s="13">
        <v>0</v>
      </c>
      <c r="AB7" s="13">
        <v>218</v>
      </c>
      <c r="AC7" s="13">
        <v>29</v>
      </c>
      <c r="AD7" s="13">
        <v>7</v>
      </c>
      <c r="AE7" s="13">
        <v>13</v>
      </c>
      <c r="AF7" s="13">
        <v>21</v>
      </c>
      <c r="AG7" s="13">
        <v>9</v>
      </c>
      <c r="AH7" s="13">
        <v>0</v>
      </c>
      <c r="AI7" s="13">
        <v>1</v>
      </c>
      <c r="AJ7" s="13">
        <v>0</v>
      </c>
      <c r="AK7" s="13">
        <v>49</v>
      </c>
      <c r="AL7" s="13">
        <v>1</v>
      </c>
      <c r="AM7" s="13">
        <v>14</v>
      </c>
      <c r="AN7" s="13">
        <v>69</v>
      </c>
      <c r="AO7" s="13">
        <v>138</v>
      </c>
      <c r="AP7" s="13">
        <v>102</v>
      </c>
      <c r="AQ7" s="13">
        <v>11</v>
      </c>
      <c r="AR7" s="8"/>
    </row>
    <row r="8" spans="1:44" x14ac:dyDescent="0.2">
      <c r="A8" s="28"/>
      <c r="B8" s="23"/>
      <c r="C8" s="14" t="s">
        <v>128</v>
      </c>
      <c r="D8" s="14"/>
      <c r="E8" s="14"/>
      <c r="F8" s="14"/>
      <c r="G8" s="14"/>
      <c r="H8" s="14"/>
      <c r="I8" s="15" t="s">
        <v>133</v>
      </c>
      <c r="J8" s="15" t="s">
        <v>133</v>
      </c>
      <c r="K8" s="14"/>
      <c r="L8" s="15" t="s">
        <v>133</v>
      </c>
      <c r="M8" s="14"/>
      <c r="N8" s="14"/>
      <c r="O8" s="14"/>
      <c r="P8" s="14"/>
      <c r="Q8" s="14"/>
      <c r="R8" s="14"/>
      <c r="S8" s="14"/>
      <c r="T8" s="14"/>
      <c r="U8" s="14"/>
      <c r="V8" s="14"/>
      <c r="W8" s="14"/>
      <c r="X8" s="14"/>
      <c r="Y8" s="14"/>
      <c r="Z8" s="14"/>
      <c r="AA8" s="14" t="s">
        <v>128</v>
      </c>
      <c r="AB8" s="14"/>
      <c r="AC8" s="14"/>
      <c r="AD8" s="14"/>
      <c r="AE8" s="14"/>
      <c r="AF8" s="14"/>
      <c r="AG8" s="14"/>
      <c r="AH8" s="14" t="s">
        <v>128</v>
      </c>
      <c r="AI8" s="14"/>
      <c r="AJ8" s="14" t="s">
        <v>128</v>
      </c>
      <c r="AK8" s="14"/>
      <c r="AL8" s="14"/>
      <c r="AM8" s="14"/>
      <c r="AN8" s="14"/>
      <c r="AO8" s="14"/>
      <c r="AP8" s="14"/>
      <c r="AQ8" s="14"/>
      <c r="AR8" s="8"/>
    </row>
    <row r="9" spans="1:44" x14ac:dyDescent="0.2">
      <c r="A9" s="27"/>
      <c r="B9" s="24" t="s">
        <v>358</v>
      </c>
      <c r="C9" s="12">
        <v>0.32339038038680001</v>
      </c>
      <c r="D9" s="12">
        <v>0.2729031021219</v>
      </c>
      <c r="E9" s="12">
        <v>0.28075878612010002</v>
      </c>
      <c r="F9" s="12">
        <v>0.38282288525530001</v>
      </c>
      <c r="G9" s="12">
        <v>0.35457496796659999</v>
      </c>
      <c r="H9" s="12">
        <v>0.7355397734714999</v>
      </c>
      <c r="I9" s="12">
        <v>0.2928455322181</v>
      </c>
      <c r="J9" s="12">
        <v>0.27028664885170001</v>
      </c>
      <c r="K9" s="12">
        <v>0.30543259140700002</v>
      </c>
      <c r="L9" s="12">
        <v>0.28933653261690001</v>
      </c>
      <c r="M9" s="12">
        <v>0.32407535167360002</v>
      </c>
      <c r="N9" s="12">
        <v>0.34065010221379999</v>
      </c>
      <c r="O9" s="12">
        <v>0.31781946878939998</v>
      </c>
      <c r="P9" s="12">
        <v>0.2814185585217</v>
      </c>
      <c r="Q9" s="12">
        <v>0.2385803259365</v>
      </c>
      <c r="R9" s="12">
        <v>0.27089264353429998</v>
      </c>
      <c r="S9" s="12">
        <v>0.66630949925799998</v>
      </c>
      <c r="T9" s="12">
        <v>0.34316083399550001</v>
      </c>
      <c r="U9" s="12">
        <v>0.52164437793679996</v>
      </c>
      <c r="V9" s="12">
        <v>0.32320550904930001</v>
      </c>
      <c r="W9" s="12">
        <v>0.30470882313629999</v>
      </c>
      <c r="X9" s="12">
        <v>0.32825366020910002</v>
      </c>
      <c r="Y9" s="12">
        <v>0.49123359197869998</v>
      </c>
      <c r="Z9" s="12">
        <v>0.69128613254060001</v>
      </c>
      <c r="AA9" s="12">
        <v>0</v>
      </c>
      <c r="AB9" s="12">
        <v>0.3346608268929</v>
      </c>
      <c r="AC9" s="12">
        <v>0.43585658241870001</v>
      </c>
      <c r="AD9" s="12">
        <v>0.3729347251915</v>
      </c>
      <c r="AE9" s="12">
        <v>0.33078272413650001</v>
      </c>
      <c r="AF9" s="12">
        <v>0.28503704210289998</v>
      </c>
      <c r="AG9" s="12">
        <v>9.2377593753500006E-2</v>
      </c>
      <c r="AH9" s="12"/>
      <c r="AI9" s="12">
        <v>0.23257433009610001</v>
      </c>
      <c r="AJ9" s="12"/>
      <c r="AK9" s="12">
        <v>0.26882005540010001</v>
      </c>
      <c r="AL9" s="12">
        <v>0.61922254555930001</v>
      </c>
      <c r="AM9" s="12">
        <v>0.24876349447519999</v>
      </c>
      <c r="AN9" s="12">
        <v>0.38628280642329998</v>
      </c>
      <c r="AO9" s="12">
        <v>0.29968706096820003</v>
      </c>
      <c r="AP9" s="12">
        <v>0.35477847802270002</v>
      </c>
      <c r="AQ9" s="12">
        <v>0.1107269521286</v>
      </c>
      <c r="AR9" s="8"/>
    </row>
    <row r="10" spans="1:44" x14ac:dyDescent="0.2">
      <c r="A10" s="28"/>
      <c r="B10" s="23"/>
      <c r="C10" s="13">
        <v>175</v>
      </c>
      <c r="D10" s="13">
        <v>35</v>
      </c>
      <c r="E10" s="13">
        <v>47</v>
      </c>
      <c r="F10" s="13">
        <v>54</v>
      </c>
      <c r="G10" s="13">
        <v>39</v>
      </c>
      <c r="H10" s="13">
        <v>20</v>
      </c>
      <c r="I10" s="13">
        <v>21</v>
      </c>
      <c r="J10" s="13">
        <v>25</v>
      </c>
      <c r="K10" s="13">
        <v>42</v>
      </c>
      <c r="L10" s="13">
        <v>58</v>
      </c>
      <c r="M10" s="13">
        <v>97</v>
      </c>
      <c r="N10" s="13">
        <v>71</v>
      </c>
      <c r="O10" s="13">
        <v>75</v>
      </c>
      <c r="P10" s="13">
        <v>25</v>
      </c>
      <c r="Q10" s="13">
        <v>18</v>
      </c>
      <c r="R10" s="13">
        <v>16</v>
      </c>
      <c r="S10" s="13">
        <v>14</v>
      </c>
      <c r="T10" s="13">
        <v>3</v>
      </c>
      <c r="U10" s="13">
        <v>7</v>
      </c>
      <c r="V10" s="13">
        <v>63</v>
      </c>
      <c r="W10" s="13">
        <v>59</v>
      </c>
      <c r="X10" s="13">
        <v>25</v>
      </c>
      <c r="Y10" s="13">
        <v>19</v>
      </c>
      <c r="Z10" s="13">
        <v>4</v>
      </c>
      <c r="AA10" s="13">
        <v>0</v>
      </c>
      <c r="AB10" s="13">
        <v>97</v>
      </c>
      <c r="AC10" s="13">
        <v>23</v>
      </c>
      <c r="AD10" s="13">
        <v>4</v>
      </c>
      <c r="AE10" s="13">
        <v>6</v>
      </c>
      <c r="AF10" s="13">
        <v>16</v>
      </c>
      <c r="AG10" s="13">
        <v>2</v>
      </c>
      <c r="AH10" s="13">
        <v>0</v>
      </c>
      <c r="AI10" s="13">
        <v>1</v>
      </c>
      <c r="AJ10" s="13">
        <v>0</v>
      </c>
      <c r="AK10" s="13">
        <v>22</v>
      </c>
      <c r="AL10" s="13">
        <v>1</v>
      </c>
      <c r="AM10" s="13">
        <v>4</v>
      </c>
      <c r="AN10" s="13">
        <v>43</v>
      </c>
      <c r="AO10" s="13">
        <v>66</v>
      </c>
      <c r="AP10" s="13">
        <v>55</v>
      </c>
      <c r="AQ10" s="13">
        <v>1</v>
      </c>
      <c r="AR10" s="8"/>
    </row>
    <row r="11" spans="1:44" x14ac:dyDescent="0.2">
      <c r="A11" s="28"/>
      <c r="B11" s="23"/>
      <c r="C11" s="14" t="s">
        <v>128</v>
      </c>
      <c r="D11" s="14"/>
      <c r="E11" s="14"/>
      <c r="F11" s="14"/>
      <c r="G11" s="14"/>
      <c r="H11" s="15" t="s">
        <v>359</v>
      </c>
      <c r="I11" s="14"/>
      <c r="J11" s="14"/>
      <c r="K11" s="14"/>
      <c r="L11" s="14"/>
      <c r="M11" s="14"/>
      <c r="N11" s="14"/>
      <c r="O11" s="14"/>
      <c r="P11" s="14"/>
      <c r="Q11" s="14"/>
      <c r="R11" s="14"/>
      <c r="S11" s="15" t="s">
        <v>218</v>
      </c>
      <c r="T11" s="14"/>
      <c r="U11" s="14"/>
      <c r="V11" s="14"/>
      <c r="W11" s="14"/>
      <c r="X11" s="14"/>
      <c r="Y11" s="14"/>
      <c r="Z11" s="14"/>
      <c r="AA11" s="14" t="s">
        <v>128</v>
      </c>
      <c r="AB11" s="14"/>
      <c r="AC11" s="14"/>
      <c r="AD11" s="14"/>
      <c r="AE11" s="14"/>
      <c r="AF11" s="14"/>
      <c r="AG11" s="14"/>
      <c r="AH11" s="14" t="s">
        <v>128</v>
      </c>
      <c r="AI11" s="14"/>
      <c r="AJ11" s="14" t="s">
        <v>128</v>
      </c>
      <c r="AK11" s="14"/>
      <c r="AL11" s="14"/>
      <c r="AM11" s="14"/>
      <c r="AN11" s="14"/>
      <c r="AO11" s="14"/>
      <c r="AP11" s="14"/>
      <c r="AQ11" s="14"/>
      <c r="AR11" s="8"/>
    </row>
    <row r="12" spans="1:44" x14ac:dyDescent="0.2">
      <c r="A12" s="27"/>
      <c r="B12" s="24" t="s">
        <v>360</v>
      </c>
      <c r="C12" s="12">
        <v>0.14497240856269999</v>
      </c>
      <c r="D12" s="12">
        <v>0.13960888598640001</v>
      </c>
      <c r="E12" s="12">
        <v>0.18043448891950001</v>
      </c>
      <c r="F12" s="12">
        <v>0.13673734853460001</v>
      </c>
      <c r="G12" s="12">
        <v>0.1158523398279</v>
      </c>
      <c r="H12" s="12">
        <v>5.0102947584670002E-2</v>
      </c>
      <c r="I12" s="12">
        <v>0.1210752374558</v>
      </c>
      <c r="J12" s="12">
        <v>0.1364742769484</v>
      </c>
      <c r="K12" s="12">
        <v>0.18858886827320001</v>
      </c>
      <c r="L12" s="12">
        <v>0.1708533546789</v>
      </c>
      <c r="M12" s="12">
        <v>0.1437116994065</v>
      </c>
      <c r="N12" s="12">
        <v>0.14469622813399999</v>
      </c>
      <c r="O12" s="12">
        <v>0.1376129782618</v>
      </c>
      <c r="P12" s="12">
        <v>0.23907804812710001</v>
      </c>
      <c r="Q12" s="12">
        <v>0.1410273599022</v>
      </c>
      <c r="R12" s="12">
        <v>0.10849702032319999</v>
      </c>
      <c r="S12" s="12">
        <v>8.0686910617289997E-2</v>
      </c>
      <c r="T12" s="12">
        <v>0</v>
      </c>
      <c r="U12" s="12">
        <v>0.1034528028859</v>
      </c>
      <c r="V12" s="12">
        <v>0.1629888057743</v>
      </c>
      <c r="W12" s="12">
        <v>0.13623936134430001</v>
      </c>
      <c r="X12" s="12">
        <v>0.1530870220121</v>
      </c>
      <c r="Y12" s="12">
        <v>7.8622423688439996E-2</v>
      </c>
      <c r="Z12" s="12">
        <v>0</v>
      </c>
      <c r="AA12" s="12">
        <v>1</v>
      </c>
      <c r="AB12" s="12">
        <v>0.12507868040049999</v>
      </c>
      <c r="AC12" s="12">
        <v>0.1931398831385</v>
      </c>
      <c r="AD12" s="12">
        <v>0</v>
      </c>
      <c r="AE12" s="12">
        <v>3.6511695781859997E-2</v>
      </c>
      <c r="AF12" s="12">
        <v>0.26377071472609998</v>
      </c>
      <c r="AG12" s="12">
        <v>0.1455079495671</v>
      </c>
      <c r="AH12" s="12"/>
      <c r="AI12" s="12">
        <v>0.4021922182321</v>
      </c>
      <c r="AJ12" s="12"/>
      <c r="AK12" s="12">
        <v>0.11046757663490001</v>
      </c>
      <c r="AL12" s="12">
        <v>0</v>
      </c>
      <c r="AM12" s="12">
        <v>0.17412515287450001</v>
      </c>
      <c r="AN12" s="12">
        <v>0.17853869323570001</v>
      </c>
      <c r="AO12" s="12">
        <v>0.16358522305869999</v>
      </c>
      <c r="AP12" s="12">
        <v>8.9713003614540002E-2</v>
      </c>
      <c r="AQ12" s="12">
        <v>0</v>
      </c>
      <c r="AR12" s="8"/>
    </row>
    <row r="13" spans="1:44" x14ac:dyDescent="0.2">
      <c r="A13" s="28"/>
      <c r="B13" s="23"/>
      <c r="C13" s="13">
        <v>91</v>
      </c>
      <c r="D13" s="13">
        <v>19</v>
      </c>
      <c r="E13" s="13">
        <v>31</v>
      </c>
      <c r="F13" s="13">
        <v>26</v>
      </c>
      <c r="G13" s="13">
        <v>15</v>
      </c>
      <c r="H13" s="13">
        <v>2</v>
      </c>
      <c r="I13" s="13">
        <v>11</v>
      </c>
      <c r="J13" s="13">
        <v>14</v>
      </c>
      <c r="K13" s="13">
        <v>29</v>
      </c>
      <c r="L13" s="13">
        <v>29</v>
      </c>
      <c r="M13" s="13">
        <v>56</v>
      </c>
      <c r="N13" s="13">
        <v>29</v>
      </c>
      <c r="O13" s="13">
        <v>37</v>
      </c>
      <c r="P13" s="13">
        <v>17</v>
      </c>
      <c r="Q13" s="13">
        <v>15</v>
      </c>
      <c r="R13" s="13">
        <v>9</v>
      </c>
      <c r="S13" s="13">
        <v>2</v>
      </c>
      <c r="T13" s="13">
        <v>0</v>
      </c>
      <c r="U13" s="13">
        <v>1</v>
      </c>
      <c r="V13" s="13">
        <v>39</v>
      </c>
      <c r="W13" s="13">
        <v>30</v>
      </c>
      <c r="X13" s="13">
        <v>12</v>
      </c>
      <c r="Y13" s="13">
        <v>4</v>
      </c>
      <c r="Z13" s="13">
        <v>0</v>
      </c>
      <c r="AA13" s="13">
        <v>1</v>
      </c>
      <c r="AB13" s="13">
        <v>49</v>
      </c>
      <c r="AC13" s="13">
        <v>15</v>
      </c>
      <c r="AD13" s="13">
        <v>0</v>
      </c>
      <c r="AE13" s="13">
        <v>1</v>
      </c>
      <c r="AF13" s="13">
        <v>8</v>
      </c>
      <c r="AG13" s="13">
        <v>1</v>
      </c>
      <c r="AH13" s="13">
        <v>0</v>
      </c>
      <c r="AI13" s="13">
        <v>1</v>
      </c>
      <c r="AJ13" s="13">
        <v>0</v>
      </c>
      <c r="AK13" s="13">
        <v>12</v>
      </c>
      <c r="AL13" s="13">
        <v>0</v>
      </c>
      <c r="AM13" s="13">
        <v>4</v>
      </c>
      <c r="AN13" s="13">
        <v>25</v>
      </c>
      <c r="AO13" s="13">
        <v>37</v>
      </c>
      <c r="AP13" s="13">
        <v>20</v>
      </c>
      <c r="AQ13" s="13">
        <v>0</v>
      </c>
      <c r="AR13" s="8"/>
    </row>
    <row r="14" spans="1:44" x14ac:dyDescent="0.2">
      <c r="A14" s="28"/>
      <c r="B14" s="23"/>
      <c r="C14" s="14" t="s">
        <v>128</v>
      </c>
      <c r="D14" s="14"/>
      <c r="E14" s="14"/>
      <c r="F14" s="14"/>
      <c r="G14" s="14"/>
      <c r="H14" s="14"/>
      <c r="I14" s="14"/>
      <c r="J14" s="14"/>
      <c r="K14" s="14"/>
      <c r="L14" s="14"/>
      <c r="M14" s="14"/>
      <c r="N14" s="14"/>
      <c r="O14" s="14"/>
      <c r="P14" s="14"/>
      <c r="Q14" s="14"/>
      <c r="R14" s="14"/>
      <c r="S14" s="14"/>
      <c r="T14" s="14"/>
      <c r="U14" s="14"/>
      <c r="V14" s="14"/>
      <c r="W14" s="14"/>
      <c r="X14" s="14"/>
      <c r="Y14" s="14"/>
      <c r="Z14" s="14"/>
      <c r="AA14" s="14" t="s">
        <v>128</v>
      </c>
      <c r="AB14" s="14"/>
      <c r="AC14" s="14"/>
      <c r="AD14" s="14"/>
      <c r="AE14" s="14"/>
      <c r="AF14" s="14"/>
      <c r="AG14" s="14"/>
      <c r="AH14" s="14" t="s">
        <v>128</v>
      </c>
      <c r="AI14" s="14"/>
      <c r="AJ14" s="14" t="s">
        <v>128</v>
      </c>
      <c r="AK14" s="14"/>
      <c r="AL14" s="14"/>
      <c r="AM14" s="14"/>
      <c r="AN14" s="14"/>
      <c r="AO14" s="14"/>
      <c r="AP14" s="14"/>
      <c r="AQ14" s="14"/>
      <c r="AR14" s="8"/>
    </row>
    <row r="15" spans="1:44" x14ac:dyDescent="0.2">
      <c r="A15" s="27"/>
      <c r="B15" s="24" t="s">
        <v>67</v>
      </c>
      <c r="C15" s="12">
        <v>1</v>
      </c>
      <c r="D15" s="12">
        <v>1</v>
      </c>
      <c r="E15" s="12">
        <v>1</v>
      </c>
      <c r="F15" s="12">
        <v>1</v>
      </c>
      <c r="G15" s="12">
        <v>1</v>
      </c>
      <c r="H15" s="12">
        <v>1</v>
      </c>
      <c r="I15" s="12">
        <v>1</v>
      </c>
      <c r="J15" s="12">
        <v>1</v>
      </c>
      <c r="K15" s="12">
        <v>1</v>
      </c>
      <c r="L15" s="12">
        <v>1</v>
      </c>
      <c r="M15" s="12">
        <v>1</v>
      </c>
      <c r="N15" s="12">
        <v>1</v>
      </c>
      <c r="O15" s="12">
        <v>1</v>
      </c>
      <c r="P15" s="12">
        <v>1</v>
      </c>
      <c r="Q15" s="12">
        <v>1</v>
      </c>
      <c r="R15" s="12">
        <v>1</v>
      </c>
      <c r="S15" s="12">
        <v>1</v>
      </c>
      <c r="T15" s="12">
        <v>1</v>
      </c>
      <c r="U15" s="12">
        <v>1</v>
      </c>
      <c r="V15" s="12">
        <v>1</v>
      </c>
      <c r="W15" s="12">
        <v>1</v>
      </c>
      <c r="X15" s="12">
        <v>1</v>
      </c>
      <c r="Y15" s="12">
        <v>1</v>
      </c>
      <c r="Z15" s="12">
        <v>1</v>
      </c>
      <c r="AA15" s="12">
        <v>1</v>
      </c>
      <c r="AB15" s="12">
        <v>1</v>
      </c>
      <c r="AC15" s="12">
        <v>1</v>
      </c>
      <c r="AD15" s="12">
        <v>1</v>
      </c>
      <c r="AE15" s="12">
        <v>1</v>
      </c>
      <c r="AF15" s="12">
        <v>1</v>
      </c>
      <c r="AG15" s="12">
        <v>1</v>
      </c>
      <c r="AH15" s="12"/>
      <c r="AI15" s="12">
        <v>1</v>
      </c>
      <c r="AJ15" s="12"/>
      <c r="AK15" s="12">
        <v>1</v>
      </c>
      <c r="AL15" s="12">
        <v>1</v>
      </c>
      <c r="AM15" s="12">
        <v>1</v>
      </c>
      <c r="AN15" s="12">
        <v>1</v>
      </c>
      <c r="AO15" s="12">
        <v>1</v>
      </c>
      <c r="AP15" s="12">
        <v>1</v>
      </c>
      <c r="AQ15" s="12">
        <v>1</v>
      </c>
      <c r="AR15" s="8"/>
    </row>
    <row r="16" spans="1:44" x14ac:dyDescent="0.2">
      <c r="A16" s="28"/>
      <c r="B16" s="23"/>
      <c r="C16" s="13">
        <v>625</v>
      </c>
      <c r="D16" s="13">
        <v>135</v>
      </c>
      <c r="E16" s="13">
        <v>175</v>
      </c>
      <c r="F16" s="13">
        <v>184</v>
      </c>
      <c r="G16" s="13">
        <v>131</v>
      </c>
      <c r="H16" s="13">
        <v>32</v>
      </c>
      <c r="I16" s="13">
        <v>86</v>
      </c>
      <c r="J16" s="13">
        <v>102</v>
      </c>
      <c r="K16" s="13">
        <v>146</v>
      </c>
      <c r="L16" s="13">
        <v>210</v>
      </c>
      <c r="M16" s="13">
        <v>367</v>
      </c>
      <c r="N16" s="13">
        <v>220</v>
      </c>
      <c r="O16" s="13">
        <v>264</v>
      </c>
      <c r="P16" s="13">
        <v>101</v>
      </c>
      <c r="Q16" s="13">
        <v>88</v>
      </c>
      <c r="R16" s="13">
        <v>66</v>
      </c>
      <c r="S16" s="13">
        <v>23</v>
      </c>
      <c r="T16" s="13">
        <v>6</v>
      </c>
      <c r="U16" s="13">
        <v>14</v>
      </c>
      <c r="V16" s="13">
        <v>227</v>
      </c>
      <c r="W16" s="13">
        <v>236</v>
      </c>
      <c r="X16" s="13">
        <v>81</v>
      </c>
      <c r="Y16" s="13">
        <v>43</v>
      </c>
      <c r="Z16" s="13">
        <v>6</v>
      </c>
      <c r="AA16" s="13">
        <v>1</v>
      </c>
      <c r="AB16" s="13">
        <v>364</v>
      </c>
      <c r="AC16" s="13">
        <v>67</v>
      </c>
      <c r="AD16" s="13">
        <v>11</v>
      </c>
      <c r="AE16" s="13">
        <v>20</v>
      </c>
      <c r="AF16" s="13">
        <v>45</v>
      </c>
      <c r="AG16" s="13">
        <v>12</v>
      </c>
      <c r="AH16" s="13">
        <v>0</v>
      </c>
      <c r="AI16" s="13">
        <v>3</v>
      </c>
      <c r="AJ16" s="13">
        <v>0</v>
      </c>
      <c r="AK16" s="13">
        <v>83</v>
      </c>
      <c r="AL16" s="13">
        <v>2</v>
      </c>
      <c r="AM16" s="13">
        <v>22</v>
      </c>
      <c r="AN16" s="13">
        <v>137</v>
      </c>
      <c r="AO16" s="13">
        <v>241</v>
      </c>
      <c r="AP16" s="13">
        <v>177</v>
      </c>
      <c r="AQ16" s="13">
        <v>12</v>
      </c>
      <c r="AR16" s="8"/>
    </row>
    <row r="17" spans="1:44" x14ac:dyDescent="0.2">
      <c r="A17" s="28"/>
      <c r="B17" s="23"/>
      <c r="C17" s="14" t="s">
        <v>128</v>
      </c>
      <c r="D17" s="14" t="s">
        <v>128</v>
      </c>
      <c r="E17" s="14" t="s">
        <v>128</v>
      </c>
      <c r="F17" s="14" t="s">
        <v>128</v>
      </c>
      <c r="G17" s="14" t="s">
        <v>128</v>
      </c>
      <c r="H17" s="14" t="s">
        <v>128</v>
      </c>
      <c r="I17" s="14" t="s">
        <v>128</v>
      </c>
      <c r="J17" s="14" t="s">
        <v>128</v>
      </c>
      <c r="K17" s="14" t="s">
        <v>128</v>
      </c>
      <c r="L17" s="14" t="s">
        <v>128</v>
      </c>
      <c r="M17" s="14" t="s">
        <v>128</v>
      </c>
      <c r="N17" s="14" t="s">
        <v>128</v>
      </c>
      <c r="O17" s="14" t="s">
        <v>128</v>
      </c>
      <c r="P17" s="14" t="s">
        <v>128</v>
      </c>
      <c r="Q17" s="14" t="s">
        <v>128</v>
      </c>
      <c r="R17" s="14" t="s">
        <v>128</v>
      </c>
      <c r="S17" s="14" t="s">
        <v>128</v>
      </c>
      <c r="T17" s="14" t="s">
        <v>128</v>
      </c>
      <c r="U17" s="14" t="s">
        <v>128</v>
      </c>
      <c r="V17" s="14" t="s">
        <v>128</v>
      </c>
      <c r="W17" s="14" t="s">
        <v>128</v>
      </c>
      <c r="X17" s="14" t="s">
        <v>128</v>
      </c>
      <c r="Y17" s="14" t="s">
        <v>128</v>
      </c>
      <c r="Z17" s="14" t="s">
        <v>128</v>
      </c>
      <c r="AA17" s="14" t="s">
        <v>128</v>
      </c>
      <c r="AB17" s="14" t="s">
        <v>128</v>
      </c>
      <c r="AC17" s="14" t="s">
        <v>128</v>
      </c>
      <c r="AD17" s="14" t="s">
        <v>128</v>
      </c>
      <c r="AE17" s="14" t="s">
        <v>128</v>
      </c>
      <c r="AF17" s="14" t="s">
        <v>128</v>
      </c>
      <c r="AG17" s="14" t="s">
        <v>128</v>
      </c>
      <c r="AH17" s="14" t="s">
        <v>128</v>
      </c>
      <c r="AI17" s="14" t="s">
        <v>128</v>
      </c>
      <c r="AJ17" s="14" t="s">
        <v>128</v>
      </c>
      <c r="AK17" s="14" t="s">
        <v>128</v>
      </c>
      <c r="AL17" s="14" t="s">
        <v>128</v>
      </c>
      <c r="AM17" s="14" t="s">
        <v>128</v>
      </c>
      <c r="AN17" s="14" t="s">
        <v>128</v>
      </c>
      <c r="AO17" s="14" t="s">
        <v>128</v>
      </c>
      <c r="AP17" s="14" t="s">
        <v>128</v>
      </c>
      <c r="AQ17" s="14" t="s">
        <v>128</v>
      </c>
      <c r="AR17" s="8"/>
    </row>
    <row r="18" spans="1:44" x14ac:dyDescent="0.2">
      <c r="A18" s="16" t="s">
        <v>361</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row>
    <row r="19" spans="1:44" x14ac:dyDescent="0.2">
      <c r="A19" s="18" t="s">
        <v>144</v>
      </c>
    </row>
  </sheetData>
  <mergeCells count="15">
    <mergeCell ref="B12:B14"/>
    <mergeCell ref="B15:B17"/>
    <mergeCell ref="A6:A17"/>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R4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362</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363</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364</v>
      </c>
      <c r="B6" s="24" t="s">
        <v>365</v>
      </c>
      <c r="C6" s="12">
        <v>0.2355160979315</v>
      </c>
      <c r="D6" s="12">
        <v>0.2355160979315</v>
      </c>
      <c r="E6" s="12"/>
      <c r="F6" s="12"/>
      <c r="G6" s="12"/>
      <c r="H6" s="12">
        <v>0</v>
      </c>
      <c r="I6" s="12">
        <v>0.1965604418512</v>
      </c>
      <c r="J6" s="12">
        <v>0.1975651273098</v>
      </c>
      <c r="K6" s="12">
        <v>0.35744997822219998</v>
      </c>
      <c r="L6" s="12">
        <v>0.25720114781659997</v>
      </c>
      <c r="M6" s="12">
        <v>0.27000868880599999</v>
      </c>
      <c r="N6" s="12">
        <v>0.19051076392310001</v>
      </c>
      <c r="O6" s="12">
        <v>0.22002572339429999</v>
      </c>
      <c r="P6" s="12">
        <v>0.37775457998470002</v>
      </c>
      <c r="Q6" s="12">
        <v>0.28100360139559999</v>
      </c>
      <c r="R6" s="12">
        <v>0</v>
      </c>
      <c r="S6" s="12">
        <v>0</v>
      </c>
      <c r="T6" s="12"/>
      <c r="U6" s="12">
        <v>0</v>
      </c>
      <c r="V6" s="12">
        <v>0.27938142538130001</v>
      </c>
      <c r="W6" s="12">
        <v>0.2614231963809</v>
      </c>
      <c r="X6" s="12">
        <v>8.4286033926920009E-2</v>
      </c>
      <c r="Y6" s="12">
        <v>0</v>
      </c>
      <c r="Z6" s="12"/>
      <c r="AA6" s="12"/>
      <c r="AB6" s="12">
        <v>0.3160427163067</v>
      </c>
      <c r="AC6" s="12">
        <v>0.32221839216289999</v>
      </c>
      <c r="AD6" s="12"/>
      <c r="AE6" s="12">
        <v>0</v>
      </c>
      <c r="AF6" s="12">
        <v>0.1084412195037</v>
      </c>
      <c r="AG6" s="12">
        <v>0</v>
      </c>
      <c r="AH6" s="12"/>
      <c r="AI6" s="12">
        <v>0</v>
      </c>
      <c r="AJ6" s="12"/>
      <c r="AK6" s="12">
        <v>0.1274561762666</v>
      </c>
      <c r="AL6" s="12">
        <v>0</v>
      </c>
      <c r="AM6" s="12">
        <v>0</v>
      </c>
      <c r="AN6" s="12">
        <v>0.34033687921569999</v>
      </c>
      <c r="AO6" s="12">
        <v>0.13808396041740001</v>
      </c>
      <c r="AP6" s="12">
        <v>0.36272662015469997</v>
      </c>
      <c r="AQ6" s="12">
        <v>0</v>
      </c>
      <c r="AR6" s="8"/>
    </row>
    <row r="7" spans="1:44" x14ac:dyDescent="0.2">
      <c r="A7" s="23"/>
      <c r="B7" s="23"/>
      <c r="C7" s="13">
        <v>25</v>
      </c>
      <c r="D7" s="13">
        <v>25</v>
      </c>
      <c r="E7" s="13">
        <v>0</v>
      </c>
      <c r="F7" s="13">
        <v>0</v>
      </c>
      <c r="G7" s="13">
        <v>0</v>
      </c>
      <c r="H7" s="13">
        <v>0</v>
      </c>
      <c r="I7" s="13">
        <v>6</v>
      </c>
      <c r="J7" s="13">
        <v>3</v>
      </c>
      <c r="K7" s="13">
        <v>6</v>
      </c>
      <c r="L7" s="13">
        <v>9</v>
      </c>
      <c r="M7" s="13">
        <v>17</v>
      </c>
      <c r="N7" s="13">
        <v>8</v>
      </c>
      <c r="O7" s="13">
        <v>14</v>
      </c>
      <c r="P7" s="13">
        <v>4</v>
      </c>
      <c r="Q7" s="13">
        <v>5</v>
      </c>
      <c r="R7" s="13">
        <v>0</v>
      </c>
      <c r="S7" s="13">
        <v>0</v>
      </c>
      <c r="T7" s="13">
        <v>0</v>
      </c>
      <c r="U7" s="13">
        <v>0</v>
      </c>
      <c r="V7" s="13">
        <v>12</v>
      </c>
      <c r="W7" s="13">
        <v>12</v>
      </c>
      <c r="X7" s="13">
        <v>1</v>
      </c>
      <c r="Y7" s="13">
        <v>0</v>
      </c>
      <c r="Z7" s="13">
        <v>0</v>
      </c>
      <c r="AA7" s="13">
        <v>0</v>
      </c>
      <c r="AB7" s="13">
        <v>19</v>
      </c>
      <c r="AC7" s="13">
        <v>2</v>
      </c>
      <c r="AD7" s="13">
        <v>0</v>
      </c>
      <c r="AE7" s="13">
        <v>0</v>
      </c>
      <c r="AF7" s="13">
        <v>2</v>
      </c>
      <c r="AG7" s="13">
        <v>0</v>
      </c>
      <c r="AH7" s="13">
        <v>0</v>
      </c>
      <c r="AI7" s="13">
        <v>0</v>
      </c>
      <c r="AJ7" s="13">
        <v>0</v>
      </c>
      <c r="AK7" s="13">
        <v>2</v>
      </c>
      <c r="AL7" s="13">
        <v>0</v>
      </c>
      <c r="AM7" s="13">
        <v>0</v>
      </c>
      <c r="AN7" s="13">
        <v>11</v>
      </c>
      <c r="AO7" s="13">
        <v>7</v>
      </c>
      <c r="AP7" s="13">
        <v>7</v>
      </c>
      <c r="AQ7" s="13">
        <v>0</v>
      </c>
      <c r="AR7" s="8"/>
    </row>
    <row r="8" spans="1:44" x14ac:dyDescent="0.2">
      <c r="A8" s="23"/>
      <c r="B8" s="23"/>
      <c r="C8" s="14" t="s">
        <v>128</v>
      </c>
      <c r="D8" s="14" t="s">
        <v>128</v>
      </c>
      <c r="E8" s="14" t="s">
        <v>128</v>
      </c>
      <c r="F8" s="14" t="s">
        <v>128</v>
      </c>
      <c r="G8" s="14" t="s">
        <v>128</v>
      </c>
      <c r="H8" s="14"/>
      <c r="I8" s="14"/>
      <c r="J8" s="14"/>
      <c r="K8" s="14"/>
      <c r="L8" s="14"/>
      <c r="M8" s="14"/>
      <c r="N8" s="14"/>
      <c r="O8" s="14"/>
      <c r="P8" s="14"/>
      <c r="Q8" s="14"/>
      <c r="R8" s="14"/>
      <c r="S8" s="14" t="s">
        <v>128</v>
      </c>
      <c r="T8" s="14" t="s">
        <v>128</v>
      </c>
      <c r="U8" s="14"/>
      <c r="V8" s="14"/>
      <c r="W8" s="14"/>
      <c r="X8" s="14"/>
      <c r="Y8" s="14"/>
      <c r="Z8" s="14" t="s">
        <v>128</v>
      </c>
      <c r="AA8" s="14" t="s">
        <v>128</v>
      </c>
      <c r="AB8" s="14"/>
      <c r="AC8" s="14"/>
      <c r="AD8" s="14" t="s">
        <v>128</v>
      </c>
      <c r="AE8" s="14"/>
      <c r="AF8" s="14"/>
      <c r="AG8" s="14" t="s">
        <v>128</v>
      </c>
      <c r="AH8" s="14" t="s">
        <v>128</v>
      </c>
      <c r="AI8" s="14" t="s">
        <v>128</v>
      </c>
      <c r="AJ8" s="14" t="s">
        <v>128</v>
      </c>
      <c r="AK8" s="14"/>
      <c r="AL8" s="14" t="s">
        <v>128</v>
      </c>
      <c r="AM8" s="14"/>
      <c r="AN8" s="14"/>
      <c r="AO8" s="14"/>
      <c r="AP8" s="14"/>
      <c r="AQ8" s="14"/>
      <c r="AR8" s="8"/>
    </row>
    <row r="9" spans="1:44" x14ac:dyDescent="0.2">
      <c r="A9" s="27"/>
      <c r="B9" s="24" t="s">
        <v>366</v>
      </c>
      <c r="C9" s="12">
        <v>0.16568975220320001</v>
      </c>
      <c r="D9" s="12">
        <v>0.16568975220320001</v>
      </c>
      <c r="E9" s="12"/>
      <c r="F9" s="12"/>
      <c r="G9" s="12"/>
      <c r="H9" s="12">
        <v>0.26407378697759998</v>
      </c>
      <c r="I9" s="12">
        <v>0.1242275349185</v>
      </c>
      <c r="J9" s="12">
        <v>0.24370117084490001</v>
      </c>
      <c r="K9" s="12">
        <v>0.101365376659</v>
      </c>
      <c r="L9" s="12">
        <v>0.2245274560429</v>
      </c>
      <c r="M9" s="12">
        <v>0.16611421965299999</v>
      </c>
      <c r="N9" s="12">
        <v>0.1687314800061</v>
      </c>
      <c r="O9" s="12">
        <v>0.12439054487700001</v>
      </c>
      <c r="P9" s="12">
        <v>0.2091344756705</v>
      </c>
      <c r="Q9" s="12">
        <v>0.1617972261226</v>
      </c>
      <c r="R9" s="12">
        <v>0.31965008584049998</v>
      </c>
      <c r="S9" s="12">
        <v>0</v>
      </c>
      <c r="T9" s="12"/>
      <c r="U9" s="12">
        <v>0.68375111588170001</v>
      </c>
      <c r="V9" s="12">
        <v>9.2705055928049993E-2</v>
      </c>
      <c r="W9" s="12">
        <v>0.21572048093080001</v>
      </c>
      <c r="X9" s="12">
        <v>0.21278334684149999</v>
      </c>
      <c r="Y9" s="12">
        <v>0.30456217915040001</v>
      </c>
      <c r="Z9" s="12"/>
      <c r="AA9" s="12"/>
      <c r="AB9" s="12">
        <v>0.2041454183775</v>
      </c>
      <c r="AC9" s="12">
        <v>8.1838711434919997E-2</v>
      </c>
      <c r="AD9" s="12"/>
      <c r="AE9" s="12">
        <v>9.9219021717289996E-2</v>
      </c>
      <c r="AF9" s="12">
        <v>0.1177126546119</v>
      </c>
      <c r="AG9" s="12">
        <v>0</v>
      </c>
      <c r="AH9" s="12"/>
      <c r="AI9" s="12">
        <v>0</v>
      </c>
      <c r="AJ9" s="12"/>
      <c r="AK9" s="12">
        <v>0.16454730364510001</v>
      </c>
      <c r="AL9" s="12">
        <v>0</v>
      </c>
      <c r="AM9" s="12">
        <v>0</v>
      </c>
      <c r="AN9" s="12">
        <v>5.5106757956440003E-2</v>
      </c>
      <c r="AO9" s="12">
        <v>0.24529727580480001</v>
      </c>
      <c r="AP9" s="12">
        <v>0.19988327356829999</v>
      </c>
      <c r="AQ9" s="12">
        <v>0</v>
      </c>
      <c r="AR9" s="8"/>
    </row>
    <row r="10" spans="1:44" x14ac:dyDescent="0.2">
      <c r="A10" s="23"/>
      <c r="B10" s="23"/>
      <c r="C10" s="13">
        <v>15</v>
      </c>
      <c r="D10" s="13">
        <v>15</v>
      </c>
      <c r="E10" s="13">
        <v>0</v>
      </c>
      <c r="F10" s="13">
        <v>0</v>
      </c>
      <c r="G10" s="13">
        <v>0</v>
      </c>
      <c r="H10" s="13">
        <v>1</v>
      </c>
      <c r="I10" s="13">
        <v>4</v>
      </c>
      <c r="J10" s="13">
        <v>3</v>
      </c>
      <c r="K10" s="13">
        <v>2</v>
      </c>
      <c r="L10" s="13">
        <v>5</v>
      </c>
      <c r="M10" s="13">
        <v>10</v>
      </c>
      <c r="N10" s="13">
        <v>5</v>
      </c>
      <c r="O10" s="13">
        <v>5</v>
      </c>
      <c r="P10" s="13">
        <v>4</v>
      </c>
      <c r="Q10" s="13">
        <v>2</v>
      </c>
      <c r="R10" s="13">
        <v>1</v>
      </c>
      <c r="S10" s="13">
        <v>0</v>
      </c>
      <c r="T10" s="13">
        <v>0</v>
      </c>
      <c r="U10" s="13">
        <v>1</v>
      </c>
      <c r="V10" s="13">
        <v>5</v>
      </c>
      <c r="W10" s="13">
        <v>8</v>
      </c>
      <c r="X10" s="13">
        <v>1</v>
      </c>
      <c r="Y10" s="13">
        <v>1</v>
      </c>
      <c r="Z10" s="13">
        <v>0</v>
      </c>
      <c r="AA10" s="13">
        <v>0</v>
      </c>
      <c r="AB10" s="13">
        <v>10</v>
      </c>
      <c r="AC10" s="13">
        <v>1</v>
      </c>
      <c r="AD10" s="13">
        <v>0</v>
      </c>
      <c r="AE10" s="13">
        <v>1</v>
      </c>
      <c r="AF10" s="13">
        <v>1</v>
      </c>
      <c r="AG10" s="13">
        <v>0</v>
      </c>
      <c r="AH10" s="13">
        <v>0</v>
      </c>
      <c r="AI10" s="13">
        <v>0</v>
      </c>
      <c r="AJ10" s="13">
        <v>0</v>
      </c>
      <c r="AK10" s="13">
        <v>2</v>
      </c>
      <c r="AL10" s="13">
        <v>0</v>
      </c>
      <c r="AM10" s="13">
        <v>0</v>
      </c>
      <c r="AN10" s="13">
        <v>3</v>
      </c>
      <c r="AO10" s="13">
        <v>7</v>
      </c>
      <c r="AP10" s="13">
        <v>5</v>
      </c>
      <c r="AQ10" s="13">
        <v>0</v>
      </c>
      <c r="AR10" s="8"/>
    </row>
    <row r="11" spans="1:44" x14ac:dyDescent="0.2">
      <c r="A11" s="23"/>
      <c r="B11" s="23"/>
      <c r="C11" s="14" t="s">
        <v>128</v>
      </c>
      <c r="D11" s="14" t="s">
        <v>128</v>
      </c>
      <c r="E11" s="14" t="s">
        <v>128</v>
      </c>
      <c r="F11" s="14" t="s">
        <v>128</v>
      </c>
      <c r="G11" s="14" t="s">
        <v>128</v>
      </c>
      <c r="H11" s="14"/>
      <c r="I11" s="14"/>
      <c r="J11" s="14"/>
      <c r="K11" s="14"/>
      <c r="L11" s="14"/>
      <c r="M11" s="14"/>
      <c r="N11" s="14"/>
      <c r="O11" s="14"/>
      <c r="P11" s="14"/>
      <c r="Q11" s="14"/>
      <c r="R11" s="14"/>
      <c r="S11" s="14" t="s">
        <v>128</v>
      </c>
      <c r="T11" s="14" t="s">
        <v>128</v>
      </c>
      <c r="U11" s="14"/>
      <c r="V11" s="14"/>
      <c r="W11" s="14"/>
      <c r="X11" s="14"/>
      <c r="Y11" s="14"/>
      <c r="Z11" s="14" t="s">
        <v>128</v>
      </c>
      <c r="AA11" s="14" t="s">
        <v>128</v>
      </c>
      <c r="AB11" s="14"/>
      <c r="AC11" s="14"/>
      <c r="AD11" s="14" t="s">
        <v>128</v>
      </c>
      <c r="AE11" s="14"/>
      <c r="AF11" s="14"/>
      <c r="AG11" s="14" t="s">
        <v>128</v>
      </c>
      <c r="AH11" s="14" t="s">
        <v>128</v>
      </c>
      <c r="AI11" s="14" t="s">
        <v>128</v>
      </c>
      <c r="AJ11" s="14" t="s">
        <v>128</v>
      </c>
      <c r="AK11" s="14"/>
      <c r="AL11" s="14" t="s">
        <v>128</v>
      </c>
      <c r="AM11" s="14"/>
      <c r="AN11" s="14"/>
      <c r="AO11" s="14"/>
      <c r="AP11" s="14"/>
      <c r="AQ11" s="14"/>
      <c r="AR11" s="8"/>
    </row>
    <row r="12" spans="1:44" x14ac:dyDescent="0.2">
      <c r="A12" s="27"/>
      <c r="B12" s="24" t="s">
        <v>367</v>
      </c>
      <c r="C12" s="12">
        <v>0.1419152612264</v>
      </c>
      <c r="D12" s="12">
        <v>0.1419152612264</v>
      </c>
      <c r="E12" s="12"/>
      <c r="F12" s="12"/>
      <c r="G12" s="12"/>
      <c r="H12" s="12">
        <v>0</v>
      </c>
      <c r="I12" s="12">
        <v>0.10982145338389999</v>
      </c>
      <c r="J12" s="12">
        <v>0.39843930010009998</v>
      </c>
      <c r="K12" s="12">
        <v>0.24122660003900001</v>
      </c>
      <c r="L12" s="12">
        <v>6.8558104591709995E-2</v>
      </c>
      <c r="M12" s="12">
        <v>7.9117753804870003E-2</v>
      </c>
      <c r="N12" s="12">
        <v>0.23645732898810001</v>
      </c>
      <c r="O12" s="12">
        <v>0.13936145431290001</v>
      </c>
      <c r="P12" s="12">
        <v>0.1384703842269</v>
      </c>
      <c r="Q12" s="12">
        <v>0.2143779794472</v>
      </c>
      <c r="R12" s="12">
        <v>0.2118779507785</v>
      </c>
      <c r="S12" s="12">
        <v>0</v>
      </c>
      <c r="T12" s="12"/>
      <c r="U12" s="12">
        <v>0</v>
      </c>
      <c r="V12" s="12">
        <v>0.13805212076250001</v>
      </c>
      <c r="W12" s="12">
        <v>0.1708647293619</v>
      </c>
      <c r="X12" s="12">
        <v>0.14104203779589999</v>
      </c>
      <c r="Y12" s="12">
        <v>0</v>
      </c>
      <c r="Z12" s="12"/>
      <c r="AA12" s="12"/>
      <c r="AB12" s="12">
        <v>7.3259938415979997E-2</v>
      </c>
      <c r="AC12" s="12">
        <v>0.21347771093439999</v>
      </c>
      <c r="AD12" s="12"/>
      <c r="AE12" s="12">
        <v>0.1867612356544</v>
      </c>
      <c r="AF12" s="12">
        <v>0.2402384961947</v>
      </c>
      <c r="AG12" s="12">
        <v>0</v>
      </c>
      <c r="AH12" s="12"/>
      <c r="AI12" s="12">
        <v>0</v>
      </c>
      <c r="AJ12" s="12"/>
      <c r="AK12" s="12">
        <v>0.26262208160599998</v>
      </c>
      <c r="AL12" s="12">
        <v>0</v>
      </c>
      <c r="AM12" s="12">
        <v>0.19641138879959999</v>
      </c>
      <c r="AN12" s="12">
        <v>0.1619323347303</v>
      </c>
      <c r="AO12" s="12">
        <v>0.18394454567080001</v>
      </c>
      <c r="AP12" s="12">
        <v>5.6056665688139988E-2</v>
      </c>
      <c r="AQ12" s="12">
        <v>0</v>
      </c>
      <c r="AR12" s="8"/>
    </row>
    <row r="13" spans="1:44" x14ac:dyDescent="0.2">
      <c r="A13" s="23"/>
      <c r="B13" s="23"/>
      <c r="C13" s="13">
        <v>13</v>
      </c>
      <c r="D13" s="13">
        <v>13</v>
      </c>
      <c r="E13" s="13">
        <v>0</v>
      </c>
      <c r="F13" s="13">
        <v>0</v>
      </c>
      <c r="G13" s="13">
        <v>0</v>
      </c>
      <c r="H13" s="13">
        <v>0</v>
      </c>
      <c r="I13" s="13">
        <v>2</v>
      </c>
      <c r="J13" s="13">
        <v>5</v>
      </c>
      <c r="K13" s="13">
        <v>3</v>
      </c>
      <c r="L13" s="13">
        <v>3</v>
      </c>
      <c r="M13" s="13">
        <v>5</v>
      </c>
      <c r="N13" s="13">
        <v>8</v>
      </c>
      <c r="O13" s="13">
        <v>5</v>
      </c>
      <c r="P13" s="13">
        <v>2</v>
      </c>
      <c r="Q13" s="13">
        <v>4</v>
      </c>
      <c r="R13" s="13">
        <v>1</v>
      </c>
      <c r="S13" s="13">
        <v>0</v>
      </c>
      <c r="T13" s="13">
        <v>0</v>
      </c>
      <c r="U13" s="13">
        <v>0</v>
      </c>
      <c r="V13" s="13">
        <v>4</v>
      </c>
      <c r="W13" s="13">
        <v>8</v>
      </c>
      <c r="X13" s="13">
        <v>1</v>
      </c>
      <c r="Y13" s="13">
        <v>0</v>
      </c>
      <c r="Z13" s="13">
        <v>0</v>
      </c>
      <c r="AA13" s="13">
        <v>0</v>
      </c>
      <c r="AB13" s="13">
        <v>5</v>
      </c>
      <c r="AC13" s="13">
        <v>2</v>
      </c>
      <c r="AD13" s="13">
        <v>0</v>
      </c>
      <c r="AE13" s="13">
        <v>1</v>
      </c>
      <c r="AF13" s="13">
        <v>2</v>
      </c>
      <c r="AG13" s="13">
        <v>0</v>
      </c>
      <c r="AH13" s="13">
        <v>0</v>
      </c>
      <c r="AI13" s="13">
        <v>0</v>
      </c>
      <c r="AJ13" s="13">
        <v>0</v>
      </c>
      <c r="AK13" s="13">
        <v>3</v>
      </c>
      <c r="AL13" s="13">
        <v>0</v>
      </c>
      <c r="AM13" s="13">
        <v>1</v>
      </c>
      <c r="AN13" s="13">
        <v>5</v>
      </c>
      <c r="AO13" s="13">
        <v>5</v>
      </c>
      <c r="AP13" s="13">
        <v>2</v>
      </c>
      <c r="AQ13" s="13">
        <v>0</v>
      </c>
      <c r="AR13" s="8"/>
    </row>
    <row r="14" spans="1:44" x14ac:dyDescent="0.2">
      <c r="A14" s="23"/>
      <c r="B14" s="23"/>
      <c r="C14" s="14" t="s">
        <v>128</v>
      </c>
      <c r="D14" s="14" t="s">
        <v>128</v>
      </c>
      <c r="E14" s="14" t="s">
        <v>128</v>
      </c>
      <c r="F14" s="14" t="s">
        <v>128</v>
      </c>
      <c r="G14" s="14" t="s">
        <v>128</v>
      </c>
      <c r="H14" s="14"/>
      <c r="I14" s="14"/>
      <c r="J14" s="14"/>
      <c r="K14" s="14"/>
      <c r="L14" s="14"/>
      <c r="M14" s="14"/>
      <c r="N14" s="14"/>
      <c r="O14" s="14"/>
      <c r="P14" s="14"/>
      <c r="Q14" s="14"/>
      <c r="R14" s="14"/>
      <c r="S14" s="14" t="s">
        <v>128</v>
      </c>
      <c r="T14" s="14" t="s">
        <v>128</v>
      </c>
      <c r="U14" s="14"/>
      <c r="V14" s="14"/>
      <c r="W14" s="14"/>
      <c r="X14" s="14"/>
      <c r="Y14" s="14"/>
      <c r="Z14" s="14" t="s">
        <v>128</v>
      </c>
      <c r="AA14" s="14" t="s">
        <v>128</v>
      </c>
      <c r="AB14" s="14"/>
      <c r="AC14" s="14"/>
      <c r="AD14" s="14" t="s">
        <v>128</v>
      </c>
      <c r="AE14" s="14"/>
      <c r="AF14" s="14"/>
      <c r="AG14" s="14" t="s">
        <v>128</v>
      </c>
      <c r="AH14" s="14" t="s">
        <v>128</v>
      </c>
      <c r="AI14" s="14" t="s">
        <v>128</v>
      </c>
      <c r="AJ14" s="14" t="s">
        <v>128</v>
      </c>
      <c r="AK14" s="14"/>
      <c r="AL14" s="14" t="s">
        <v>128</v>
      </c>
      <c r="AM14" s="14"/>
      <c r="AN14" s="14"/>
      <c r="AO14" s="14"/>
      <c r="AP14" s="14"/>
      <c r="AQ14" s="14"/>
      <c r="AR14" s="8"/>
    </row>
    <row r="15" spans="1:44" x14ac:dyDescent="0.2">
      <c r="A15" s="27"/>
      <c r="B15" s="24" t="s">
        <v>368</v>
      </c>
      <c r="C15" s="12">
        <v>0.14423614725219999</v>
      </c>
      <c r="D15" s="12">
        <v>0.14423614725219999</v>
      </c>
      <c r="E15" s="12"/>
      <c r="F15" s="12"/>
      <c r="G15" s="12"/>
      <c r="H15" s="12">
        <v>0</v>
      </c>
      <c r="I15" s="12">
        <v>0.3185910270233</v>
      </c>
      <c r="J15" s="12">
        <v>6.2593546851869991E-2</v>
      </c>
      <c r="K15" s="12">
        <v>0.16118528280659999</v>
      </c>
      <c r="L15" s="12">
        <v>4.8449444040519998E-2</v>
      </c>
      <c r="M15" s="12">
        <v>6.8572147702419997E-2</v>
      </c>
      <c r="N15" s="12">
        <v>0.2354709089492</v>
      </c>
      <c r="O15" s="12">
        <v>0.1495578577384</v>
      </c>
      <c r="P15" s="12">
        <v>4.2080609535590001E-2</v>
      </c>
      <c r="Q15" s="12">
        <v>6.4646622797849995E-2</v>
      </c>
      <c r="R15" s="12">
        <v>0.29168982669870003</v>
      </c>
      <c r="S15" s="12">
        <v>0</v>
      </c>
      <c r="T15" s="12"/>
      <c r="U15" s="12">
        <v>0.31624888411829999</v>
      </c>
      <c r="V15" s="12">
        <v>0.19205932464120001</v>
      </c>
      <c r="W15" s="12">
        <v>7.5217853793089998E-2</v>
      </c>
      <c r="X15" s="12">
        <v>8.5361570128240014E-2</v>
      </c>
      <c r="Y15" s="12">
        <v>0.2817324814944</v>
      </c>
      <c r="Z15" s="12"/>
      <c r="AA15" s="12"/>
      <c r="AB15" s="12">
        <v>8.1225848132749995E-2</v>
      </c>
      <c r="AC15" s="12">
        <v>0</v>
      </c>
      <c r="AD15" s="12"/>
      <c r="AE15" s="12">
        <v>0.1867612356544</v>
      </c>
      <c r="AF15" s="12">
        <v>0.32710578351199998</v>
      </c>
      <c r="AG15" s="12">
        <v>1</v>
      </c>
      <c r="AH15" s="12"/>
      <c r="AI15" s="12">
        <v>0</v>
      </c>
      <c r="AJ15" s="12"/>
      <c r="AK15" s="12">
        <v>0.15460497087989999</v>
      </c>
      <c r="AL15" s="12">
        <v>0</v>
      </c>
      <c r="AM15" s="12">
        <v>0</v>
      </c>
      <c r="AN15" s="12">
        <v>0.23581477032859999</v>
      </c>
      <c r="AO15" s="12">
        <v>0.13012267900060001</v>
      </c>
      <c r="AP15" s="12">
        <v>6.6930819076279999E-2</v>
      </c>
      <c r="AQ15" s="12">
        <v>0</v>
      </c>
      <c r="AR15" s="8"/>
    </row>
    <row r="16" spans="1:44" x14ac:dyDescent="0.2">
      <c r="A16" s="23"/>
      <c r="B16" s="23"/>
      <c r="C16" s="13">
        <v>14</v>
      </c>
      <c r="D16" s="13">
        <v>14</v>
      </c>
      <c r="E16" s="13">
        <v>0</v>
      </c>
      <c r="F16" s="13">
        <v>0</v>
      </c>
      <c r="G16" s="13">
        <v>0</v>
      </c>
      <c r="H16" s="13">
        <v>0</v>
      </c>
      <c r="I16" s="13">
        <v>4</v>
      </c>
      <c r="J16" s="13">
        <v>1</v>
      </c>
      <c r="K16" s="13">
        <v>5</v>
      </c>
      <c r="L16" s="13">
        <v>3</v>
      </c>
      <c r="M16" s="13">
        <v>5</v>
      </c>
      <c r="N16" s="13">
        <v>8</v>
      </c>
      <c r="O16" s="13">
        <v>6</v>
      </c>
      <c r="P16" s="13">
        <v>1</v>
      </c>
      <c r="Q16" s="13">
        <v>2</v>
      </c>
      <c r="R16" s="13">
        <v>2</v>
      </c>
      <c r="S16" s="13">
        <v>0</v>
      </c>
      <c r="T16" s="13">
        <v>0</v>
      </c>
      <c r="U16" s="13">
        <v>1</v>
      </c>
      <c r="V16" s="13">
        <v>5</v>
      </c>
      <c r="W16" s="13">
        <v>5</v>
      </c>
      <c r="X16" s="13">
        <v>1</v>
      </c>
      <c r="Y16" s="13">
        <v>2</v>
      </c>
      <c r="Z16" s="13">
        <v>0</v>
      </c>
      <c r="AA16" s="13">
        <v>0</v>
      </c>
      <c r="AB16" s="13">
        <v>6</v>
      </c>
      <c r="AC16" s="13">
        <v>0</v>
      </c>
      <c r="AD16" s="13">
        <v>0</v>
      </c>
      <c r="AE16" s="13">
        <v>1</v>
      </c>
      <c r="AF16" s="13">
        <v>2</v>
      </c>
      <c r="AG16" s="13">
        <v>1</v>
      </c>
      <c r="AH16" s="13">
        <v>0</v>
      </c>
      <c r="AI16" s="13">
        <v>0</v>
      </c>
      <c r="AJ16" s="13">
        <v>0</v>
      </c>
      <c r="AK16" s="13">
        <v>3</v>
      </c>
      <c r="AL16" s="13">
        <v>0</v>
      </c>
      <c r="AM16" s="13">
        <v>0</v>
      </c>
      <c r="AN16" s="13">
        <v>4</v>
      </c>
      <c r="AO16" s="13">
        <v>6</v>
      </c>
      <c r="AP16" s="13">
        <v>3</v>
      </c>
      <c r="AQ16" s="13">
        <v>0</v>
      </c>
      <c r="AR16" s="8"/>
    </row>
    <row r="17" spans="1:44" x14ac:dyDescent="0.2">
      <c r="A17" s="23"/>
      <c r="B17" s="23"/>
      <c r="C17" s="14" t="s">
        <v>128</v>
      </c>
      <c r="D17" s="14" t="s">
        <v>128</v>
      </c>
      <c r="E17" s="14" t="s">
        <v>128</v>
      </c>
      <c r="F17" s="14" t="s">
        <v>128</v>
      </c>
      <c r="G17" s="14" t="s">
        <v>128</v>
      </c>
      <c r="H17" s="14"/>
      <c r="I17" s="14"/>
      <c r="J17" s="14"/>
      <c r="K17" s="14"/>
      <c r="L17" s="14"/>
      <c r="M17" s="14"/>
      <c r="N17" s="14"/>
      <c r="O17" s="14"/>
      <c r="P17" s="14"/>
      <c r="Q17" s="14"/>
      <c r="R17" s="14"/>
      <c r="S17" s="14" t="s">
        <v>128</v>
      </c>
      <c r="T17" s="14" t="s">
        <v>128</v>
      </c>
      <c r="U17" s="14"/>
      <c r="V17" s="14"/>
      <c r="W17" s="14"/>
      <c r="X17" s="14"/>
      <c r="Y17" s="14"/>
      <c r="Z17" s="14" t="s">
        <v>128</v>
      </c>
      <c r="AA17" s="14" t="s">
        <v>128</v>
      </c>
      <c r="AB17" s="14"/>
      <c r="AC17" s="14"/>
      <c r="AD17" s="14" t="s">
        <v>128</v>
      </c>
      <c r="AE17" s="14"/>
      <c r="AF17" s="14"/>
      <c r="AG17" s="14" t="s">
        <v>128</v>
      </c>
      <c r="AH17" s="14" t="s">
        <v>128</v>
      </c>
      <c r="AI17" s="14" t="s">
        <v>128</v>
      </c>
      <c r="AJ17" s="14" t="s">
        <v>128</v>
      </c>
      <c r="AK17" s="14"/>
      <c r="AL17" s="14" t="s">
        <v>128</v>
      </c>
      <c r="AM17" s="14"/>
      <c r="AN17" s="14"/>
      <c r="AO17" s="14"/>
      <c r="AP17" s="14"/>
      <c r="AQ17" s="14"/>
      <c r="AR17" s="8"/>
    </row>
    <row r="18" spans="1:44" x14ac:dyDescent="0.2">
      <c r="A18" s="27"/>
      <c r="B18" s="24" t="s">
        <v>369</v>
      </c>
      <c r="C18" s="12">
        <v>0.12431714334170001</v>
      </c>
      <c r="D18" s="12">
        <v>0.12431714334170001</v>
      </c>
      <c r="E18" s="12"/>
      <c r="F18" s="12"/>
      <c r="G18" s="12"/>
      <c r="H18" s="12">
        <v>0.57691177087970003</v>
      </c>
      <c r="I18" s="12">
        <v>0.15581070990109999</v>
      </c>
      <c r="J18" s="12">
        <v>6.2593546851869991E-2</v>
      </c>
      <c r="K18" s="12">
        <v>1.6504601261839998E-2</v>
      </c>
      <c r="L18" s="12">
        <v>8.9345867866509998E-2</v>
      </c>
      <c r="M18" s="12">
        <v>0.192632010592</v>
      </c>
      <c r="N18" s="12">
        <v>2.7624305842919999E-2</v>
      </c>
      <c r="O18" s="12">
        <v>0.15219947461370001</v>
      </c>
      <c r="P18" s="12">
        <v>6.1530683635349998E-2</v>
      </c>
      <c r="Q18" s="12">
        <v>8.7260499626440002E-2</v>
      </c>
      <c r="R18" s="12">
        <v>0</v>
      </c>
      <c r="S18" s="12">
        <v>1</v>
      </c>
      <c r="T18" s="12"/>
      <c r="U18" s="12">
        <v>0</v>
      </c>
      <c r="V18" s="12">
        <v>0.14341887164200001</v>
      </c>
      <c r="W18" s="12">
        <v>0.1251307664588</v>
      </c>
      <c r="X18" s="12">
        <v>0</v>
      </c>
      <c r="Y18" s="12">
        <v>0.18136334555690001</v>
      </c>
      <c r="Z18" s="12"/>
      <c r="AA18" s="12"/>
      <c r="AB18" s="12">
        <v>0.15091478510760001</v>
      </c>
      <c r="AC18" s="12">
        <v>0</v>
      </c>
      <c r="AD18" s="12"/>
      <c r="AE18" s="12">
        <v>0.17608234537770001</v>
      </c>
      <c r="AF18" s="12">
        <v>0.1336436254367</v>
      </c>
      <c r="AG18" s="12">
        <v>0</v>
      </c>
      <c r="AH18" s="12"/>
      <c r="AI18" s="12">
        <v>0</v>
      </c>
      <c r="AJ18" s="12"/>
      <c r="AK18" s="12">
        <v>8.7463619891069988E-2</v>
      </c>
      <c r="AL18" s="12">
        <v>1</v>
      </c>
      <c r="AM18" s="12">
        <v>0.2793507088105</v>
      </c>
      <c r="AN18" s="12">
        <v>0.1630136698221</v>
      </c>
      <c r="AO18" s="12">
        <v>0.1529166541527</v>
      </c>
      <c r="AP18" s="12">
        <v>0</v>
      </c>
      <c r="AQ18" s="12">
        <v>0</v>
      </c>
      <c r="AR18" s="8"/>
    </row>
    <row r="19" spans="1:44" x14ac:dyDescent="0.2">
      <c r="A19" s="23"/>
      <c r="B19" s="23"/>
      <c r="C19" s="13">
        <v>10</v>
      </c>
      <c r="D19" s="13">
        <v>10</v>
      </c>
      <c r="E19" s="13">
        <v>0</v>
      </c>
      <c r="F19" s="13">
        <v>0</v>
      </c>
      <c r="G19" s="13">
        <v>0</v>
      </c>
      <c r="H19" s="13">
        <v>1</v>
      </c>
      <c r="I19" s="13">
        <v>2</v>
      </c>
      <c r="J19" s="13">
        <v>1</v>
      </c>
      <c r="K19" s="13">
        <v>1</v>
      </c>
      <c r="L19" s="13">
        <v>4</v>
      </c>
      <c r="M19" s="13">
        <v>8</v>
      </c>
      <c r="N19" s="13">
        <v>2</v>
      </c>
      <c r="O19" s="13">
        <v>4</v>
      </c>
      <c r="P19" s="13">
        <v>1</v>
      </c>
      <c r="Q19" s="13">
        <v>2</v>
      </c>
      <c r="R19" s="13">
        <v>0</v>
      </c>
      <c r="S19" s="13">
        <v>1</v>
      </c>
      <c r="T19" s="13">
        <v>0</v>
      </c>
      <c r="U19" s="13">
        <v>0</v>
      </c>
      <c r="V19" s="13">
        <v>4</v>
      </c>
      <c r="W19" s="13">
        <v>5</v>
      </c>
      <c r="X19" s="13">
        <v>0</v>
      </c>
      <c r="Y19" s="13">
        <v>1</v>
      </c>
      <c r="Z19" s="13">
        <v>0</v>
      </c>
      <c r="AA19" s="13">
        <v>0</v>
      </c>
      <c r="AB19" s="13">
        <v>4</v>
      </c>
      <c r="AC19" s="13">
        <v>0</v>
      </c>
      <c r="AD19" s="13">
        <v>0</v>
      </c>
      <c r="AE19" s="13">
        <v>1</v>
      </c>
      <c r="AF19" s="13">
        <v>3</v>
      </c>
      <c r="AG19" s="13">
        <v>0</v>
      </c>
      <c r="AH19" s="13">
        <v>0</v>
      </c>
      <c r="AI19" s="13">
        <v>0</v>
      </c>
      <c r="AJ19" s="13">
        <v>0</v>
      </c>
      <c r="AK19" s="13">
        <v>2</v>
      </c>
      <c r="AL19" s="13">
        <v>1</v>
      </c>
      <c r="AM19" s="13">
        <v>1</v>
      </c>
      <c r="AN19" s="13">
        <v>3</v>
      </c>
      <c r="AO19" s="13">
        <v>5</v>
      </c>
      <c r="AP19" s="13">
        <v>0</v>
      </c>
      <c r="AQ19" s="13">
        <v>0</v>
      </c>
      <c r="AR19" s="8"/>
    </row>
    <row r="20" spans="1:44" x14ac:dyDescent="0.2">
      <c r="A20" s="23"/>
      <c r="B20" s="23"/>
      <c r="C20" s="14" t="s">
        <v>128</v>
      </c>
      <c r="D20" s="14" t="s">
        <v>128</v>
      </c>
      <c r="E20" s="14" t="s">
        <v>128</v>
      </c>
      <c r="F20" s="14" t="s">
        <v>128</v>
      </c>
      <c r="G20" s="14" t="s">
        <v>128</v>
      </c>
      <c r="H20" s="15" t="s">
        <v>132</v>
      </c>
      <c r="I20" s="14"/>
      <c r="J20" s="14"/>
      <c r="K20" s="14"/>
      <c r="L20" s="14"/>
      <c r="M20" s="15" t="s">
        <v>148</v>
      </c>
      <c r="N20" s="14"/>
      <c r="O20" s="14"/>
      <c r="P20" s="14"/>
      <c r="Q20" s="14"/>
      <c r="R20" s="14"/>
      <c r="S20" s="14" t="s">
        <v>128</v>
      </c>
      <c r="T20" s="14" t="s">
        <v>128</v>
      </c>
      <c r="U20" s="14"/>
      <c r="V20" s="14"/>
      <c r="W20" s="14"/>
      <c r="X20" s="14"/>
      <c r="Y20" s="14"/>
      <c r="Z20" s="14" t="s">
        <v>128</v>
      </c>
      <c r="AA20" s="14" t="s">
        <v>128</v>
      </c>
      <c r="AB20" s="14"/>
      <c r="AC20" s="14"/>
      <c r="AD20" s="14" t="s">
        <v>128</v>
      </c>
      <c r="AE20" s="14"/>
      <c r="AF20" s="14"/>
      <c r="AG20" s="14" t="s">
        <v>128</v>
      </c>
      <c r="AH20" s="14" t="s">
        <v>128</v>
      </c>
      <c r="AI20" s="14" t="s">
        <v>128</v>
      </c>
      <c r="AJ20" s="14" t="s">
        <v>128</v>
      </c>
      <c r="AK20" s="14"/>
      <c r="AL20" s="14" t="s">
        <v>128</v>
      </c>
      <c r="AM20" s="14"/>
      <c r="AN20" s="14"/>
      <c r="AO20" s="14"/>
      <c r="AP20" s="14"/>
      <c r="AQ20" s="14"/>
      <c r="AR20" s="8"/>
    </row>
    <row r="21" spans="1:44" x14ac:dyDescent="0.2">
      <c r="A21" s="27"/>
      <c r="B21" s="24" t="s">
        <v>370</v>
      </c>
      <c r="C21" s="12">
        <v>5.9688301090870012E-2</v>
      </c>
      <c r="D21" s="12">
        <v>5.9688301090870012E-2</v>
      </c>
      <c r="E21" s="12"/>
      <c r="F21" s="12"/>
      <c r="G21" s="12"/>
      <c r="H21" s="12">
        <v>0</v>
      </c>
      <c r="I21" s="12">
        <v>2.0039053115060001E-2</v>
      </c>
      <c r="J21" s="12">
        <v>0</v>
      </c>
      <c r="K21" s="12">
        <v>6.6018405047380005E-2</v>
      </c>
      <c r="L21" s="12">
        <v>0.1011228643713</v>
      </c>
      <c r="M21" s="12">
        <v>0.1016001852234</v>
      </c>
      <c r="N21" s="12">
        <v>0</v>
      </c>
      <c r="O21" s="12">
        <v>9.6968720905940012E-2</v>
      </c>
      <c r="P21" s="12">
        <v>2.371161573543E-2</v>
      </c>
      <c r="Q21" s="12">
        <v>3.4322390910650001E-2</v>
      </c>
      <c r="R21" s="12">
        <v>0</v>
      </c>
      <c r="S21" s="12">
        <v>0</v>
      </c>
      <c r="T21" s="12"/>
      <c r="U21" s="12">
        <v>0</v>
      </c>
      <c r="V21" s="12">
        <v>6.255190689199E-2</v>
      </c>
      <c r="W21" s="12">
        <v>7.7944839325660001E-2</v>
      </c>
      <c r="X21" s="12">
        <v>0</v>
      </c>
      <c r="Y21" s="12">
        <v>0</v>
      </c>
      <c r="Z21" s="12"/>
      <c r="AA21" s="12"/>
      <c r="AB21" s="12">
        <v>5.1293212783519997E-2</v>
      </c>
      <c r="AC21" s="12">
        <v>0</v>
      </c>
      <c r="AD21" s="12"/>
      <c r="AE21" s="12">
        <v>0.24642599867859999</v>
      </c>
      <c r="AF21" s="12">
        <v>7.2858220740940005E-2</v>
      </c>
      <c r="AG21" s="12">
        <v>0</v>
      </c>
      <c r="AH21" s="12"/>
      <c r="AI21" s="12">
        <v>0</v>
      </c>
      <c r="AJ21" s="12"/>
      <c r="AK21" s="12">
        <v>7.3584964927429997E-2</v>
      </c>
      <c r="AL21" s="12">
        <v>0</v>
      </c>
      <c r="AM21" s="12">
        <v>0.32782651359019999</v>
      </c>
      <c r="AN21" s="12">
        <v>1.306739683391E-2</v>
      </c>
      <c r="AO21" s="12">
        <v>5.7388193412029997E-2</v>
      </c>
      <c r="AP21" s="12">
        <v>7.5779221595240004E-2</v>
      </c>
      <c r="AQ21" s="12">
        <v>0.25176443860190001</v>
      </c>
      <c r="AR21" s="8"/>
    </row>
    <row r="22" spans="1:44" x14ac:dyDescent="0.2">
      <c r="A22" s="23"/>
      <c r="B22" s="23"/>
      <c r="C22" s="13">
        <v>11</v>
      </c>
      <c r="D22" s="13">
        <v>11</v>
      </c>
      <c r="E22" s="13">
        <v>0</v>
      </c>
      <c r="F22" s="13">
        <v>0</v>
      </c>
      <c r="G22" s="13">
        <v>0</v>
      </c>
      <c r="H22" s="13">
        <v>0</v>
      </c>
      <c r="I22" s="13">
        <v>1</v>
      </c>
      <c r="J22" s="13">
        <v>0</v>
      </c>
      <c r="K22" s="13">
        <v>4</v>
      </c>
      <c r="L22" s="13">
        <v>5</v>
      </c>
      <c r="M22" s="13">
        <v>11</v>
      </c>
      <c r="N22" s="13">
        <v>0</v>
      </c>
      <c r="O22" s="13">
        <v>9</v>
      </c>
      <c r="P22" s="13">
        <v>1</v>
      </c>
      <c r="Q22" s="13">
        <v>1</v>
      </c>
      <c r="R22" s="13">
        <v>0</v>
      </c>
      <c r="S22" s="13">
        <v>0</v>
      </c>
      <c r="T22" s="13">
        <v>0</v>
      </c>
      <c r="U22" s="13">
        <v>0</v>
      </c>
      <c r="V22" s="13">
        <v>5</v>
      </c>
      <c r="W22" s="13">
        <v>6</v>
      </c>
      <c r="X22" s="13">
        <v>0</v>
      </c>
      <c r="Y22" s="13">
        <v>0</v>
      </c>
      <c r="Z22" s="13">
        <v>0</v>
      </c>
      <c r="AA22" s="13">
        <v>0</v>
      </c>
      <c r="AB22" s="13">
        <v>6</v>
      </c>
      <c r="AC22" s="13">
        <v>0</v>
      </c>
      <c r="AD22" s="13">
        <v>0</v>
      </c>
      <c r="AE22" s="13">
        <v>2</v>
      </c>
      <c r="AF22" s="13">
        <v>2</v>
      </c>
      <c r="AG22" s="13">
        <v>0</v>
      </c>
      <c r="AH22" s="13">
        <v>0</v>
      </c>
      <c r="AI22" s="13">
        <v>0</v>
      </c>
      <c r="AJ22" s="13">
        <v>0</v>
      </c>
      <c r="AK22" s="13">
        <v>1</v>
      </c>
      <c r="AL22" s="13">
        <v>0</v>
      </c>
      <c r="AM22" s="13">
        <v>1</v>
      </c>
      <c r="AN22" s="13">
        <v>1</v>
      </c>
      <c r="AO22" s="13">
        <v>5</v>
      </c>
      <c r="AP22" s="13">
        <v>3</v>
      </c>
      <c r="AQ22" s="13">
        <v>1</v>
      </c>
      <c r="AR22" s="8"/>
    </row>
    <row r="23" spans="1:44" x14ac:dyDescent="0.2">
      <c r="A23" s="23"/>
      <c r="B23" s="23"/>
      <c r="C23" s="14" t="s">
        <v>128</v>
      </c>
      <c r="D23" s="14" t="s">
        <v>128</v>
      </c>
      <c r="E23" s="14" t="s">
        <v>128</v>
      </c>
      <c r="F23" s="14" t="s">
        <v>128</v>
      </c>
      <c r="G23" s="14" t="s">
        <v>128</v>
      </c>
      <c r="H23" s="14"/>
      <c r="I23" s="14"/>
      <c r="J23" s="14"/>
      <c r="K23" s="14"/>
      <c r="L23" s="14"/>
      <c r="M23" s="15" t="s">
        <v>148</v>
      </c>
      <c r="N23" s="14"/>
      <c r="O23" s="14"/>
      <c r="P23" s="14"/>
      <c r="Q23" s="14"/>
      <c r="R23" s="14"/>
      <c r="S23" s="14" t="s">
        <v>128</v>
      </c>
      <c r="T23" s="14" t="s">
        <v>128</v>
      </c>
      <c r="U23" s="14"/>
      <c r="V23" s="14"/>
      <c r="W23" s="14"/>
      <c r="X23" s="14"/>
      <c r="Y23" s="14"/>
      <c r="Z23" s="14" t="s">
        <v>128</v>
      </c>
      <c r="AA23" s="14" t="s">
        <v>128</v>
      </c>
      <c r="AB23" s="14"/>
      <c r="AC23" s="14"/>
      <c r="AD23" s="14" t="s">
        <v>128</v>
      </c>
      <c r="AE23" s="14"/>
      <c r="AF23" s="14"/>
      <c r="AG23" s="14" t="s">
        <v>128</v>
      </c>
      <c r="AH23" s="14" t="s">
        <v>128</v>
      </c>
      <c r="AI23" s="14" t="s">
        <v>128</v>
      </c>
      <c r="AJ23" s="14" t="s">
        <v>128</v>
      </c>
      <c r="AK23" s="14"/>
      <c r="AL23" s="14" t="s">
        <v>128</v>
      </c>
      <c r="AM23" s="15" t="s">
        <v>218</v>
      </c>
      <c r="AN23" s="14"/>
      <c r="AO23" s="14"/>
      <c r="AP23" s="14"/>
      <c r="AQ23" s="14"/>
      <c r="AR23" s="8"/>
    </row>
    <row r="24" spans="1:44" x14ac:dyDescent="0.2">
      <c r="A24" s="27"/>
      <c r="B24" s="24" t="s">
        <v>371</v>
      </c>
      <c r="C24" s="12">
        <v>6.0781394152469997E-2</v>
      </c>
      <c r="D24" s="12">
        <v>6.0781394152469997E-2</v>
      </c>
      <c r="E24" s="12"/>
      <c r="F24" s="12"/>
      <c r="G24" s="12"/>
      <c r="H24" s="12">
        <v>0</v>
      </c>
      <c r="I24" s="12">
        <v>0</v>
      </c>
      <c r="J24" s="12">
        <v>0</v>
      </c>
      <c r="K24" s="12">
        <v>5.6249755964070003E-2</v>
      </c>
      <c r="L24" s="12">
        <v>0.12731877173520001</v>
      </c>
      <c r="M24" s="12">
        <v>5.0958202545719998E-2</v>
      </c>
      <c r="N24" s="12">
        <v>7.6422435212869996E-2</v>
      </c>
      <c r="O24" s="12">
        <v>7.1499496999240006E-2</v>
      </c>
      <c r="P24" s="12">
        <v>7.3248576595660003E-2</v>
      </c>
      <c r="Q24" s="12">
        <v>2.3765190144930001E-2</v>
      </c>
      <c r="R24" s="12">
        <v>0.1767821366823</v>
      </c>
      <c r="S24" s="12">
        <v>0</v>
      </c>
      <c r="T24" s="12"/>
      <c r="U24" s="12">
        <v>0</v>
      </c>
      <c r="V24" s="12">
        <v>6.1676181439859999E-2</v>
      </c>
      <c r="W24" s="12">
        <v>1.345170644388E-2</v>
      </c>
      <c r="X24" s="12">
        <v>0.26937249263739999</v>
      </c>
      <c r="Y24" s="12">
        <v>0</v>
      </c>
      <c r="Z24" s="12"/>
      <c r="AA24" s="12"/>
      <c r="AB24" s="12">
        <v>4.7219062935259987E-2</v>
      </c>
      <c r="AC24" s="12">
        <v>0.20747472069969999</v>
      </c>
      <c r="AD24" s="12"/>
      <c r="AE24" s="12">
        <v>0</v>
      </c>
      <c r="AF24" s="12">
        <v>0</v>
      </c>
      <c r="AG24" s="12">
        <v>0</v>
      </c>
      <c r="AH24" s="12"/>
      <c r="AI24" s="12">
        <v>0</v>
      </c>
      <c r="AJ24" s="12"/>
      <c r="AK24" s="12">
        <v>0.12972088278380001</v>
      </c>
      <c r="AL24" s="12">
        <v>0</v>
      </c>
      <c r="AM24" s="12">
        <v>0.19641138879959999</v>
      </c>
      <c r="AN24" s="12">
        <v>1.257172860947E-2</v>
      </c>
      <c r="AO24" s="12">
        <v>2.237048185558E-2</v>
      </c>
      <c r="AP24" s="12">
        <v>9.5057010763169997E-2</v>
      </c>
      <c r="AQ24" s="12">
        <v>0.74823556139809999</v>
      </c>
      <c r="AR24" s="8"/>
    </row>
    <row r="25" spans="1:44" x14ac:dyDescent="0.2">
      <c r="A25" s="23"/>
      <c r="B25" s="23"/>
      <c r="C25" s="13">
        <v>8</v>
      </c>
      <c r="D25" s="13">
        <v>8</v>
      </c>
      <c r="E25" s="13">
        <v>0</v>
      </c>
      <c r="F25" s="13">
        <v>0</v>
      </c>
      <c r="G25" s="13">
        <v>0</v>
      </c>
      <c r="H25" s="13">
        <v>0</v>
      </c>
      <c r="I25" s="13">
        <v>0</v>
      </c>
      <c r="J25" s="13">
        <v>0</v>
      </c>
      <c r="K25" s="13">
        <v>2</v>
      </c>
      <c r="L25" s="13">
        <v>5</v>
      </c>
      <c r="M25" s="13">
        <v>5</v>
      </c>
      <c r="N25" s="13">
        <v>3</v>
      </c>
      <c r="O25" s="13">
        <v>5</v>
      </c>
      <c r="P25" s="13">
        <v>1</v>
      </c>
      <c r="Q25" s="13">
        <v>1</v>
      </c>
      <c r="R25" s="13">
        <v>1</v>
      </c>
      <c r="S25" s="13">
        <v>0</v>
      </c>
      <c r="T25" s="13">
        <v>0</v>
      </c>
      <c r="U25" s="13">
        <v>0</v>
      </c>
      <c r="V25" s="13">
        <v>3</v>
      </c>
      <c r="W25" s="13">
        <v>1</v>
      </c>
      <c r="X25" s="13">
        <v>3</v>
      </c>
      <c r="Y25" s="13">
        <v>0</v>
      </c>
      <c r="Z25" s="13">
        <v>0</v>
      </c>
      <c r="AA25" s="13">
        <v>0</v>
      </c>
      <c r="AB25" s="13">
        <v>4</v>
      </c>
      <c r="AC25" s="13">
        <v>1</v>
      </c>
      <c r="AD25" s="13">
        <v>0</v>
      </c>
      <c r="AE25" s="13">
        <v>0</v>
      </c>
      <c r="AF25" s="13">
        <v>0</v>
      </c>
      <c r="AG25" s="13">
        <v>0</v>
      </c>
      <c r="AH25" s="13">
        <v>0</v>
      </c>
      <c r="AI25" s="13">
        <v>0</v>
      </c>
      <c r="AJ25" s="13">
        <v>0</v>
      </c>
      <c r="AK25" s="13">
        <v>3</v>
      </c>
      <c r="AL25" s="13">
        <v>0</v>
      </c>
      <c r="AM25" s="13">
        <v>1</v>
      </c>
      <c r="AN25" s="13">
        <v>1</v>
      </c>
      <c r="AO25" s="13">
        <v>2</v>
      </c>
      <c r="AP25" s="13">
        <v>2</v>
      </c>
      <c r="AQ25" s="13">
        <v>1</v>
      </c>
      <c r="AR25" s="8"/>
    </row>
    <row r="26" spans="1:44" x14ac:dyDescent="0.2">
      <c r="A26" s="23"/>
      <c r="B26" s="23"/>
      <c r="C26" s="14" t="s">
        <v>128</v>
      </c>
      <c r="D26" s="14" t="s">
        <v>128</v>
      </c>
      <c r="E26" s="14" t="s">
        <v>128</v>
      </c>
      <c r="F26" s="14" t="s">
        <v>128</v>
      </c>
      <c r="G26" s="14" t="s">
        <v>128</v>
      </c>
      <c r="H26" s="14"/>
      <c r="I26" s="14"/>
      <c r="J26" s="14"/>
      <c r="K26" s="14"/>
      <c r="L26" s="14"/>
      <c r="M26" s="14"/>
      <c r="N26" s="14"/>
      <c r="O26" s="14"/>
      <c r="P26" s="14"/>
      <c r="Q26" s="14"/>
      <c r="R26" s="14"/>
      <c r="S26" s="14" t="s">
        <v>128</v>
      </c>
      <c r="T26" s="14" t="s">
        <v>128</v>
      </c>
      <c r="U26" s="14"/>
      <c r="V26" s="14"/>
      <c r="W26" s="14"/>
      <c r="X26" s="15" t="s">
        <v>148</v>
      </c>
      <c r="Y26" s="14"/>
      <c r="Z26" s="14" t="s">
        <v>128</v>
      </c>
      <c r="AA26" s="14" t="s">
        <v>128</v>
      </c>
      <c r="AB26" s="14"/>
      <c r="AC26" s="14"/>
      <c r="AD26" s="14" t="s">
        <v>128</v>
      </c>
      <c r="AE26" s="14"/>
      <c r="AF26" s="14"/>
      <c r="AG26" s="14" t="s">
        <v>128</v>
      </c>
      <c r="AH26" s="14" t="s">
        <v>128</v>
      </c>
      <c r="AI26" s="14" t="s">
        <v>128</v>
      </c>
      <c r="AJ26" s="14" t="s">
        <v>128</v>
      </c>
      <c r="AK26" s="14"/>
      <c r="AL26" s="14" t="s">
        <v>128</v>
      </c>
      <c r="AM26" s="14"/>
      <c r="AN26" s="14"/>
      <c r="AO26" s="14"/>
      <c r="AP26" s="14"/>
      <c r="AQ26" s="15" t="s">
        <v>372</v>
      </c>
      <c r="AR26" s="8"/>
    </row>
    <row r="27" spans="1:44" x14ac:dyDescent="0.2">
      <c r="A27" s="27"/>
      <c r="B27" s="24" t="s">
        <v>373</v>
      </c>
      <c r="C27" s="12">
        <v>5.0353465854010002E-2</v>
      </c>
      <c r="D27" s="12">
        <v>5.0353465854010002E-2</v>
      </c>
      <c r="E27" s="12"/>
      <c r="F27" s="12"/>
      <c r="G27" s="12"/>
      <c r="H27" s="12">
        <v>0.1590144421428</v>
      </c>
      <c r="I27" s="12">
        <v>5.4910726691949997E-2</v>
      </c>
      <c r="J27" s="12">
        <v>0</v>
      </c>
      <c r="K27" s="12">
        <v>0</v>
      </c>
      <c r="L27" s="12">
        <v>8.3476343535289987E-2</v>
      </c>
      <c r="M27" s="12">
        <v>4.1204507368349998E-2</v>
      </c>
      <c r="N27" s="12">
        <v>6.4782777077710005E-2</v>
      </c>
      <c r="O27" s="12">
        <v>2.9143825830179999E-2</v>
      </c>
      <c r="P27" s="12">
        <v>7.4069074615910002E-2</v>
      </c>
      <c r="Q27" s="12">
        <v>7.3414075618630004E-2</v>
      </c>
      <c r="R27" s="12">
        <v>0</v>
      </c>
      <c r="S27" s="12">
        <v>0</v>
      </c>
      <c r="T27" s="12"/>
      <c r="U27" s="12">
        <v>0</v>
      </c>
      <c r="V27" s="12">
        <v>0</v>
      </c>
      <c r="W27" s="12">
        <v>6.0246427305010002E-2</v>
      </c>
      <c r="X27" s="12">
        <v>0.1416597161865</v>
      </c>
      <c r="Y27" s="12">
        <v>0.23234199379840001</v>
      </c>
      <c r="Z27" s="12"/>
      <c r="AA27" s="12"/>
      <c r="AB27" s="12">
        <v>6.6873144749020008E-2</v>
      </c>
      <c r="AC27" s="12">
        <v>0.17499046476800001</v>
      </c>
      <c r="AD27" s="12"/>
      <c r="AE27" s="12">
        <v>0</v>
      </c>
      <c r="AF27" s="12">
        <v>0</v>
      </c>
      <c r="AG27" s="12">
        <v>0</v>
      </c>
      <c r="AH27" s="12"/>
      <c r="AI27" s="12">
        <v>0</v>
      </c>
      <c r="AJ27" s="12"/>
      <c r="AK27" s="12">
        <v>0</v>
      </c>
      <c r="AL27" s="12">
        <v>0</v>
      </c>
      <c r="AM27" s="12">
        <v>0</v>
      </c>
      <c r="AN27" s="12">
        <v>0</v>
      </c>
      <c r="AO27" s="12">
        <v>6.1364404446430001E-2</v>
      </c>
      <c r="AP27" s="12">
        <v>0.1049264832406</v>
      </c>
      <c r="AQ27" s="12">
        <v>0</v>
      </c>
      <c r="AR27" s="8"/>
    </row>
    <row r="28" spans="1:44" x14ac:dyDescent="0.2">
      <c r="A28" s="23"/>
      <c r="B28" s="23"/>
      <c r="C28" s="13">
        <v>4</v>
      </c>
      <c r="D28" s="13">
        <v>4</v>
      </c>
      <c r="E28" s="13">
        <v>0</v>
      </c>
      <c r="F28" s="13">
        <v>0</v>
      </c>
      <c r="G28" s="13">
        <v>0</v>
      </c>
      <c r="H28" s="13">
        <v>1</v>
      </c>
      <c r="I28" s="13">
        <v>1</v>
      </c>
      <c r="J28" s="13">
        <v>0</v>
      </c>
      <c r="K28" s="13">
        <v>0</v>
      </c>
      <c r="L28" s="13">
        <v>2</v>
      </c>
      <c r="M28" s="13">
        <v>2</v>
      </c>
      <c r="N28" s="13">
        <v>2</v>
      </c>
      <c r="O28" s="13">
        <v>1</v>
      </c>
      <c r="P28" s="13">
        <v>1</v>
      </c>
      <c r="Q28" s="13">
        <v>1</v>
      </c>
      <c r="R28" s="13">
        <v>0</v>
      </c>
      <c r="S28" s="13">
        <v>0</v>
      </c>
      <c r="T28" s="13">
        <v>0</v>
      </c>
      <c r="U28" s="13">
        <v>0</v>
      </c>
      <c r="V28" s="13">
        <v>0</v>
      </c>
      <c r="W28" s="13">
        <v>2</v>
      </c>
      <c r="X28" s="13">
        <v>1</v>
      </c>
      <c r="Y28" s="13">
        <v>1</v>
      </c>
      <c r="Z28" s="13">
        <v>0</v>
      </c>
      <c r="AA28" s="13">
        <v>0</v>
      </c>
      <c r="AB28" s="13">
        <v>3</v>
      </c>
      <c r="AC28" s="13">
        <v>1</v>
      </c>
      <c r="AD28" s="13">
        <v>0</v>
      </c>
      <c r="AE28" s="13">
        <v>0</v>
      </c>
      <c r="AF28" s="13">
        <v>0</v>
      </c>
      <c r="AG28" s="13">
        <v>0</v>
      </c>
      <c r="AH28" s="13">
        <v>0</v>
      </c>
      <c r="AI28" s="13">
        <v>0</v>
      </c>
      <c r="AJ28" s="13">
        <v>0</v>
      </c>
      <c r="AK28" s="13">
        <v>0</v>
      </c>
      <c r="AL28" s="13">
        <v>0</v>
      </c>
      <c r="AM28" s="13">
        <v>0</v>
      </c>
      <c r="AN28" s="13">
        <v>0</v>
      </c>
      <c r="AO28" s="13">
        <v>2</v>
      </c>
      <c r="AP28" s="13">
        <v>2</v>
      </c>
      <c r="AQ28" s="13">
        <v>0</v>
      </c>
      <c r="AR28" s="8"/>
    </row>
    <row r="29" spans="1:44" x14ac:dyDescent="0.2">
      <c r="A29" s="23"/>
      <c r="B29" s="23"/>
      <c r="C29" s="14" t="s">
        <v>128</v>
      </c>
      <c r="D29" s="14" t="s">
        <v>128</v>
      </c>
      <c r="E29" s="14" t="s">
        <v>128</v>
      </c>
      <c r="F29" s="14" t="s">
        <v>128</v>
      </c>
      <c r="G29" s="14" t="s">
        <v>128</v>
      </c>
      <c r="H29" s="14"/>
      <c r="I29" s="14"/>
      <c r="J29" s="14"/>
      <c r="K29" s="14"/>
      <c r="L29" s="14"/>
      <c r="M29" s="14"/>
      <c r="N29" s="14"/>
      <c r="O29" s="14"/>
      <c r="P29" s="14"/>
      <c r="Q29" s="14"/>
      <c r="R29" s="14"/>
      <c r="S29" s="14" t="s">
        <v>128</v>
      </c>
      <c r="T29" s="14" t="s">
        <v>128</v>
      </c>
      <c r="U29" s="14"/>
      <c r="V29" s="14"/>
      <c r="W29" s="14"/>
      <c r="X29" s="14"/>
      <c r="Y29" s="14"/>
      <c r="Z29" s="14" t="s">
        <v>128</v>
      </c>
      <c r="AA29" s="14" t="s">
        <v>128</v>
      </c>
      <c r="AB29" s="14"/>
      <c r="AC29" s="14"/>
      <c r="AD29" s="14" t="s">
        <v>128</v>
      </c>
      <c r="AE29" s="14"/>
      <c r="AF29" s="14"/>
      <c r="AG29" s="14" t="s">
        <v>128</v>
      </c>
      <c r="AH29" s="14" t="s">
        <v>128</v>
      </c>
      <c r="AI29" s="14" t="s">
        <v>128</v>
      </c>
      <c r="AJ29" s="14" t="s">
        <v>128</v>
      </c>
      <c r="AK29" s="14"/>
      <c r="AL29" s="14" t="s">
        <v>128</v>
      </c>
      <c r="AM29" s="14"/>
      <c r="AN29" s="14"/>
      <c r="AO29" s="14"/>
      <c r="AP29" s="14"/>
      <c r="AQ29" s="14"/>
      <c r="AR29" s="8"/>
    </row>
    <row r="30" spans="1:44" x14ac:dyDescent="0.2">
      <c r="A30" s="27"/>
      <c r="B30" s="24" t="s">
        <v>374</v>
      </c>
      <c r="C30" s="12">
        <v>4.9613062429089997E-3</v>
      </c>
      <c r="D30" s="12">
        <v>4.9613062429089997E-3</v>
      </c>
      <c r="E30" s="12"/>
      <c r="F30" s="12"/>
      <c r="G30" s="12"/>
      <c r="H30" s="12">
        <v>0</v>
      </c>
      <c r="I30" s="12">
        <v>2.0039053115060001E-2</v>
      </c>
      <c r="J30" s="12">
        <v>0</v>
      </c>
      <c r="K30" s="12">
        <v>0</v>
      </c>
      <c r="L30" s="12">
        <v>0</v>
      </c>
      <c r="M30" s="12">
        <v>8.4450323433100001E-3</v>
      </c>
      <c r="N30" s="12">
        <v>0</v>
      </c>
      <c r="O30" s="12">
        <v>0</v>
      </c>
      <c r="P30" s="12">
        <v>0</v>
      </c>
      <c r="Q30" s="12">
        <v>3.4322390910650001E-2</v>
      </c>
      <c r="R30" s="12">
        <v>0</v>
      </c>
      <c r="S30" s="12">
        <v>0</v>
      </c>
      <c r="T30" s="12"/>
      <c r="U30" s="12">
        <v>0</v>
      </c>
      <c r="V30" s="12">
        <v>0</v>
      </c>
      <c r="W30" s="12">
        <v>0</v>
      </c>
      <c r="X30" s="12">
        <v>6.5494802483590006E-2</v>
      </c>
      <c r="Y30" s="12">
        <v>0</v>
      </c>
      <c r="Z30" s="12"/>
      <c r="AA30" s="12"/>
      <c r="AB30" s="12">
        <v>9.0258731916479998E-3</v>
      </c>
      <c r="AC30" s="12">
        <v>0</v>
      </c>
      <c r="AD30" s="12"/>
      <c r="AE30" s="12">
        <v>0</v>
      </c>
      <c r="AF30" s="12">
        <v>0</v>
      </c>
      <c r="AG30" s="12">
        <v>0</v>
      </c>
      <c r="AH30" s="12"/>
      <c r="AI30" s="12">
        <v>0</v>
      </c>
      <c r="AJ30" s="12"/>
      <c r="AK30" s="12">
        <v>0</v>
      </c>
      <c r="AL30" s="12">
        <v>0</v>
      </c>
      <c r="AM30" s="12">
        <v>0</v>
      </c>
      <c r="AN30" s="12">
        <v>1.8156462503579999E-2</v>
      </c>
      <c r="AO30" s="12">
        <v>0</v>
      </c>
      <c r="AP30" s="12">
        <v>0</v>
      </c>
      <c r="AQ30" s="12">
        <v>0</v>
      </c>
      <c r="AR30" s="8"/>
    </row>
    <row r="31" spans="1:44" x14ac:dyDescent="0.2">
      <c r="A31" s="23"/>
      <c r="B31" s="23"/>
      <c r="C31" s="13">
        <v>1</v>
      </c>
      <c r="D31" s="13">
        <v>1</v>
      </c>
      <c r="E31" s="13">
        <v>0</v>
      </c>
      <c r="F31" s="13">
        <v>0</v>
      </c>
      <c r="G31" s="13">
        <v>0</v>
      </c>
      <c r="H31" s="13">
        <v>0</v>
      </c>
      <c r="I31" s="13">
        <v>1</v>
      </c>
      <c r="J31" s="13">
        <v>0</v>
      </c>
      <c r="K31" s="13">
        <v>0</v>
      </c>
      <c r="L31" s="13">
        <v>0</v>
      </c>
      <c r="M31" s="13">
        <v>1</v>
      </c>
      <c r="N31" s="13">
        <v>0</v>
      </c>
      <c r="O31" s="13">
        <v>0</v>
      </c>
      <c r="P31" s="13">
        <v>0</v>
      </c>
      <c r="Q31" s="13">
        <v>1</v>
      </c>
      <c r="R31" s="13">
        <v>0</v>
      </c>
      <c r="S31" s="13">
        <v>0</v>
      </c>
      <c r="T31" s="13">
        <v>0</v>
      </c>
      <c r="U31" s="13">
        <v>0</v>
      </c>
      <c r="V31" s="13">
        <v>0</v>
      </c>
      <c r="W31" s="13">
        <v>0</v>
      </c>
      <c r="X31" s="13">
        <v>1</v>
      </c>
      <c r="Y31" s="13">
        <v>0</v>
      </c>
      <c r="Z31" s="13">
        <v>0</v>
      </c>
      <c r="AA31" s="13">
        <v>0</v>
      </c>
      <c r="AB31" s="13">
        <v>1</v>
      </c>
      <c r="AC31" s="13">
        <v>0</v>
      </c>
      <c r="AD31" s="13">
        <v>0</v>
      </c>
      <c r="AE31" s="13">
        <v>0</v>
      </c>
      <c r="AF31" s="13">
        <v>0</v>
      </c>
      <c r="AG31" s="13">
        <v>0</v>
      </c>
      <c r="AH31" s="13">
        <v>0</v>
      </c>
      <c r="AI31" s="13">
        <v>0</v>
      </c>
      <c r="AJ31" s="13">
        <v>0</v>
      </c>
      <c r="AK31" s="13">
        <v>0</v>
      </c>
      <c r="AL31" s="13">
        <v>0</v>
      </c>
      <c r="AM31" s="13">
        <v>0</v>
      </c>
      <c r="AN31" s="13">
        <v>1</v>
      </c>
      <c r="AO31" s="13">
        <v>0</v>
      </c>
      <c r="AP31" s="13">
        <v>0</v>
      </c>
      <c r="AQ31" s="13">
        <v>0</v>
      </c>
      <c r="AR31" s="8"/>
    </row>
    <row r="32" spans="1:44" x14ac:dyDescent="0.2">
      <c r="A32" s="23"/>
      <c r="B32" s="23"/>
      <c r="C32" s="14" t="s">
        <v>128</v>
      </c>
      <c r="D32" s="14" t="s">
        <v>128</v>
      </c>
      <c r="E32" s="14" t="s">
        <v>128</v>
      </c>
      <c r="F32" s="14" t="s">
        <v>128</v>
      </c>
      <c r="G32" s="14" t="s">
        <v>128</v>
      </c>
      <c r="H32" s="14"/>
      <c r="I32" s="14"/>
      <c r="J32" s="14"/>
      <c r="K32" s="14"/>
      <c r="L32" s="14"/>
      <c r="M32" s="14"/>
      <c r="N32" s="14"/>
      <c r="O32" s="14"/>
      <c r="P32" s="14"/>
      <c r="Q32" s="14"/>
      <c r="R32" s="14"/>
      <c r="S32" s="14" t="s">
        <v>128</v>
      </c>
      <c r="T32" s="14" t="s">
        <v>128</v>
      </c>
      <c r="U32" s="14"/>
      <c r="V32" s="14"/>
      <c r="W32" s="14"/>
      <c r="X32" s="14"/>
      <c r="Y32" s="14"/>
      <c r="Z32" s="14" t="s">
        <v>128</v>
      </c>
      <c r="AA32" s="14" t="s">
        <v>128</v>
      </c>
      <c r="AB32" s="14"/>
      <c r="AC32" s="14"/>
      <c r="AD32" s="14" t="s">
        <v>128</v>
      </c>
      <c r="AE32" s="14"/>
      <c r="AF32" s="14"/>
      <c r="AG32" s="14" t="s">
        <v>128</v>
      </c>
      <c r="AH32" s="14" t="s">
        <v>128</v>
      </c>
      <c r="AI32" s="14" t="s">
        <v>128</v>
      </c>
      <c r="AJ32" s="14" t="s">
        <v>128</v>
      </c>
      <c r="AK32" s="14"/>
      <c r="AL32" s="14" t="s">
        <v>128</v>
      </c>
      <c r="AM32" s="14"/>
      <c r="AN32" s="14"/>
      <c r="AO32" s="14"/>
      <c r="AP32" s="14"/>
      <c r="AQ32" s="14"/>
      <c r="AR32" s="8"/>
    </row>
    <row r="33" spans="1:44" x14ac:dyDescent="0.2">
      <c r="A33" s="27"/>
      <c r="B33" s="24" t="s">
        <v>375</v>
      </c>
      <c r="C33" s="12">
        <v>8.9143644868870005E-3</v>
      </c>
      <c r="D33" s="12">
        <v>8.9143644868870005E-3</v>
      </c>
      <c r="E33" s="12"/>
      <c r="F33" s="12"/>
      <c r="G33" s="12"/>
      <c r="H33" s="12">
        <v>0</v>
      </c>
      <c r="I33" s="12">
        <v>0</v>
      </c>
      <c r="J33" s="12">
        <v>0</v>
      </c>
      <c r="K33" s="12">
        <v>0</v>
      </c>
      <c r="L33" s="12">
        <v>0</v>
      </c>
      <c r="M33" s="12">
        <v>1.517384590387E-2</v>
      </c>
      <c r="N33" s="12">
        <v>0</v>
      </c>
      <c r="O33" s="12">
        <v>1.6852901328340001E-2</v>
      </c>
      <c r="P33" s="12">
        <v>0</v>
      </c>
      <c r="Q33" s="12">
        <v>0</v>
      </c>
      <c r="R33" s="12">
        <v>0</v>
      </c>
      <c r="S33" s="12">
        <v>0</v>
      </c>
      <c r="T33" s="12"/>
      <c r="U33" s="12">
        <v>0</v>
      </c>
      <c r="V33" s="12">
        <v>2.143456419877E-2</v>
      </c>
      <c r="W33" s="12">
        <v>0</v>
      </c>
      <c r="X33" s="12">
        <v>0</v>
      </c>
      <c r="Y33" s="12">
        <v>0</v>
      </c>
      <c r="Z33" s="12"/>
      <c r="AA33" s="12"/>
      <c r="AB33" s="12">
        <v>0</v>
      </c>
      <c r="AC33" s="12">
        <v>0</v>
      </c>
      <c r="AD33" s="12"/>
      <c r="AE33" s="12">
        <v>0</v>
      </c>
      <c r="AF33" s="12">
        <v>0</v>
      </c>
      <c r="AG33" s="12">
        <v>0</v>
      </c>
      <c r="AH33" s="12"/>
      <c r="AI33" s="12">
        <v>1</v>
      </c>
      <c r="AJ33" s="12"/>
      <c r="AK33" s="12">
        <v>0</v>
      </c>
      <c r="AL33" s="12">
        <v>0</v>
      </c>
      <c r="AM33" s="12">
        <v>0</v>
      </c>
      <c r="AN33" s="12">
        <v>0</v>
      </c>
      <c r="AO33" s="12">
        <v>0</v>
      </c>
      <c r="AP33" s="12">
        <v>3.8639905913560001E-2</v>
      </c>
      <c r="AQ33" s="12">
        <v>0</v>
      </c>
      <c r="AR33" s="8"/>
    </row>
    <row r="34" spans="1:44" x14ac:dyDescent="0.2">
      <c r="A34" s="23"/>
      <c r="B34" s="23"/>
      <c r="C34" s="13">
        <v>1</v>
      </c>
      <c r="D34" s="13">
        <v>1</v>
      </c>
      <c r="E34" s="13">
        <v>0</v>
      </c>
      <c r="F34" s="13">
        <v>0</v>
      </c>
      <c r="G34" s="13">
        <v>0</v>
      </c>
      <c r="H34" s="13">
        <v>0</v>
      </c>
      <c r="I34" s="13">
        <v>0</v>
      </c>
      <c r="J34" s="13">
        <v>0</v>
      </c>
      <c r="K34" s="13">
        <v>0</v>
      </c>
      <c r="L34" s="13">
        <v>0</v>
      </c>
      <c r="M34" s="13">
        <v>1</v>
      </c>
      <c r="N34" s="13">
        <v>0</v>
      </c>
      <c r="O34" s="13">
        <v>1</v>
      </c>
      <c r="P34" s="13">
        <v>0</v>
      </c>
      <c r="Q34" s="13">
        <v>0</v>
      </c>
      <c r="R34" s="13">
        <v>0</v>
      </c>
      <c r="S34" s="13">
        <v>0</v>
      </c>
      <c r="T34" s="13">
        <v>0</v>
      </c>
      <c r="U34" s="13">
        <v>0</v>
      </c>
      <c r="V34" s="13">
        <v>1</v>
      </c>
      <c r="W34" s="13">
        <v>0</v>
      </c>
      <c r="X34" s="13">
        <v>0</v>
      </c>
      <c r="Y34" s="13">
        <v>0</v>
      </c>
      <c r="Z34" s="13">
        <v>0</v>
      </c>
      <c r="AA34" s="13">
        <v>0</v>
      </c>
      <c r="AB34" s="13">
        <v>0</v>
      </c>
      <c r="AC34" s="13">
        <v>0</v>
      </c>
      <c r="AD34" s="13">
        <v>0</v>
      </c>
      <c r="AE34" s="13">
        <v>0</v>
      </c>
      <c r="AF34" s="13">
        <v>0</v>
      </c>
      <c r="AG34" s="13">
        <v>0</v>
      </c>
      <c r="AH34" s="13">
        <v>0</v>
      </c>
      <c r="AI34" s="13">
        <v>1</v>
      </c>
      <c r="AJ34" s="13">
        <v>0</v>
      </c>
      <c r="AK34" s="13">
        <v>0</v>
      </c>
      <c r="AL34" s="13">
        <v>0</v>
      </c>
      <c r="AM34" s="13">
        <v>0</v>
      </c>
      <c r="AN34" s="13">
        <v>0</v>
      </c>
      <c r="AO34" s="13">
        <v>0</v>
      </c>
      <c r="AP34" s="13">
        <v>1</v>
      </c>
      <c r="AQ34" s="13">
        <v>0</v>
      </c>
      <c r="AR34" s="8"/>
    </row>
    <row r="35" spans="1:44" x14ac:dyDescent="0.2">
      <c r="A35" s="23"/>
      <c r="B35" s="23"/>
      <c r="C35" s="14" t="s">
        <v>128</v>
      </c>
      <c r="D35" s="14" t="s">
        <v>128</v>
      </c>
      <c r="E35" s="14" t="s">
        <v>128</v>
      </c>
      <c r="F35" s="14" t="s">
        <v>128</v>
      </c>
      <c r="G35" s="14" t="s">
        <v>128</v>
      </c>
      <c r="H35" s="14" t="s">
        <v>128</v>
      </c>
      <c r="I35" s="14" t="s">
        <v>128</v>
      </c>
      <c r="J35" s="14" t="s">
        <v>128</v>
      </c>
      <c r="K35" s="14" t="s">
        <v>128</v>
      </c>
      <c r="L35" s="14" t="s">
        <v>128</v>
      </c>
      <c r="M35" s="14"/>
      <c r="N35" s="14"/>
      <c r="O35" s="14"/>
      <c r="P35" s="14"/>
      <c r="Q35" s="14"/>
      <c r="R35" s="14"/>
      <c r="S35" s="14" t="s">
        <v>128</v>
      </c>
      <c r="T35" s="14" t="s">
        <v>128</v>
      </c>
      <c r="U35" s="14"/>
      <c r="V35" s="14"/>
      <c r="W35" s="14"/>
      <c r="X35" s="14"/>
      <c r="Y35" s="14"/>
      <c r="Z35" s="14" t="s">
        <v>128</v>
      </c>
      <c r="AA35" s="14" t="s">
        <v>128</v>
      </c>
      <c r="AB35" s="14" t="s">
        <v>128</v>
      </c>
      <c r="AC35" s="14" t="s">
        <v>128</v>
      </c>
      <c r="AD35" s="14" t="s">
        <v>128</v>
      </c>
      <c r="AE35" s="14" t="s">
        <v>128</v>
      </c>
      <c r="AF35" s="14" t="s">
        <v>128</v>
      </c>
      <c r="AG35" s="14" t="s">
        <v>128</v>
      </c>
      <c r="AH35" s="14" t="s">
        <v>128</v>
      </c>
      <c r="AI35" s="14" t="s">
        <v>128</v>
      </c>
      <c r="AJ35" s="14" t="s">
        <v>128</v>
      </c>
      <c r="AK35" s="14" t="s">
        <v>128</v>
      </c>
      <c r="AL35" s="14" t="s">
        <v>128</v>
      </c>
      <c r="AM35" s="14"/>
      <c r="AN35" s="14"/>
      <c r="AO35" s="14"/>
      <c r="AP35" s="14"/>
      <c r="AQ35" s="14"/>
      <c r="AR35" s="8"/>
    </row>
    <row r="36" spans="1:44" x14ac:dyDescent="0.2">
      <c r="A36" s="27"/>
      <c r="B36" s="24" t="s">
        <v>376</v>
      </c>
      <c r="C36" s="12">
        <v>3.6267662178629998E-3</v>
      </c>
      <c r="D36" s="12">
        <v>3.6267662178629998E-3</v>
      </c>
      <c r="E36" s="12"/>
      <c r="F36" s="12"/>
      <c r="G36" s="12"/>
      <c r="H36" s="12">
        <v>0</v>
      </c>
      <c r="I36" s="12">
        <v>0</v>
      </c>
      <c r="J36" s="12">
        <v>3.5107308041510001E-2</v>
      </c>
      <c r="K36" s="12">
        <v>0</v>
      </c>
      <c r="L36" s="12">
        <v>0</v>
      </c>
      <c r="M36" s="12">
        <v>6.1734060571750002E-3</v>
      </c>
      <c r="N36" s="12">
        <v>0</v>
      </c>
      <c r="O36" s="12">
        <v>0</v>
      </c>
      <c r="P36" s="12">
        <v>0</v>
      </c>
      <c r="Q36" s="12">
        <v>2.5090023025470001E-2</v>
      </c>
      <c r="R36" s="12">
        <v>0</v>
      </c>
      <c r="S36" s="12">
        <v>0</v>
      </c>
      <c r="T36" s="12"/>
      <c r="U36" s="12">
        <v>0</v>
      </c>
      <c r="V36" s="12">
        <v>8.7205491143059997E-3</v>
      </c>
      <c r="W36" s="12">
        <v>0</v>
      </c>
      <c r="X36" s="12">
        <v>0</v>
      </c>
      <c r="Y36" s="12">
        <v>0</v>
      </c>
      <c r="Z36" s="12"/>
      <c r="AA36" s="12"/>
      <c r="AB36" s="12">
        <v>0</v>
      </c>
      <c r="AC36" s="12">
        <v>0</v>
      </c>
      <c r="AD36" s="12"/>
      <c r="AE36" s="12">
        <v>0.10475016291769999</v>
      </c>
      <c r="AF36" s="12">
        <v>0</v>
      </c>
      <c r="AG36" s="12">
        <v>0</v>
      </c>
      <c r="AH36" s="12"/>
      <c r="AI36" s="12">
        <v>0</v>
      </c>
      <c r="AJ36" s="12"/>
      <c r="AK36" s="12">
        <v>0</v>
      </c>
      <c r="AL36" s="12">
        <v>0</v>
      </c>
      <c r="AM36" s="12">
        <v>0</v>
      </c>
      <c r="AN36" s="12">
        <v>0</v>
      </c>
      <c r="AO36" s="12">
        <v>8.5118052396430006E-3</v>
      </c>
      <c r="AP36" s="12">
        <v>0</v>
      </c>
      <c r="AQ36" s="12">
        <v>0</v>
      </c>
      <c r="AR36" s="8"/>
    </row>
    <row r="37" spans="1:44" x14ac:dyDescent="0.2">
      <c r="A37" s="23"/>
      <c r="B37" s="23"/>
      <c r="C37" s="13">
        <v>1</v>
      </c>
      <c r="D37" s="13">
        <v>1</v>
      </c>
      <c r="E37" s="13">
        <v>0</v>
      </c>
      <c r="F37" s="13">
        <v>0</v>
      </c>
      <c r="G37" s="13">
        <v>0</v>
      </c>
      <c r="H37" s="13">
        <v>0</v>
      </c>
      <c r="I37" s="13">
        <v>0</v>
      </c>
      <c r="J37" s="13">
        <v>1</v>
      </c>
      <c r="K37" s="13">
        <v>0</v>
      </c>
      <c r="L37" s="13">
        <v>0</v>
      </c>
      <c r="M37" s="13">
        <v>1</v>
      </c>
      <c r="N37" s="13">
        <v>0</v>
      </c>
      <c r="O37" s="13">
        <v>0</v>
      </c>
      <c r="P37" s="13">
        <v>0</v>
      </c>
      <c r="Q37" s="13">
        <v>1</v>
      </c>
      <c r="R37" s="13">
        <v>0</v>
      </c>
      <c r="S37" s="13">
        <v>0</v>
      </c>
      <c r="T37" s="13">
        <v>0</v>
      </c>
      <c r="U37" s="13">
        <v>0</v>
      </c>
      <c r="V37" s="13">
        <v>1</v>
      </c>
      <c r="W37" s="13">
        <v>0</v>
      </c>
      <c r="X37" s="13">
        <v>0</v>
      </c>
      <c r="Y37" s="13">
        <v>0</v>
      </c>
      <c r="Z37" s="13">
        <v>0</v>
      </c>
      <c r="AA37" s="13">
        <v>0</v>
      </c>
      <c r="AB37" s="13">
        <v>0</v>
      </c>
      <c r="AC37" s="13">
        <v>0</v>
      </c>
      <c r="AD37" s="13">
        <v>0</v>
      </c>
      <c r="AE37" s="13">
        <v>1</v>
      </c>
      <c r="AF37" s="13">
        <v>0</v>
      </c>
      <c r="AG37" s="13">
        <v>0</v>
      </c>
      <c r="AH37" s="13">
        <v>0</v>
      </c>
      <c r="AI37" s="13">
        <v>0</v>
      </c>
      <c r="AJ37" s="13">
        <v>0</v>
      </c>
      <c r="AK37" s="13">
        <v>0</v>
      </c>
      <c r="AL37" s="13">
        <v>0</v>
      </c>
      <c r="AM37" s="13">
        <v>0</v>
      </c>
      <c r="AN37" s="13">
        <v>0</v>
      </c>
      <c r="AO37" s="13">
        <v>1</v>
      </c>
      <c r="AP37" s="13">
        <v>0</v>
      </c>
      <c r="AQ37" s="13">
        <v>0</v>
      </c>
      <c r="AR37" s="8"/>
    </row>
    <row r="38" spans="1:44" x14ac:dyDescent="0.2">
      <c r="A38" s="23"/>
      <c r="B38" s="23"/>
      <c r="C38" s="14" t="s">
        <v>128</v>
      </c>
      <c r="D38" s="14" t="s">
        <v>128</v>
      </c>
      <c r="E38" s="14" t="s">
        <v>128</v>
      </c>
      <c r="F38" s="14" t="s">
        <v>128</v>
      </c>
      <c r="G38" s="14" t="s">
        <v>128</v>
      </c>
      <c r="H38" s="14"/>
      <c r="I38" s="14"/>
      <c r="J38" s="14"/>
      <c r="K38" s="14"/>
      <c r="L38" s="14"/>
      <c r="M38" s="14"/>
      <c r="N38" s="14"/>
      <c r="O38" s="14"/>
      <c r="P38" s="14"/>
      <c r="Q38" s="14"/>
      <c r="R38" s="14"/>
      <c r="S38" s="14" t="s">
        <v>128</v>
      </c>
      <c r="T38" s="14" t="s">
        <v>128</v>
      </c>
      <c r="U38" s="14"/>
      <c r="V38" s="14"/>
      <c r="W38" s="14"/>
      <c r="X38" s="14"/>
      <c r="Y38" s="14"/>
      <c r="Z38" s="14" t="s">
        <v>128</v>
      </c>
      <c r="AA38" s="14" t="s">
        <v>128</v>
      </c>
      <c r="AB38" s="14"/>
      <c r="AC38" s="14"/>
      <c r="AD38" s="14" t="s">
        <v>128</v>
      </c>
      <c r="AE38" s="15" t="s">
        <v>133</v>
      </c>
      <c r="AF38" s="14"/>
      <c r="AG38" s="14" t="s">
        <v>128</v>
      </c>
      <c r="AH38" s="14" t="s">
        <v>128</v>
      </c>
      <c r="AI38" s="14" t="s">
        <v>128</v>
      </c>
      <c r="AJ38" s="14" t="s">
        <v>128</v>
      </c>
      <c r="AK38" s="14"/>
      <c r="AL38" s="14" t="s">
        <v>128</v>
      </c>
      <c r="AM38" s="14"/>
      <c r="AN38" s="14"/>
      <c r="AO38" s="14"/>
      <c r="AP38" s="14"/>
      <c r="AQ38" s="14"/>
      <c r="AR38" s="8"/>
    </row>
    <row r="39" spans="1:44" x14ac:dyDescent="0.2">
      <c r="A39" s="27"/>
      <c r="B39" s="24" t="s">
        <v>377</v>
      </c>
      <c r="C39" s="12">
        <v>0</v>
      </c>
      <c r="D39" s="12">
        <v>0</v>
      </c>
      <c r="E39" s="12"/>
      <c r="F39" s="12"/>
      <c r="G39" s="12"/>
      <c r="H39" s="12">
        <v>0</v>
      </c>
      <c r="I39" s="12">
        <v>0</v>
      </c>
      <c r="J39" s="12">
        <v>0</v>
      </c>
      <c r="K39" s="12">
        <v>0</v>
      </c>
      <c r="L39" s="12">
        <v>0</v>
      </c>
      <c r="M39" s="12">
        <v>0</v>
      </c>
      <c r="N39" s="12">
        <v>0</v>
      </c>
      <c r="O39" s="12">
        <v>0</v>
      </c>
      <c r="P39" s="12">
        <v>0</v>
      </c>
      <c r="Q39" s="12">
        <v>0</v>
      </c>
      <c r="R39" s="12">
        <v>0</v>
      </c>
      <c r="S39" s="12">
        <v>0</v>
      </c>
      <c r="T39" s="12"/>
      <c r="U39" s="12">
        <v>0</v>
      </c>
      <c r="V39" s="12">
        <v>0</v>
      </c>
      <c r="W39" s="12">
        <v>0</v>
      </c>
      <c r="X39" s="12">
        <v>0</v>
      </c>
      <c r="Y39" s="12">
        <v>0</v>
      </c>
      <c r="Z39" s="12"/>
      <c r="AA39" s="12"/>
      <c r="AB39" s="12">
        <v>0</v>
      </c>
      <c r="AC39" s="12">
        <v>0</v>
      </c>
      <c r="AD39" s="12"/>
      <c r="AE39" s="12">
        <v>0</v>
      </c>
      <c r="AF39" s="12">
        <v>0</v>
      </c>
      <c r="AG39" s="12">
        <v>0</v>
      </c>
      <c r="AH39" s="12"/>
      <c r="AI39" s="12">
        <v>0</v>
      </c>
      <c r="AJ39" s="12"/>
      <c r="AK39" s="12">
        <v>0</v>
      </c>
      <c r="AL39" s="12">
        <v>0</v>
      </c>
      <c r="AM39" s="12">
        <v>0</v>
      </c>
      <c r="AN39" s="12">
        <v>0</v>
      </c>
      <c r="AO39" s="12">
        <v>0</v>
      </c>
      <c r="AP39" s="12">
        <v>0</v>
      </c>
      <c r="AQ39" s="12">
        <v>0</v>
      </c>
      <c r="AR39" s="8"/>
    </row>
    <row r="40" spans="1:44" x14ac:dyDescent="0.2">
      <c r="A40" s="23"/>
      <c r="B40" s="23"/>
      <c r="C40" s="13">
        <v>0</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0</v>
      </c>
      <c r="X40" s="13">
        <v>0</v>
      </c>
      <c r="Y40" s="13">
        <v>0</v>
      </c>
      <c r="Z40" s="13">
        <v>0</v>
      </c>
      <c r="AA40" s="13">
        <v>0</v>
      </c>
      <c r="AB40" s="13">
        <v>0</v>
      </c>
      <c r="AC40" s="13">
        <v>0</v>
      </c>
      <c r="AD40" s="13">
        <v>0</v>
      </c>
      <c r="AE40" s="13">
        <v>0</v>
      </c>
      <c r="AF40" s="13">
        <v>0</v>
      </c>
      <c r="AG40" s="13">
        <v>0</v>
      </c>
      <c r="AH40" s="13">
        <v>0</v>
      </c>
      <c r="AI40" s="13">
        <v>0</v>
      </c>
      <c r="AJ40" s="13">
        <v>0</v>
      </c>
      <c r="AK40" s="13">
        <v>0</v>
      </c>
      <c r="AL40" s="13">
        <v>0</v>
      </c>
      <c r="AM40" s="13">
        <v>0</v>
      </c>
      <c r="AN40" s="13">
        <v>0</v>
      </c>
      <c r="AO40" s="13">
        <v>0</v>
      </c>
      <c r="AP40" s="13">
        <v>0</v>
      </c>
      <c r="AQ40" s="13">
        <v>0</v>
      </c>
      <c r="AR40" s="8"/>
    </row>
    <row r="41" spans="1:44" x14ac:dyDescent="0.2">
      <c r="A41" s="23"/>
      <c r="B41" s="23"/>
      <c r="C41" s="14" t="s">
        <v>128</v>
      </c>
      <c r="D41" s="14" t="s">
        <v>128</v>
      </c>
      <c r="E41" s="14" t="s">
        <v>128</v>
      </c>
      <c r="F41" s="14" t="s">
        <v>128</v>
      </c>
      <c r="G41" s="14" t="s">
        <v>128</v>
      </c>
      <c r="H41" s="14" t="s">
        <v>128</v>
      </c>
      <c r="I41" s="14" t="s">
        <v>128</v>
      </c>
      <c r="J41" s="14" t="s">
        <v>128</v>
      </c>
      <c r="K41" s="14" t="s">
        <v>128</v>
      </c>
      <c r="L41" s="14" t="s">
        <v>128</v>
      </c>
      <c r="M41" s="14" t="s">
        <v>128</v>
      </c>
      <c r="N41" s="14" t="s">
        <v>128</v>
      </c>
      <c r="O41" s="14" t="s">
        <v>128</v>
      </c>
      <c r="P41" s="14" t="s">
        <v>128</v>
      </c>
      <c r="Q41" s="14" t="s">
        <v>128</v>
      </c>
      <c r="R41" s="14" t="s">
        <v>128</v>
      </c>
      <c r="S41" s="14" t="s">
        <v>128</v>
      </c>
      <c r="T41" s="14" t="s">
        <v>128</v>
      </c>
      <c r="U41" s="14" t="s">
        <v>128</v>
      </c>
      <c r="V41" s="14" t="s">
        <v>128</v>
      </c>
      <c r="W41" s="14" t="s">
        <v>128</v>
      </c>
      <c r="X41" s="14" t="s">
        <v>128</v>
      </c>
      <c r="Y41" s="14" t="s">
        <v>128</v>
      </c>
      <c r="Z41" s="14" t="s">
        <v>128</v>
      </c>
      <c r="AA41" s="14" t="s">
        <v>128</v>
      </c>
      <c r="AB41" s="14" t="s">
        <v>128</v>
      </c>
      <c r="AC41" s="14" t="s">
        <v>128</v>
      </c>
      <c r="AD41" s="14" t="s">
        <v>128</v>
      </c>
      <c r="AE41" s="14" t="s">
        <v>128</v>
      </c>
      <c r="AF41" s="14" t="s">
        <v>128</v>
      </c>
      <c r="AG41" s="14" t="s">
        <v>128</v>
      </c>
      <c r="AH41" s="14" t="s">
        <v>128</v>
      </c>
      <c r="AI41" s="14" t="s">
        <v>128</v>
      </c>
      <c r="AJ41" s="14" t="s">
        <v>128</v>
      </c>
      <c r="AK41" s="14" t="s">
        <v>128</v>
      </c>
      <c r="AL41" s="14" t="s">
        <v>128</v>
      </c>
      <c r="AM41" s="14" t="s">
        <v>128</v>
      </c>
      <c r="AN41" s="14" t="s">
        <v>128</v>
      </c>
      <c r="AO41" s="14" t="s">
        <v>128</v>
      </c>
      <c r="AP41" s="14" t="s">
        <v>128</v>
      </c>
      <c r="AQ41" s="14" t="s">
        <v>128</v>
      </c>
      <c r="AR41" s="8"/>
    </row>
    <row r="42" spans="1:44" x14ac:dyDescent="0.2">
      <c r="A42" s="27"/>
      <c r="B42" s="24" t="s">
        <v>67</v>
      </c>
      <c r="C42" s="12">
        <v>1</v>
      </c>
      <c r="D42" s="12">
        <v>1</v>
      </c>
      <c r="E42" s="12"/>
      <c r="F42" s="12"/>
      <c r="G42" s="12"/>
      <c r="H42" s="12">
        <v>1</v>
      </c>
      <c r="I42" s="12">
        <v>1</v>
      </c>
      <c r="J42" s="12">
        <v>1</v>
      </c>
      <c r="K42" s="12">
        <v>1</v>
      </c>
      <c r="L42" s="12">
        <v>1</v>
      </c>
      <c r="M42" s="12">
        <v>1</v>
      </c>
      <c r="N42" s="12">
        <v>1</v>
      </c>
      <c r="O42" s="12">
        <v>1</v>
      </c>
      <c r="P42" s="12">
        <v>1</v>
      </c>
      <c r="Q42" s="12">
        <v>1</v>
      </c>
      <c r="R42" s="12">
        <v>1</v>
      </c>
      <c r="S42" s="12">
        <v>1</v>
      </c>
      <c r="T42" s="12"/>
      <c r="U42" s="12">
        <v>1</v>
      </c>
      <c r="V42" s="12">
        <v>1</v>
      </c>
      <c r="W42" s="12">
        <v>1</v>
      </c>
      <c r="X42" s="12">
        <v>1</v>
      </c>
      <c r="Y42" s="12">
        <v>1</v>
      </c>
      <c r="Z42" s="12"/>
      <c r="AA42" s="12"/>
      <c r="AB42" s="12">
        <v>1</v>
      </c>
      <c r="AC42" s="12">
        <v>1</v>
      </c>
      <c r="AD42" s="12"/>
      <c r="AE42" s="12">
        <v>1</v>
      </c>
      <c r="AF42" s="12">
        <v>1</v>
      </c>
      <c r="AG42" s="12">
        <v>1</v>
      </c>
      <c r="AH42" s="12"/>
      <c r="AI42" s="12">
        <v>1</v>
      </c>
      <c r="AJ42" s="12"/>
      <c r="AK42" s="12">
        <v>1</v>
      </c>
      <c r="AL42" s="12">
        <v>1</v>
      </c>
      <c r="AM42" s="12">
        <v>1</v>
      </c>
      <c r="AN42" s="12">
        <v>1</v>
      </c>
      <c r="AO42" s="12">
        <v>1</v>
      </c>
      <c r="AP42" s="12">
        <v>1</v>
      </c>
      <c r="AQ42" s="12">
        <v>1</v>
      </c>
      <c r="AR42" s="8"/>
    </row>
    <row r="43" spans="1:44" x14ac:dyDescent="0.2">
      <c r="A43" s="23"/>
      <c r="B43" s="23"/>
      <c r="C43" s="13">
        <v>103</v>
      </c>
      <c r="D43" s="13">
        <v>103</v>
      </c>
      <c r="E43" s="13">
        <v>0</v>
      </c>
      <c r="F43" s="13">
        <v>0</v>
      </c>
      <c r="G43" s="13">
        <v>0</v>
      </c>
      <c r="H43" s="13">
        <v>3</v>
      </c>
      <c r="I43" s="13">
        <v>21</v>
      </c>
      <c r="J43" s="13">
        <v>14</v>
      </c>
      <c r="K43" s="13">
        <v>23</v>
      </c>
      <c r="L43" s="13">
        <v>36</v>
      </c>
      <c r="M43" s="13">
        <v>66</v>
      </c>
      <c r="N43" s="13">
        <v>36</v>
      </c>
      <c r="O43" s="13">
        <v>50</v>
      </c>
      <c r="P43" s="13">
        <v>15</v>
      </c>
      <c r="Q43" s="13">
        <v>20</v>
      </c>
      <c r="R43" s="13">
        <v>5</v>
      </c>
      <c r="S43" s="13">
        <v>1</v>
      </c>
      <c r="T43" s="13">
        <v>0</v>
      </c>
      <c r="U43" s="13">
        <v>2</v>
      </c>
      <c r="V43" s="13">
        <v>40</v>
      </c>
      <c r="W43" s="13">
        <v>47</v>
      </c>
      <c r="X43" s="13">
        <v>9</v>
      </c>
      <c r="Y43" s="13">
        <v>5</v>
      </c>
      <c r="Z43" s="13">
        <v>0</v>
      </c>
      <c r="AA43" s="13">
        <v>0</v>
      </c>
      <c r="AB43" s="13">
        <v>58</v>
      </c>
      <c r="AC43" s="13">
        <v>7</v>
      </c>
      <c r="AD43" s="13">
        <v>0</v>
      </c>
      <c r="AE43" s="13">
        <v>7</v>
      </c>
      <c r="AF43" s="13">
        <v>12</v>
      </c>
      <c r="AG43" s="13">
        <v>1</v>
      </c>
      <c r="AH43" s="13">
        <v>0</v>
      </c>
      <c r="AI43" s="13">
        <v>1</v>
      </c>
      <c r="AJ43" s="13">
        <v>0</v>
      </c>
      <c r="AK43" s="13">
        <v>16</v>
      </c>
      <c r="AL43" s="13">
        <v>1</v>
      </c>
      <c r="AM43" s="13">
        <v>4</v>
      </c>
      <c r="AN43" s="13">
        <v>29</v>
      </c>
      <c r="AO43" s="13">
        <v>40</v>
      </c>
      <c r="AP43" s="13">
        <v>25</v>
      </c>
      <c r="AQ43" s="13">
        <v>2</v>
      </c>
      <c r="AR43" s="8"/>
    </row>
    <row r="44" spans="1:44" x14ac:dyDescent="0.2">
      <c r="A44" s="23"/>
      <c r="B44" s="23"/>
      <c r="C44" s="14" t="s">
        <v>128</v>
      </c>
      <c r="D44" s="14" t="s">
        <v>128</v>
      </c>
      <c r="E44" s="14" t="s">
        <v>128</v>
      </c>
      <c r="F44" s="14" t="s">
        <v>128</v>
      </c>
      <c r="G44" s="14" t="s">
        <v>128</v>
      </c>
      <c r="H44" s="14" t="s">
        <v>128</v>
      </c>
      <c r="I44" s="14" t="s">
        <v>128</v>
      </c>
      <c r="J44" s="14" t="s">
        <v>128</v>
      </c>
      <c r="K44" s="14" t="s">
        <v>128</v>
      </c>
      <c r="L44" s="14" t="s">
        <v>128</v>
      </c>
      <c r="M44" s="14" t="s">
        <v>128</v>
      </c>
      <c r="N44" s="14" t="s">
        <v>128</v>
      </c>
      <c r="O44" s="14" t="s">
        <v>128</v>
      </c>
      <c r="P44" s="14" t="s">
        <v>128</v>
      </c>
      <c r="Q44" s="14" t="s">
        <v>128</v>
      </c>
      <c r="R44" s="14" t="s">
        <v>128</v>
      </c>
      <c r="S44" s="14" t="s">
        <v>128</v>
      </c>
      <c r="T44" s="14" t="s">
        <v>128</v>
      </c>
      <c r="U44" s="14" t="s">
        <v>128</v>
      </c>
      <c r="V44" s="14" t="s">
        <v>128</v>
      </c>
      <c r="W44" s="14" t="s">
        <v>128</v>
      </c>
      <c r="X44" s="14" t="s">
        <v>128</v>
      </c>
      <c r="Y44" s="14" t="s">
        <v>128</v>
      </c>
      <c r="Z44" s="14" t="s">
        <v>128</v>
      </c>
      <c r="AA44" s="14" t="s">
        <v>128</v>
      </c>
      <c r="AB44" s="14" t="s">
        <v>128</v>
      </c>
      <c r="AC44" s="14" t="s">
        <v>128</v>
      </c>
      <c r="AD44" s="14" t="s">
        <v>128</v>
      </c>
      <c r="AE44" s="14" t="s">
        <v>128</v>
      </c>
      <c r="AF44" s="14" t="s">
        <v>128</v>
      </c>
      <c r="AG44" s="14" t="s">
        <v>128</v>
      </c>
      <c r="AH44" s="14" t="s">
        <v>128</v>
      </c>
      <c r="AI44" s="14" t="s">
        <v>128</v>
      </c>
      <c r="AJ44" s="14" t="s">
        <v>128</v>
      </c>
      <c r="AK44" s="14" t="s">
        <v>128</v>
      </c>
      <c r="AL44" s="14" t="s">
        <v>128</v>
      </c>
      <c r="AM44" s="14" t="s">
        <v>128</v>
      </c>
      <c r="AN44" s="14" t="s">
        <v>128</v>
      </c>
      <c r="AO44" s="14" t="s">
        <v>128</v>
      </c>
      <c r="AP44" s="14" t="s">
        <v>128</v>
      </c>
      <c r="AQ44" s="14" t="s">
        <v>128</v>
      </c>
      <c r="AR44" s="8"/>
    </row>
    <row r="45" spans="1:44" x14ac:dyDescent="0.2">
      <c r="A45" s="16" t="s">
        <v>378</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row>
    <row r="46" spans="1:44" x14ac:dyDescent="0.2">
      <c r="A46" s="18" t="s">
        <v>144</v>
      </c>
    </row>
  </sheetData>
  <mergeCells count="24">
    <mergeCell ref="B42:B44"/>
    <mergeCell ref="A6:A44"/>
    <mergeCell ref="B27:B29"/>
    <mergeCell ref="B30:B32"/>
    <mergeCell ref="B33:B35"/>
    <mergeCell ref="B36:B38"/>
    <mergeCell ref="B39:B41"/>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R22"/>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379</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380</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381</v>
      </c>
      <c r="B6" s="24" t="s">
        <v>382</v>
      </c>
      <c r="C6" s="12">
        <v>0.71589121744669992</v>
      </c>
      <c r="D6" s="12"/>
      <c r="E6" s="12">
        <v>0.71589121744669992</v>
      </c>
      <c r="F6" s="12"/>
      <c r="G6" s="12"/>
      <c r="H6" s="12">
        <v>0.18844068689080001</v>
      </c>
      <c r="I6" s="12">
        <v>0.72851567953170004</v>
      </c>
      <c r="J6" s="12">
        <v>0.5740332374464</v>
      </c>
      <c r="K6" s="12">
        <v>0.66985719818950007</v>
      </c>
      <c r="L6" s="12">
        <v>0.86439687993640002</v>
      </c>
      <c r="M6" s="12">
        <v>0.69013709715399996</v>
      </c>
      <c r="N6" s="12">
        <v>0.73183992108390006</v>
      </c>
      <c r="O6" s="12">
        <v>0.85296447710730006</v>
      </c>
      <c r="P6" s="12">
        <v>0.80798608686509998</v>
      </c>
      <c r="Q6" s="12">
        <v>0.76958556551589996</v>
      </c>
      <c r="R6" s="12">
        <v>0.55232972283210002</v>
      </c>
      <c r="S6" s="12">
        <v>0</v>
      </c>
      <c r="T6" s="12">
        <v>0.53486007961939996</v>
      </c>
      <c r="U6" s="12">
        <v>0.1333196821464</v>
      </c>
      <c r="V6" s="12">
        <v>0.89099138153430002</v>
      </c>
      <c r="W6" s="12">
        <v>0.75995389642970002</v>
      </c>
      <c r="X6" s="12">
        <v>0.50064862895020001</v>
      </c>
      <c r="Y6" s="12">
        <v>0.14743351566259999</v>
      </c>
      <c r="Z6" s="12">
        <v>0</v>
      </c>
      <c r="AA6" s="12"/>
      <c r="AB6" s="12">
        <v>0.81239969486129993</v>
      </c>
      <c r="AC6" s="12">
        <v>0.71005458917200004</v>
      </c>
      <c r="AD6" s="12">
        <v>0.78744049561279994</v>
      </c>
      <c r="AE6" s="12">
        <v>0.78850010195639997</v>
      </c>
      <c r="AF6" s="12">
        <v>0.46439796182159998</v>
      </c>
      <c r="AG6" s="12">
        <v>0.52446573310370004</v>
      </c>
      <c r="AH6" s="12"/>
      <c r="AI6" s="12">
        <v>0</v>
      </c>
      <c r="AJ6" s="12"/>
      <c r="AK6" s="12">
        <v>0.62655300440920003</v>
      </c>
      <c r="AL6" s="12">
        <v>1</v>
      </c>
      <c r="AM6" s="12">
        <v>0.8197969765741</v>
      </c>
      <c r="AN6" s="12">
        <v>0.73367850422139991</v>
      </c>
      <c r="AO6" s="12">
        <v>0.71392764419779997</v>
      </c>
      <c r="AP6" s="12">
        <v>0.65094315681279991</v>
      </c>
      <c r="AQ6" s="12">
        <v>1</v>
      </c>
      <c r="AR6" s="8"/>
    </row>
    <row r="7" spans="1:44" x14ac:dyDescent="0.2">
      <c r="A7" s="23"/>
      <c r="B7" s="23"/>
      <c r="C7" s="13">
        <v>128</v>
      </c>
      <c r="D7" s="13">
        <v>0</v>
      </c>
      <c r="E7" s="13">
        <v>128</v>
      </c>
      <c r="F7" s="13">
        <v>0</v>
      </c>
      <c r="G7" s="13">
        <v>0</v>
      </c>
      <c r="H7" s="13">
        <v>1</v>
      </c>
      <c r="I7" s="13">
        <v>13</v>
      </c>
      <c r="J7" s="13">
        <v>19</v>
      </c>
      <c r="K7" s="13">
        <v>26</v>
      </c>
      <c r="L7" s="13">
        <v>55</v>
      </c>
      <c r="M7" s="13">
        <v>73</v>
      </c>
      <c r="N7" s="13">
        <v>45</v>
      </c>
      <c r="O7" s="13">
        <v>68</v>
      </c>
      <c r="P7" s="13">
        <v>21</v>
      </c>
      <c r="Q7" s="13">
        <v>11</v>
      </c>
      <c r="R7" s="13">
        <v>13</v>
      </c>
      <c r="S7" s="13">
        <v>0</v>
      </c>
      <c r="T7" s="13">
        <v>1</v>
      </c>
      <c r="U7" s="13">
        <v>1</v>
      </c>
      <c r="V7" s="13">
        <v>64</v>
      </c>
      <c r="W7" s="13">
        <v>41</v>
      </c>
      <c r="X7" s="13">
        <v>11</v>
      </c>
      <c r="Y7" s="13">
        <v>3</v>
      </c>
      <c r="Z7" s="13">
        <v>0</v>
      </c>
      <c r="AA7" s="13">
        <v>0</v>
      </c>
      <c r="AB7" s="13">
        <v>68</v>
      </c>
      <c r="AC7" s="13">
        <v>15</v>
      </c>
      <c r="AD7" s="13">
        <v>5</v>
      </c>
      <c r="AE7" s="13">
        <v>5</v>
      </c>
      <c r="AF7" s="13">
        <v>6</v>
      </c>
      <c r="AG7" s="13">
        <v>3</v>
      </c>
      <c r="AH7" s="13">
        <v>0</v>
      </c>
      <c r="AI7" s="13">
        <v>0</v>
      </c>
      <c r="AJ7" s="13">
        <v>0</v>
      </c>
      <c r="AK7" s="13">
        <v>20</v>
      </c>
      <c r="AL7" s="13">
        <v>1</v>
      </c>
      <c r="AM7" s="13">
        <v>4</v>
      </c>
      <c r="AN7" s="13">
        <v>25</v>
      </c>
      <c r="AO7" s="13">
        <v>52</v>
      </c>
      <c r="AP7" s="13">
        <v>33</v>
      </c>
      <c r="AQ7" s="13">
        <v>3</v>
      </c>
      <c r="AR7" s="8"/>
    </row>
    <row r="8" spans="1:44" x14ac:dyDescent="0.2">
      <c r="A8" s="23"/>
      <c r="B8" s="23"/>
      <c r="C8" s="14" t="s">
        <v>128</v>
      </c>
      <c r="D8" s="14" t="s">
        <v>128</v>
      </c>
      <c r="E8" s="14" t="s">
        <v>128</v>
      </c>
      <c r="F8" s="14" t="s">
        <v>128</v>
      </c>
      <c r="G8" s="14" t="s">
        <v>128</v>
      </c>
      <c r="H8" s="14"/>
      <c r="I8" s="14"/>
      <c r="J8" s="14"/>
      <c r="K8" s="14"/>
      <c r="L8" s="15" t="s">
        <v>133</v>
      </c>
      <c r="M8" s="14"/>
      <c r="N8" s="14"/>
      <c r="O8" s="15" t="s">
        <v>174</v>
      </c>
      <c r="P8" s="15" t="s">
        <v>190</v>
      </c>
      <c r="Q8" s="14"/>
      <c r="R8" s="14"/>
      <c r="S8" s="14"/>
      <c r="T8" s="14"/>
      <c r="U8" s="14"/>
      <c r="V8" s="15" t="s">
        <v>282</v>
      </c>
      <c r="W8" s="15" t="s">
        <v>164</v>
      </c>
      <c r="X8" s="14"/>
      <c r="Y8" s="14"/>
      <c r="Z8" s="14" t="s">
        <v>128</v>
      </c>
      <c r="AA8" s="14" t="s">
        <v>128</v>
      </c>
      <c r="AB8" s="14"/>
      <c r="AC8" s="14"/>
      <c r="AD8" s="14"/>
      <c r="AE8" s="14"/>
      <c r="AF8" s="14"/>
      <c r="AG8" s="14"/>
      <c r="AH8" s="14" t="s">
        <v>128</v>
      </c>
      <c r="AI8" s="14" t="s">
        <v>128</v>
      </c>
      <c r="AJ8" s="14" t="s">
        <v>128</v>
      </c>
      <c r="AK8" s="14"/>
      <c r="AL8" s="14" t="s">
        <v>128</v>
      </c>
      <c r="AM8" s="14"/>
      <c r="AN8" s="14"/>
      <c r="AO8" s="14"/>
      <c r="AP8" s="14"/>
      <c r="AQ8" s="14"/>
      <c r="AR8" s="8"/>
    </row>
    <row r="9" spans="1:44" x14ac:dyDescent="0.2">
      <c r="A9" s="27"/>
      <c r="B9" s="24" t="s">
        <v>383</v>
      </c>
      <c r="C9" s="12">
        <v>0.18626330396259999</v>
      </c>
      <c r="D9" s="12"/>
      <c r="E9" s="12">
        <v>0.18626330396259999</v>
      </c>
      <c r="F9" s="12"/>
      <c r="G9" s="12"/>
      <c r="H9" s="12">
        <v>0.7159798602877</v>
      </c>
      <c r="I9" s="12">
        <v>0.22895627476729999</v>
      </c>
      <c r="J9" s="12">
        <v>0.21729727912230001</v>
      </c>
      <c r="K9" s="12">
        <v>0.17611264359869999</v>
      </c>
      <c r="L9" s="12">
        <v>7.6797026403390006E-2</v>
      </c>
      <c r="M9" s="12">
        <v>0.1675486990135</v>
      </c>
      <c r="N9" s="12">
        <v>0.21548589339259999</v>
      </c>
      <c r="O9" s="12">
        <v>8.1607178153339996E-2</v>
      </c>
      <c r="P9" s="12">
        <v>0.1197926084745</v>
      </c>
      <c r="Q9" s="12">
        <v>3.7780973212639998E-2</v>
      </c>
      <c r="R9" s="12">
        <v>0.40374396362019999</v>
      </c>
      <c r="S9" s="12">
        <v>0.1319461545549</v>
      </c>
      <c r="T9" s="12">
        <v>0.46513992038059998</v>
      </c>
      <c r="U9" s="12">
        <v>0.8666803178536</v>
      </c>
      <c r="V9" s="12">
        <v>5.7768585435770001E-2</v>
      </c>
      <c r="W9" s="12">
        <v>8.5769874861670009E-2</v>
      </c>
      <c r="X9" s="12">
        <v>0.45939694599300002</v>
      </c>
      <c r="Y9" s="12">
        <v>0.63444394089739997</v>
      </c>
      <c r="Z9" s="12">
        <v>1</v>
      </c>
      <c r="AA9" s="12"/>
      <c r="AB9" s="12">
        <v>0.13386430338290001</v>
      </c>
      <c r="AC9" s="12">
        <v>0.11043528623730001</v>
      </c>
      <c r="AD9" s="12">
        <v>8.2630286635960004E-2</v>
      </c>
      <c r="AE9" s="12">
        <v>0.2114998980436</v>
      </c>
      <c r="AF9" s="12">
        <v>0.4104463682733</v>
      </c>
      <c r="AG9" s="12">
        <v>0</v>
      </c>
      <c r="AH9" s="12"/>
      <c r="AI9" s="12">
        <v>1</v>
      </c>
      <c r="AJ9" s="12"/>
      <c r="AK9" s="12">
        <v>0.25104004804879998</v>
      </c>
      <c r="AL9" s="12">
        <v>0</v>
      </c>
      <c r="AM9" s="12">
        <v>0.1802030234259</v>
      </c>
      <c r="AN9" s="12">
        <v>0.1561254976958</v>
      </c>
      <c r="AO9" s="12">
        <v>0.2047457582046</v>
      </c>
      <c r="AP9" s="12">
        <v>0.19883035679469999</v>
      </c>
      <c r="AQ9" s="12">
        <v>0</v>
      </c>
      <c r="AR9" s="8"/>
    </row>
    <row r="10" spans="1:44" x14ac:dyDescent="0.2">
      <c r="A10" s="23"/>
      <c r="B10" s="23"/>
      <c r="C10" s="13">
        <v>32</v>
      </c>
      <c r="D10" s="13">
        <v>0</v>
      </c>
      <c r="E10" s="13">
        <v>32</v>
      </c>
      <c r="F10" s="13">
        <v>0</v>
      </c>
      <c r="G10" s="13">
        <v>0</v>
      </c>
      <c r="H10" s="13">
        <v>3</v>
      </c>
      <c r="I10" s="13">
        <v>6</v>
      </c>
      <c r="J10" s="13">
        <v>5</v>
      </c>
      <c r="K10" s="13">
        <v>6</v>
      </c>
      <c r="L10" s="13">
        <v>9</v>
      </c>
      <c r="M10" s="13">
        <v>19</v>
      </c>
      <c r="N10" s="13">
        <v>11</v>
      </c>
      <c r="O10" s="13">
        <v>7</v>
      </c>
      <c r="P10" s="13">
        <v>5</v>
      </c>
      <c r="Q10" s="13">
        <v>1</v>
      </c>
      <c r="R10" s="13">
        <v>10</v>
      </c>
      <c r="S10" s="13">
        <v>1</v>
      </c>
      <c r="T10" s="13">
        <v>1</v>
      </c>
      <c r="U10" s="13">
        <v>5</v>
      </c>
      <c r="V10" s="13">
        <v>4</v>
      </c>
      <c r="W10" s="13">
        <v>7</v>
      </c>
      <c r="X10" s="13">
        <v>8</v>
      </c>
      <c r="Y10" s="13">
        <v>10</v>
      </c>
      <c r="Z10" s="13">
        <v>1</v>
      </c>
      <c r="AA10" s="13">
        <v>0</v>
      </c>
      <c r="AB10" s="13">
        <v>10</v>
      </c>
      <c r="AC10" s="13">
        <v>4</v>
      </c>
      <c r="AD10" s="13">
        <v>1</v>
      </c>
      <c r="AE10" s="13">
        <v>2</v>
      </c>
      <c r="AF10" s="13">
        <v>7</v>
      </c>
      <c r="AG10" s="13">
        <v>0</v>
      </c>
      <c r="AH10" s="13">
        <v>0</v>
      </c>
      <c r="AI10" s="13">
        <v>1</v>
      </c>
      <c r="AJ10" s="13">
        <v>0</v>
      </c>
      <c r="AK10" s="13">
        <v>7</v>
      </c>
      <c r="AL10" s="13">
        <v>0</v>
      </c>
      <c r="AM10" s="13">
        <v>1</v>
      </c>
      <c r="AN10" s="13">
        <v>6</v>
      </c>
      <c r="AO10" s="13">
        <v>13</v>
      </c>
      <c r="AP10" s="13">
        <v>10</v>
      </c>
      <c r="AQ10" s="13">
        <v>0</v>
      </c>
      <c r="AR10" s="8"/>
    </row>
    <row r="11" spans="1:44" x14ac:dyDescent="0.2">
      <c r="A11" s="23"/>
      <c r="B11" s="23"/>
      <c r="C11" s="14" t="s">
        <v>128</v>
      </c>
      <c r="D11" s="14" t="s">
        <v>128</v>
      </c>
      <c r="E11" s="14" t="s">
        <v>128</v>
      </c>
      <c r="F11" s="14" t="s">
        <v>128</v>
      </c>
      <c r="G11" s="14" t="s">
        <v>128</v>
      </c>
      <c r="H11" s="15" t="s">
        <v>137</v>
      </c>
      <c r="I11" s="14"/>
      <c r="J11" s="14"/>
      <c r="K11" s="14"/>
      <c r="L11" s="14"/>
      <c r="M11" s="14"/>
      <c r="N11" s="14"/>
      <c r="O11" s="14"/>
      <c r="P11" s="14"/>
      <c r="Q11" s="14"/>
      <c r="R11" s="15" t="s">
        <v>133</v>
      </c>
      <c r="S11" s="14"/>
      <c r="T11" s="14"/>
      <c r="U11" s="15" t="s">
        <v>264</v>
      </c>
      <c r="V11" s="14"/>
      <c r="W11" s="14"/>
      <c r="X11" s="15" t="s">
        <v>194</v>
      </c>
      <c r="Y11" s="15" t="s">
        <v>173</v>
      </c>
      <c r="Z11" s="14" t="s">
        <v>128</v>
      </c>
      <c r="AA11" s="14" t="s">
        <v>128</v>
      </c>
      <c r="AB11" s="14"/>
      <c r="AC11" s="14"/>
      <c r="AD11" s="14"/>
      <c r="AE11" s="14"/>
      <c r="AF11" s="14"/>
      <c r="AG11" s="14"/>
      <c r="AH11" s="14" t="s">
        <v>128</v>
      </c>
      <c r="AI11" s="14" t="s">
        <v>128</v>
      </c>
      <c r="AJ11" s="14" t="s">
        <v>128</v>
      </c>
      <c r="AK11" s="14"/>
      <c r="AL11" s="14" t="s">
        <v>128</v>
      </c>
      <c r="AM11" s="14"/>
      <c r="AN11" s="14"/>
      <c r="AO11" s="14"/>
      <c r="AP11" s="14"/>
      <c r="AQ11" s="14"/>
      <c r="AR11" s="8"/>
    </row>
    <row r="12" spans="1:44" x14ac:dyDescent="0.2">
      <c r="A12" s="27"/>
      <c r="B12" s="24" t="s">
        <v>384</v>
      </c>
      <c r="C12" s="12">
        <v>5.6781127558840003E-2</v>
      </c>
      <c r="D12" s="12"/>
      <c r="E12" s="12">
        <v>5.6781127558840003E-2</v>
      </c>
      <c r="F12" s="12"/>
      <c r="G12" s="12"/>
      <c r="H12" s="12">
        <v>0</v>
      </c>
      <c r="I12" s="12">
        <v>4.2528045701050003E-2</v>
      </c>
      <c r="J12" s="12">
        <v>7.653881605467E-2</v>
      </c>
      <c r="K12" s="12">
        <v>0.1282789260179</v>
      </c>
      <c r="L12" s="12">
        <v>4.1810525461800002E-2</v>
      </c>
      <c r="M12" s="12">
        <v>7.7945346967239995E-2</v>
      </c>
      <c r="N12" s="12">
        <v>3.6998684258749998E-2</v>
      </c>
      <c r="O12" s="12">
        <v>6.5428344739320007E-2</v>
      </c>
      <c r="P12" s="12">
        <v>5.3208191573400003E-2</v>
      </c>
      <c r="Q12" s="12">
        <v>0</v>
      </c>
      <c r="R12" s="12">
        <v>4.3926313547689999E-2</v>
      </c>
      <c r="S12" s="12">
        <v>0.5508888078559</v>
      </c>
      <c r="T12" s="12">
        <v>0</v>
      </c>
      <c r="U12" s="12">
        <v>0</v>
      </c>
      <c r="V12" s="12">
        <v>2.838686270093E-2</v>
      </c>
      <c r="W12" s="12">
        <v>7.7440052561789999E-2</v>
      </c>
      <c r="X12" s="12">
        <v>3.995442505677E-2</v>
      </c>
      <c r="Y12" s="12">
        <v>0.15535505939249999</v>
      </c>
      <c r="Z12" s="12">
        <v>0</v>
      </c>
      <c r="AA12" s="12"/>
      <c r="AB12" s="12">
        <v>2.512986150411E-2</v>
      </c>
      <c r="AC12" s="12">
        <v>3.3675033687900001E-2</v>
      </c>
      <c r="AD12" s="12">
        <v>0.1299292177512</v>
      </c>
      <c r="AE12" s="12">
        <v>0</v>
      </c>
      <c r="AF12" s="12">
        <v>8.8005513175109989E-2</v>
      </c>
      <c r="AG12" s="12">
        <v>0.47553426689630002</v>
      </c>
      <c r="AH12" s="12"/>
      <c r="AI12" s="12">
        <v>0</v>
      </c>
      <c r="AJ12" s="12"/>
      <c r="AK12" s="12">
        <v>9.1344950917779999E-2</v>
      </c>
      <c r="AL12" s="12">
        <v>0</v>
      </c>
      <c r="AM12" s="12">
        <v>0</v>
      </c>
      <c r="AN12" s="12">
        <v>0.11019599808280001</v>
      </c>
      <c r="AO12" s="12">
        <v>5.7301280606990003E-2</v>
      </c>
      <c r="AP12" s="12">
        <v>3.6017468429300002E-2</v>
      </c>
      <c r="AQ12" s="12">
        <v>0</v>
      </c>
      <c r="AR12" s="8"/>
    </row>
    <row r="13" spans="1:44" x14ac:dyDescent="0.2">
      <c r="A13" s="23"/>
      <c r="B13" s="23"/>
      <c r="C13" s="13">
        <v>9</v>
      </c>
      <c r="D13" s="13">
        <v>0</v>
      </c>
      <c r="E13" s="13">
        <v>9</v>
      </c>
      <c r="F13" s="13">
        <v>0</v>
      </c>
      <c r="G13" s="13">
        <v>0</v>
      </c>
      <c r="H13" s="13">
        <v>0</v>
      </c>
      <c r="I13" s="13">
        <v>1</v>
      </c>
      <c r="J13" s="13">
        <v>2</v>
      </c>
      <c r="K13" s="13">
        <v>4</v>
      </c>
      <c r="L13" s="13">
        <v>2</v>
      </c>
      <c r="M13" s="13">
        <v>7</v>
      </c>
      <c r="N13" s="13">
        <v>2</v>
      </c>
      <c r="O13" s="13">
        <v>3</v>
      </c>
      <c r="P13" s="13">
        <v>2</v>
      </c>
      <c r="Q13" s="13">
        <v>0</v>
      </c>
      <c r="R13" s="13">
        <v>1</v>
      </c>
      <c r="S13" s="13">
        <v>2</v>
      </c>
      <c r="T13" s="13">
        <v>0</v>
      </c>
      <c r="U13" s="13">
        <v>0</v>
      </c>
      <c r="V13" s="13">
        <v>1</v>
      </c>
      <c r="W13" s="13">
        <v>4</v>
      </c>
      <c r="X13" s="13">
        <v>1</v>
      </c>
      <c r="Y13" s="13">
        <v>3</v>
      </c>
      <c r="Z13" s="13">
        <v>0</v>
      </c>
      <c r="AA13" s="13">
        <v>0</v>
      </c>
      <c r="AB13" s="13">
        <v>2</v>
      </c>
      <c r="AC13" s="13">
        <v>1</v>
      </c>
      <c r="AD13" s="13">
        <v>1</v>
      </c>
      <c r="AE13" s="13">
        <v>0</v>
      </c>
      <c r="AF13" s="13">
        <v>1</v>
      </c>
      <c r="AG13" s="13">
        <v>1</v>
      </c>
      <c r="AH13" s="13">
        <v>0</v>
      </c>
      <c r="AI13" s="13">
        <v>0</v>
      </c>
      <c r="AJ13" s="13">
        <v>0</v>
      </c>
      <c r="AK13" s="13">
        <v>3</v>
      </c>
      <c r="AL13" s="13">
        <v>0</v>
      </c>
      <c r="AM13" s="13">
        <v>0</v>
      </c>
      <c r="AN13" s="13">
        <v>3</v>
      </c>
      <c r="AO13" s="13">
        <v>4</v>
      </c>
      <c r="AP13" s="13">
        <v>2</v>
      </c>
      <c r="AQ13" s="13">
        <v>0</v>
      </c>
      <c r="AR13" s="8"/>
    </row>
    <row r="14" spans="1:44" x14ac:dyDescent="0.2">
      <c r="A14" s="23"/>
      <c r="B14" s="23"/>
      <c r="C14" s="14" t="s">
        <v>128</v>
      </c>
      <c r="D14" s="14" t="s">
        <v>128</v>
      </c>
      <c r="E14" s="14" t="s">
        <v>128</v>
      </c>
      <c r="F14" s="14" t="s">
        <v>128</v>
      </c>
      <c r="G14" s="14" t="s">
        <v>128</v>
      </c>
      <c r="H14" s="14"/>
      <c r="I14" s="14"/>
      <c r="J14" s="14"/>
      <c r="K14" s="14"/>
      <c r="L14" s="14"/>
      <c r="M14" s="14"/>
      <c r="N14" s="14"/>
      <c r="O14" s="14"/>
      <c r="P14" s="14"/>
      <c r="Q14" s="14"/>
      <c r="R14" s="14"/>
      <c r="S14" s="14"/>
      <c r="T14" s="14"/>
      <c r="U14" s="14"/>
      <c r="V14" s="14"/>
      <c r="W14" s="14"/>
      <c r="X14" s="14"/>
      <c r="Y14" s="14"/>
      <c r="Z14" s="14" t="s">
        <v>128</v>
      </c>
      <c r="AA14" s="14" t="s">
        <v>128</v>
      </c>
      <c r="AB14" s="14"/>
      <c r="AC14" s="14"/>
      <c r="AD14" s="14"/>
      <c r="AE14" s="14"/>
      <c r="AF14" s="14"/>
      <c r="AG14" s="15" t="s">
        <v>133</v>
      </c>
      <c r="AH14" s="14" t="s">
        <v>128</v>
      </c>
      <c r="AI14" s="14" t="s">
        <v>128</v>
      </c>
      <c r="AJ14" s="14" t="s">
        <v>128</v>
      </c>
      <c r="AK14" s="14"/>
      <c r="AL14" s="14" t="s">
        <v>128</v>
      </c>
      <c r="AM14" s="14"/>
      <c r="AN14" s="14"/>
      <c r="AO14" s="14"/>
      <c r="AP14" s="14"/>
      <c r="AQ14" s="14"/>
      <c r="AR14" s="8"/>
    </row>
    <row r="15" spans="1:44" x14ac:dyDescent="0.2">
      <c r="A15" s="27"/>
      <c r="B15" s="24" t="s">
        <v>385</v>
      </c>
      <c r="C15" s="12">
        <v>4.1064351031840002E-2</v>
      </c>
      <c r="D15" s="12"/>
      <c r="E15" s="12">
        <v>4.1064351031840002E-2</v>
      </c>
      <c r="F15" s="12"/>
      <c r="G15" s="12"/>
      <c r="H15" s="12">
        <v>9.5579452821529992E-2</v>
      </c>
      <c r="I15" s="12">
        <v>0</v>
      </c>
      <c r="J15" s="12">
        <v>0.13213066737670001</v>
      </c>
      <c r="K15" s="12">
        <v>2.5751232193850001E-2</v>
      </c>
      <c r="L15" s="12">
        <v>1.6995568198449999E-2</v>
      </c>
      <c r="M15" s="12">
        <v>6.4368856865260005E-2</v>
      </c>
      <c r="N15" s="12">
        <v>1.567550126473E-2</v>
      </c>
      <c r="O15" s="12">
        <v>0</v>
      </c>
      <c r="P15" s="12">
        <v>1.901311308696E-2</v>
      </c>
      <c r="Q15" s="12">
        <v>0.19263346127149999</v>
      </c>
      <c r="R15" s="12">
        <v>0</v>
      </c>
      <c r="S15" s="12">
        <v>0.31716503758920001</v>
      </c>
      <c r="T15" s="12">
        <v>0</v>
      </c>
      <c r="U15" s="12">
        <v>0</v>
      </c>
      <c r="V15" s="12">
        <v>2.285317032903E-2</v>
      </c>
      <c r="W15" s="12">
        <v>7.6836176146869994E-2</v>
      </c>
      <c r="X15" s="12">
        <v>0</v>
      </c>
      <c r="Y15" s="12">
        <v>6.2767484047559996E-2</v>
      </c>
      <c r="Z15" s="12">
        <v>0</v>
      </c>
      <c r="AA15" s="12"/>
      <c r="AB15" s="12">
        <v>2.8606140251690001E-2</v>
      </c>
      <c r="AC15" s="12">
        <v>0.1458350909028</v>
      </c>
      <c r="AD15" s="12">
        <v>0</v>
      </c>
      <c r="AE15" s="12">
        <v>0</v>
      </c>
      <c r="AF15" s="12">
        <v>3.7150156729990003E-2</v>
      </c>
      <c r="AG15" s="12">
        <v>0</v>
      </c>
      <c r="AH15" s="12"/>
      <c r="AI15" s="12">
        <v>0</v>
      </c>
      <c r="AJ15" s="12"/>
      <c r="AK15" s="12">
        <v>3.106199662425E-2</v>
      </c>
      <c r="AL15" s="12">
        <v>0</v>
      </c>
      <c r="AM15" s="12">
        <v>0</v>
      </c>
      <c r="AN15" s="12">
        <v>0</v>
      </c>
      <c r="AO15" s="12">
        <v>2.4025316990580001E-2</v>
      </c>
      <c r="AP15" s="12">
        <v>0.1142090179632</v>
      </c>
      <c r="AQ15" s="12">
        <v>0</v>
      </c>
      <c r="AR15" s="8"/>
    </row>
    <row r="16" spans="1:44" x14ac:dyDescent="0.2">
      <c r="A16" s="23"/>
      <c r="B16" s="23"/>
      <c r="C16" s="13">
        <v>6</v>
      </c>
      <c r="D16" s="13">
        <v>0</v>
      </c>
      <c r="E16" s="13">
        <v>6</v>
      </c>
      <c r="F16" s="13">
        <v>0</v>
      </c>
      <c r="G16" s="13">
        <v>0</v>
      </c>
      <c r="H16" s="13">
        <v>1</v>
      </c>
      <c r="I16" s="13">
        <v>0</v>
      </c>
      <c r="J16" s="13">
        <v>3</v>
      </c>
      <c r="K16" s="13">
        <v>1</v>
      </c>
      <c r="L16" s="13">
        <v>1</v>
      </c>
      <c r="M16" s="13">
        <v>5</v>
      </c>
      <c r="N16" s="13">
        <v>1</v>
      </c>
      <c r="O16" s="13">
        <v>0</v>
      </c>
      <c r="P16" s="13">
        <v>1</v>
      </c>
      <c r="Q16" s="13">
        <v>3</v>
      </c>
      <c r="R16" s="13">
        <v>0</v>
      </c>
      <c r="S16" s="13">
        <v>1</v>
      </c>
      <c r="T16" s="13">
        <v>0</v>
      </c>
      <c r="U16" s="13">
        <v>0</v>
      </c>
      <c r="V16" s="13">
        <v>2</v>
      </c>
      <c r="W16" s="13">
        <v>3</v>
      </c>
      <c r="X16" s="13">
        <v>0</v>
      </c>
      <c r="Y16" s="13">
        <v>1</v>
      </c>
      <c r="Z16" s="13">
        <v>0</v>
      </c>
      <c r="AA16" s="13">
        <v>0</v>
      </c>
      <c r="AB16" s="13">
        <v>3</v>
      </c>
      <c r="AC16" s="13">
        <v>1</v>
      </c>
      <c r="AD16" s="13">
        <v>0</v>
      </c>
      <c r="AE16" s="13">
        <v>0</v>
      </c>
      <c r="AF16" s="13">
        <v>1</v>
      </c>
      <c r="AG16" s="13">
        <v>0</v>
      </c>
      <c r="AH16" s="13">
        <v>0</v>
      </c>
      <c r="AI16" s="13">
        <v>0</v>
      </c>
      <c r="AJ16" s="13">
        <v>0</v>
      </c>
      <c r="AK16" s="13">
        <v>1</v>
      </c>
      <c r="AL16" s="13">
        <v>0</v>
      </c>
      <c r="AM16" s="13">
        <v>0</v>
      </c>
      <c r="AN16" s="13">
        <v>0</v>
      </c>
      <c r="AO16" s="13">
        <v>2</v>
      </c>
      <c r="AP16" s="13">
        <v>4</v>
      </c>
      <c r="AQ16" s="13">
        <v>0</v>
      </c>
      <c r="AR16" s="8"/>
    </row>
    <row r="17" spans="1:44" x14ac:dyDescent="0.2">
      <c r="A17" s="23"/>
      <c r="B17" s="23"/>
      <c r="C17" s="14" t="s">
        <v>128</v>
      </c>
      <c r="D17" s="14" t="s">
        <v>128</v>
      </c>
      <c r="E17" s="14" t="s">
        <v>128</v>
      </c>
      <c r="F17" s="14" t="s">
        <v>128</v>
      </c>
      <c r="G17" s="14" t="s">
        <v>128</v>
      </c>
      <c r="H17" s="14"/>
      <c r="I17" s="14"/>
      <c r="J17" s="14"/>
      <c r="K17" s="14"/>
      <c r="L17" s="14"/>
      <c r="M17" s="14"/>
      <c r="N17" s="14"/>
      <c r="O17" s="14"/>
      <c r="P17" s="14"/>
      <c r="Q17" s="15" t="s">
        <v>154</v>
      </c>
      <c r="R17" s="14"/>
      <c r="S17" s="15" t="s">
        <v>154</v>
      </c>
      <c r="T17" s="14"/>
      <c r="U17" s="14"/>
      <c r="V17" s="14"/>
      <c r="W17" s="14"/>
      <c r="X17" s="14"/>
      <c r="Y17" s="14"/>
      <c r="Z17" s="14" t="s">
        <v>128</v>
      </c>
      <c r="AA17" s="14" t="s">
        <v>128</v>
      </c>
      <c r="AB17" s="14"/>
      <c r="AC17" s="14"/>
      <c r="AD17" s="14"/>
      <c r="AE17" s="14"/>
      <c r="AF17" s="14"/>
      <c r="AG17" s="14"/>
      <c r="AH17" s="14" t="s">
        <v>128</v>
      </c>
      <c r="AI17" s="14" t="s">
        <v>128</v>
      </c>
      <c r="AJ17" s="14" t="s">
        <v>128</v>
      </c>
      <c r="AK17" s="14"/>
      <c r="AL17" s="14" t="s">
        <v>128</v>
      </c>
      <c r="AM17" s="14"/>
      <c r="AN17" s="14"/>
      <c r="AO17" s="14"/>
      <c r="AP17" s="14"/>
      <c r="AQ17" s="14"/>
      <c r="AR17" s="8"/>
    </row>
    <row r="18" spans="1:44" x14ac:dyDescent="0.2">
      <c r="A18" s="27"/>
      <c r="B18" s="24" t="s">
        <v>67</v>
      </c>
      <c r="C18" s="12">
        <v>1</v>
      </c>
      <c r="D18" s="12"/>
      <c r="E18" s="12">
        <v>1</v>
      </c>
      <c r="F18" s="12"/>
      <c r="G18" s="12"/>
      <c r="H18" s="12">
        <v>1</v>
      </c>
      <c r="I18" s="12">
        <v>1</v>
      </c>
      <c r="J18" s="12">
        <v>1</v>
      </c>
      <c r="K18" s="12">
        <v>1</v>
      </c>
      <c r="L18" s="12">
        <v>1</v>
      </c>
      <c r="M18" s="12">
        <v>1</v>
      </c>
      <c r="N18" s="12">
        <v>1</v>
      </c>
      <c r="O18" s="12">
        <v>1</v>
      </c>
      <c r="P18" s="12">
        <v>1</v>
      </c>
      <c r="Q18" s="12">
        <v>1</v>
      </c>
      <c r="R18" s="12">
        <v>1</v>
      </c>
      <c r="S18" s="12">
        <v>1</v>
      </c>
      <c r="T18" s="12">
        <v>1</v>
      </c>
      <c r="U18" s="12">
        <v>1</v>
      </c>
      <c r="V18" s="12">
        <v>1</v>
      </c>
      <c r="W18" s="12">
        <v>1</v>
      </c>
      <c r="X18" s="12">
        <v>1</v>
      </c>
      <c r="Y18" s="12">
        <v>1</v>
      </c>
      <c r="Z18" s="12">
        <v>1</v>
      </c>
      <c r="AA18" s="12"/>
      <c r="AB18" s="12">
        <v>1</v>
      </c>
      <c r="AC18" s="12">
        <v>1</v>
      </c>
      <c r="AD18" s="12">
        <v>1</v>
      </c>
      <c r="AE18" s="12">
        <v>1</v>
      </c>
      <c r="AF18" s="12">
        <v>1</v>
      </c>
      <c r="AG18" s="12">
        <v>1</v>
      </c>
      <c r="AH18" s="12"/>
      <c r="AI18" s="12">
        <v>1</v>
      </c>
      <c r="AJ18" s="12"/>
      <c r="AK18" s="12">
        <v>1</v>
      </c>
      <c r="AL18" s="12">
        <v>1</v>
      </c>
      <c r="AM18" s="12">
        <v>1</v>
      </c>
      <c r="AN18" s="12">
        <v>1</v>
      </c>
      <c r="AO18" s="12">
        <v>1</v>
      </c>
      <c r="AP18" s="12">
        <v>1</v>
      </c>
      <c r="AQ18" s="12">
        <v>1</v>
      </c>
      <c r="AR18" s="8"/>
    </row>
    <row r="19" spans="1:44" x14ac:dyDescent="0.2">
      <c r="A19" s="23"/>
      <c r="B19" s="23"/>
      <c r="C19" s="13">
        <v>175</v>
      </c>
      <c r="D19" s="13">
        <v>0</v>
      </c>
      <c r="E19" s="13">
        <v>175</v>
      </c>
      <c r="F19" s="13">
        <v>0</v>
      </c>
      <c r="G19" s="13">
        <v>0</v>
      </c>
      <c r="H19" s="13">
        <v>5</v>
      </c>
      <c r="I19" s="13">
        <v>20</v>
      </c>
      <c r="J19" s="13">
        <v>29</v>
      </c>
      <c r="K19" s="13">
        <v>37</v>
      </c>
      <c r="L19" s="13">
        <v>67</v>
      </c>
      <c r="M19" s="13">
        <v>104</v>
      </c>
      <c r="N19" s="13">
        <v>59</v>
      </c>
      <c r="O19" s="13">
        <v>78</v>
      </c>
      <c r="P19" s="13">
        <v>29</v>
      </c>
      <c r="Q19" s="13">
        <v>15</v>
      </c>
      <c r="R19" s="13">
        <v>24</v>
      </c>
      <c r="S19" s="13">
        <v>4</v>
      </c>
      <c r="T19" s="13">
        <v>2</v>
      </c>
      <c r="U19" s="13">
        <v>6</v>
      </c>
      <c r="V19" s="13">
        <v>71</v>
      </c>
      <c r="W19" s="13">
        <v>55</v>
      </c>
      <c r="X19" s="13">
        <v>20</v>
      </c>
      <c r="Y19" s="13">
        <v>17</v>
      </c>
      <c r="Z19" s="13">
        <v>1</v>
      </c>
      <c r="AA19" s="13">
        <v>0</v>
      </c>
      <c r="AB19" s="13">
        <v>83</v>
      </c>
      <c r="AC19" s="13">
        <v>21</v>
      </c>
      <c r="AD19" s="13">
        <v>7</v>
      </c>
      <c r="AE19" s="13">
        <v>7</v>
      </c>
      <c r="AF19" s="13">
        <v>15</v>
      </c>
      <c r="AG19" s="13">
        <v>4</v>
      </c>
      <c r="AH19" s="13">
        <v>0</v>
      </c>
      <c r="AI19" s="13">
        <v>1</v>
      </c>
      <c r="AJ19" s="13">
        <v>0</v>
      </c>
      <c r="AK19" s="13">
        <v>31</v>
      </c>
      <c r="AL19" s="13">
        <v>1</v>
      </c>
      <c r="AM19" s="13">
        <v>5</v>
      </c>
      <c r="AN19" s="13">
        <v>34</v>
      </c>
      <c r="AO19" s="13">
        <v>71</v>
      </c>
      <c r="AP19" s="13">
        <v>49</v>
      </c>
      <c r="AQ19" s="13">
        <v>3</v>
      </c>
      <c r="AR19" s="8"/>
    </row>
    <row r="20" spans="1:44" x14ac:dyDescent="0.2">
      <c r="A20" s="23"/>
      <c r="B20" s="23"/>
      <c r="C20" s="14" t="s">
        <v>128</v>
      </c>
      <c r="D20" s="14" t="s">
        <v>128</v>
      </c>
      <c r="E20" s="14" t="s">
        <v>128</v>
      </c>
      <c r="F20" s="14" t="s">
        <v>128</v>
      </c>
      <c r="G20" s="14" t="s">
        <v>128</v>
      </c>
      <c r="H20" s="14" t="s">
        <v>128</v>
      </c>
      <c r="I20" s="14" t="s">
        <v>128</v>
      </c>
      <c r="J20" s="14" t="s">
        <v>128</v>
      </c>
      <c r="K20" s="14" t="s">
        <v>128</v>
      </c>
      <c r="L20" s="14" t="s">
        <v>128</v>
      </c>
      <c r="M20" s="14" t="s">
        <v>128</v>
      </c>
      <c r="N20" s="14" t="s">
        <v>128</v>
      </c>
      <c r="O20" s="14" t="s">
        <v>128</v>
      </c>
      <c r="P20" s="14" t="s">
        <v>128</v>
      </c>
      <c r="Q20" s="14" t="s">
        <v>128</v>
      </c>
      <c r="R20" s="14" t="s">
        <v>128</v>
      </c>
      <c r="S20" s="14" t="s">
        <v>128</v>
      </c>
      <c r="T20" s="14" t="s">
        <v>128</v>
      </c>
      <c r="U20" s="14" t="s">
        <v>128</v>
      </c>
      <c r="V20" s="14" t="s">
        <v>128</v>
      </c>
      <c r="W20" s="14" t="s">
        <v>128</v>
      </c>
      <c r="X20" s="14" t="s">
        <v>128</v>
      </c>
      <c r="Y20" s="14" t="s">
        <v>128</v>
      </c>
      <c r="Z20" s="14" t="s">
        <v>128</v>
      </c>
      <c r="AA20" s="14" t="s">
        <v>128</v>
      </c>
      <c r="AB20" s="14" t="s">
        <v>128</v>
      </c>
      <c r="AC20" s="14" t="s">
        <v>128</v>
      </c>
      <c r="AD20" s="14" t="s">
        <v>128</v>
      </c>
      <c r="AE20" s="14" t="s">
        <v>128</v>
      </c>
      <c r="AF20" s="14" t="s">
        <v>128</v>
      </c>
      <c r="AG20" s="14" t="s">
        <v>128</v>
      </c>
      <c r="AH20" s="14" t="s">
        <v>128</v>
      </c>
      <c r="AI20" s="14" t="s">
        <v>128</v>
      </c>
      <c r="AJ20" s="14" t="s">
        <v>128</v>
      </c>
      <c r="AK20" s="14" t="s">
        <v>128</v>
      </c>
      <c r="AL20" s="14" t="s">
        <v>128</v>
      </c>
      <c r="AM20" s="14" t="s">
        <v>128</v>
      </c>
      <c r="AN20" s="14" t="s">
        <v>128</v>
      </c>
      <c r="AO20" s="14" t="s">
        <v>128</v>
      </c>
      <c r="AP20" s="14" t="s">
        <v>128</v>
      </c>
      <c r="AQ20" s="14" t="s">
        <v>128</v>
      </c>
      <c r="AR20" s="8"/>
    </row>
    <row r="21" spans="1:44" x14ac:dyDescent="0.2">
      <c r="A21" s="16" t="s">
        <v>386</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row>
    <row r="22" spans="1:44" x14ac:dyDescent="0.2">
      <c r="A22" s="18" t="s">
        <v>144</v>
      </c>
    </row>
  </sheetData>
  <mergeCells count="16">
    <mergeCell ref="B12:B14"/>
    <mergeCell ref="B15:B17"/>
    <mergeCell ref="B18:B20"/>
    <mergeCell ref="A6:A20"/>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387</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388</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389</v>
      </c>
      <c r="B6" s="24" t="s">
        <v>390</v>
      </c>
      <c r="C6" s="12">
        <v>0.79498452345299997</v>
      </c>
      <c r="D6" s="12"/>
      <c r="E6" s="12"/>
      <c r="F6" s="12">
        <v>0.79498452345299997</v>
      </c>
      <c r="G6" s="12"/>
      <c r="H6" s="12">
        <v>0.72269013987910002</v>
      </c>
      <c r="I6" s="12">
        <v>0.82741682068009992</v>
      </c>
      <c r="J6" s="12">
        <v>0.96476935156210009</v>
      </c>
      <c r="K6" s="12">
        <v>0.70883582903239994</v>
      </c>
      <c r="L6" s="12">
        <v>0.78580425391340003</v>
      </c>
      <c r="M6" s="12">
        <v>0.7715529338685001</v>
      </c>
      <c r="N6" s="12">
        <v>0.82588050696349991</v>
      </c>
      <c r="O6" s="12">
        <v>0.78404883592399999</v>
      </c>
      <c r="P6" s="12">
        <v>0.90513659158009996</v>
      </c>
      <c r="Q6" s="12">
        <v>0.79904226255319999</v>
      </c>
      <c r="R6" s="12">
        <v>0.72123879774339994</v>
      </c>
      <c r="S6" s="12">
        <v>0.82466027252559992</v>
      </c>
      <c r="T6" s="12">
        <v>0</v>
      </c>
      <c r="U6" s="12">
        <v>0.71973411945419996</v>
      </c>
      <c r="V6" s="12">
        <v>0.75158231954529997</v>
      </c>
      <c r="W6" s="12">
        <v>0.87428168807530005</v>
      </c>
      <c r="X6" s="12">
        <v>0.78259654602929996</v>
      </c>
      <c r="Y6" s="12">
        <v>0.71768213801580005</v>
      </c>
      <c r="Z6" s="12">
        <v>0.53964781681939999</v>
      </c>
      <c r="AA6" s="12"/>
      <c r="AB6" s="12">
        <v>0.91226032582209993</v>
      </c>
      <c r="AC6" s="12">
        <v>0.51508989978459996</v>
      </c>
      <c r="AD6" s="12">
        <v>0.50834337541520003</v>
      </c>
      <c r="AE6" s="12">
        <v>0.39759419025519999</v>
      </c>
      <c r="AF6" s="12">
        <v>0.69834085444420002</v>
      </c>
      <c r="AG6" s="12">
        <v>0.1243295364924</v>
      </c>
      <c r="AH6" s="12"/>
      <c r="AI6" s="12"/>
      <c r="AJ6" s="12"/>
      <c r="AK6" s="12">
        <v>0.58927063789160006</v>
      </c>
      <c r="AL6" s="12"/>
      <c r="AM6" s="12">
        <v>0.61205937040499991</v>
      </c>
      <c r="AN6" s="12">
        <v>0.78808810132189999</v>
      </c>
      <c r="AO6" s="12">
        <v>0.88693787366839993</v>
      </c>
      <c r="AP6" s="12">
        <v>0.73285213534869997</v>
      </c>
      <c r="AQ6" s="12"/>
      <c r="AR6" s="8"/>
    </row>
    <row r="7" spans="1:44" x14ac:dyDescent="0.2">
      <c r="A7" s="23"/>
      <c r="B7" s="23"/>
      <c r="C7" s="13">
        <v>143</v>
      </c>
      <c r="D7" s="13">
        <v>0</v>
      </c>
      <c r="E7" s="13">
        <v>0</v>
      </c>
      <c r="F7" s="13">
        <v>143</v>
      </c>
      <c r="G7" s="13">
        <v>0</v>
      </c>
      <c r="H7" s="13">
        <v>9</v>
      </c>
      <c r="I7" s="13">
        <v>20</v>
      </c>
      <c r="J7" s="13">
        <v>25</v>
      </c>
      <c r="K7" s="13">
        <v>33</v>
      </c>
      <c r="L7" s="13">
        <v>47</v>
      </c>
      <c r="M7" s="13">
        <v>79</v>
      </c>
      <c r="N7" s="13">
        <v>56</v>
      </c>
      <c r="O7" s="13">
        <v>56</v>
      </c>
      <c r="P7" s="13">
        <v>27</v>
      </c>
      <c r="Q7" s="13">
        <v>19</v>
      </c>
      <c r="R7" s="13">
        <v>11</v>
      </c>
      <c r="S7" s="13">
        <v>9</v>
      </c>
      <c r="T7" s="13">
        <v>0</v>
      </c>
      <c r="U7" s="13">
        <v>3</v>
      </c>
      <c r="V7" s="13">
        <v>49</v>
      </c>
      <c r="W7" s="13">
        <v>61</v>
      </c>
      <c r="X7" s="13">
        <v>17</v>
      </c>
      <c r="Y7" s="13">
        <v>8</v>
      </c>
      <c r="Z7" s="13">
        <v>2</v>
      </c>
      <c r="AA7" s="13">
        <v>0</v>
      </c>
      <c r="AB7" s="13">
        <v>108</v>
      </c>
      <c r="AC7" s="13">
        <v>10</v>
      </c>
      <c r="AD7" s="13">
        <v>1</v>
      </c>
      <c r="AE7" s="13">
        <v>2</v>
      </c>
      <c r="AF7" s="13">
        <v>5</v>
      </c>
      <c r="AG7" s="13">
        <v>1</v>
      </c>
      <c r="AH7" s="13">
        <v>0</v>
      </c>
      <c r="AI7" s="13">
        <v>0</v>
      </c>
      <c r="AJ7" s="13">
        <v>0</v>
      </c>
      <c r="AK7" s="13">
        <v>11</v>
      </c>
      <c r="AL7" s="13">
        <v>0</v>
      </c>
      <c r="AM7" s="13">
        <v>4</v>
      </c>
      <c r="AN7" s="13">
        <v>28</v>
      </c>
      <c r="AO7" s="13">
        <v>58</v>
      </c>
      <c r="AP7" s="13">
        <v>46</v>
      </c>
      <c r="AQ7" s="13">
        <v>0</v>
      </c>
      <c r="AR7" s="8"/>
    </row>
    <row r="8" spans="1:44" x14ac:dyDescent="0.2">
      <c r="A8" s="23"/>
      <c r="B8" s="23"/>
      <c r="C8" s="14" t="s">
        <v>128</v>
      </c>
      <c r="D8" s="14" t="s">
        <v>128</v>
      </c>
      <c r="E8" s="14" t="s">
        <v>128</v>
      </c>
      <c r="F8" s="14" t="s">
        <v>128</v>
      </c>
      <c r="G8" s="14" t="s">
        <v>128</v>
      </c>
      <c r="H8" s="14"/>
      <c r="I8" s="14"/>
      <c r="J8" s="15" t="s">
        <v>132</v>
      </c>
      <c r="K8" s="14"/>
      <c r="L8" s="14"/>
      <c r="M8" s="14"/>
      <c r="N8" s="14"/>
      <c r="O8" s="14"/>
      <c r="P8" s="14"/>
      <c r="Q8" s="14"/>
      <c r="R8" s="14"/>
      <c r="S8" s="14"/>
      <c r="T8" s="14" t="s">
        <v>128</v>
      </c>
      <c r="U8" s="14"/>
      <c r="V8" s="14"/>
      <c r="W8" s="14"/>
      <c r="X8" s="14"/>
      <c r="Y8" s="14"/>
      <c r="Z8" s="14"/>
      <c r="AA8" s="14" t="s">
        <v>128</v>
      </c>
      <c r="AB8" s="15" t="s">
        <v>391</v>
      </c>
      <c r="AC8" s="14"/>
      <c r="AD8" s="14"/>
      <c r="AE8" s="14"/>
      <c r="AF8" s="14"/>
      <c r="AG8" s="14"/>
      <c r="AH8" s="14" t="s">
        <v>128</v>
      </c>
      <c r="AI8" s="14" t="s">
        <v>128</v>
      </c>
      <c r="AJ8" s="14" t="s">
        <v>128</v>
      </c>
      <c r="AK8" s="14"/>
      <c r="AL8" s="14" t="s">
        <v>128</v>
      </c>
      <c r="AM8" s="14"/>
      <c r="AN8" s="14"/>
      <c r="AO8" s="14"/>
      <c r="AP8" s="14"/>
      <c r="AQ8" s="14" t="s">
        <v>128</v>
      </c>
      <c r="AR8" s="8"/>
    </row>
    <row r="9" spans="1:44" x14ac:dyDescent="0.2">
      <c r="A9" s="27"/>
      <c r="B9" s="24" t="s">
        <v>392</v>
      </c>
      <c r="C9" s="12">
        <v>0.205015476547</v>
      </c>
      <c r="D9" s="12"/>
      <c r="E9" s="12"/>
      <c r="F9" s="12">
        <v>0.205015476547</v>
      </c>
      <c r="G9" s="12"/>
      <c r="H9" s="12">
        <v>0.27730986012089998</v>
      </c>
      <c r="I9" s="12">
        <v>0.1725831793199</v>
      </c>
      <c r="J9" s="12">
        <v>3.5230648437870001E-2</v>
      </c>
      <c r="K9" s="12">
        <v>0.2911641709676</v>
      </c>
      <c r="L9" s="12">
        <v>0.2141957460866</v>
      </c>
      <c r="M9" s="12">
        <v>0.22844706613150001</v>
      </c>
      <c r="N9" s="12">
        <v>0.17411949303650001</v>
      </c>
      <c r="O9" s="12">
        <v>0.21595116407600001</v>
      </c>
      <c r="P9" s="12">
        <v>9.4863408419950002E-2</v>
      </c>
      <c r="Q9" s="12">
        <v>0.20095773744680001</v>
      </c>
      <c r="R9" s="12">
        <v>0.2787612022566</v>
      </c>
      <c r="S9" s="12">
        <v>0.17533972747439999</v>
      </c>
      <c r="T9" s="12">
        <v>1</v>
      </c>
      <c r="U9" s="12">
        <v>0.28026588054579998</v>
      </c>
      <c r="V9" s="12">
        <v>0.2484176804547</v>
      </c>
      <c r="W9" s="12">
        <v>0.12571831192470001</v>
      </c>
      <c r="X9" s="12">
        <v>0.21740345397069999</v>
      </c>
      <c r="Y9" s="12">
        <v>0.2823178619842</v>
      </c>
      <c r="Z9" s="12">
        <v>0.46035218318059989</v>
      </c>
      <c r="AA9" s="12"/>
      <c r="AB9" s="12">
        <v>8.7739674177939986E-2</v>
      </c>
      <c r="AC9" s="12">
        <v>0.48491010021539999</v>
      </c>
      <c r="AD9" s="12">
        <v>0.49165662458479997</v>
      </c>
      <c r="AE9" s="12">
        <v>0.60240580974479996</v>
      </c>
      <c r="AF9" s="12">
        <v>0.30165914555579998</v>
      </c>
      <c r="AG9" s="12">
        <v>0.87567046350759992</v>
      </c>
      <c r="AH9" s="12"/>
      <c r="AI9" s="12"/>
      <c r="AJ9" s="12"/>
      <c r="AK9" s="12">
        <v>0.4107293621084</v>
      </c>
      <c r="AL9" s="12"/>
      <c r="AM9" s="12">
        <v>0.38794062959499998</v>
      </c>
      <c r="AN9" s="12">
        <v>0.21191189867810001</v>
      </c>
      <c r="AO9" s="12">
        <v>0.1130621263316</v>
      </c>
      <c r="AP9" s="12">
        <v>0.26714786465130003</v>
      </c>
      <c r="AQ9" s="12"/>
      <c r="AR9" s="8"/>
    </row>
    <row r="10" spans="1:44" x14ac:dyDescent="0.2">
      <c r="A10" s="23"/>
      <c r="B10" s="23"/>
      <c r="C10" s="13">
        <v>41</v>
      </c>
      <c r="D10" s="13">
        <v>0</v>
      </c>
      <c r="E10" s="13">
        <v>0</v>
      </c>
      <c r="F10" s="13">
        <v>41</v>
      </c>
      <c r="G10" s="13">
        <v>0</v>
      </c>
      <c r="H10" s="13">
        <v>3</v>
      </c>
      <c r="I10" s="13">
        <v>6</v>
      </c>
      <c r="J10" s="13">
        <v>2</v>
      </c>
      <c r="K10" s="13">
        <v>15</v>
      </c>
      <c r="L10" s="13">
        <v>12</v>
      </c>
      <c r="M10" s="13">
        <v>28</v>
      </c>
      <c r="N10" s="13">
        <v>10</v>
      </c>
      <c r="O10" s="13">
        <v>14</v>
      </c>
      <c r="P10" s="13">
        <v>3</v>
      </c>
      <c r="Q10" s="13">
        <v>7</v>
      </c>
      <c r="R10" s="13">
        <v>4</v>
      </c>
      <c r="S10" s="13">
        <v>3</v>
      </c>
      <c r="T10" s="13">
        <v>1</v>
      </c>
      <c r="U10" s="13">
        <v>2</v>
      </c>
      <c r="V10" s="13">
        <v>13</v>
      </c>
      <c r="W10" s="13">
        <v>11</v>
      </c>
      <c r="X10" s="13">
        <v>7</v>
      </c>
      <c r="Y10" s="13">
        <v>5</v>
      </c>
      <c r="Z10" s="13">
        <v>2</v>
      </c>
      <c r="AA10" s="13">
        <v>0</v>
      </c>
      <c r="AB10" s="13">
        <v>8</v>
      </c>
      <c r="AC10" s="13">
        <v>9</v>
      </c>
      <c r="AD10" s="13">
        <v>2</v>
      </c>
      <c r="AE10" s="13">
        <v>3</v>
      </c>
      <c r="AF10" s="13">
        <v>3</v>
      </c>
      <c r="AG10" s="13">
        <v>3</v>
      </c>
      <c r="AH10" s="13">
        <v>0</v>
      </c>
      <c r="AI10" s="13">
        <v>0</v>
      </c>
      <c r="AJ10" s="13">
        <v>0</v>
      </c>
      <c r="AK10" s="13">
        <v>10</v>
      </c>
      <c r="AL10" s="13">
        <v>0</v>
      </c>
      <c r="AM10" s="13">
        <v>4</v>
      </c>
      <c r="AN10" s="13">
        <v>8</v>
      </c>
      <c r="AO10" s="13">
        <v>9</v>
      </c>
      <c r="AP10" s="13">
        <v>17</v>
      </c>
      <c r="AQ10" s="13">
        <v>0</v>
      </c>
      <c r="AR10" s="8"/>
    </row>
    <row r="11" spans="1:44" x14ac:dyDescent="0.2">
      <c r="A11" s="23"/>
      <c r="B11" s="23"/>
      <c r="C11" s="14" t="s">
        <v>128</v>
      </c>
      <c r="D11" s="14" t="s">
        <v>128</v>
      </c>
      <c r="E11" s="14" t="s">
        <v>128</v>
      </c>
      <c r="F11" s="14" t="s">
        <v>128</v>
      </c>
      <c r="G11" s="14" t="s">
        <v>128</v>
      </c>
      <c r="H11" s="14"/>
      <c r="I11" s="14"/>
      <c r="J11" s="14"/>
      <c r="K11" s="15" t="s">
        <v>218</v>
      </c>
      <c r="L11" s="14"/>
      <c r="M11" s="14"/>
      <c r="N11" s="14"/>
      <c r="O11" s="14"/>
      <c r="P11" s="14"/>
      <c r="Q11" s="14"/>
      <c r="R11" s="14"/>
      <c r="S11" s="14"/>
      <c r="T11" s="14" t="s">
        <v>128</v>
      </c>
      <c r="U11" s="14"/>
      <c r="V11" s="14"/>
      <c r="W11" s="14"/>
      <c r="X11" s="14"/>
      <c r="Y11" s="14"/>
      <c r="Z11" s="14"/>
      <c r="AA11" s="14" t="s">
        <v>128</v>
      </c>
      <c r="AB11" s="14"/>
      <c r="AC11" s="15" t="s">
        <v>133</v>
      </c>
      <c r="AD11" s="14"/>
      <c r="AE11" s="15" t="s">
        <v>133</v>
      </c>
      <c r="AF11" s="14"/>
      <c r="AG11" s="15" t="s">
        <v>154</v>
      </c>
      <c r="AH11" s="14" t="s">
        <v>128</v>
      </c>
      <c r="AI11" s="14" t="s">
        <v>128</v>
      </c>
      <c r="AJ11" s="14" t="s">
        <v>128</v>
      </c>
      <c r="AK11" s="14"/>
      <c r="AL11" s="14" t="s">
        <v>128</v>
      </c>
      <c r="AM11" s="14"/>
      <c r="AN11" s="14"/>
      <c r="AO11" s="14"/>
      <c r="AP11" s="14"/>
      <c r="AQ11" s="14" t="s">
        <v>128</v>
      </c>
      <c r="AR11" s="8"/>
    </row>
    <row r="12" spans="1:44" x14ac:dyDescent="0.2">
      <c r="A12" s="27"/>
      <c r="B12" s="24" t="s">
        <v>67</v>
      </c>
      <c r="C12" s="12">
        <v>1</v>
      </c>
      <c r="D12" s="12"/>
      <c r="E12" s="12"/>
      <c r="F12" s="12">
        <v>1</v>
      </c>
      <c r="G12" s="12"/>
      <c r="H12" s="12">
        <v>1</v>
      </c>
      <c r="I12" s="12">
        <v>1</v>
      </c>
      <c r="J12" s="12">
        <v>1</v>
      </c>
      <c r="K12" s="12">
        <v>1</v>
      </c>
      <c r="L12" s="12">
        <v>1</v>
      </c>
      <c r="M12" s="12">
        <v>1</v>
      </c>
      <c r="N12" s="12">
        <v>1</v>
      </c>
      <c r="O12" s="12">
        <v>1</v>
      </c>
      <c r="P12" s="12">
        <v>1</v>
      </c>
      <c r="Q12" s="12">
        <v>1</v>
      </c>
      <c r="R12" s="12">
        <v>1</v>
      </c>
      <c r="S12" s="12">
        <v>1</v>
      </c>
      <c r="T12" s="12">
        <v>1</v>
      </c>
      <c r="U12" s="12">
        <v>1</v>
      </c>
      <c r="V12" s="12">
        <v>1</v>
      </c>
      <c r="W12" s="12">
        <v>1</v>
      </c>
      <c r="X12" s="12">
        <v>1</v>
      </c>
      <c r="Y12" s="12">
        <v>1</v>
      </c>
      <c r="Z12" s="12">
        <v>1</v>
      </c>
      <c r="AA12" s="12"/>
      <c r="AB12" s="12">
        <v>1</v>
      </c>
      <c r="AC12" s="12">
        <v>1</v>
      </c>
      <c r="AD12" s="12">
        <v>1</v>
      </c>
      <c r="AE12" s="12">
        <v>1</v>
      </c>
      <c r="AF12" s="12">
        <v>1</v>
      </c>
      <c r="AG12" s="12">
        <v>1</v>
      </c>
      <c r="AH12" s="12"/>
      <c r="AI12" s="12"/>
      <c r="AJ12" s="12"/>
      <c r="AK12" s="12">
        <v>1</v>
      </c>
      <c r="AL12" s="12"/>
      <c r="AM12" s="12">
        <v>1</v>
      </c>
      <c r="AN12" s="12">
        <v>1</v>
      </c>
      <c r="AO12" s="12">
        <v>1</v>
      </c>
      <c r="AP12" s="12">
        <v>1</v>
      </c>
      <c r="AQ12" s="12"/>
      <c r="AR12" s="8"/>
    </row>
    <row r="13" spans="1:44" x14ac:dyDescent="0.2">
      <c r="A13" s="23"/>
      <c r="B13" s="23"/>
      <c r="C13" s="13">
        <v>184</v>
      </c>
      <c r="D13" s="13">
        <v>0</v>
      </c>
      <c r="E13" s="13">
        <v>0</v>
      </c>
      <c r="F13" s="13">
        <v>184</v>
      </c>
      <c r="G13" s="13">
        <v>0</v>
      </c>
      <c r="H13" s="13">
        <v>12</v>
      </c>
      <c r="I13" s="13">
        <v>26</v>
      </c>
      <c r="J13" s="13">
        <v>27</v>
      </c>
      <c r="K13" s="13">
        <v>48</v>
      </c>
      <c r="L13" s="13">
        <v>59</v>
      </c>
      <c r="M13" s="13">
        <v>107</v>
      </c>
      <c r="N13" s="13">
        <v>66</v>
      </c>
      <c r="O13" s="13">
        <v>70</v>
      </c>
      <c r="P13" s="13">
        <v>30</v>
      </c>
      <c r="Q13" s="13">
        <v>26</v>
      </c>
      <c r="R13" s="13">
        <v>15</v>
      </c>
      <c r="S13" s="13">
        <v>12</v>
      </c>
      <c r="T13" s="13">
        <v>1</v>
      </c>
      <c r="U13" s="13">
        <v>5</v>
      </c>
      <c r="V13" s="13">
        <v>62</v>
      </c>
      <c r="W13" s="13">
        <v>72</v>
      </c>
      <c r="X13" s="13">
        <v>24</v>
      </c>
      <c r="Y13" s="13">
        <v>13</v>
      </c>
      <c r="Z13" s="13">
        <v>4</v>
      </c>
      <c r="AA13" s="13">
        <v>0</v>
      </c>
      <c r="AB13" s="13">
        <v>116</v>
      </c>
      <c r="AC13" s="13">
        <v>19</v>
      </c>
      <c r="AD13" s="13">
        <v>3</v>
      </c>
      <c r="AE13" s="13">
        <v>5</v>
      </c>
      <c r="AF13" s="13">
        <v>8</v>
      </c>
      <c r="AG13" s="13">
        <v>4</v>
      </c>
      <c r="AH13" s="13">
        <v>0</v>
      </c>
      <c r="AI13" s="13">
        <v>0</v>
      </c>
      <c r="AJ13" s="13">
        <v>0</v>
      </c>
      <c r="AK13" s="13">
        <v>21</v>
      </c>
      <c r="AL13" s="13">
        <v>0</v>
      </c>
      <c r="AM13" s="13">
        <v>8</v>
      </c>
      <c r="AN13" s="13">
        <v>36</v>
      </c>
      <c r="AO13" s="13">
        <v>67</v>
      </c>
      <c r="AP13" s="13">
        <v>63</v>
      </c>
      <c r="AQ13" s="13">
        <v>0</v>
      </c>
      <c r="AR13" s="8"/>
    </row>
    <row r="14" spans="1:44" x14ac:dyDescent="0.2">
      <c r="A14" s="23"/>
      <c r="B14" s="23"/>
      <c r="C14" s="14" t="s">
        <v>128</v>
      </c>
      <c r="D14" s="14" t="s">
        <v>128</v>
      </c>
      <c r="E14" s="14" t="s">
        <v>128</v>
      </c>
      <c r="F14" s="14" t="s">
        <v>128</v>
      </c>
      <c r="G14" s="14" t="s">
        <v>128</v>
      </c>
      <c r="H14" s="14" t="s">
        <v>128</v>
      </c>
      <c r="I14" s="14" t="s">
        <v>128</v>
      </c>
      <c r="J14" s="14" t="s">
        <v>128</v>
      </c>
      <c r="K14" s="14" t="s">
        <v>128</v>
      </c>
      <c r="L14" s="14" t="s">
        <v>128</v>
      </c>
      <c r="M14" s="14" t="s">
        <v>128</v>
      </c>
      <c r="N14" s="14" t="s">
        <v>128</v>
      </c>
      <c r="O14" s="14" t="s">
        <v>128</v>
      </c>
      <c r="P14" s="14" t="s">
        <v>128</v>
      </c>
      <c r="Q14" s="14" t="s">
        <v>128</v>
      </c>
      <c r="R14" s="14" t="s">
        <v>128</v>
      </c>
      <c r="S14" s="14" t="s">
        <v>128</v>
      </c>
      <c r="T14" s="14" t="s">
        <v>128</v>
      </c>
      <c r="U14" s="14" t="s">
        <v>128</v>
      </c>
      <c r="V14" s="14" t="s">
        <v>128</v>
      </c>
      <c r="W14" s="14" t="s">
        <v>128</v>
      </c>
      <c r="X14" s="14" t="s">
        <v>128</v>
      </c>
      <c r="Y14" s="14" t="s">
        <v>128</v>
      </c>
      <c r="Z14" s="14" t="s">
        <v>128</v>
      </c>
      <c r="AA14" s="14" t="s">
        <v>128</v>
      </c>
      <c r="AB14" s="14" t="s">
        <v>128</v>
      </c>
      <c r="AC14" s="14" t="s">
        <v>128</v>
      </c>
      <c r="AD14" s="14" t="s">
        <v>128</v>
      </c>
      <c r="AE14" s="14" t="s">
        <v>128</v>
      </c>
      <c r="AF14" s="14" t="s">
        <v>128</v>
      </c>
      <c r="AG14" s="14" t="s">
        <v>128</v>
      </c>
      <c r="AH14" s="14" t="s">
        <v>128</v>
      </c>
      <c r="AI14" s="14" t="s">
        <v>128</v>
      </c>
      <c r="AJ14" s="14" t="s">
        <v>128</v>
      </c>
      <c r="AK14" s="14" t="s">
        <v>128</v>
      </c>
      <c r="AL14" s="14" t="s">
        <v>128</v>
      </c>
      <c r="AM14" s="14" t="s">
        <v>128</v>
      </c>
      <c r="AN14" s="14" t="s">
        <v>128</v>
      </c>
      <c r="AO14" s="14" t="s">
        <v>128</v>
      </c>
      <c r="AP14" s="14" t="s">
        <v>128</v>
      </c>
      <c r="AQ14" s="14" t="s">
        <v>128</v>
      </c>
      <c r="AR14" s="8"/>
    </row>
    <row r="15" spans="1:44" x14ac:dyDescent="0.2">
      <c r="A15" s="16" t="s">
        <v>393</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1:44" x14ac:dyDescent="0.2">
      <c r="A16" s="18" t="s">
        <v>144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R31"/>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394</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395</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396</v>
      </c>
      <c r="B6" s="24" t="s">
        <v>397</v>
      </c>
      <c r="C6" s="12">
        <v>0.2840483195804</v>
      </c>
      <c r="D6" s="12"/>
      <c r="E6" s="12"/>
      <c r="F6" s="12"/>
      <c r="G6" s="12">
        <v>0.2840483195804</v>
      </c>
      <c r="H6" s="12">
        <v>0.1013982188376</v>
      </c>
      <c r="I6" s="12">
        <v>0.37250430654159999</v>
      </c>
      <c r="J6" s="12">
        <v>0.3352972869966</v>
      </c>
      <c r="K6" s="12">
        <v>0.26136233751760002</v>
      </c>
      <c r="L6" s="12">
        <v>0.32125881519920002</v>
      </c>
      <c r="M6" s="12">
        <v>0.25666539752049999</v>
      </c>
      <c r="N6" s="12">
        <v>0.34350439464940002</v>
      </c>
      <c r="O6" s="12">
        <v>0.27453798068820001</v>
      </c>
      <c r="P6" s="12">
        <v>0.44527350568320001</v>
      </c>
      <c r="Q6" s="12">
        <v>0.38646193122040001</v>
      </c>
      <c r="R6" s="12">
        <v>0.12350806234639999</v>
      </c>
      <c r="S6" s="12">
        <v>0.36434300580680001</v>
      </c>
      <c r="T6" s="12">
        <v>1</v>
      </c>
      <c r="U6" s="12">
        <v>0</v>
      </c>
      <c r="V6" s="12">
        <v>0.2361257636578</v>
      </c>
      <c r="W6" s="12">
        <v>0.30706750525490001</v>
      </c>
      <c r="X6" s="12">
        <v>0.2696936291773</v>
      </c>
      <c r="Y6" s="12">
        <v>0.53609855086629998</v>
      </c>
      <c r="Z6" s="12">
        <v>0</v>
      </c>
      <c r="AA6" s="12">
        <v>1</v>
      </c>
      <c r="AB6" s="12">
        <v>0.33408821425450003</v>
      </c>
      <c r="AC6" s="12">
        <v>0.17032687665509999</v>
      </c>
      <c r="AD6" s="12">
        <v>0</v>
      </c>
      <c r="AE6" s="12">
        <v>0</v>
      </c>
      <c r="AF6" s="12">
        <v>0.46942613942650002</v>
      </c>
      <c r="AG6" s="12"/>
      <c r="AH6" s="12"/>
      <c r="AI6" s="12"/>
      <c r="AJ6" s="12"/>
      <c r="AK6" s="12">
        <v>9.3669270186199999E-2</v>
      </c>
      <c r="AL6" s="12"/>
      <c r="AM6" s="12">
        <v>0</v>
      </c>
      <c r="AN6" s="12">
        <v>0.26939269315910003</v>
      </c>
      <c r="AO6" s="12">
        <v>0.3035691568351</v>
      </c>
      <c r="AP6" s="12">
        <v>0.37282662054089999</v>
      </c>
      <c r="AQ6" s="12">
        <v>0.11441551933370001</v>
      </c>
      <c r="AR6" s="8"/>
    </row>
    <row r="7" spans="1:44" x14ac:dyDescent="0.2">
      <c r="A7" s="23"/>
      <c r="B7" s="23"/>
      <c r="C7" s="13">
        <v>31</v>
      </c>
      <c r="D7" s="13">
        <v>0</v>
      </c>
      <c r="E7" s="13">
        <v>0</v>
      </c>
      <c r="F7" s="13">
        <v>0</v>
      </c>
      <c r="G7" s="13">
        <v>31</v>
      </c>
      <c r="H7" s="13">
        <v>1</v>
      </c>
      <c r="I7" s="13">
        <v>7</v>
      </c>
      <c r="J7" s="13">
        <v>6</v>
      </c>
      <c r="K7" s="13">
        <v>8</v>
      </c>
      <c r="L7" s="13">
        <v>7</v>
      </c>
      <c r="M7" s="13">
        <v>15</v>
      </c>
      <c r="N7" s="13">
        <v>16</v>
      </c>
      <c r="O7" s="13">
        <v>8</v>
      </c>
      <c r="P7" s="13">
        <v>9</v>
      </c>
      <c r="Q7" s="13">
        <v>8</v>
      </c>
      <c r="R7" s="13">
        <v>3</v>
      </c>
      <c r="S7" s="13">
        <v>1</v>
      </c>
      <c r="T7" s="13">
        <v>2</v>
      </c>
      <c r="U7" s="13">
        <v>0</v>
      </c>
      <c r="V7" s="13">
        <v>6</v>
      </c>
      <c r="W7" s="13">
        <v>14</v>
      </c>
      <c r="X7" s="13">
        <v>7</v>
      </c>
      <c r="Y7" s="13">
        <v>3</v>
      </c>
      <c r="Z7" s="13">
        <v>0</v>
      </c>
      <c r="AA7" s="13">
        <v>1</v>
      </c>
      <c r="AB7" s="13">
        <v>26</v>
      </c>
      <c r="AC7" s="13">
        <v>2</v>
      </c>
      <c r="AD7" s="13">
        <v>0</v>
      </c>
      <c r="AE7" s="13">
        <v>0</v>
      </c>
      <c r="AF7" s="13">
        <v>2</v>
      </c>
      <c r="AG7" s="13">
        <v>0</v>
      </c>
      <c r="AH7" s="13">
        <v>0</v>
      </c>
      <c r="AI7" s="13">
        <v>0</v>
      </c>
      <c r="AJ7" s="13">
        <v>0</v>
      </c>
      <c r="AK7" s="13">
        <v>1</v>
      </c>
      <c r="AL7" s="13">
        <v>0</v>
      </c>
      <c r="AM7" s="13">
        <v>0</v>
      </c>
      <c r="AN7" s="13">
        <v>7</v>
      </c>
      <c r="AO7" s="13">
        <v>14</v>
      </c>
      <c r="AP7" s="13">
        <v>9</v>
      </c>
      <c r="AQ7" s="13">
        <v>1</v>
      </c>
      <c r="AR7" s="8"/>
    </row>
    <row r="8" spans="1:44" x14ac:dyDescent="0.2">
      <c r="A8" s="23"/>
      <c r="B8" s="23"/>
      <c r="C8" s="14" t="s">
        <v>128</v>
      </c>
      <c r="D8" s="14" t="s">
        <v>128</v>
      </c>
      <c r="E8" s="14" t="s">
        <v>128</v>
      </c>
      <c r="F8" s="14" t="s">
        <v>128</v>
      </c>
      <c r="G8" s="14" t="s">
        <v>128</v>
      </c>
      <c r="H8" s="14"/>
      <c r="I8" s="14"/>
      <c r="J8" s="14"/>
      <c r="K8" s="14"/>
      <c r="L8" s="14"/>
      <c r="M8" s="14"/>
      <c r="N8" s="14"/>
      <c r="O8" s="14"/>
      <c r="P8" s="14"/>
      <c r="Q8" s="14"/>
      <c r="R8" s="14"/>
      <c r="S8" s="14"/>
      <c r="T8" s="15" t="s">
        <v>159</v>
      </c>
      <c r="U8" s="14"/>
      <c r="V8" s="14"/>
      <c r="W8" s="14"/>
      <c r="X8" s="14"/>
      <c r="Y8" s="14"/>
      <c r="Z8" s="14"/>
      <c r="AA8" s="14" t="s">
        <v>128</v>
      </c>
      <c r="AB8" s="14"/>
      <c r="AC8" s="14"/>
      <c r="AD8" s="14"/>
      <c r="AE8" s="14"/>
      <c r="AF8" s="14"/>
      <c r="AG8" s="14" t="s">
        <v>128</v>
      </c>
      <c r="AH8" s="14" t="s">
        <v>128</v>
      </c>
      <c r="AI8" s="14" t="s">
        <v>128</v>
      </c>
      <c r="AJ8" s="14" t="s">
        <v>128</v>
      </c>
      <c r="AK8" s="14"/>
      <c r="AL8" s="14" t="s">
        <v>128</v>
      </c>
      <c r="AM8" s="14"/>
      <c r="AN8" s="14"/>
      <c r="AO8" s="14"/>
      <c r="AP8" s="14"/>
      <c r="AQ8" s="14"/>
      <c r="AR8" s="8"/>
    </row>
    <row r="9" spans="1:44" x14ac:dyDescent="0.2">
      <c r="A9" s="27"/>
      <c r="B9" s="24" t="s">
        <v>398</v>
      </c>
      <c r="C9" s="12">
        <v>0.2370978922368</v>
      </c>
      <c r="D9" s="12"/>
      <c r="E9" s="12"/>
      <c r="F9" s="12"/>
      <c r="G9" s="12">
        <v>0.2370978922368</v>
      </c>
      <c r="H9" s="12">
        <v>0.38555162011479999</v>
      </c>
      <c r="I9" s="12">
        <v>0.1030512679188</v>
      </c>
      <c r="J9" s="12">
        <v>0.25581779973989999</v>
      </c>
      <c r="K9" s="12">
        <v>0.1773030305005</v>
      </c>
      <c r="L9" s="12">
        <v>0.3070904963976</v>
      </c>
      <c r="M9" s="12">
        <v>0.30310236622219999</v>
      </c>
      <c r="N9" s="12">
        <v>0.13976444271919999</v>
      </c>
      <c r="O9" s="12">
        <v>0.20676950990109999</v>
      </c>
      <c r="P9" s="12">
        <v>6.9094790629330008E-2</v>
      </c>
      <c r="Q9" s="12">
        <v>0.19343443240280001</v>
      </c>
      <c r="R9" s="12">
        <v>0.40617120826879999</v>
      </c>
      <c r="S9" s="12">
        <v>0.25176839085710001</v>
      </c>
      <c r="T9" s="12">
        <v>0</v>
      </c>
      <c r="U9" s="12">
        <v>0.253247329144</v>
      </c>
      <c r="V9" s="12">
        <v>0.27004835895939999</v>
      </c>
      <c r="W9" s="12">
        <v>0.1854908769461</v>
      </c>
      <c r="X9" s="12">
        <v>0.24973703956189999</v>
      </c>
      <c r="Y9" s="12">
        <v>0.23122934349349999</v>
      </c>
      <c r="Z9" s="12">
        <v>0.41957378619059998</v>
      </c>
      <c r="AA9" s="12">
        <v>0</v>
      </c>
      <c r="AB9" s="12">
        <v>0.24142619059949999</v>
      </c>
      <c r="AC9" s="12">
        <v>0.1887036354902</v>
      </c>
      <c r="AD9" s="12">
        <v>0</v>
      </c>
      <c r="AE9" s="12">
        <v>0.35313310707590001</v>
      </c>
      <c r="AF9" s="12">
        <v>0.13948332164259999</v>
      </c>
      <c r="AG9" s="12"/>
      <c r="AH9" s="12"/>
      <c r="AI9" s="12"/>
      <c r="AJ9" s="12"/>
      <c r="AK9" s="12">
        <v>0.29087790487639997</v>
      </c>
      <c r="AL9" s="12"/>
      <c r="AM9" s="12">
        <v>0</v>
      </c>
      <c r="AN9" s="12">
        <v>0.33311567007960002</v>
      </c>
      <c r="AO9" s="12">
        <v>0.15680888620649999</v>
      </c>
      <c r="AP9" s="12">
        <v>0.28310206670560001</v>
      </c>
      <c r="AQ9" s="12">
        <v>0.26670129847439999</v>
      </c>
      <c r="AR9" s="8"/>
    </row>
    <row r="10" spans="1:44" x14ac:dyDescent="0.2">
      <c r="A10" s="23"/>
      <c r="B10" s="23"/>
      <c r="C10" s="13">
        <v>26</v>
      </c>
      <c r="D10" s="13">
        <v>0</v>
      </c>
      <c r="E10" s="13">
        <v>0</v>
      </c>
      <c r="F10" s="13">
        <v>0</v>
      </c>
      <c r="G10" s="13">
        <v>26</v>
      </c>
      <c r="H10" s="13">
        <v>4</v>
      </c>
      <c r="I10" s="13">
        <v>1</v>
      </c>
      <c r="J10" s="13">
        <v>5</v>
      </c>
      <c r="K10" s="13">
        <v>5</v>
      </c>
      <c r="L10" s="13">
        <v>9</v>
      </c>
      <c r="M10" s="13">
        <v>17</v>
      </c>
      <c r="N10" s="13">
        <v>6</v>
      </c>
      <c r="O10" s="13">
        <v>9</v>
      </c>
      <c r="P10" s="13">
        <v>2</v>
      </c>
      <c r="Q10" s="13">
        <v>5</v>
      </c>
      <c r="R10" s="13">
        <v>5</v>
      </c>
      <c r="S10" s="13">
        <v>1</v>
      </c>
      <c r="T10" s="13">
        <v>0</v>
      </c>
      <c r="U10" s="13">
        <v>1</v>
      </c>
      <c r="V10" s="13">
        <v>11</v>
      </c>
      <c r="W10" s="13">
        <v>8</v>
      </c>
      <c r="X10" s="13">
        <v>2</v>
      </c>
      <c r="Y10" s="13">
        <v>2</v>
      </c>
      <c r="Z10" s="13">
        <v>1</v>
      </c>
      <c r="AA10" s="13">
        <v>0</v>
      </c>
      <c r="AB10" s="13">
        <v>17</v>
      </c>
      <c r="AC10" s="13">
        <v>2</v>
      </c>
      <c r="AD10" s="13">
        <v>0</v>
      </c>
      <c r="AE10" s="13">
        <v>1</v>
      </c>
      <c r="AF10" s="13">
        <v>1</v>
      </c>
      <c r="AG10" s="13">
        <v>0</v>
      </c>
      <c r="AH10" s="13">
        <v>0</v>
      </c>
      <c r="AI10" s="13">
        <v>0</v>
      </c>
      <c r="AJ10" s="13">
        <v>0</v>
      </c>
      <c r="AK10" s="13">
        <v>4</v>
      </c>
      <c r="AL10" s="13">
        <v>0</v>
      </c>
      <c r="AM10" s="13">
        <v>0</v>
      </c>
      <c r="AN10" s="13">
        <v>7</v>
      </c>
      <c r="AO10" s="13">
        <v>7</v>
      </c>
      <c r="AP10" s="13">
        <v>9</v>
      </c>
      <c r="AQ10" s="13">
        <v>1</v>
      </c>
      <c r="AR10" s="8"/>
    </row>
    <row r="11" spans="1:44" x14ac:dyDescent="0.2">
      <c r="A11" s="23"/>
      <c r="B11" s="23"/>
      <c r="C11" s="14" t="s">
        <v>128</v>
      </c>
      <c r="D11" s="14" t="s">
        <v>128</v>
      </c>
      <c r="E11" s="14" t="s">
        <v>128</v>
      </c>
      <c r="F11" s="14" t="s">
        <v>128</v>
      </c>
      <c r="G11" s="14" t="s">
        <v>128</v>
      </c>
      <c r="H11" s="14"/>
      <c r="I11" s="14"/>
      <c r="J11" s="14"/>
      <c r="K11" s="14"/>
      <c r="L11" s="14"/>
      <c r="M11" s="14"/>
      <c r="N11" s="14"/>
      <c r="O11" s="14"/>
      <c r="P11" s="14"/>
      <c r="Q11" s="14"/>
      <c r="R11" s="14"/>
      <c r="S11" s="14"/>
      <c r="T11" s="14"/>
      <c r="U11" s="14"/>
      <c r="V11" s="14"/>
      <c r="W11" s="14"/>
      <c r="X11" s="14"/>
      <c r="Y11" s="14"/>
      <c r="Z11" s="14"/>
      <c r="AA11" s="14" t="s">
        <v>128</v>
      </c>
      <c r="AB11" s="14"/>
      <c r="AC11" s="14"/>
      <c r="AD11" s="14"/>
      <c r="AE11" s="14"/>
      <c r="AF11" s="14"/>
      <c r="AG11" s="14" t="s">
        <v>128</v>
      </c>
      <c r="AH11" s="14" t="s">
        <v>128</v>
      </c>
      <c r="AI11" s="14" t="s">
        <v>128</v>
      </c>
      <c r="AJ11" s="14" t="s">
        <v>128</v>
      </c>
      <c r="AK11" s="14"/>
      <c r="AL11" s="14" t="s">
        <v>128</v>
      </c>
      <c r="AM11" s="14"/>
      <c r="AN11" s="14"/>
      <c r="AO11" s="14"/>
      <c r="AP11" s="14"/>
      <c r="AQ11" s="14"/>
      <c r="AR11" s="8"/>
    </row>
    <row r="12" spans="1:44" x14ac:dyDescent="0.2">
      <c r="A12" s="27"/>
      <c r="B12" s="24" t="s">
        <v>399</v>
      </c>
      <c r="C12" s="12">
        <v>0.16776766157520001</v>
      </c>
      <c r="D12" s="12"/>
      <c r="E12" s="12"/>
      <c r="F12" s="12"/>
      <c r="G12" s="12">
        <v>0.16776766157520001</v>
      </c>
      <c r="H12" s="12">
        <v>3.6934133830980001E-2</v>
      </c>
      <c r="I12" s="12">
        <v>0.24777790048699999</v>
      </c>
      <c r="J12" s="12">
        <v>0.10979304684500001</v>
      </c>
      <c r="K12" s="12">
        <v>0.29970079102160002</v>
      </c>
      <c r="L12" s="12">
        <v>0.1033231330629</v>
      </c>
      <c r="M12" s="12">
        <v>0.1685939856126</v>
      </c>
      <c r="N12" s="12">
        <v>0.14885834502779999</v>
      </c>
      <c r="O12" s="12">
        <v>0.272908105929</v>
      </c>
      <c r="P12" s="12">
        <v>5.3769907091740003E-2</v>
      </c>
      <c r="Q12" s="12">
        <v>8.4730343338340008E-2</v>
      </c>
      <c r="R12" s="12">
        <v>0.25020289051869998</v>
      </c>
      <c r="S12" s="12">
        <v>0</v>
      </c>
      <c r="T12" s="12">
        <v>0</v>
      </c>
      <c r="U12" s="12">
        <v>0</v>
      </c>
      <c r="V12" s="12">
        <v>0.18916498878650001</v>
      </c>
      <c r="W12" s="12">
        <v>0.1814195635126</v>
      </c>
      <c r="X12" s="12">
        <v>0.16289640009180001</v>
      </c>
      <c r="Y12" s="12">
        <v>0</v>
      </c>
      <c r="Z12" s="12">
        <v>0</v>
      </c>
      <c r="AA12" s="12">
        <v>0</v>
      </c>
      <c r="AB12" s="12">
        <v>0.16810358728390001</v>
      </c>
      <c r="AC12" s="12">
        <v>0.31241423214609998</v>
      </c>
      <c r="AD12" s="12">
        <v>0.2496134352247</v>
      </c>
      <c r="AE12" s="12">
        <v>0</v>
      </c>
      <c r="AF12" s="12">
        <v>0.105234617319</v>
      </c>
      <c r="AG12" s="12"/>
      <c r="AH12" s="12"/>
      <c r="AI12" s="12"/>
      <c r="AJ12" s="12"/>
      <c r="AK12" s="12">
        <v>8.2288466944239996E-2</v>
      </c>
      <c r="AL12" s="12"/>
      <c r="AM12" s="12">
        <v>0.29612749957009998</v>
      </c>
      <c r="AN12" s="12">
        <v>0.1444246767231</v>
      </c>
      <c r="AO12" s="12">
        <v>0.1732389320885</v>
      </c>
      <c r="AP12" s="12">
        <v>0.1343391245301</v>
      </c>
      <c r="AQ12" s="12">
        <v>0.26670129847439999</v>
      </c>
      <c r="AR12" s="8"/>
    </row>
    <row r="13" spans="1:44" x14ac:dyDescent="0.2">
      <c r="A13" s="23"/>
      <c r="B13" s="23"/>
      <c r="C13" s="13">
        <v>19</v>
      </c>
      <c r="D13" s="13">
        <v>0</v>
      </c>
      <c r="E13" s="13">
        <v>0</v>
      </c>
      <c r="F13" s="13">
        <v>0</v>
      </c>
      <c r="G13" s="13">
        <v>19</v>
      </c>
      <c r="H13" s="13">
        <v>1</v>
      </c>
      <c r="I13" s="13">
        <v>4</v>
      </c>
      <c r="J13" s="13">
        <v>2</v>
      </c>
      <c r="K13" s="13">
        <v>8</v>
      </c>
      <c r="L13" s="13">
        <v>3</v>
      </c>
      <c r="M13" s="13">
        <v>12</v>
      </c>
      <c r="N13" s="13">
        <v>5</v>
      </c>
      <c r="O13" s="13">
        <v>11</v>
      </c>
      <c r="P13" s="13">
        <v>1</v>
      </c>
      <c r="Q13" s="13">
        <v>2</v>
      </c>
      <c r="R13" s="13">
        <v>4</v>
      </c>
      <c r="S13" s="13">
        <v>0</v>
      </c>
      <c r="T13" s="13">
        <v>0</v>
      </c>
      <c r="U13" s="13">
        <v>0</v>
      </c>
      <c r="V13" s="13">
        <v>8</v>
      </c>
      <c r="W13" s="13">
        <v>9</v>
      </c>
      <c r="X13" s="13">
        <v>1</v>
      </c>
      <c r="Y13" s="13">
        <v>0</v>
      </c>
      <c r="Z13" s="13">
        <v>0</v>
      </c>
      <c r="AA13" s="13">
        <v>0</v>
      </c>
      <c r="AB13" s="13">
        <v>12</v>
      </c>
      <c r="AC13" s="13">
        <v>4</v>
      </c>
      <c r="AD13" s="13">
        <v>1</v>
      </c>
      <c r="AE13" s="13">
        <v>0</v>
      </c>
      <c r="AF13" s="13">
        <v>1</v>
      </c>
      <c r="AG13" s="13">
        <v>0</v>
      </c>
      <c r="AH13" s="13">
        <v>0</v>
      </c>
      <c r="AI13" s="13">
        <v>0</v>
      </c>
      <c r="AJ13" s="13">
        <v>0</v>
      </c>
      <c r="AK13" s="13">
        <v>1</v>
      </c>
      <c r="AL13" s="13">
        <v>0</v>
      </c>
      <c r="AM13" s="13">
        <v>2</v>
      </c>
      <c r="AN13" s="13">
        <v>5</v>
      </c>
      <c r="AO13" s="13">
        <v>6</v>
      </c>
      <c r="AP13" s="13">
        <v>4</v>
      </c>
      <c r="AQ13" s="13">
        <v>1</v>
      </c>
      <c r="AR13" s="8"/>
    </row>
    <row r="14" spans="1:44" x14ac:dyDescent="0.2">
      <c r="A14" s="23"/>
      <c r="B14" s="23"/>
      <c r="C14" s="14" t="s">
        <v>128</v>
      </c>
      <c r="D14" s="14" t="s">
        <v>128</v>
      </c>
      <c r="E14" s="14" t="s">
        <v>128</v>
      </c>
      <c r="F14" s="14" t="s">
        <v>128</v>
      </c>
      <c r="G14" s="14" t="s">
        <v>128</v>
      </c>
      <c r="H14" s="14"/>
      <c r="I14" s="14"/>
      <c r="J14" s="14"/>
      <c r="K14" s="14"/>
      <c r="L14" s="14"/>
      <c r="M14" s="14"/>
      <c r="N14" s="14"/>
      <c r="O14" s="14"/>
      <c r="P14" s="14"/>
      <c r="Q14" s="14"/>
      <c r="R14" s="14"/>
      <c r="S14" s="14"/>
      <c r="T14" s="14"/>
      <c r="U14" s="14"/>
      <c r="V14" s="14"/>
      <c r="W14" s="14"/>
      <c r="X14" s="14"/>
      <c r="Y14" s="14"/>
      <c r="Z14" s="14"/>
      <c r="AA14" s="14" t="s">
        <v>128</v>
      </c>
      <c r="AB14" s="14"/>
      <c r="AC14" s="14"/>
      <c r="AD14" s="14"/>
      <c r="AE14" s="14"/>
      <c r="AF14" s="14"/>
      <c r="AG14" s="14" t="s">
        <v>128</v>
      </c>
      <c r="AH14" s="14" t="s">
        <v>128</v>
      </c>
      <c r="AI14" s="14" t="s">
        <v>128</v>
      </c>
      <c r="AJ14" s="14" t="s">
        <v>128</v>
      </c>
      <c r="AK14" s="14"/>
      <c r="AL14" s="14" t="s">
        <v>128</v>
      </c>
      <c r="AM14" s="14"/>
      <c r="AN14" s="14"/>
      <c r="AO14" s="14"/>
      <c r="AP14" s="14"/>
      <c r="AQ14" s="14"/>
      <c r="AR14" s="8"/>
    </row>
    <row r="15" spans="1:44" x14ac:dyDescent="0.2">
      <c r="A15" s="27"/>
      <c r="B15" s="24" t="s">
        <v>400</v>
      </c>
      <c r="C15" s="12">
        <v>0.15628890390899999</v>
      </c>
      <c r="D15" s="12"/>
      <c r="E15" s="12"/>
      <c r="F15" s="12"/>
      <c r="G15" s="12">
        <v>0.15628890390899999</v>
      </c>
      <c r="H15" s="12">
        <v>0.13026102516179999</v>
      </c>
      <c r="I15" s="12">
        <v>9.6666370230110002E-2</v>
      </c>
      <c r="J15" s="12">
        <v>0.16900187661730001</v>
      </c>
      <c r="K15" s="12">
        <v>0.16758231551989999</v>
      </c>
      <c r="L15" s="12">
        <v>0.1809293200073</v>
      </c>
      <c r="M15" s="12">
        <v>0.14046844553929999</v>
      </c>
      <c r="N15" s="12">
        <v>0.1716174861485</v>
      </c>
      <c r="O15" s="12">
        <v>0.17020711112010001</v>
      </c>
      <c r="P15" s="12">
        <v>0.18133903507240001</v>
      </c>
      <c r="Q15" s="12">
        <v>0.14379355635499999</v>
      </c>
      <c r="R15" s="12">
        <v>1.9117128451930001E-2</v>
      </c>
      <c r="S15" s="12">
        <v>0.21574454105560001</v>
      </c>
      <c r="T15" s="12">
        <v>0</v>
      </c>
      <c r="U15" s="12">
        <v>0.74675267085599994</v>
      </c>
      <c r="V15" s="12">
        <v>0.20076189832479999</v>
      </c>
      <c r="W15" s="12">
        <v>0.1042921998567</v>
      </c>
      <c r="X15" s="12">
        <v>0.1390302388187</v>
      </c>
      <c r="Y15" s="12">
        <v>0.23267210564019999</v>
      </c>
      <c r="Z15" s="12">
        <v>0.58042621380939996</v>
      </c>
      <c r="AA15" s="12">
        <v>0</v>
      </c>
      <c r="AB15" s="12">
        <v>7.7299322983099994E-2</v>
      </c>
      <c r="AC15" s="12">
        <v>0.3285552557086</v>
      </c>
      <c r="AD15" s="12">
        <v>0</v>
      </c>
      <c r="AE15" s="12">
        <v>0.64686689292409993</v>
      </c>
      <c r="AF15" s="12">
        <v>0.18062130429279999</v>
      </c>
      <c r="AG15" s="12"/>
      <c r="AH15" s="12"/>
      <c r="AI15" s="12"/>
      <c r="AJ15" s="12"/>
      <c r="AK15" s="12">
        <v>0.41012171003109998</v>
      </c>
      <c r="AL15" s="12"/>
      <c r="AM15" s="12">
        <v>0.70387250042990002</v>
      </c>
      <c r="AN15" s="12">
        <v>0.25306696003820001</v>
      </c>
      <c r="AO15" s="12">
        <v>0.13237416846149999</v>
      </c>
      <c r="AP15" s="12">
        <v>3.378526658468E-2</v>
      </c>
      <c r="AQ15" s="12">
        <v>0</v>
      </c>
      <c r="AR15" s="8"/>
    </row>
    <row r="16" spans="1:44" x14ac:dyDescent="0.2">
      <c r="A16" s="23"/>
      <c r="B16" s="23"/>
      <c r="C16" s="13">
        <v>20</v>
      </c>
      <c r="D16" s="13">
        <v>0</v>
      </c>
      <c r="E16" s="13">
        <v>0</v>
      </c>
      <c r="F16" s="13">
        <v>0</v>
      </c>
      <c r="G16" s="13">
        <v>20</v>
      </c>
      <c r="H16" s="13">
        <v>3</v>
      </c>
      <c r="I16" s="13">
        <v>2</v>
      </c>
      <c r="J16" s="13">
        <v>3</v>
      </c>
      <c r="K16" s="13">
        <v>6</v>
      </c>
      <c r="L16" s="13">
        <v>4</v>
      </c>
      <c r="M16" s="13">
        <v>11</v>
      </c>
      <c r="N16" s="13">
        <v>8</v>
      </c>
      <c r="O16" s="13">
        <v>6</v>
      </c>
      <c r="P16" s="13">
        <v>4</v>
      </c>
      <c r="Q16" s="13">
        <v>3</v>
      </c>
      <c r="R16" s="13">
        <v>1</v>
      </c>
      <c r="S16" s="13">
        <v>1</v>
      </c>
      <c r="T16" s="13">
        <v>0</v>
      </c>
      <c r="U16" s="13">
        <v>2</v>
      </c>
      <c r="V16" s="13">
        <v>7</v>
      </c>
      <c r="W16" s="13">
        <v>5</v>
      </c>
      <c r="X16" s="13">
        <v>4</v>
      </c>
      <c r="Y16" s="13">
        <v>2</v>
      </c>
      <c r="Z16" s="13">
        <v>1</v>
      </c>
      <c r="AA16" s="13">
        <v>0</v>
      </c>
      <c r="AB16" s="13">
        <v>8</v>
      </c>
      <c r="AC16" s="13">
        <v>4</v>
      </c>
      <c r="AD16" s="13">
        <v>0</v>
      </c>
      <c r="AE16" s="13">
        <v>1</v>
      </c>
      <c r="AF16" s="13">
        <v>1</v>
      </c>
      <c r="AG16" s="13">
        <v>0</v>
      </c>
      <c r="AH16" s="13">
        <v>0</v>
      </c>
      <c r="AI16" s="13">
        <v>0</v>
      </c>
      <c r="AJ16" s="13">
        <v>0</v>
      </c>
      <c r="AK16" s="13">
        <v>5</v>
      </c>
      <c r="AL16" s="13">
        <v>0</v>
      </c>
      <c r="AM16" s="13">
        <v>3</v>
      </c>
      <c r="AN16" s="13">
        <v>7</v>
      </c>
      <c r="AO16" s="13">
        <v>8</v>
      </c>
      <c r="AP16" s="13">
        <v>1</v>
      </c>
      <c r="AQ16" s="13">
        <v>0</v>
      </c>
      <c r="AR16" s="8"/>
    </row>
    <row r="17" spans="1:44" x14ac:dyDescent="0.2">
      <c r="A17" s="23"/>
      <c r="B17" s="23"/>
      <c r="C17" s="14" t="s">
        <v>128</v>
      </c>
      <c r="D17" s="14" t="s">
        <v>128</v>
      </c>
      <c r="E17" s="14" t="s">
        <v>128</v>
      </c>
      <c r="F17" s="14" t="s">
        <v>128</v>
      </c>
      <c r="G17" s="14" t="s">
        <v>128</v>
      </c>
      <c r="H17" s="14"/>
      <c r="I17" s="14"/>
      <c r="J17" s="14"/>
      <c r="K17" s="14"/>
      <c r="L17" s="14"/>
      <c r="M17" s="14"/>
      <c r="N17" s="14"/>
      <c r="O17" s="14"/>
      <c r="P17" s="14"/>
      <c r="Q17" s="14"/>
      <c r="R17" s="14"/>
      <c r="S17" s="14"/>
      <c r="T17" s="14"/>
      <c r="U17" s="15" t="s">
        <v>132</v>
      </c>
      <c r="V17" s="14"/>
      <c r="W17" s="14"/>
      <c r="X17" s="14"/>
      <c r="Y17" s="14"/>
      <c r="Z17" s="14"/>
      <c r="AA17" s="14" t="s">
        <v>128</v>
      </c>
      <c r="AB17" s="14"/>
      <c r="AC17" s="14"/>
      <c r="AD17" s="14"/>
      <c r="AE17" s="14"/>
      <c r="AF17" s="14"/>
      <c r="AG17" s="14" t="s">
        <v>128</v>
      </c>
      <c r="AH17" s="14" t="s">
        <v>128</v>
      </c>
      <c r="AI17" s="14" t="s">
        <v>128</v>
      </c>
      <c r="AJ17" s="14" t="s">
        <v>128</v>
      </c>
      <c r="AK17" s="15" t="s">
        <v>133</v>
      </c>
      <c r="AL17" s="14" t="s">
        <v>128</v>
      </c>
      <c r="AM17" s="15" t="s">
        <v>162</v>
      </c>
      <c r="AN17" s="14"/>
      <c r="AO17" s="14"/>
      <c r="AP17" s="14"/>
      <c r="AQ17" s="14"/>
      <c r="AR17" s="8"/>
    </row>
    <row r="18" spans="1:44" x14ac:dyDescent="0.2">
      <c r="A18" s="27"/>
      <c r="B18" s="24" t="s">
        <v>401</v>
      </c>
      <c r="C18" s="12">
        <v>8.4103566492580009E-2</v>
      </c>
      <c r="D18" s="12"/>
      <c r="E18" s="12"/>
      <c r="F18" s="12"/>
      <c r="G18" s="12">
        <v>8.4103566492580009E-2</v>
      </c>
      <c r="H18" s="12">
        <v>0.28907200773399999</v>
      </c>
      <c r="I18" s="12">
        <v>9.6666370230110002E-2</v>
      </c>
      <c r="J18" s="12">
        <v>4.6803011913170003E-2</v>
      </c>
      <c r="K18" s="12">
        <v>0</v>
      </c>
      <c r="L18" s="12">
        <v>3.0146548464120002E-2</v>
      </c>
      <c r="M18" s="12">
        <v>2.7535511411109999E-2</v>
      </c>
      <c r="N18" s="12">
        <v>0.1521269559557</v>
      </c>
      <c r="O18" s="12">
        <v>2.4566388028669998E-2</v>
      </c>
      <c r="P18" s="12">
        <v>0.2505227615233</v>
      </c>
      <c r="Q18" s="12">
        <v>0.1189691680254</v>
      </c>
      <c r="R18" s="12">
        <v>5.7469808604260007E-2</v>
      </c>
      <c r="S18" s="12">
        <v>0</v>
      </c>
      <c r="T18" s="12">
        <v>0</v>
      </c>
      <c r="U18" s="12">
        <v>0</v>
      </c>
      <c r="V18" s="12">
        <v>2.6534846875999999E-2</v>
      </c>
      <c r="W18" s="12">
        <v>0.1889513906309</v>
      </c>
      <c r="X18" s="12">
        <v>0</v>
      </c>
      <c r="Y18" s="12">
        <v>0</v>
      </c>
      <c r="Z18" s="12">
        <v>0</v>
      </c>
      <c r="AA18" s="12">
        <v>0</v>
      </c>
      <c r="AB18" s="12">
        <v>9.1126429022650002E-2</v>
      </c>
      <c r="AC18" s="12">
        <v>0</v>
      </c>
      <c r="AD18" s="12">
        <v>0.75038656477529997</v>
      </c>
      <c r="AE18" s="12">
        <v>0</v>
      </c>
      <c r="AF18" s="12">
        <v>0</v>
      </c>
      <c r="AG18" s="12"/>
      <c r="AH18" s="12"/>
      <c r="AI18" s="12"/>
      <c r="AJ18" s="12"/>
      <c r="AK18" s="12">
        <v>8.2288466944239996E-2</v>
      </c>
      <c r="AL18" s="12"/>
      <c r="AM18" s="12">
        <v>0</v>
      </c>
      <c r="AN18" s="12">
        <v>0</v>
      </c>
      <c r="AO18" s="12">
        <v>0.14697725200799999</v>
      </c>
      <c r="AP18" s="12">
        <v>5.5445710620940003E-2</v>
      </c>
      <c r="AQ18" s="12">
        <v>0.20416547003960001</v>
      </c>
      <c r="AR18" s="8"/>
    </row>
    <row r="19" spans="1:44" x14ac:dyDescent="0.2">
      <c r="A19" s="23"/>
      <c r="B19" s="23"/>
      <c r="C19" s="13">
        <v>6</v>
      </c>
      <c r="D19" s="13">
        <v>0</v>
      </c>
      <c r="E19" s="13">
        <v>0</v>
      </c>
      <c r="F19" s="13">
        <v>0</v>
      </c>
      <c r="G19" s="13">
        <v>6</v>
      </c>
      <c r="H19" s="13">
        <v>1</v>
      </c>
      <c r="I19" s="13">
        <v>2</v>
      </c>
      <c r="J19" s="13">
        <v>1</v>
      </c>
      <c r="K19" s="13">
        <v>0</v>
      </c>
      <c r="L19" s="13">
        <v>1</v>
      </c>
      <c r="M19" s="13">
        <v>2</v>
      </c>
      <c r="N19" s="13">
        <v>4</v>
      </c>
      <c r="O19" s="13">
        <v>1</v>
      </c>
      <c r="P19" s="13">
        <v>1</v>
      </c>
      <c r="Q19" s="13">
        <v>3</v>
      </c>
      <c r="R19" s="13">
        <v>1</v>
      </c>
      <c r="S19" s="13">
        <v>0</v>
      </c>
      <c r="T19" s="13">
        <v>0</v>
      </c>
      <c r="U19" s="13">
        <v>0</v>
      </c>
      <c r="V19" s="13">
        <v>1</v>
      </c>
      <c r="W19" s="13">
        <v>5</v>
      </c>
      <c r="X19" s="13">
        <v>0</v>
      </c>
      <c r="Y19" s="13">
        <v>0</v>
      </c>
      <c r="Z19" s="13">
        <v>0</v>
      </c>
      <c r="AA19" s="13">
        <v>0</v>
      </c>
      <c r="AB19" s="13">
        <v>4</v>
      </c>
      <c r="AC19" s="13">
        <v>0</v>
      </c>
      <c r="AD19" s="13">
        <v>1</v>
      </c>
      <c r="AE19" s="13">
        <v>0</v>
      </c>
      <c r="AF19" s="13">
        <v>0</v>
      </c>
      <c r="AG19" s="13">
        <v>0</v>
      </c>
      <c r="AH19" s="13">
        <v>0</v>
      </c>
      <c r="AI19" s="13">
        <v>0</v>
      </c>
      <c r="AJ19" s="13">
        <v>0</v>
      </c>
      <c r="AK19" s="13">
        <v>1</v>
      </c>
      <c r="AL19" s="13">
        <v>0</v>
      </c>
      <c r="AM19" s="13">
        <v>0</v>
      </c>
      <c r="AN19" s="13">
        <v>0</v>
      </c>
      <c r="AO19" s="13">
        <v>4</v>
      </c>
      <c r="AP19" s="13">
        <v>1</v>
      </c>
      <c r="AQ19" s="13">
        <v>1</v>
      </c>
      <c r="AR19" s="8"/>
    </row>
    <row r="20" spans="1:44" x14ac:dyDescent="0.2">
      <c r="A20" s="23"/>
      <c r="B20" s="23"/>
      <c r="C20" s="14" t="s">
        <v>128</v>
      </c>
      <c r="D20" s="14" t="s">
        <v>128</v>
      </c>
      <c r="E20" s="14" t="s">
        <v>128</v>
      </c>
      <c r="F20" s="14" t="s">
        <v>128</v>
      </c>
      <c r="G20" s="14" t="s">
        <v>128</v>
      </c>
      <c r="H20" s="14"/>
      <c r="I20" s="14"/>
      <c r="J20" s="14"/>
      <c r="K20" s="14"/>
      <c r="L20" s="14"/>
      <c r="M20" s="14"/>
      <c r="N20" s="15" t="s">
        <v>133</v>
      </c>
      <c r="O20" s="14"/>
      <c r="P20" s="14"/>
      <c r="Q20" s="14"/>
      <c r="R20" s="14"/>
      <c r="S20" s="14"/>
      <c r="T20" s="14"/>
      <c r="U20" s="14"/>
      <c r="V20" s="14"/>
      <c r="W20" s="14"/>
      <c r="X20" s="14"/>
      <c r="Y20" s="14"/>
      <c r="Z20" s="14"/>
      <c r="AA20" s="14" t="s">
        <v>128</v>
      </c>
      <c r="AB20" s="14"/>
      <c r="AC20" s="14"/>
      <c r="AD20" s="15" t="s">
        <v>187</v>
      </c>
      <c r="AE20" s="14"/>
      <c r="AF20" s="14"/>
      <c r="AG20" s="14" t="s">
        <v>128</v>
      </c>
      <c r="AH20" s="14" t="s">
        <v>128</v>
      </c>
      <c r="AI20" s="14" t="s">
        <v>128</v>
      </c>
      <c r="AJ20" s="14" t="s">
        <v>128</v>
      </c>
      <c r="AK20" s="14"/>
      <c r="AL20" s="14" t="s">
        <v>128</v>
      </c>
      <c r="AM20" s="14"/>
      <c r="AN20" s="14"/>
      <c r="AO20" s="14"/>
      <c r="AP20" s="14"/>
      <c r="AQ20" s="14"/>
      <c r="AR20" s="8"/>
    </row>
    <row r="21" spans="1:44" x14ac:dyDescent="0.2">
      <c r="A21" s="27"/>
      <c r="B21" s="24" t="s">
        <v>402</v>
      </c>
      <c r="C21" s="12">
        <v>5.4987429026350003E-2</v>
      </c>
      <c r="D21" s="12"/>
      <c r="E21" s="12"/>
      <c r="F21" s="12"/>
      <c r="G21" s="12">
        <v>5.4987429026350003E-2</v>
      </c>
      <c r="H21" s="12">
        <v>5.6782994320839997E-2</v>
      </c>
      <c r="I21" s="12">
        <v>2.6649970181100002E-2</v>
      </c>
      <c r="J21" s="12">
        <v>8.3286977888040001E-2</v>
      </c>
      <c r="K21" s="12">
        <v>7.4613590170849994E-2</v>
      </c>
      <c r="L21" s="12">
        <v>5.7251686868790001E-2</v>
      </c>
      <c r="M21" s="12">
        <v>8.0400291834440002E-2</v>
      </c>
      <c r="N21" s="12">
        <v>3.4541948599290002E-2</v>
      </c>
      <c r="O21" s="12">
        <v>3.6344566390199999E-2</v>
      </c>
      <c r="P21" s="12">
        <v>0</v>
      </c>
      <c r="Q21" s="12">
        <v>7.2610568658050004E-2</v>
      </c>
      <c r="R21" s="12">
        <v>0.1112937206893</v>
      </c>
      <c r="S21" s="12">
        <v>0</v>
      </c>
      <c r="T21" s="12">
        <v>0</v>
      </c>
      <c r="U21" s="12">
        <v>0</v>
      </c>
      <c r="V21" s="12">
        <v>6.1522619151550002E-2</v>
      </c>
      <c r="W21" s="12">
        <v>3.277846379886E-2</v>
      </c>
      <c r="X21" s="12">
        <v>0.12223824582209999</v>
      </c>
      <c r="Y21" s="12">
        <v>0</v>
      </c>
      <c r="Z21" s="12">
        <v>0</v>
      </c>
      <c r="AA21" s="12">
        <v>0</v>
      </c>
      <c r="AB21" s="12">
        <v>7.1310708138410006E-2</v>
      </c>
      <c r="AC21" s="12">
        <v>0</v>
      </c>
      <c r="AD21" s="12">
        <v>0</v>
      </c>
      <c r="AE21" s="12">
        <v>0</v>
      </c>
      <c r="AF21" s="12">
        <v>0.105234617319</v>
      </c>
      <c r="AG21" s="12"/>
      <c r="AH21" s="12"/>
      <c r="AI21" s="12"/>
      <c r="AJ21" s="12"/>
      <c r="AK21" s="12">
        <v>0</v>
      </c>
      <c r="AL21" s="12"/>
      <c r="AM21" s="12">
        <v>0</v>
      </c>
      <c r="AN21" s="12">
        <v>0</v>
      </c>
      <c r="AO21" s="12">
        <v>6.7189496240549998E-2</v>
      </c>
      <c r="AP21" s="12">
        <v>8.9399429768459993E-2</v>
      </c>
      <c r="AQ21" s="12">
        <v>0.1480164136778</v>
      </c>
      <c r="AR21" s="8"/>
    </row>
    <row r="22" spans="1:44" x14ac:dyDescent="0.2">
      <c r="A22" s="23"/>
      <c r="B22" s="23"/>
      <c r="C22" s="13">
        <v>7</v>
      </c>
      <c r="D22" s="13">
        <v>0</v>
      </c>
      <c r="E22" s="13">
        <v>0</v>
      </c>
      <c r="F22" s="13">
        <v>0</v>
      </c>
      <c r="G22" s="13">
        <v>7</v>
      </c>
      <c r="H22" s="13">
        <v>1</v>
      </c>
      <c r="I22" s="13">
        <v>1</v>
      </c>
      <c r="J22" s="13">
        <v>2</v>
      </c>
      <c r="K22" s="13">
        <v>1</v>
      </c>
      <c r="L22" s="13">
        <v>2</v>
      </c>
      <c r="M22" s="13">
        <v>6</v>
      </c>
      <c r="N22" s="13">
        <v>1</v>
      </c>
      <c r="O22" s="13">
        <v>2</v>
      </c>
      <c r="P22" s="13">
        <v>0</v>
      </c>
      <c r="Q22" s="13">
        <v>2</v>
      </c>
      <c r="R22" s="13">
        <v>2</v>
      </c>
      <c r="S22" s="13">
        <v>0</v>
      </c>
      <c r="T22" s="13">
        <v>0</v>
      </c>
      <c r="U22" s="13">
        <v>0</v>
      </c>
      <c r="V22" s="13">
        <v>3</v>
      </c>
      <c r="W22" s="13">
        <v>2</v>
      </c>
      <c r="X22" s="13">
        <v>2</v>
      </c>
      <c r="Y22" s="13">
        <v>0</v>
      </c>
      <c r="Z22" s="13">
        <v>0</v>
      </c>
      <c r="AA22" s="13">
        <v>0</v>
      </c>
      <c r="AB22" s="13">
        <v>6</v>
      </c>
      <c r="AC22" s="13">
        <v>0</v>
      </c>
      <c r="AD22" s="13">
        <v>0</v>
      </c>
      <c r="AE22" s="13">
        <v>0</v>
      </c>
      <c r="AF22" s="13">
        <v>1</v>
      </c>
      <c r="AG22" s="13">
        <v>0</v>
      </c>
      <c r="AH22" s="13">
        <v>0</v>
      </c>
      <c r="AI22" s="13">
        <v>0</v>
      </c>
      <c r="AJ22" s="13">
        <v>0</v>
      </c>
      <c r="AK22" s="13">
        <v>0</v>
      </c>
      <c r="AL22" s="13">
        <v>0</v>
      </c>
      <c r="AM22" s="13">
        <v>0</v>
      </c>
      <c r="AN22" s="13">
        <v>0</v>
      </c>
      <c r="AO22" s="13">
        <v>4</v>
      </c>
      <c r="AP22" s="13">
        <v>2</v>
      </c>
      <c r="AQ22" s="13">
        <v>1</v>
      </c>
      <c r="AR22" s="8"/>
    </row>
    <row r="23" spans="1:44" x14ac:dyDescent="0.2">
      <c r="A23" s="23"/>
      <c r="B23" s="23"/>
      <c r="C23" s="14" t="s">
        <v>128</v>
      </c>
      <c r="D23" s="14" t="s">
        <v>128</v>
      </c>
      <c r="E23" s="14" t="s">
        <v>128</v>
      </c>
      <c r="F23" s="14" t="s">
        <v>128</v>
      </c>
      <c r="G23" s="14" t="s">
        <v>128</v>
      </c>
      <c r="H23" s="14"/>
      <c r="I23" s="14"/>
      <c r="J23" s="14"/>
      <c r="K23" s="14"/>
      <c r="L23" s="14"/>
      <c r="M23" s="14"/>
      <c r="N23" s="14"/>
      <c r="O23" s="14"/>
      <c r="P23" s="14"/>
      <c r="Q23" s="14"/>
      <c r="R23" s="14"/>
      <c r="S23" s="14"/>
      <c r="T23" s="14"/>
      <c r="U23" s="14"/>
      <c r="V23" s="14"/>
      <c r="W23" s="14"/>
      <c r="X23" s="14"/>
      <c r="Y23" s="14"/>
      <c r="Z23" s="14"/>
      <c r="AA23" s="14" t="s">
        <v>128</v>
      </c>
      <c r="AB23" s="14"/>
      <c r="AC23" s="14"/>
      <c r="AD23" s="14"/>
      <c r="AE23" s="14"/>
      <c r="AF23" s="14"/>
      <c r="AG23" s="14" t="s">
        <v>128</v>
      </c>
      <c r="AH23" s="14" t="s">
        <v>128</v>
      </c>
      <c r="AI23" s="14" t="s">
        <v>128</v>
      </c>
      <c r="AJ23" s="14" t="s">
        <v>128</v>
      </c>
      <c r="AK23" s="14"/>
      <c r="AL23" s="14" t="s">
        <v>128</v>
      </c>
      <c r="AM23" s="14"/>
      <c r="AN23" s="14"/>
      <c r="AO23" s="14"/>
      <c r="AP23" s="14"/>
      <c r="AQ23" s="14"/>
      <c r="AR23" s="8"/>
    </row>
    <row r="24" spans="1:44" x14ac:dyDescent="0.2">
      <c r="A24" s="27"/>
      <c r="B24" s="24" t="s">
        <v>403</v>
      </c>
      <c r="C24" s="12">
        <v>1.5706227179530002E-2</v>
      </c>
      <c r="D24" s="12"/>
      <c r="E24" s="12"/>
      <c r="F24" s="12"/>
      <c r="G24" s="12">
        <v>1.5706227179530002E-2</v>
      </c>
      <c r="H24" s="12">
        <v>0</v>
      </c>
      <c r="I24" s="12">
        <v>5.6683814411249998E-2</v>
      </c>
      <c r="J24" s="12">
        <v>0</v>
      </c>
      <c r="K24" s="12">
        <v>1.9437935269570002E-2</v>
      </c>
      <c r="L24" s="12">
        <v>0</v>
      </c>
      <c r="M24" s="12">
        <v>2.3234001859899999E-2</v>
      </c>
      <c r="N24" s="12">
        <v>9.5864269001170004E-3</v>
      </c>
      <c r="O24" s="12">
        <v>1.466633794278E-2</v>
      </c>
      <c r="P24" s="12">
        <v>0</v>
      </c>
      <c r="Q24" s="12">
        <v>0</v>
      </c>
      <c r="R24" s="12">
        <v>3.2237181120599999E-2</v>
      </c>
      <c r="S24" s="12">
        <v>0.1681440622806</v>
      </c>
      <c r="T24" s="12">
        <v>0</v>
      </c>
      <c r="U24" s="12">
        <v>0</v>
      </c>
      <c r="V24" s="12">
        <v>1.5841524243990001E-2</v>
      </c>
      <c r="W24" s="12">
        <v>0</v>
      </c>
      <c r="X24" s="12">
        <v>5.6404446528229998E-2</v>
      </c>
      <c r="Y24" s="12">
        <v>0</v>
      </c>
      <c r="Z24" s="12">
        <v>0</v>
      </c>
      <c r="AA24" s="12">
        <v>0</v>
      </c>
      <c r="AB24" s="12">
        <v>1.6645547718E-2</v>
      </c>
      <c r="AC24" s="12">
        <v>0</v>
      </c>
      <c r="AD24" s="12">
        <v>0</v>
      </c>
      <c r="AE24" s="12">
        <v>0</v>
      </c>
      <c r="AF24" s="12">
        <v>0</v>
      </c>
      <c r="AG24" s="12"/>
      <c r="AH24" s="12"/>
      <c r="AI24" s="12"/>
      <c r="AJ24" s="12"/>
      <c r="AK24" s="12">
        <v>4.0754181017809997E-2</v>
      </c>
      <c r="AL24" s="12"/>
      <c r="AM24" s="12">
        <v>0</v>
      </c>
      <c r="AN24" s="12">
        <v>0</v>
      </c>
      <c r="AO24" s="12">
        <v>1.98421081599E-2</v>
      </c>
      <c r="AP24" s="12">
        <v>3.1101781249280001E-2</v>
      </c>
      <c r="AQ24" s="12">
        <v>0</v>
      </c>
      <c r="AR24" s="8"/>
    </row>
    <row r="25" spans="1:44" x14ac:dyDescent="0.2">
      <c r="A25" s="23"/>
      <c r="B25" s="23"/>
      <c r="C25" s="13">
        <v>3</v>
      </c>
      <c r="D25" s="13">
        <v>0</v>
      </c>
      <c r="E25" s="13">
        <v>0</v>
      </c>
      <c r="F25" s="13">
        <v>0</v>
      </c>
      <c r="G25" s="13">
        <v>3</v>
      </c>
      <c r="H25" s="13">
        <v>0</v>
      </c>
      <c r="I25" s="13">
        <v>2</v>
      </c>
      <c r="J25" s="13">
        <v>0</v>
      </c>
      <c r="K25" s="13">
        <v>1</v>
      </c>
      <c r="L25" s="13">
        <v>0</v>
      </c>
      <c r="M25" s="13">
        <v>2</v>
      </c>
      <c r="N25" s="13">
        <v>1</v>
      </c>
      <c r="O25" s="13">
        <v>1</v>
      </c>
      <c r="P25" s="13">
        <v>0</v>
      </c>
      <c r="Q25" s="13">
        <v>0</v>
      </c>
      <c r="R25" s="13">
        <v>1</v>
      </c>
      <c r="S25" s="13">
        <v>1</v>
      </c>
      <c r="T25" s="13">
        <v>0</v>
      </c>
      <c r="U25" s="13">
        <v>0</v>
      </c>
      <c r="V25" s="13">
        <v>1</v>
      </c>
      <c r="W25" s="13">
        <v>0</v>
      </c>
      <c r="X25" s="13">
        <v>2</v>
      </c>
      <c r="Y25" s="13">
        <v>0</v>
      </c>
      <c r="Z25" s="13">
        <v>0</v>
      </c>
      <c r="AA25" s="13">
        <v>0</v>
      </c>
      <c r="AB25" s="13">
        <v>2</v>
      </c>
      <c r="AC25" s="13">
        <v>0</v>
      </c>
      <c r="AD25" s="13">
        <v>0</v>
      </c>
      <c r="AE25" s="13">
        <v>0</v>
      </c>
      <c r="AF25" s="13">
        <v>0</v>
      </c>
      <c r="AG25" s="13">
        <v>0</v>
      </c>
      <c r="AH25" s="13">
        <v>0</v>
      </c>
      <c r="AI25" s="13">
        <v>0</v>
      </c>
      <c r="AJ25" s="13">
        <v>0</v>
      </c>
      <c r="AK25" s="13">
        <v>1</v>
      </c>
      <c r="AL25" s="13">
        <v>0</v>
      </c>
      <c r="AM25" s="13">
        <v>0</v>
      </c>
      <c r="AN25" s="13">
        <v>0</v>
      </c>
      <c r="AO25" s="13">
        <v>2</v>
      </c>
      <c r="AP25" s="13">
        <v>1</v>
      </c>
      <c r="AQ25" s="13">
        <v>0</v>
      </c>
      <c r="AR25" s="8"/>
    </row>
    <row r="26" spans="1:44" x14ac:dyDescent="0.2">
      <c r="A26" s="23"/>
      <c r="B26" s="23"/>
      <c r="C26" s="14" t="s">
        <v>128</v>
      </c>
      <c r="D26" s="14" t="s">
        <v>128</v>
      </c>
      <c r="E26" s="14" t="s">
        <v>128</v>
      </c>
      <c r="F26" s="14" t="s">
        <v>128</v>
      </c>
      <c r="G26" s="14" t="s">
        <v>128</v>
      </c>
      <c r="H26" s="14"/>
      <c r="I26" s="14"/>
      <c r="J26" s="14"/>
      <c r="K26" s="14"/>
      <c r="L26" s="14"/>
      <c r="M26" s="14"/>
      <c r="N26" s="14"/>
      <c r="O26" s="14"/>
      <c r="P26" s="14"/>
      <c r="Q26" s="14"/>
      <c r="R26" s="14"/>
      <c r="S26" s="14"/>
      <c r="T26" s="14"/>
      <c r="U26" s="14"/>
      <c r="V26" s="14"/>
      <c r="W26" s="14"/>
      <c r="X26" s="14"/>
      <c r="Y26" s="14"/>
      <c r="Z26" s="14"/>
      <c r="AA26" s="14" t="s">
        <v>128</v>
      </c>
      <c r="AB26" s="14"/>
      <c r="AC26" s="14"/>
      <c r="AD26" s="14"/>
      <c r="AE26" s="14"/>
      <c r="AF26" s="14"/>
      <c r="AG26" s="14" t="s">
        <v>128</v>
      </c>
      <c r="AH26" s="14" t="s">
        <v>128</v>
      </c>
      <c r="AI26" s="14" t="s">
        <v>128</v>
      </c>
      <c r="AJ26" s="14" t="s">
        <v>128</v>
      </c>
      <c r="AK26" s="14"/>
      <c r="AL26" s="14" t="s">
        <v>128</v>
      </c>
      <c r="AM26" s="14"/>
      <c r="AN26" s="14"/>
      <c r="AO26" s="14"/>
      <c r="AP26" s="14"/>
      <c r="AQ26" s="14"/>
      <c r="AR26" s="8"/>
    </row>
    <row r="27" spans="1:44" x14ac:dyDescent="0.2">
      <c r="A27" s="27"/>
      <c r="B27" s="24" t="s">
        <v>67</v>
      </c>
      <c r="C27" s="12">
        <v>1</v>
      </c>
      <c r="D27" s="12"/>
      <c r="E27" s="12"/>
      <c r="F27" s="12"/>
      <c r="G27" s="12">
        <v>1</v>
      </c>
      <c r="H27" s="12">
        <v>1</v>
      </c>
      <c r="I27" s="12">
        <v>1</v>
      </c>
      <c r="J27" s="12">
        <v>1</v>
      </c>
      <c r="K27" s="12">
        <v>1</v>
      </c>
      <c r="L27" s="12">
        <v>1</v>
      </c>
      <c r="M27" s="12">
        <v>1</v>
      </c>
      <c r="N27" s="12">
        <v>1</v>
      </c>
      <c r="O27" s="12">
        <v>1</v>
      </c>
      <c r="P27" s="12">
        <v>1</v>
      </c>
      <c r="Q27" s="12">
        <v>1</v>
      </c>
      <c r="R27" s="12">
        <v>1</v>
      </c>
      <c r="S27" s="12">
        <v>1</v>
      </c>
      <c r="T27" s="12">
        <v>1</v>
      </c>
      <c r="U27" s="12">
        <v>1</v>
      </c>
      <c r="V27" s="12">
        <v>1</v>
      </c>
      <c r="W27" s="12">
        <v>1</v>
      </c>
      <c r="X27" s="12">
        <v>1</v>
      </c>
      <c r="Y27" s="12">
        <v>1</v>
      </c>
      <c r="Z27" s="12">
        <v>1</v>
      </c>
      <c r="AA27" s="12">
        <v>1</v>
      </c>
      <c r="AB27" s="12">
        <v>1</v>
      </c>
      <c r="AC27" s="12">
        <v>1</v>
      </c>
      <c r="AD27" s="12">
        <v>1</v>
      </c>
      <c r="AE27" s="12">
        <v>1</v>
      </c>
      <c r="AF27" s="12">
        <v>1</v>
      </c>
      <c r="AG27" s="12"/>
      <c r="AH27" s="12"/>
      <c r="AI27" s="12"/>
      <c r="AJ27" s="12"/>
      <c r="AK27" s="12">
        <v>1</v>
      </c>
      <c r="AL27" s="12"/>
      <c r="AM27" s="12">
        <v>1</v>
      </c>
      <c r="AN27" s="12">
        <v>1</v>
      </c>
      <c r="AO27" s="12">
        <v>1</v>
      </c>
      <c r="AP27" s="12">
        <v>1</v>
      </c>
      <c r="AQ27" s="12">
        <v>1</v>
      </c>
      <c r="AR27" s="8"/>
    </row>
    <row r="28" spans="1:44" x14ac:dyDescent="0.2">
      <c r="A28" s="23"/>
      <c r="B28" s="23"/>
      <c r="C28" s="13">
        <v>112</v>
      </c>
      <c r="D28" s="13">
        <v>0</v>
      </c>
      <c r="E28" s="13">
        <v>0</v>
      </c>
      <c r="F28" s="13">
        <v>0</v>
      </c>
      <c r="G28" s="13">
        <v>112</v>
      </c>
      <c r="H28" s="13">
        <v>11</v>
      </c>
      <c r="I28" s="13">
        <v>19</v>
      </c>
      <c r="J28" s="13">
        <v>19</v>
      </c>
      <c r="K28" s="13">
        <v>29</v>
      </c>
      <c r="L28" s="13">
        <v>26</v>
      </c>
      <c r="M28" s="13">
        <v>65</v>
      </c>
      <c r="N28" s="13">
        <v>41</v>
      </c>
      <c r="O28" s="13">
        <v>38</v>
      </c>
      <c r="P28" s="13">
        <v>17</v>
      </c>
      <c r="Q28" s="13">
        <v>23</v>
      </c>
      <c r="R28" s="13">
        <v>17</v>
      </c>
      <c r="S28" s="13">
        <v>4</v>
      </c>
      <c r="T28" s="13">
        <v>2</v>
      </c>
      <c r="U28" s="13">
        <v>3</v>
      </c>
      <c r="V28" s="13">
        <v>37</v>
      </c>
      <c r="W28" s="13">
        <v>43</v>
      </c>
      <c r="X28" s="13">
        <v>18</v>
      </c>
      <c r="Y28" s="13">
        <v>7</v>
      </c>
      <c r="Z28" s="13">
        <v>2</v>
      </c>
      <c r="AA28" s="13">
        <v>1</v>
      </c>
      <c r="AB28" s="13">
        <v>75</v>
      </c>
      <c r="AC28" s="13">
        <v>12</v>
      </c>
      <c r="AD28" s="13">
        <v>2</v>
      </c>
      <c r="AE28" s="13">
        <v>2</v>
      </c>
      <c r="AF28" s="13">
        <v>6</v>
      </c>
      <c r="AG28" s="13">
        <v>0</v>
      </c>
      <c r="AH28" s="13">
        <v>0</v>
      </c>
      <c r="AI28" s="13">
        <v>0</v>
      </c>
      <c r="AJ28" s="13">
        <v>0</v>
      </c>
      <c r="AK28" s="13">
        <v>13</v>
      </c>
      <c r="AL28" s="13">
        <v>0</v>
      </c>
      <c r="AM28" s="13">
        <v>5</v>
      </c>
      <c r="AN28" s="13">
        <v>26</v>
      </c>
      <c r="AO28" s="13">
        <v>45</v>
      </c>
      <c r="AP28" s="13">
        <v>27</v>
      </c>
      <c r="AQ28" s="13">
        <v>5</v>
      </c>
      <c r="AR28" s="8"/>
    </row>
    <row r="29" spans="1:44" x14ac:dyDescent="0.2">
      <c r="A29" s="23"/>
      <c r="B29" s="23"/>
      <c r="C29" s="14" t="s">
        <v>128</v>
      </c>
      <c r="D29" s="14" t="s">
        <v>128</v>
      </c>
      <c r="E29" s="14" t="s">
        <v>128</v>
      </c>
      <c r="F29" s="14" t="s">
        <v>128</v>
      </c>
      <c r="G29" s="14" t="s">
        <v>128</v>
      </c>
      <c r="H29" s="14" t="s">
        <v>128</v>
      </c>
      <c r="I29" s="14" t="s">
        <v>128</v>
      </c>
      <c r="J29" s="14" t="s">
        <v>128</v>
      </c>
      <c r="K29" s="14" t="s">
        <v>128</v>
      </c>
      <c r="L29" s="14" t="s">
        <v>128</v>
      </c>
      <c r="M29" s="14" t="s">
        <v>128</v>
      </c>
      <c r="N29" s="14" t="s">
        <v>128</v>
      </c>
      <c r="O29" s="14" t="s">
        <v>128</v>
      </c>
      <c r="P29" s="14" t="s">
        <v>128</v>
      </c>
      <c r="Q29" s="14" t="s">
        <v>128</v>
      </c>
      <c r="R29" s="14" t="s">
        <v>128</v>
      </c>
      <c r="S29" s="14" t="s">
        <v>128</v>
      </c>
      <c r="T29" s="14" t="s">
        <v>128</v>
      </c>
      <c r="U29" s="14" t="s">
        <v>128</v>
      </c>
      <c r="V29" s="14" t="s">
        <v>128</v>
      </c>
      <c r="W29" s="14" t="s">
        <v>128</v>
      </c>
      <c r="X29" s="14" t="s">
        <v>128</v>
      </c>
      <c r="Y29" s="14" t="s">
        <v>128</v>
      </c>
      <c r="Z29" s="14" t="s">
        <v>128</v>
      </c>
      <c r="AA29" s="14" t="s">
        <v>128</v>
      </c>
      <c r="AB29" s="14" t="s">
        <v>128</v>
      </c>
      <c r="AC29" s="14" t="s">
        <v>128</v>
      </c>
      <c r="AD29" s="14" t="s">
        <v>128</v>
      </c>
      <c r="AE29" s="14" t="s">
        <v>128</v>
      </c>
      <c r="AF29" s="14" t="s">
        <v>128</v>
      </c>
      <c r="AG29" s="14" t="s">
        <v>128</v>
      </c>
      <c r="AH29" s="14" t="s">
        <v>128</v>
      </c>
      <c r="AI29" s="14" t="s">
        <v>128</v>
      </c>
      <c r="AJ29" s="14" t="s">
        <v>128</v>
      </c>
      <c r="AK29" s="14" t="s">
        <v>128</v>
      </c>
      <c r="AL29" s="14" t="s">
        <v>128</v>
      </c>
      <c r="AM29" s="14" t="s">
        <v>128</v>
      </c>
      <c r="AN29" s="14" t="s">
        <v>128</v>
      </c>
      <c r="AO29" s="14" t="s">
        <v>128</v>
      </c>
      <c r="AP29" s="14" t="s">
        <v>128</v>
      </c>
      <c r="AQ29" s="14" t="s">
        <v>128</v>
      </c>
      <c r="AR29" s="8"/>
    </row>
    <row r="30" spans="1:44" x14ac:dyDescent="0.2">
      <c r="A30" s="16" t="s">
        <v>404</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4" x14ac:dyDescent="0.2">
      <c r="A31" s="18" t="s">
        <v>144</v>
      </c>
    </row>
  </sheetData>
  <mergeCells count="19">
    <mergeCell ref="B27:B29"/>
    <mergeCell ref="A6:A29"/>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R31"/>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405</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406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407</v>
      </c>
      <c r="B6" s="24" t="s">
        <v>127</v>
      </c>
      <c r="C6" s="12">
        <v>0.80937511298999998</v>
      </c>
      <c r="D6" s="12">
        <v>0.76941506750319999</v>
      </c>
      <c r="E6" s="12">
        <v>0.78891280576040002</v>
      </c>
      <c r="F6" s="12">
        <v>0.82098651250749999</v>
      </c>
      <c r="G6" s="12">
        <v>0.84710647819660001</v>
      </c>
      <c r="H6" s="12">
        <v>0.69596965131819999</v>
      </c>
      <c r="I6" s="12">
        <v>0.80637873437669993</v>
      </c>
      <c r="J6" s="12">
        <v>0.76541635737780001</v>
      </c>
      <c r="K6" s="12">
        <v>0.84444498703369997</v>
      </c>
      <c r="L6" s="12">
        <v>0.88187985588660001</v>
      </c>
      <c r="M6" s="12">
        <v>0.79851628673630004</v>
      </c>
      <c r="N6" s="12">
        <v>0.81659809807710004</v>
      </c>
      <c r="O6" s="12">
        <v>0.96891997991769996</v>
      </c>
      <c r="P6" s="12">
        <v>0.8773453982431999</v>
      </c>
      <c r="Q6" s="12">
        <v>0.81537098110200001</v>
      </c>
      <c r="R6" s="12">
        <v>0.73189728297420009</v>
      </c>
      <c r="S6" s="12">
        <v>0.8654375496154999</v>
      </c>
      <c r="T6" s="12">
        <v>0.93840874658280005</v>
      </c>
      <c r="U6" s="12">
        <v>0.7316622750649</v>
      </c>
      <c r="V6" s="12">
        <v>0.89898096705090003</v>
      </c>
      <c r="W6" s="12">
        <v>0.84689785726500011</v>
      </c>
      <c r="X6" s="12">
        <v>0.72409444429309999</v>
      </c>
      <c r="Y6" s="12">
        <v>0.83648064649940002</v>
      </c>
      <c r="Z6" s="12">
        <v>0.81072590931650002</v>
      </c>
      <c r="AA6" s="12">
        <v>0.51872291322480002</v>
      </c>
      <c r="AB6" s="12">
        <v>0.82842076282289989</v>
      </c>
      <c r="AC6" s="12">
        <v>0.80496878070959998</v>
      </c>
      <c r="AD6" s="12">
        <v>0.86303478004019996</v>
      </c>
      <c r="AE6" s="12">
        <v>1</v>
      </c>
      <c r="AF6" s="12">
        <v>0.90047334280970004</v>
      </c>
      <c r="AG6" s="12">
        <v>0.8195125198048</v>
      </c>
      <c r="AH6" s="12">
        <v>1</v>
      </c>
      <c r="AI6" s="12">
        <v>0.77416013112719995</v>
      </c>
      <c r="AJ6" s="12">
        <v>1</v>
      </c>
      <c r="AK6" s="12">
        <v>0.73782771379539991</v>
      </c>
      <c r="AL6" s="12">
        <v>0</v>
      </c>
      <c r="AM6" s="12">
        <v>0.77796859328869994</v>
      </c>
      <c r="AN6" s="12">
        <v>0.82936584723009998</v>
      </c>
      <c r="AO6" s="12">
        <v>0.82362846891859998</v>
      </c>
      <c r="AP6" s="12">
        <v>0.78833629518859993</v>
      </c>
      <c r="AQ6" s="12">
        <v>0.68177653993559995</v>
      </c>
      <c r="AR6" s="8"/>
    </row>
    <row r="7" spans="1:44" x14ac:dyDescent="0.2">
      <c r="A7" s="23"/>
      <c r="B7" s="23"/>
      <c r="C7" s="13">
        <v>338</v>
      </c>
      <c r="D7" s="13">
        <v>73</v>
      </c>
      <c r="E7" s="13">
        <v>79</v>
      </c>
      <c r="F7" s="13">
        <v>89</v>
      </c>
      <c r="G7" s="13">
        <v>97</v>
      </c>
      <c r="H7" s="13">
        <v>33</v>
      </c>
      <c r="I7" s="13">
        <v>53</v>
      </c>
      <c r="J7" s="13">
        <v>45</v>
      </c>
      <c r="K7" s="13">
        <v>67</v>
      </c>
      <c r="L7" s="13">
        <v>107</v>
      </c>
      <c r="M7" s="13">
        <v>186</v>
      </c>
      <c r="N7" s="13">
        <v>123</v>
      </c>
      <c r="O7" s="13">
        <v>19</v>
      </c>
      <c r="P7" s="13">
        <v>13</v>
      </c>
      <c r="Q7" s="13">
        <v>44</v>
      </c>
      <c r="R7" s="13">
        <v>62</v>
      </c>
      <c r="S7" s="13">
        <v>78</v>
      </c>
      <c r="T7" s="13">
        <v>21</v>
      </c>
      <c r="U7" s="13">
        <v>40</v>
      </c>
      <c r="V7" s="13">
        <v>35</v>
      </c>
      <c r="W7" s="13">
        <v>63</v>
      </c>
      <c r="X7" s="13">
        <v>78</v>
      </c>
      <c r="Y7" s="13">
        <v>101</v>
      </c>
      <c r="Z7" s="13">
        <v>33</v>
      </c>
      <c r="AA7" s="13">
        <v>3</v>
      </c>
      <c r="AB7" s="13">
        <v>93</v>
      </c>
      <c r="AC7" s="13">
        <v>35</v>
      </c>
      <c r="AD7" s="13">
        <v>6</v>
      </c>
      <c r="AE7" s="13">
        <v>10</v>
      </c>
      <c r="AF7" s="13">
        <v>33</v>
      </c>
      <c r="AG7" s="13">
        <v>10</v>
      </c>
      <c r="AH7" s="13">
        <v>3</v>
      </c>
      <c r="AI7" s="13">
        <v>5</v>
      </c>
      <c r="AJ7" s="13">
        <v>1</v>
      </c>
      <c r="AK7" s="13">
        <v>116</v>
      </c>
      <c r="AL7" s="13">
        <v>0</v>
      </c>
      <c r="AM7" s="13">
        <v>18</v>
      </c>
      <c r="AN7" s="13">
        <v>72</v>
      </c>
      <c r="AO7" s="13">
        <v>114</v>
      </c>
      <c r="AP7" s="13">
        <v>97</v>
      </c>
      <c r="AQ7" s="13">
        <v>11</v>
      </c>
      <c r="AR7" s="8"/>
    </row>
    <row r="8" spans="1:44" x14ac:dyDescent="0.2">
      <c r="A8" s="23"/>
      <c r="B8" s="23"/>
      <c r="C8" s="14" t="s">
        <v>128</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t="s">
        <v>128</v>
      </c>
      <c r="AK8" s="14"/>
      <c r="AL8" s="14" t="s">
        <v>128</v>
      </c>
      <c r="AM8" s="14"/>
      <c r="AN8" s="14"/>
      <c r="AO8" s="14"/>
      <c r="AP8" s="14"/>
      <c r="AQ8" s="14"/>
      <c r="AR8" s="8"/>
    </row>
    <row r="9" spans="1:44" x14ac:dyDescent="0.2">
      <c r="A9" s="27"/>
      <c r="B9" s="24" t="s">
        <v>408</v>
      </c>
      <c r="C9" s="12">
        <v>0.63442670333770002</v>
      </c>
      <c r="D9" s="12">
        <v>0.58735163838240001</v>
      </c>
      <c r="E9" s="12">
        <v>0.63715931276280002</v>
      </c>
      <c r="F9" s="12">
        <v>0.66257454845880004</v>
      </c>
      <c r="G9" s="12">
        <v>0.63915065461460008</v>
      </c>
      <c r="H9" s="12">
        <v>0.43053143588819998</v>
      </c>
      <c r="I9" s="12">
        <v>0.66428122076399998</v>
      </c>
      <c r="J9" s="12">
        <v>0.54357429028960003</v>
      </c>
      <c r="K9" s="12">
        <v>0.65452366079220003</v>
      </c>
      <c r="L9" s="12">
        <v>0.76352990512880003</v>
      </c>
      <c r="M9" s="12">
        <v>0.61106990364890001</v>
      </c>
      <c r="N9" s="12">
        <v>0.63939803142539997</v>
      </c>
      <c r="O9" s="12">
        <v>0.65578548786070001</v>
      </c>
      <c r="P9" s="12">
        <v>0.51083721365779999</v>
      </c>
      <c r="Q9" s="12">
        <v>0.55704549416729998</v>
      </c>
      <c r="R9" s="12">
        <v>0.57958554310270005</v>
      </c>
      <c r="S9" s="12">
        <v>0.67555706615389999</v>
      </c>
      <c r="T9" s="12">
        <v>0.78540297955789995</v>
      </c>
      <c r="U9" s="12">
        <v>0.68002621488710002</v>
      </c>
      <c r="V9" s="12">
        <v>0.67713141013360001</v>
      </c>
      <c r="W9" s="12">
        <v>0.53991570848530002</v>
      </c>
      <c r="X9" s="12">
        <v>0.61101832370510001</v>
      </c>
      <c r="Y9" s="12">
        <v>0.62477582012370003</v>
      </c>
      <c r="Z9" s="12">
        <v>0.79962693803660001</v>
      </c>
      <c r="AA9" s="12">
        <v>0.41959584630640001</v>
      </c>
      <c r="AB9" s="12">
        <v>0.56087079097570003</v>
      </c>
      <c r="AC9" s="12">
        <v>0.57039132898639999</v>
      </c>
      <c r="AD9" s="12">
        <v>0.62502771654409994</v>
      </c>
      <c r="AE9" s="12">
        <v>1</v>
      </c>
      <c r="AF9" s="12">
        <v>0.6715269533756999</v>
      </c>
      <c r="AG9" s="12">
        <v>0.68512205876980004</v>
      </c>
      <c r="AH9" s="12">
        <v>1</v>
      </c>
      <c r="AI9" s="12">
        <v>0.52269157205450001</v>
      </c>
      <c r="AJ9" s="12">
        <v>0</v>
      </c>
      <c r="AK9" s="12">
        <v>0.62736493630849999</v>
      </c>
      <c r="AL9" s="12">
        <v>0</v>
      </c>
      <c r="AM9" s="12">
        <v>0.75548731700800009</v>
      </c>
      <c r="AN9" s="12">
        <v>0.65100396691670004</v>
      </c>
      <c r="AO9" s="12">
        <v>0.618710191854</v>
      </c>
      <c r="AP9" s="12">
        <v>0.58295143609029998</v>
      </c>
      <c r="AQ9" s="12">
        <v>0.68177653993559995</v>
      </c>
      <c r="AR9" s="8"/>
    </row>
    <row r="10" spans="1:44" x14ac:dyDescent="0.2">
      <c r="A10" s="23"/>
      <c r="B10" s="23"/>
      <c r="C10" s="13">
        <v>270</v>
      </c>
      <c r="D10" s="13">
        <v>56</v>
      </c>
      <c r="E10" s="13">
        <v>66</v>
      </c>
      <c r="F10" s="13">
        <v>72</v>
      </c>
      <c r="G10" s="13">
        <v>76</v>
      </c>
      <c r="H10" s="13">
        <v>23</v>
      </c>
      <c r="I10" s="13">
        <v>41</v>
      </c>
      <c r="J10" s="13">
        <v>34</v>
      </c>
      <c r="K10" s="13">
        <v>51</v>
      </c>
      <c r="L10" s="13">
        <v>92</v>
      </c>
      <c r="M10" s="13">
        <v>141</v>
      </c>
      <c r="N10" s="13">
        <v>103</v>
      </c>
      <c r="O10" s="13">
        <v>12</v>
      </c>
      <c r="P10" s="13">
        <v>6</v>
      </c>
      <c r="Q10" s="13">
        <v>34</v>
      </c>
      <c r="R10" s="13">
        <v>50</v>
      </c>
      <c r="S10" s="13">
        <v>62</v>
      </c>
      <c r="T10" s="13">
        <v>19</v>
      </c>
      <c r="U10" s="13">
        <v>36</v>
      </c>
      <c r="V10" s="13">
        <v>27</v>
      </c>
      <c r="W10" s="13">
        <v>44</v>
      </c>
      <c r="X10" s="13">
        <v>60</v>
      </c>
      <c r="Y10" s="13">
        <v>83</v>
      </c>
      <c r="Z10" s="13">
        <v>32</v>
      </c>
      <c r="AA10" s="13">
        <v>2</v>
      </c>
      <c r="AB10" s="13">
        <v>65</v>
      </c>
      <c r="AC10" s="13">
        <v>25</v>
      </c>
      <c r="AD10" s="13">
        <v>4</v>
      </c>
      <c r="AE10" s="13">
        <v>10</v>
      </c>
      <c r="AF10" s="13">
        <v>28</v>
      </c>
      <c r="AG10" s="13">
        <v>8</v>
      </c>
      <c r="AH10" s="13">
        <v>3</v>
      </c>
      <c r="AI10" s="13">
        <v>4</v>
      </c>
      <c r="AJ10" s="13">
        <v>0</v>
      </c>
      <c r="AK10" s="13">
        <v>100</v>
      </c>
      <c r="AL10" s="13">
        <v>0</v>
      </c>
      <c r="AM10" s="13">
        <v>17</v>
      </c>
      <c r="AN10" s="13">
        <v>57</v>
      </c>
      <c r="AO10" s="13">
        <v>86</v>
      </c>
      <c r="AP10" s="13">
        <v>76</v>
      </c>
      <c r="AQ10" s="13">
        <v>11</v>
      </c>
      <c r="AR10" s="8"/>
    </row>
    <row r="11" spans="1:44" x14ac:dyDescent="0.2">
      <c r="A11" s="23"/>
      <c r="B11" s="23"/>
      <c r="C11" s="14" t="s">
        <v>128</v>
      </c>
      <c r="D11" s="14"/>
      <c r="E11" s="14"/>
      <c r="F11" s="14"/>
      <c r="G11" s="14"/>
      <c r="H11" s="14"/>
      <c r="I11" s="14"/>
      <c r="J11" s="14"/>
      <c r="K11" s="14"/>
      <c r="L11" s="15" t="s">
        <v>133</v>
      </c>
      <c r="M11" s="14"/>
      <c r="N11" s="14"/>
      <c r="O11" s="14"/>
      <c r="P11" s="14"/>
      <c r="Q11" s="14"/>
      <c r="R11" s="14"/>
      <c r="S11" s="14"/>
      <c r="T11" s="14"/>
      <c r="U11" s="14"/>
      <c r="V11" s="14"/>
      <c r="W11" s="14"/>
      <c r="X11" s="14"/>
      <c r="Y11" s="14"/>
      <c r="Z11" s="14"/>
      <c r="AA11" s="14"/>
      <c r="AB11" s="14"/>
      <c r="AC11" s="14"/>
      <c r="AD11" s="14"/>
      <c r="AE11" s="14"/>
      <c r="AF11" s="14"/>
      <c r="AG11" s="14"/>
      <c r="AH11" s="14"/>
      <c r="AI11" s="14"/>
      <c r="AJ11" s="14" t="s">
        <v>128</v>
      </c>
      <c r="AK11" s="14"/>
      <c r="AL11" s="14" t="s">
        <v>128</v>
      </c>
      <c r="AM11" s="14"/>
      <c r="AN11" s="14"/>
      <c r="AO11" s="14"/>
      <c r="AP11" s="14"/>
      <c r="AQ11" s="14"/>
      <c r="AR11" s="8"/>
    </row>
    <row r="12" spans="1:44" x14ac:dyDescent="0.2">
      <c r="A12" s="27"/>
      <c r="B12" s="24" t="s">
        <v>409</v>
      </c>
      <c r="C12" s="12">
        <v>0.17494840965229999</v>
      </c>
      <c r="D12" s="12">
        <v>0.18206342912080001</v>
      </c>
      <c r="E12" s="12">
        <v>0.15175349299759999</v>
      </c>
      <c r="F12" s="12">
        <v>0.1584119640487</v>
      </c>
      <c r="G12" s="12">
        <v>0.20795582358199999</v>
      </c>
      <c r="H12" s="12">
        <v>0.26543821543000001</v>
      </c>
      <c r="I12" s="12">
        <v>0.14209751361260001</v>
      </c>
      <c r="J12" s="12">
        <v>0.22184206708830001</v>
      </c>
      <c r="K12" s="12">
        <v>0.18992132624140001</v>
      </c>
      <c r="L12" s="12">
        <v>0.1183499507577</v>
      </c>
      <c r="M12" s="12">
        <v>0.1874463830874</v>
      </c>
      <c r="N12" s="12">
        <v>0.17720006665169999</v>
      </c>
      <c r="O12" s="12">
        <v>0.31313449205690003</v>
      </c>
      <c r="P12" s="12">
        <v>0.36650818458529999</v>
      </c>
      <c r="Q12" s="12">
        <v>0.25832548693469998</v>
      </c>
      <c r="R12" s="12">
        <v>0.15231173987150001</v>
      </c>
      <c r="S12" s="12">
        <v>0.1898804834616</v>
      </c>
      <c r="T12" s="12">
        <v>0.15300576702490001</v>
      </c>
      <c r="U12" s="12">
        <v>5.1636060177800001E-2</v>
      </c>
      <c r="V12" s="12">
        <v>0.22184955691739999</v>
      </c>
      <c r="W12" s="12">
        <v>0.30698214877969998</v>
      </c>
      <c r="X12" s="12">
        <v>0.113076120588</v>
      </c>
      <c r="Y12" s="12">
        <v>0.21170482637579999</v>
      </c>
      <c r="Z12" s="12">
        <v>1.10989712799E-2</v>
      </c>
      <c r="AA12" s="12">
        <v>9.9127066918349993E-2</v>
      </c>
      <c r="AB12" s="12">
        <v>0.2675499718471</v>
      </c>
      <c r="AC12" s="12">
        <v>0.23457745172319999</v>
      </c>
      <c r="AD12" s="12">
        <v>0.23800706349610001</v>
      </c>
      <c r="AE12" s="12">
        <v>0</v>
      </c>
      <c r="AF12" s="12">
        <v>0.2289463894339</v>
      </c>
      <c r="AG12" s="12">
        <v>0.1343904610351</v>
      </c>
      <c r="AH12" s="12">
        <v>0</v>
      </c>
      <c r="AI12" s="12">
        <v>0.25146855907269999</v>
      </c>
      <c r="AJ12" s="12">
        <v>1</v>
      </c>
      <c r="AK12" s="12">
        <v>0.1104627774869</v>
      </c>
      <c r="AL12" s="12">
        <v>0</v>
      </c>
      <c r="AM12" s="12">
        <v>2.248127628069E-2</v>
      </c>
      <c r="AN12" s="12">
        <v>0.1783618803133</v>
      </c>
      <c r="AO12" s="12">
        <v>0.2049182770646</v>
      </c>
      <c r="AP12" s="12">
        <v>0.20538485909830001</v>
      </c>
      <c r="AQ12" s="12">
        <v>0</v>
      </c>
      <c r="AR12" s="8"/>
    </row>
    <row r="13" spans="1:44" x14ac:dyDescent="0.2">
      <c r="A13" s="23"/>
      <c r="B13" s="23"/>
      <c r="C13" s="13">
        <v>68</v>
      </c>
      <c r="D13" s="13">
        <v>17</v>
      </c>
      <c r="E13" s="13">
        <v>13</v>
      </c>
      <c r="F13" s="13">
        <v>17</v>
      </c>
      <c r="G13" s="13">
        <v>21</v>
      </c>
      <c r="H13" s="13">
        <v>10</v>
      </c>
      <c r="I13" s="13">
        <v>12</v>
      </c>
      <c r="J13" s="13">
        <v>11</v>
      </c>
      <c r="K13" s="13">
        <v>16</v>
      </c>
      <c r="L13" s="13">
        <v>15</v>
      </c>
      <c r="M13" s="13">
        <v>45</v>
      </c>
      <c r="N13" s="13">
        <v>20</v>
      </c>
      <c r="O13" s="13">
        <v>7</v>
      </c>
      <c r="P13" s="13">
        <v>7</v>
      </c>
      <c r="Q13" s="13">
        <v>10</v>
      </c>
      <c r="R13" s="13">
        <v>12</v>
      </c>
      <c r="S13" s="13">
        <v>16</v>
      </c>
      <c r="T13" s="13">
        <v>2</v>
      </c>
      <c r="U13" s="13">
        <v>4</v>
      </c>
      <c r="V13" s="13">
        <v>8</v>
      </c>
      <c r="W13" s="13">
        <v>19</v>
      </c>
      <c r="X13" s="13">
        <v>18</v>
      </c>
      <c r="Y13" s="13">
        <v>18</v>
      </c>
      <c r="Z13" s="13">
        <v>1</v>
      </c>
      <c r="AA13" s="13">
        <v>1</v>
      </c>
      <c r="AB13" s="13">
        <v>28</v>
      </c>
      <c r="AC13" s="13">
        <v>10</v>
      </c>
      <c r="AD13" s="13">
        <v>2</v>
      </c>
      <c r="AE13" s="13">
        <v>0</v>
      </c>
      <c r="AF13" s="13">
        <v>5</v>
      </c>
      <c r="AG13" s="13">
        <v>2</v>
      </c>
      <c r="AH13" s="13">
        <v>0</v>
      </c>
      <c r="AI13" s="13">
        <v>1</v>
      </c>
      <c r="AJ13" s="13">
        <v>1</v>
      </c>
      <c r="AK13" s="13">
        <v>16</v>
      </c>
      <c r="AL13" s="13">
        <v>0</v>
      </c>
      <c r="AM13" s="13">
        <v>1</v>
      </c>
      <c r="AN13" s="13">
        <v>15</v>
      </c>
      <c r="AO13" s="13">
        <v>28</v>
      </c>
      <c r="AP13" s="13">
        <v>21</v>
      </c>
      <c r="AQ13" s="13">
        <v>0</v>
      </c>
      <c r="AR13" s="8"/>
    </row>
    <row r="14" spans="1:44" x14ac:dyDescent="0.2">
      <c r="A14" s="23"/>
      <c r="B14" s="23"/>
      <c r="C14" s="14" t="s">
        <v>128</v>
      </c>
      <c r="D14" s="14"/>
      <c r="E14" s="14"/>
      <c r="F14" s="14"/>
      <c r="G14" s="14"/>
      <c r="H14" s="14"/>
      <c r="I14" s="14"/>
      <c r="J14" s="14"/>
      <c r="K14" s="14"/>
      <c r="L14" s="14"/>
      <c r="M14" s="14"/>
      <c r="N14" s="14"/>
      <c r="O14" s="14"/>
      <c r="P14" s="14"/>
      <c r="Q14" s="14"/>
      <c r="R14" s="14"/>
      <c r="S14" s="14"/>
      <c r="T14" s="14"/>
      <c r="U14" s="14"/>
      <c r="V14" s="15" t="s">
        <v>137</v>
      </c>
      <c r="W14" s="15" t="s">
        <v>175</v>
      </c>
      <c r="X14" s="14"/>
      <c r="Y14" s="15" t="s">
        <v>175</v>
      </c>
      <c r="Z14" s="14"/>
      <c r="AA14" s="14"/>
      <c r="AB14" s="14"/>
      <c r="AC14" s="14"/>
      <c r="AD14" s="14"/>
      <c r="AE14" s="14"/>
      <c r="AF14" s="14"/>
      <c r="AG14" s="14"/>
      <c r="AH14" s="14"/>
      <c r="AI14" s="14"/>
      <c r="AJ14" s="14" t="s">
        <v>128</v>
      </c>
      <c r="AK14" s="14"/>
      <c r="AL14" s="14" t="s">
        <v>128</v>
      </c>
      <c r="AM14" s="14"/>
      <c r="AN14" s="14"/>
      <c r="AO14" s="14"/>
      <c r="AP14" s="14"/>
      <c r="AQ14" s="14"/>
      <c r="AR14" s="8"/>
    </row>
    <row r="15" spans="1:44" x14ac:dyDescent="0.2">
      <c r="A15" s="27"/>
      <c r="B15" s="24" t="s">
        <v>410</v>
      </c>
      <c r="C15" s="12">
        <v>3.5964241725220003E-2</v>
      </c>
      <c r="D15" s="12">
        <v>6.9606708869830003E-2</v>
      </c>
      <c r="E15" s="12">
        <v>1.2918199440679999E-2</v>
      </c>
      <c r="F15" s="12">
        <v>2.8057717785700001E-2</v>
      </c>
      <c r="G15" s="12">
        <v>4.0218380444829997E-2</v>
      </c>
      <c r="H15" s="12">
        <v>5.8240870257750002E-2</v>
      </c>
      <c r="I15" s="12">
        <v>2.8243625694490002E-2</v>
      </c>
      <c r="J15" s="12">
        <v>6.0389795545440002E-2</v>
      </c>
      <c r="K15" s="12">
        <v>4.8491293118090001E-2</v>
      </c>
      <c r="L15" s="12">
        <v>1.317409326843E-2</v>
      </c>
      <c r="M15" s="12">
        <v>2.5312220936120001E-2</v>
      </c>
      <c r="N15" s="12">
        <v>4.7176118789840002E-2</v>
      </c>
      <c r="O15" s="12">
        <v>3.1080020082339999E-2</v>
      </c>
      <c r="P15" s="12">
        <v>0</v>
      </c>
      <c r="Q15" s="12">
        <v>0</v>
      </c>
      <c r="R15" s="12">
        <v>7.6601952338199997E-2</v>
      </c>
      <c r="S15" s="12">
        <v>3.7083278590850012E-2</v>
      </c>
      <c r="T15" s="12">
        <v>0</v>
      </c>
      <c r="U15" s="12">
        <v>8.1889683967280007E-3</v>
      </c>
      <c r="V15" s="12">
        <v>0</v>
      </c>
      <c r="W15" s="12">
        <v>5.9977075292750003E-2</v>
      </c>
      <c r="X15" s="12">
        <v>5.531415141775E-2</v>
      </c>
      <c r="Y15" s="12">
        <v>3.6515482202210001E-2</v>
      </c>
      <c r="Z15" s="12">
        <v>0</v>
      </c>
      <c r="AA15" s="12">
        <v>0</v>
      </c>
      <c r="AB15" s="12">
        <v>4.6972433664910003E-2</v>
      </c>
      <c r="AC15" s="12">
        <v>9.6475702812950006E-3</v>
      </c>
      <c r="AD15" s="12">
        <v>0</v>
      </c>
      <c r="AE15" s="12">
        <v>0</v>
      </c>
      <c r="AF15" s="12">
        <v>2.3887399599740001E-2</v>
      </c>
      <c r="AG15" s="12">
        <v>0</v>
      </c>
      <c r="AH15" s="12">
        <v>0</v>
      </c>
      <c r="AI15" s="12">
        <v>0</v>
      </c>
      <c r="AJ15" s="12">
        <v>0</v>
      </c>
      <c r="AK15" s="12">
        <v>5.5679709642210001E-2</v>
      </c>
      <c r="AL15" s="12">
        <v>1</v>
      </c>
      <c r="AM15" s="12">
        <v>0.179290856001</v>
      </c>
      <c r="AN15" s="12">
        <v>4.5719847919229999E-2</v>
      </c>
      <c r="AO15" s="12">
        <v>2.2707447380080001E-2</v>
      </c>
      <c r="AP15" s="12">
        <v>1.7830461626769999E-2</v>
      </c>
      <c r="AQ15" s="12">
        <v>3.0053471223459999E-2</v>
      </c>
      <c r="AR15" s="8"/>
    </row>
    <row r="16" spans="1:44" x14ac:dyDescent="0.2">
      <c r="A16" s="23"/>
      <c r="B16" s="23"/>
      <c r="C16" s="13">
        <v>13</v>
      </c>
      <c r="D16" s="13">
        <v>4</v>
      </c>
      <c r="E16" s="13">
        <v>2</v>
      </c>
      <c r="F16" s="13">
        <v>5</v>
      </c>
      <c r="G16" s="13">
        <v>2</v>
      </c>
      <c r="H16" s="13">
        <v>1</v>
      </c>
      <c r="I16" s="13">
        <v>3</v>
      </c>
      <c r="J16" s="13">
        <v>2</v>
      </c>
      <c r="K16" s="13">
        <v>4</v>
      </c>
      <c r="L16" s="13">
        <v>3</v>
      </c>
      <c r="M16" s="13">
        <v>8</v>
      </c>
      <c r="N16" s="13">
        <v>4</v>
      </c>
      <c r="O16" s="13">
        <v>1</v>
      </c>
      <c r="P16" s="13">
        <v>0</v>
      </c>
      <c r="Q16" s="13">
        <v>0</v>
      </c>
      <c r="R16" s="13">
        <v>4</v>
      </c>
      <c r="S16" s="13">
        <v>6</v>
      </c>
      <c r="T16" s="13">
        <v>0</v>
      </c>
      <c r="U16" s="13">
        <v>1</v>
      </c>
      <c r="V16" s="13">
        <v>0</v>
      </c>
      <c r="W16" s="13">
        <v>2</v>
      </c>
      <c r="X16" s="13">
        <v>5</v>
      </c>
      <c r="Y16" s="13">
        <v>6</v>
      </c>
      <c r="Z16" s="13">
        <v>0</v>
      </c>
      <c r="AA16" s="13">
        <v>0</v>
      </c>
      <c r="AB16" s="13">
        <v>2</v>
      </c>
      <c r="AC16" s="13">
        <v>1</v>
      </c>
      <c r="AD16" s="13">
        <v>0</v>
      </c>
      <c r="AE16" s="13">
        <v>0</v>
      </c>
      <c r="AF16" s="13">
        <v>1</v>
      </c>
      <c r="AG16" s="13">
        <v>0</v>
      </c>
      <c r="AH16" s="13">
        <v>0</v>
      </c>
      <c r="AI16" s="13">
        <v>0</v>
      </c>
      <c r="AJ16" s="13">
        <v>0</v>
      </c>
      <c r="AK16" s="13">
        <v>9</v>
      </c>
      <c r="AL16" s="13">
        <v>1</v>
      </c>
      <c r="AM16" s="13">
        <v>1</v>
      </c>
      <c r="AN16" s="13">
        <v>2</v>
      </c>
      <c r="AO16" s="13">
        <v>5</v>
      </c>
      <c r="AP16" s="13">
        <v>3</v>
      </c>
      <c r="AQ16" s="13">
        <v>1</v>
      </c>
      <c r="AR16" s="8"/>
    </row>
    <row r="17" spans="1:44" x14ac:dyDescent="0.2">
      <c r="A17" s="23"/>
      <c r="B17" s="23"/>
      <c r="C17" s="14" t="s">
        <v>128</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t="s">
        <v>128</v>
      </c>
      <c r="AK17" s="14"/>
      <c r="AL17" s="14" t="s">
        <v>128</v>
      </c>
      <c r="AM17" s="14"/>
      <c r="AN17" s="14"/>
      <c r="AO17" s="14"/>
      <c r="AP17" s="14"/>
      <c r="AQ17" s="14"/>
      <c r="AR17" s="8"/>
    </row>
    <row r="18" spans="1:44" x14ac:dyDescent="0.2">
      <c r="A18" s="27"/>
      <c r="B18" s="24" t="s">
        <v>411</v>
      </c>
      <c r="C18" s="12">
        <v>5.5211633306069999E-2</v>
      </c>
      <c r="D18" s="12">
        <v>6.875568226699999E-2</v>
      </c>
      <c r="E18" s="12">
        <v>9.4587997235260013E-2</v>
      </c>
      <c r="F18" s="12">
        <v>5.1550618588709997E-2</v>
      </c>
      <c r="G18" s="12">
        <v>1.1627030604400001E-2</v>
      </c>
      <c r="H18" s="12">
        <v>4.4208897666529988E-2</v>
      </c>
      <c r="I18" s="12">
        <v>8.1494509808740012E-2</v>
      </c>
      <c r="J18" s="12">
        <v>4.1136559400710003E-2</v>
      </c>
      <c r="K18" s="12">
        <v>8.280772358263E-2</v>
      </c>
      <c r="L18" s="12">
        <v>3.5395307881010002E-2</v>
      </c>
      <c r="M18" s="12">
        <v>5.755110140414E-2</v>
      </c>
      <c r="N18" s="12">
        <v>4.820489835485E-2</v>
      </c>
      <c r="O18" s="12">
        <v>0</v>
      </c>
      <c r="P18" s="12">
        <v>0.1226546017568</v>
      </c>
      <c r="Q18" s="12">
        <v>0.11150482368960001</v>
      </c>
      <c r="R18" s="12">
        <v>3.7905875167130003E-2</v>
      </c>
      <c r="S18" s="12">
        <v>2.994889942906E-2</v>
      </c>
      <c r="T18" s="12">
        <v>0</v>
      </c>
      <c r="U18" s="12">
        <v>0.1046526972805</v>
      </c>
      <c r="V18" s="12">
        <v>9.0751587313159993E-2</v>
      </c>
      <c r="W18" s="12">
        <v>7.5357735105619994E-2</v>
      </c>
      <c r="X18" s="12">
        <v>1.6061048724799999E-2</v>
      </c>
      <c r="Y18" s="12">
        <v>5.6320982871079998E-2</v>
      </c>
      <c r="Z18" s="12">
        <v>4.657990280273E-2</v>
      </c>
      <c r="AA18" s="12">
        <v>0.30323220680480001</v>
      </c>
      <c r="AB18" s="12">
        <v>2.8758700356990002E-2</v>
      </c>
      <c r="AC18" s="12">
        <v>1.8336141715469999E-2</v>
      </c>
      <c r="AD18" s="12">
        <v>0.13696521995979999</v>
      </c>
      <c r="AE18" s="12">
        <v>0</v>
      </c>
      <c r="AF18" s="12">
        <v>7.5639257590580003E-2</v>
      </c>
      <c r="AG18" s="12">
        <v>0.1804874801952</v>
      </c>
      <c r="AH18" s="12">
        <v>0</v>
      </c>
      <c r="AI18" s="12">
        <v>0</v>
      </c>
      <c r="AJ18" s="12">
        <v>0</v>
      </c>
      <c r="AK18" s="12">
        <v>6.9519628013149995E-2</v>
      </c>
      <c r="AL18" s="12">
        <v>0</v>
      </c>
      <c r="AM18" s="12">
        <v>1.151171178419E-2</v>
      </c>
      <c r="AN18" s="12">
        <v>3.240808221383E-2</v>
      </c>
      <c r="AO18" s="12">
        <v>5.1942252681819998E-2</v>
      </c>
      <c r="AP18" s="12">
        <v>9.3479865339389998E-2</v>
      </c>
      <c r="AQ18" s="12">
        <v>0</v>
      </c>
      <c r="AR18" s="8"/>
    </row>
    <row r="19" spans="1:44" x14ac:dyDescent="0.2">
      <c r="A19" s="23"/>
      <c r="B19" s="23"/>
      <c r="C19" s="13">
        <v>23</v>
      </c>
      <c r="D19" s="13">
        <v>7</v>
      </c>
      <c r="E19" s="13">
        <v>7</v>
      </c>
      <c r="F19" s="13">
        <v>7</v>
      </c>
      <c r="G19" s="13">
        <v>2</v>
      </c>
      <c r="H19" s="13">
        <v>2</v>
      </c>
      <c r="I19" s="13">
        <v>4</v>
      </c>
      <c r="J19" s="13">
        <v>4</v>
      </c>
      <c r="K19" s="13">
        <v>4</v>
      </c>
      <c r="L19" s="13">
        <v>7</v>
      </c>
      <c r="M19" s="13">
        <v>13</v>
      </c>
      <c r="N19" s="13">
        <v>7</v>
      </c>
      <c r="O19" s="13">
        <v>0</v>
      </c>
      <c r="P19" s="13">
        <v>1</v>
      </c>
      <c r="Q19" s="13">
        <v>5</v>
      </c>
      <c r="R19" s="13">
        <v>5</v>
      </c>
      <c r="S19" s="13">
        <v>5</v>
      </c>
      <c r="T19" s="13">
        <v>0</v>
      </c>
      <c r="U19" s="13">
        <v>3</v>
      </c>
      <c r="V19" s="13">
        <v>3</v>
      </c>
      <c r="W19" s="13">
        <v>5</v>
      </c>
      <c r="X19" s="13">
        <v>3</v>
      </c>
      <c r="Y19" s="13">
        <v>4</v>
      </c>
      <c r="Z19" s="13">
        <v>4</v>
      </c>
      <c r="AA19" s="13">
        <v>2</v>
      </c>
      <c r="AB19" s="13">
        <v>5</v>
      </c>
      <c r="AC19" s="13">
        <v>2</v>
      </c>
      <c r="AD19" s="13">
        <v>1</v>
      </c>
      <c r="AE19" s="13">
        <v>0</v>
      </c>
      <c r="AF19" s="13">
        <v>4</v>
      </c>
      <c r="AG19" s="13">
        <v>1</v>
      </c>
      <c r="AH19" s="13">
        <v>0</v>
      </c>
      <c r="AI19" s="13">
        <v>0</v>
      </c>
      <c r="AJ19" s="13">
        <v>0</v>
      </c>
      <c r="AK19" s="13">
        <v>8</v>
      </c>
      <c r="AL19" s="13">
        <v>0</v>
      </c>
      <c r="AM19" s="13">
        <v>1</v>
      </c>
      <c r="AN19" s="13">
        <v>2</v>
      </c>
      <c r="AO19" s="13">
        <v>10</v>
      </c>
      <c r="AP19" s="13">
        <v>8</v>
      </c>
      <c r="AQ19" s="13">
        <v>0</v>
      </c>
      <c r="AR19" s="8"/>
    </row>
    <row r="20" spans="1:44" x14ac:dyDescent="0.2">
      <c r="A20" s="23"/>
      <c r="B20" s="23"/>
      <c r="C20" s="14" t="s">
        <v>128</v>
      </c>
      <c r="D20" s="14"/>
      <c r="E20" s="15" t="s">
        <v>132</v>
      </c>
      <c r="F20" s="14"/>
      <c r="G20" s="14"/>
      <c r="H20" s="14"/>
      <c r="I20" s="14"/>
      <c r="J20" s="14"/>
      <c r="K20" s="14"/>
      <c r="L20" s="14"/>
      <c r="M20" s="14"/>
      <c r="N20" s="14"/>
      <c r="O20" s="14"/>
      <c r="P20" s="14"/>
      <c r="Q20" s="14"/>
      <c r="R20" s="14"/>
      <c r="S20" s="14"/>
      <c r="T20" s="14"/>
      <c r="U20" s="14"/>
      <c r="V20" s="14"/>
      <c r="W20" s="14"/>
      <c r="X20" s="14"/>
      <c r="Y20" s="14"/>
      <c r="Z20" s="14"/>
      <c r="AA20" s="15" t="s">
        <v>274</v>
      </c>
      <c r="AB20" s="14"/>
      <c r="AC20" s="14"/>
      <c r="AD20" s="14"/>
      <c r="AE20" s="14"/>
      <c r="AF20" s="14"/>
      <c r="AG20" s="14"/>
      <c r="AH20" s="14"/>
      <c r="AI20" s="14"/>
      <c r="AJ20" s="14" t="s">
        <v>128</v>
      </c>
      <c r="AK20" s="14"/>
      <c r="AL20" s="14" t="s">
        <v>128</v>
      </c>
      <c r="AM20" s="14"/>
      <c r="AN20" s="14"/>
      <c r="AO20" s="14"/>
      <c r="AP20" s="14"/>
      <c r="AQ20" s="14"/>
      <c r="AR20" s="8"/>
    </row>
    <row r="21" spans="1:44" x14ac:dyDescent="0.2">
      <c r="A21" s="27"/>
      <c r="B21" s="24" t="s">
        <v>141</v>
      </c>
      <c r="C21" s="12">
        <v>9.1175875031290002E-2</v>
      </c>
      <c r="D21" s="12">
        <v>0.13836239113679999</v>
      </c>
      <c r="E21" s="12">
        <v>0.1075061966759</v>
      </c>
      <c r="F21" s="12">
        <v>7.9608336374409991E-2</v>
      </c>
      <c r="G21" s="12">
        <v>5.1845411049230003E-2</v>
      </c>
      <c r="H21" s="12">
        <v>0.10244976792429999</v>
      </c>
      <c r="I21" s="12">
        <v>0.1097381355032</v>
      </c>
      <c r="J21" s="12">
        <v>0.1015263549461</v>
      </c>
      <c r="K21" s="12">
        <v>0.13129901670069999</v>
      </c>
      <c r="L21" s="12">
        <v>4.856940114944E-2</v>
      </c>
      <c r="M21" s="12">
        <v>8.2863322340260004E-2</v>
      </c>
      <c r="N21" s="12">
        <v>9.53810171447E-2</v>
      </c>
      <c r="O21" s="12">
        <v>3.1080020082339999E-2</v>
      </c>
      <c r="P21" s="12">
        <v>0.1226546017568</v>
      </c>
      <c r="Q21" s="12">
        <v>0.11150482368960001</v>
      </c>
      <c r="R21" s="12">
        <v>0.1145078275053</v>
      </c>
      <c r="S21" s="12">
        <v>6.7032178019910002E-2</v>
      </c>
      <c r="T21" s="12">
        <v>0</v>
      </c>
      <c r="U21" s="12">
        <v>0.1128416656772</v>
      </c>
      <c r="V21" s="12">
        <v>9.0751587313159993E-2</v>
      </c>
      <c r="W21" s="12">
        <v>0.13533481039840001</v>
      </c>
      <c r="X21" s="12">
        <v>7.1375200142540007E-2</v>
      </c>
      <c r="Y21" s="12">
        <v>9.2836465073289992E-2</v>
      </c>
      <c r="Z21" s="12">
        <v>4.657990280273E-2</v>
      </c>
      <c r="AA21" s="12">
        <v>0.30323220680480001</v>
      </c>
      <c r="AB21" s="12">
        <v>7.5731134021900001E-2</v>
      </c>
      <c r="AC21" s="12">
        <v>2.7983711996759999E-2</v>
      </c>
      <c r="AD21" s="12">
        <v>0.13696521995979999</v>
      </c>
      <c r="AE21" s="12">
        <v>0</v>
      </c>
      <c r="AF21" s="12">
        <v>9.952665719032E-2</v>
      </c>
      <c r="AG21" s="12">
        <v>0.1804874801952</v>
      </c>
      <c r="AH21" s="12">
        <v>0</v>
      </c>
      <c r="AI21" s="12">
        <v>0</v>
      </c>
      <c r="AJ21" s="12">
        <v>0</v>
      </c>
      <c r="AK21" s="12">
        <v>0.12519933765540001</v>
      </c>
      <c r="AL21" s="12">
        <v>1</v>
      </c>
      <c r="AM21" s="12">
        <v>0.19080256778519999</v>
      </c>
      <c r="AN21" s="12">
        <v>7.8127930133060006E-2</v>
      </c>
      <c r="AO21" s="12">
        <v>7.4649700061899998E-2</v>
      </c>
      <c r="AP21" s="12">
        <v>0.1113103269662</v>
      </c>
      <c r="AQ21" s="12">
        <v>3.0053471223459999E-2</v>
      </c>
      <c r="AR21" s="8"/>
    </row>
    <row r="22" spans="1:44" x14ac:dyDescent="0.2">
      <c r="A22" s="23"/>
      <c r="B22" s="23"/>
      <c r="C22" s="13">
        <v>36</v>
      </c>
      <c r="D22" s="13">
        <v>11</v>
      </c>
      <c r="E22" s="13">
        <v>9</v>
      </c>
      <c r="F22" s="13">
        <v>12</v>
      </c>
      <c r="G22" s="13">
        <v>4</v>
      </c>
      <c r="H22" s="13">
        <v>3</v>
      </c>
      <c r="I22" s="13">
        <v>7</v>
      </c>
      <c r="J22" s="13">
        <v>6</v>
      </c>
      <c r="K22" s="13">
        <v>8</v>
      </c>
      <c r="L22" s="13">
        <v>10</v>
      </c>
      <c r="M22" s="13">
        <v>21</v>
      </c>
      <c r="N22" s="13">
        <v>11</v>
      </c>
      <c r="O22" s="13">
        <v>1</v>
      </c>
      <c r="P22" s="13">
        <v>1</v>
      </c>
      <c r="Q22" s="13">
        <v>5</v>
      </c>
      <c r="R22" s="13">
        <v>9</v>
      </c>
      <c r="S22" s="13">
        <v>11</v>
      </c>
      <c r="T22" s="13">
        <v>0</v>
      </c>
      <c r="U22" s="13">
        <v>4</v>
      </c>
      <c r="V22" s="13">
        <v>3</v>
      </c>
      <c r="W22" s="13">
        <v>7</v>
      </c>
      <c r="X22" s="13">
        <v>8</v>
      </c>
      <c r="Y22" s="13">
        <v>10</v>
      </c>
      <c r="Z22" s="13">
        <v>4</v>
      </c>
      <c r="AA22" s="13">
        <v>2</v>
      </c>
      <c r="AB22" s="13">
        <v>7</v>
      </c>
      <c r="AC22" s="13">
        <v>3</v>
      </c>
      <c r="AD22" s="13">
        <v>1</v>
      </c>
      <c r="AE22" s="13">
        <v>0</v>
      </c>
      <c r="AF22" s="13">
        <v>5</v>
      </c>
      <c r="AG22" s="13">
        <v>1</v>
      </c>
      <c r="AH22" s="13">
        <v>0</v>
      </c>
      <c r="AI22" s="13">
        <v>0</v>
      </c>
      <c r="AJ22" s="13">
        <v>0</v>
      </c>
      <c r="AK22" s="13">
        <v>17</v>
      </c>
      <c r="AL22" s="13">
        <v>1</v>
      </c>
      <c r="AM22" s="13">
        <v>2</v>
      </c>
      <c r="AN22" s="13">
        <v>4</v>
      </c>
      <c r="AO22" s="13">
        <v>15</v>
      </c>
      <c r="AP22" s="13">
        <v>11</v>
      </c>
      <c r="AQ22" s="13">
        <v>1</v>
      </c>
      <c r="AR22" s="8"/>
    </row>
    <row r="23" spans="1:44" x14ac:dyDescent="0.2">
      <c r="A23" s="23"/>
      <c r="B23" s="23"/>
      <c r="C23" s="14" t="s">
        <v>128</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t="s">
        <v>128</v>
      </c>
      <c r="AK23" s="14"/>
      <c r="AL23" s="14" t="s">
        <v>128</v>
      </c>
      <c r="AM23" s="14"/>
      <c r="AN23" s="14"/>
      <c r="AO23" s="14"/>
      <c r="AP23" s="14"/>
      <c r="AQ23" s="14"/>
      <c r="AR23" s="8"/>
    </row>
    <row r="24" spans="1:44" x14ac:dyDescent="0.2">
      <c r="A24" s="27"/>
      <c r="B24" s="24" t="s">
        <v>109</v>
      </c>
      <c r="C24" s="12">
        <v>9.9449011978750002E-2</v>
      </c>
      <c r="D24" s="12">
        <v>9.2222541359919988E-2</v>
      </c>
      <c r="E24" s="12">
        <v>0.1035809975637</v>
      </c>
      <c r="F24" s="12">
        <v>9.9405151118060003E-2</v>
      </c>
      <c r="G24" s="12">
        <v>0.1010481107541</v>
      </c>
      <c r="H24" s="12">
        <v>0.20158058075749999</v>
      </c>
      <c r="I24" s="12">
        <v>8.3883130120110005E-2</v>
      </c>
      <c r="J24" s="12">
        <v>0.133057287676</v>
      </c>
      <c r="K24" s="12">
        <v>2.4255996265610001E-2</v>
      </c>
      <c r="L24" s="12">
        <v>6.9550742964010009E-2</v>
      </c>
      <c r="M24" s="12">
        <v>0.1186203909234</v>
      </c>
      <c r="N24" s="12">
        <v>8.802088477818E-2</v>
      </c>
      <c r="O24" s="12">
        <v>0</v>
      </c>
      <c r="P24" s="12">
        <v>0</v>
      </c>
      <c r="Q24" s="12">
        <v>7.3124195208379997E-2</v>
      </c>
      <c r="R24" s="12">
        <v>0.15359488952049999</v>
      </c>
      <c r="S24" s="12">
        <v>6.7530272364600005E-2</v>
      </c>
      <c r="T24" s="12">
        <v>6.1591253417200002E-2</v>
      </c>
      <c r="U24" s="12">
        <v>0.1554960592579</v>
      </c>
      <c r="V24" s="12">
        <v>1.0267445635920001E-2</v>
      </c>
      <c r="W24" s="12">
        <v>1.7767332336659999E-2</v>
      </c>
      <c r="X24" s="12">
        <v>0.20453035556429999</v>
      </c>
      <c r="Y24" s="12">
        <v>7.0682888427269996E-2</v>
      </c>
      <c r="Z24" s="12">
        <v>0.14269418788079999</v>
      </c>
      <c r="AA24" s="12">
        <v>0.1780448799705</v>
      </c>
      <c r="AB24" s="12">
        <v>9.5848103155240005E-2</v>
      </c>
      <c r="AC24" s="12">
        <v>0.16704750729359999</v>
      </c>
      <c r="AD24" s="12">
        <v>0</v>
      </c>
      <c r="AE24" s="12">
        <v>0</v>
      </c>
      <c r="AF24" s="12">
        <v>0</v>
      </c>
      <c r="AG24" s="12">
        <v>0</v>
      </c>
      <c r="AH24" s="12">
        <v>0</v>
      </c>
      <c r="AI24" s="12">
        <v>0.2258398688728</v>
      </c>
      <c r="AJ24" s="12">
        <v>0</v>
      </c>
      <c r="AK24" s="12">
        <v>0.13697294854930001</v>
      </c>
      <c r="AL24" s="12">
        <v>0</v>
      </c>
      <c r="AM24" s="12">
        <v>3.1228838926090002E-2</v>
      </c>
      <c r="AN24" s="12">
        <v>9.2506222636869986E-2</v>
      </c>
      <c r="AO24" s="12">
        <v>0.1017218310195</v>
      </c>
      <c r="AP24" s="12">
        <v>0.1003533778453</v>
      </c>
      <c r="AQ24" s="12">
        <v>0.2881699888409</v>
      </c>
      <c r="AR24" s="8"/>
    </row>
    <row r="25" spans="1:44" x14ac:dyDescent="0.2">
      <c r="A25" s="23"/>
      <c r="B25" s="23"/>
      <c r="C25" s="13">
        <v>28</v>
      </c>
      <c r="D25" s="13">
        <v>7</v>
      </c>
      <c r="E25" s="13">
        <v>6</v>
      </c>
      <c r="F25" s="13">
        <v>7</v>
      </c>
      <c r="G25" s="13">
        <v>8</v>
      </c>
      <c r="H25" s="13">
        <v>4</v>
      </c>
      <c r="I25" s="13">
        <v>4</v>
      </c>
      <c r="J25" s="13">
        <v>6</v>
      </c>
      <c r="K25" s="13">
        <v>3</v>
      </c>
      <c r="L25" s="13">
        <v>8</v>
      </c>
      <c r="M25" s="13">
        <v>16</v>
      </c>
      <c r="N25" s="13">
        <v>10</v>
      </c>
      <c r="O25" s="13">
        <v>0</v>
      </c>
      <c r="P25" s="13">
        <v>0</v>
      </c>
      <c r="Q25" s="13">
        <v>3</v>
      </c>
      <c r="R25" s="13">
        <v>9</v>
      </c>
      <c r="S25" s="13">
        <v>4</v>
      </c>
      <c r="T25" s="13">
        <v>1</v>
      </c>
      <c r="U25" s="13">
        <v>3</v>
      </c>
      <c r="V25" s="13">
        <v>1</v>
      </c>
      <c r="W25" s="13">
        <v>2</v>
      </c>
      <c r="X25" s="13">
        <v>13</v>
      </c>
      <c r="Y25" s="13">
        <v>6</v>
      </c>
      <c r="Z25" s="13">
        <v>3</v>
      </c>
      <c r="AA25" s="13">
        <v>1</v>
      </c>
      <c r="AB25" s="13">
        <v>7</v>
      </c>
      <c r="AC25" s="13">
        <v>4</v>
      </c>
      <c r="AD25" s="13">
        <v>0</v>
      </c>
      <c r="AE25" s="13">
        <v>0</v>
      </c>
      <c r="AF25" s="13">
        <v>0</v>
      </c>
      <c r="AG25" s="13">
        <v>0</v>
      </c>
      <c r="AH25" s="13">
        <v>0</v>
      </c>
      <c r="AI25" s="13">
        <v>1</v>
      </c>
      <c r="AJ25" s="13">
        <v>0</v>
      </c>
      <c r="AK25" s="13">
        <v>14</v>
      </c>
      <c r="AL25" s="13">
        <v>0</v>
      </c>
      <c r="AM25" s="13">
        <v>2</v>
      </c>
      <c r="AN25" s="13">
        <v>3</v>
      </c>
      <c r="AO25" s="13">
        <v>11</v>
      </c>
      <c r="AP25" s="13">
        <v>8</v>
      </c>
      <c r="AQ25" s="13">
        <v>2</v>
      </c>
      <c r="AR25" s="8"/>
    </row>
    <row r="26" spans="1:44" x14ac:dyDescent="0.2">
      <c r="A26" s="23"/>
      <c r="B26" s="23"/>
      <c r="C26" s="14" t="s">
        <v>128</v>
      </c>
      <c r="D26" s="14"/>
      <c r="E26" s="14"/>
      <c r="F26" s="14"/>
      <c r="G26" s="14"/>
      <c r="H26" s="15" t="s">
        <v>132</v>
      </c>
      <c r="I26" s="14"/>
      <c r="J26" s="14"/>
      <c r="K26" s="14"/>
      <c r="L26" s="14"/>
      <c r="M26" s="14"/>
      <c r="N26" s="14"/>
      <c r="O26" s="14"/>
      <c r="P26" s="14"/>
      <c r="Q26" s="14"/>
      <c r="R26" s="14"/>
      <c r="S26" s="14"/>
      <c r="T26" s="14"/>
      <c r="U26" s="14"/>
      <c r="V26" s="14"/>
      <c r="W26" s="14"/>
      <c r="X26" s="15" t="s">
        <v>194</v>
      </c>
      <c r="Y26" s="14"/>
      <c r="Z26" s="14"/>
      <c r="AA26" s="14"/>
      <c r="AB26" s="14"/>
      <c r="AC26" s="14"/>
      <c r="AD26" s="14"/>
      <c r="AE26" s="14"/>
      <c r="AF26" s="14"/>
      <c r="AG26" s="14"/>
      <c r="AH26" s="14"/>
      <c r="AI26" s="14"/>
      <c r="AJ26" s="14" t="s">
        <v>128</v>
      </c>
      <c r="AK26" s="14"/>
      <c r="AL26" s="14" t="s">
        <v>128</v>
      </c>
      <c r="AM26" s="14"/>
      <c r="AN26" s="14"/>
      <c r="AO26" s="14"/>
      <c r="AP26" s="14"/>
      <c r="AQ26" s="14"/>
      <c r="AR26" s="8"/>
    </row>
    <row r="27" spans="1:44" x14ac:dyDescent="0.2">
      <c r="A27" s="27"/>
      <c r="B27" s="24" t="s">
        <v>67</v>
      </c>
      <c r="C27" s="12">
        <v>1</v>
      </c>
      <c r="D27" s="12">
        <v>1</v>
      </c>
      <c r="E27" s="12">
        <v>1</v>
      </c>
      <c r="F27" s="12">
        <v>1</v>
      </c>
      <c r="G27" s="12">
        <v>1</v>
      </c>
      <c r="H27" s="12">
        <v>1</v>
      </c>
      <c r="I27" s="12">
        <v>1</v>
      </c>
      <c r="J27" s="12">
        <v>1</v>
      </c>
      <c r="K27" s="12">
        <v>1</v>
      </c>
      <c r="L27" s="12">
        <v>1</v>
      </c>
      <c r="M27" s="12">
        <v>1</v>
      </c>
      <c r="N27" s="12">
        <v>1</v>
      </c>
      <c r="O27" s="12">
        <v>1</v>
      </c>
      <c r="P27" s="12">
        <v>1</v>
      </c>
      <c r="Q27" s="12">
        <v>1</v>
      </c>
      <c r="R27" s="12">
        <v>1</v>
      </c>
      <c r="S27" s="12">
        <v>1</v>
      </c>
      <c r="T27" s="12">
        <v>1</v>
      </c>
      <c r="U27" s="12">
        <v>1</v>
      </c>
      <c r="V27" s="12">
        <v>1</v>
      </c>
      <c r="W27" s="12">
        <v>1</v>
      </c>
      <c r="X27" s="12">
        <v>1</v>
      </c>
      <c r="Y27" s="12">
        <v>1</v>
      </c>
      <c r="Z27" s="12">
        <v>1</v>
      </c>
      <c r="AA27" s="12">
        <v>1</v>
      </c>
      <c r="AB27" s="12">
        <v>1</v>
      </c>
      <c r="AC27" s="12">
        <v>1</v>
      </c>
      <c r="AD27" s="12">
        <v>1</v>
      </c>
      <c r="AE27" s="12">
        <v>1</v>
      </c>
      <c r="AF27" s="12">
        <v>1</v>
      </c>
      <c r="AG27" s="12">
        <v>1</v>
      </c>
      <c r="AH27" s="12">
        <v>1</v>
      </c>
      <c r="AI27" s="12">
        <v>1</v>
      </c>
      <c r="AJ27" s="12">
        <v>1</v>
      </c>
      <c r="AK27" s="12">
        <v>1</v>
      </c>
      <c r="AL27" s="12">
        <v>1</v>
      </c>
      <c r="AM27" s="12">
        <v>1</v>
      </c>
      <c r="AN27" s="12">
        <v>1</v>
      </c>
      <c r="AO27" s="12">
        <v>1</v>
      </c>
      <c r="AP27" s="12">
        <v>1</v>
      </c>
      <c r="AQ27" s="12">
        <v>1</v>
      </c>
      <c r="AR27" s="8"/>
    </row>
    <row r="28" spans="1:44" x14ac:dyDescent="0.2">
      <c r="A28" s="23"/>
      <c r="B28" s="23"/>
      <c r="C28" s="13">
        <v>402</v>
      </c>
      <c r="D28" s="13">
        <v>91</v>
      </c>
      <c r="E28" s="13">
        <v>94</v>
      </c>
      <c r="F28" s="13">
        <v>108</v>
      </c>
      <c r="G28" s="13">
        <v>109</v>
      </c>
      <c r="H28" s="13">
        <v>40</v>
      </c>
      <c r="I28" s="13">
        <v>64</v>
      </c>
      <c r="J28" s="13">
        <v>57</v>
      </c>
      <c r="K28" s="13">
        <v>78</v>
      </c>
      <c r="L28" s="13">
        <v>125</v>
      </c>
      <c r="M28" s="13">
        <v>223</v>
      </c>
      <c r="N28" s="13">
        <v>144</v>
      </c>
      <c r="O28" s="13">
        <v>20</v>
      </c>
      <c r="P28" s="13">
        <v>14</v>
      </c>
      <c r="Q28" s="13">
        <v>52</v>
      </c>
      <c r="R28" s="13">
        <v>80</v>
      </c>
      <c r="S28" s="13">
        <v>93</v>
      </c>
      <c r="T28" s="13">
        <v>22</v>
      </c>
      <c r="U28" s="13">
        <v>47</v>
      </c>
      <c r="V28" s="13">
        <v>39</v>
      </c>
      <c r="W28" s="13">
        <v>72</v>
      </c>
      <c r="X28" s="13">
        <v>99</v>
      </c>
      <c r="Y28" s="13">
        <v>117</v>
      </c>
      <c r="Z28" s="13">
        <v>40</v>
      </c>
      <c r="AA28" s="13">
        <v>6</v>
      </c>
      <c r="AB28" s="13">
        <v>107</v>
      </c>
      <c r="AC28" s="13">
        <v>42</v>
      </c>
      <c r="AD28" s="13">
        <v>7</v>
      </c>
      <c r="AE28" s="13">
        <v>10</v>
      </c>
      <c r="AF28" s="13">
        <v>38</v>
      </c>
      <c r="AG28" s="13">
        <v>11</v>
      </c>
      <c r="AH28" s="13">
        <v>3</v>
      </c>
      <c r="AI28" s="13">
        <v>6</v>
      </c>
      <c r="AJ28" s="13">
        <v>1</v>
      </c>
      <c r="AK28" s="13">
        <v>147</v>
      </c>
      <c r="AL28" s="13">
        <v>1</v>
      </c>
      <c r="AM28" s="13">
        <v>22</v>
      </c>
      <c r="AN28" s="13">
        <v>79</v>
      </c>
      <c r="AO28" s="13">
        <v>140</v>
      </c>
      <c r="AP28" s="13">
        <v>116</v>
      </c>
      <c r="AQ28" s="13">
        <v>14</v>
      </c>
      <c r="AR28" s="8"/>
    </row>
    <row r="29" spans="1:44" x14ac:dyDescent="0.2">
      <c r="A29" s="23"/>
      <c r="B29" s="23"/>
      <c r="C29" s="14" t="s">
        <v>128</v>
      </c>
      <c r="D29" s="14" t="s">
        <v>128</v>
      </c>
      <c r="E29" s="14" t="s">
        <v>128</v>
      </c>
      <c r="F29" s="14" t="s">
        <v>128</v>
      </c>
      <c r="G29" s="14" t="s">
        <v>128</v>
      </c>
      <c r="H29" s="14" t="s">
        <v>128</v>
      </c>
      <c r="I29" s="14" t="s">
        <v>128</v>
      </c>
      <c r="J29" s="14" t="s">
        <v>128</v>
      </c>
      <c r="K29" s="14" t="s">
        <v>128</v>
      </c>
      <c r="L29" s="14" t="s">
        <v>128</v>
      </c>
      <c r="M29" s="14" t="s">
        <v>128</v>
      </c>
      <c r="N29" s="14" t="s">
        <v>128</v>
      </c>
      <c r="O29" s="14" t="s">
        <v>128</v>
      </c>
      <c r="P29" s="14" t="s">
        <v>128</v>
      </c>
      <c r="Q29" s="14" t="s">
        <v>128</v>
      </c>
      <c r="R29" s="14" t="s">
        <v>128</v>
      </c>
      <c r="S29" s="14" t="s">
        <v>128</v>
      </c>
      <c r="T29" s="14" t="s">
        <v>128</v>
      </c>
      <c r="U29" s="14" t="s">
        <v>128</v>
      </c>
      <c r="V29" s="14" t="s">
        <v>128</v>
      </c>
      <c r="W29" s="14" t="s">
        <v>128</v>
      </c>
      <c r="X29" s="14" t="s">
        <v>128</v>
      </c>
      <c r="Y29" s="14" t="s">
        <v>128</v>
      </c>
      <c r="Z29" s="14" t="s">
        <v>128</v>
      </c>
      <c r="AA29" s="14" t="s">
        <v>128</v>
      </c>
      <c r="AB29" s="14" t="s">
        <v>128</v>
      </c>
      <c r="AC29" s="14" t="s">
        <v>128</v>
      </c>
      <c r="AD29" s="14" t="s">
        <v>128</v>
      </c>
      <c r="AE29" s="14" t="s">
        <v>128</v>
      </c>
      <c r="AF29" s="14" t="s">
        <v>128</v>
      </c>
      <c r="AG29" s="14" t="s">
        <v>128</v>
      </c>
      <c r="AH29" s="14" t="s">
        <v>128</v>
      </c>
      <c r="AI29" s="14" t="s">
        <v>128</v>
      </c>
      <c r="AJ29" s="14" t="s">
        <v>128</v>
      </c>
      <c r="AK29" s="14" t="s">
        <v>128</v>
      </c>
      <c r="AL29" s="14" t="s">
        <v>128</v>
      </c>
      <c r="AM29" s="14" t="s">
        <v>128</v>
      </c>
      <c r="AN29" s="14" t="s">
        <v>128</v>
      </c>
      <c r="AO29" s="14" t="s">
        <v>128</v>
      </c>
      <c r="AP29" s="14" t="s">
        <v>128</v>
      </c>
      <c r="AQ29" s="14" t="s">
        <v>128</v>
      </c>
      <c r="AR29" s="8"/>
    </row>
    <row r="30" spans="1:44" x14ac:dyDescent="0.2">
      <c r="A30" s="16" t="s">
        <v>412</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4" x14ac:dyDescent="0.2">
      <c r="A31" s="18" t="s">
        <v>144</v>
      </c>
    </row>
  </sheetData>
  <mergeCells count="19">
    <mergeCell ref="B27:B29"/>
    <mergeCell ref="A6:A29"/>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31"/>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65</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126</v>
      </c>
      <c r="B6" s="24" t="s">
        <v>127</v>
      </c>
      <c r="C6" s="12">
        <v>0.99856082472480001</v>
      </c>
      <c r="D6" s="12">
        <v>0.99678456591639997</v>
      </c>
      <c r="E6" s="12">
        <v>1</v>
      </c>
      <c r="F6" s="12">
        <v>1</v>
      </c>
      <c r="G6" s="12">
        <v>0.9967842746883</v>
      </c>
      <c r="H6" s="12">
        <v>1</v>
      </c>
      <c r="I6" s="12">
        <v>1</v>
      </c>
      <c r="J6" s="12">
        <v>0.9951652456179001</v>
      </c>
      <c r="K6" s="12">
        <v>1</v>
      </c>
      <c r="L6" s="12">
        <v>1</v>
      </c>
      <c r="M6" s="12">
        <v>1</v>
      </c>
      <c r="N6" s="12">
        <v>0.9983537359557999</v>
      </c>
      <c r="O6" s="12">
        <v>1</v>
      </c>
      <c r="P6" s="12">
        <v>1</v>
      </c>
      <c r="Q6" s="12">
        <v>1</v>
      </c>
      <c r="R6" s="12">
        <v>0.9945056686432</v>
      </c>
      <c r="S6" s="12">
        <v>1</v>
      </c>
      <c r="T6" s="12">
        <v>1</v>
      </c>
      <c r="U6" s="12">
        <v>1</v>
      </c>
      <c r="V6" s="12">
        <v>0.99634425241919999</v>
      </c>
      <c r="W6" s="12">
        <v>1</v>
      </c>
      <c r="X6" s="12">
        <v>1</v>
      </c>
      <c r="Y6" s="12">
        <v>1</v>
      </c>
      <c r="Z6" s="12">
        <v>1</v>
      </c>
      <c r="AA6" s="12">
        <v>1</v>
      </c>
      <c r="AB6" s="12">
        <v>1</v>
      </c>
      <c r="AC6" s="12">
        <v>1</v>
      </c>
      <c r="AD6" s="12">
        <v>1</v>
      </c>
      <c r="AE6" s="12">
        <v>1</v>
      </c>
      <c r="AF6" s="12">
        <v>1</v>
      </c>
      <c r="AG6" s="12">
        <v>1</v>
      </c>
      <c r="AH6" s="12">
        <v>1</v>
      </c>
      <c r="AI6" s="12">
        <v>1</v>
      </c>
      <c r="AJ6" s="12">
        <v>1</v>
      </c>
      <c r="AK6" s="12">
        <v>0.99703089171189996</v>
      </c>
      <c r="AL6" s="12">
        <v>1</v>
      </c>
      <c r="AM6" s="12">
        <v>1</v>
      </c>
      <c r="AN6" s="12">
        <v>1</v>
      </c>
      <c r="AO6" s="12">
        <v>1</v>
      </c>
      <c r="AP6" s="12">
        <v>1</v>
      </c>
      <c r="AQ6" s="12">
        <v>0.97146665855769998</v>
      </c>
      <c r="AR6" s="8"/>
    </row>
    <row r="7" spans="1:44" x14ac:dyDescent="0.2">
      <c r="A7" s="23"/>
      <c r="B7" s="23"/>
      <c r="C7" s="13">
        <v>1329</v>
      </c>
      <c r="D7" s="13">
        <v>281</v>
      </c>
      <c r="E7" s="13">
        <v>353</v>
      </c>
      <c r="F7" s="13">
        <v>377</v>
      </c>
      <c r="G7" s="13">
        <v>318</v>
      </c>
      <c r="H7" s="13">
        <v>109</v>
      </c>
      <c r="I7" s="13">
        <v>195</v>
      </c>
      <c r="J7" s="13">
        <v>199</v>
      </c>
      <c r="K7" s="13">
        <v>289</v>
      </c>
      <c r="L7" s="13">
        <v>415</v>
      </c>
      <c r="M7" s="13">
        <v>736</v>
      </c>
      <c r="N7" s="13">
        <v>483</v>
      </c>
      <c r="O7" s="13">
        <v>315</v>
      </c>
      <c r="P7" s="13">
        <v>125</v>
      </c>
      <c r="Q7" s="13">
        <v>163</v>
      </c>
      <c r="R7" s="13">
        <v>189</v>
      </c>
      <c r="S7" s="13">
        <v>142</v>
      </c>
      <c r="T7" s="13">
        <v>55</v>
      </c>
      <c r="U7" s="13">
        <v>157</v>
      </c>
      <c r="V7" s="13">
        <v>295</v>
      </c>
      <c r="W7" s="13">
        <v>361</v>
      </c>
      <c r="X7" s="13">
        <v>233</v>
      </c>
      <c r="Y7" s="13">
        <v>252</v>
      </c>
      <c r="Z7" s="13">
        <v>89</v>
      </c>
      <c r="AA7" s="13">
        <v>9</v>
      </c>
      <c r="AB7" s="13">
        <v>551</v>
      </c>
      <c r="AC7" s="13">
        <v>125</v>
      </c>
      <c r="AD7" s="13">
        <v>25</v>
      </c>
      <c r="AE7" s="13">
        <v>54</v>
      </c>
      <c r="AF7" s="13">
        <v>100</v>
      </c>
      <c r="AG7" s="13">
        <v>35</v>
      </c>
      <c r="AH7" s="13">
        <v>5</v>
      </c>
      <c r="AI7" s="13">
        <v>16</v>
      </c>
      <c r="AJ7" s="13">
        <v>3</v>
      </c>
      <c r="AK7" s="13">
        <v>340</v>
      </c>
      <c r="AL7" s="13">
        <v>3</v>
      </c>
      <c r="AM7" s="13">
        <v>62</v>
      </c>
      <c r="AN7" s="13">
        <v>266</v>
      </c>
      <c r="AO7" s="13">
        <v>502</v>
      </c>
      <c r="AP7" s="13">
        <v>366</v>
      </c>
      <c r="AQ7" s="13">
        <v>36</v>
      </c>
      <c r="AR7" s="8"/>
    </row>
    <row r="8" spans="1:44" x14ac:dyDescent="0.2">
      <c r="A8" s="23"/>
      <c r="B8" s="23"/>
      <c r="C8" s="14" t="s">
        <v>128</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5" t="s">
        <v>129</v>
      </c>
      <c r="AO8" s="15" t="s">
        <v>130</v>
      </c>
      <c r="AP8" s="15" t="s">
        <v>129</v>
      </c>
      <c r="AQ8" s="14"/>
      <c r="AR8" s="8"/>
    </row>
    <row r="9" spans="1:44" x14ac:dyDescent="0.2">
      <c r="A9" s="27"/>
      <c r="B9" s="24" t="s">
        <v>131</v>
      </c>
      <c r="C9" s="12">
        <v>0.85008010739529993</v>
      </c>
      <c r="D9" s="12">
        <v>0.83685565608689993</v>
      </c>
      <c r="E9" s="12">
        <v>0.89053131636880001</v>
      </c>
      <c r="F9" s="12">
        <v>0.87068027833030004</v>
      </c>
      <c r="G9" s="12">
        <v>0.79185265809750005</v>
      </c>
      <c r="H9" s="12">
        <v>0.80896347649589995</v>
      </c>
      <c r="I9" s="12">
        <v>0.81693642277680001</v>
      </c>
      <c r="J9" s="12">
        <v>0.8548370032271001</v>
      </c>
      <c r="K9" s="12">
        <v>0.86425657992759997</v>
      </c>
      <c r="L9" s="12">
        <v>0.8892947857682999</v>
      </c>
      <c r="M9" s="12">
        <v>0.84792853122080003</v>
      </c>
      <c r="N9" s="12">
        <v>0.85839692218699992</v>
      </c>
      <c r="O9" s="12">
        <v>0.86190573098860002</v>
      </c>
      <c r="P9" s="12">
        <v>0.78111241445719992</v>
      </c>
      <c r="Q9" s="12">
        <v>0.84261183311840004</v>
      </c>
      <c r="R9" s="12">
        <v>0.86424268968920004</v>
      </c>
      <c r="S9" s="12">
        <v>0.86006741396419994</v>
      </c>
      <c r="T9" s="12">
        <v>0.90381562306630003</v>
      </c>
      <c r="U9" s="12">
        <v>0.90264660851979994</v>
      </c>
      <c r="V9" s="12">
        <v>0.81578353793969993</v>
      </c>
      <c r="W9" s="12">
        <v>0.84503123818259995</v>
      </c>
      <c r="X9" s="12">
        <v>0.84774911805390007</v>
      </c>
      <c r="Y9" s="12">
        <v>0.88311859512479995</v>
      </c>
      <c r="Z9" s="12">
        <v>0.91706458297789994</v>
      </c>
      <c r="AA9" s="12">
        <v>0.79801488283330002</v>
      </c>
      <c r="AB9" s="12">
        <v>0.84911570142830006</v>
      </c>
      <c r="AC9" s="12">
        <v>0.80009603305850008</v>
      </c>
      <c r="AD9" s="12">
        <v>0.75826836933639996</v>
      </c>
      <c r="AE9" s="12">
        <v>0.87539763324380004</v>
      </c>
      <c r="AF9" s="12">
        <v>0.83601363588660005</v>
      </c>
      <c r="AG9" s="12">
        <v>0.68910222580440006</v>
      </c>
      <c r="AH9" s="12">
        <v>0.94974223937369995</v>
      </c>
      <c r="AI9" s="12">
        <v>0.96600585571530007</v>
      </c>
      <c r="AJ9" s="12">
        <v>1</v>
      </c>
      <c r="AK9" s="12">
        <v>0.8842070319327</v>
      </c>
      <c r="AL9" s="12">
        <v>0.23666955590479999</v>
      </c>
      <c r="AM9" s="12">
        <v>0.80940102577770001</v>
      </c>
      <c r="AN9" s="12">
        <v>0.81638847660400005</v>
      </c>
      <c r="AO9" s="12">
        <v>0.84705816854530003</v>
      </c>
      <c r="AP9" s="12">
        <v>0.9179539715488001</v>
      </c>
      <c r="AQ9" s="12">
        <v>0.68647507054699997</v>
      </c>
      <c r="AR9" s="8"/>
    </row>
    <row r="10" spans="1:44" x14ac:dyDescent="0.2">
      <c r="A10" s="23"/>
      <c r="B10" s="23"/>
      <c r="C10" s="13">
        <v>1145</v>
      </c>
      <c r="D10" s="13">
        <v>239</v>
      </c>
      <c r="E10" s="13">
        <v>314</v>
      </c>
      <c r="F10" s="13">
        <v>326</v>
      </c>
      <c r="G10" s="13">
        <v>266</v>
      </c>
      <c r="H10" s="13">
        <v>92</v>
      </c>
      <c r="I10" s="13">
        <v>155</v>
      </c>
      <c r="J10" s="13">
        <v>171</v>
      </c>
      <c r="K10" s="13">
        <v>252</v>
      </c>
      <c r="L10" s="13">
        <v>372</v>
      </c>
      <c r="M10" s="13">
        <v>634</v>
      </c>
      <c r="N10" s="13">
        <v>421</v>
      </c>
      <c r="O10" s="13">
        <v>271</v>
      </c>
      <c r="P10" s="13">
        <v>107</v>
      </c>
      <c r="Q10" s="13">
        <v>136</v>
      </c>
      <c r="R10" s="13">
        <v>164</v>
      </c>
      <c r="S10" s="13">
        <v>124</v>
      </c>
      <c r="T10" s="13">
        <v>47</v>
      </c>
      <c r="U10" s="13">
        <v>143</v>
      </c>
      <c r="V10" s="13">
        <v>245</v>
      </c>
      <c r="W10" s="13">
        <v>312</v>
      </c>
      <c r="X10" s="13">
        <v>198</v>
      </c>
      <c r="Y10" s="13">
        <v>224</v>
      </c>
      <c r="Z10" s="13">
        <v>84</v>
      </c>
      <c r="AA10" s="13">
        <v>7</v>
      </c>
      <c r="AB10" s="13">
        <v>478</v>
      </c>
      <c r="AC10" s="13">
        <v>100</v>
      </c>
      <c r="AD10" s="13">
        <v>20</v>
      </c>
      <c r="AE10" s="13">
        <v>47</v>
      </c>
      <c r="AF10" s="13">
        <v>82</v>
      </c>
      <c r="AG10" s="13">
        <v>26</v>
      </c>
      <c r="AH10" s="13">
        <v>4</v>
      </c>
      <c r="AI10" s="13">
        <v>15</v>
      </c>
      <c r="AJ10" s="13">
        <v>3</v>
      </c>
      <c r="AK10" s="13">
        <v>305</v>
      </c>
      <c r="AL10" s="13">
        <v>1</v>
      </c>
      <c r="AM10" s="13">
        <v>51</v>
      </c>
      <c r="AN10" s="13">
        <v>217</v>
      </c>
      <c r="AO10" s="13">
        <v>435</v>
      </c>
      <c r="AP10" s="13">
        <v>333</v>
      </c>
      <c r="AQ10" s="13">
        <v>29</v>
      </c>
      <c r="AR10" s="8"/>
    </row>
    <row r="11" spans="1:44" x14ac:dyDescent="0.2">
      <c r="A11" s="23"/>
      <c r="B11" s="23"/>
      <c r="C11" s="14" t="s">
        <v>128</v>
      </c>
      <c r="D11" s="14"/>
      <c r="E11" s="15" t="s">
        <v>132</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5" t="s">
        <v>133</v>
      </c>
      <c r="AP11" s="15" t="s">
        <v>134</v>
      </c>
      <c r="AQ11" s="14"/>
      <c r="AR11" s="8"/>
    </row>
    <row r="12" spans="1:44" x14ac:dyDescent="0.2">
      <c r="A12" s="27"/>
      <c r="B12" s="24" t="s">
        <v>135</v>
      </c>
      <c r="C12" s="12">
        <v>0.1484807173296</v>
      </c>
      <c r="D12" s="12">
        <v>0.1599289098295</v>
      </c>
      <c r="E12" s="12">
        <v>0.10946868363120001</v>
      </c>
      <c r="F12" s="12">
        <v>0.12931972166969999</v>
      </c>
      <c r="G12" s="12">
        <v>0.2049316165908</v>
      </c>
      <c r="H12" s="12">
        <v>0.1910365235041</v>
      </c>
      <c r="I12" s="12">
        <v>0.18306357722319999</v>
      </c>
      <c r="J12" s="12">
        <v>0.1403282423908</v>
      </c>
      <c r="K12" s="12">
        <v>0.13574342007240001</v>
      </c>
      <c r="L12" s="12">
        <v>0.1107052142317</v>
      </c>
      <c r="M12" s="12">
        <v>0.1520714687792</v>
      </c>
      <c r="N12" s="12">
        <v>0.13995681376870001</v>
      </c>
      <c r="O12" s="12">
        <v>0.13809426901140001</v>
      </c>
      <c r="P12" s="12">
        <v>0.2188875855428</v>
      </c>
      <c r="Q12" s="12">
        <v>0.15738816688160001</v>
      </c>
      <c r="R12" s="12">
        <v>0.13026297895399999</v>
      </c>
      <c r="S12" s="12">
        <v>0.1399325860358</v>
      </c>
      <c r="T12" s="12">
        <v>9.6184376933749996E-2</v>
      </c>
      <c r="U12" s="12">
        <v>9.735339148017999E-2</v>
      </c>
      <c r="V12" s="12">
        <v>0.18056071447950001</v>
      </c>
      <c r="W12" s="12">
        <v>0.15496876181739999</v>
      </c>
      <c r="X12" s="12">
        <v>0.15225088194610001</v>
      </c>
      <c r="Y12" s="12">
        <v>0.1168814048752</v>
      </c>
      <c r="Z12" s="12">
        <v>8.2935417022109992E-2</v>
      </c>
      <c r="AA12" s="12">
        <v>0.20198511716670001</v>
      </c>
      <c r="AB12" s="12">
        <v>0.15088429857169999</v>
      </c>
      <c r="AC12" s="12">
        <v>0.19990396694150001</v>
      </c>
      <c r="AD12" s="12">
        <v>0.24173163066360001</v>
      </c>
      <c r="AE12" s="12">
        <v>0.1246023667562</v>
      </c>
      <c r="AF12" s="12">
        <v>0.16398636411340001</v>
      </c>
      <c r="AG12" s="12">
        <v>0.3108977741956</v>
      </c>
      <c r="AH12" s="12">
        <v>5.0257760626349998E-2</v>
      </c>
      <c r="AI12" s="12">
        <v>3.3994144284660001E-2</v>
      </c>
      <c r="AJ12" s="12">
        <v>0</v>
      </c>
      <c r="AK12" s="12">
        <v>0.1128238597793</v>
      </c>
      <c r="AL12" s="12">
        <v>0.76333044409520001</v>
      </c>
      <c r="AM12" s="12">
        <v>0.19059897422229999</v>
      </c>
      <c r="AN12" s="12">
        <v>0.18361152339600001</v>
      </c>
      <c r="AO12" s="12">
        <v>0.1529418314547</v>
      </c>
      <c r="AP12" s="12">
        <v>8.2046028451230005E-2</v>
      </c>
      <c r="AQ12" s="12">
        <v>0.28499158801070001</v>
      </c>
      <c r="AR12" s="8"/>
    </row>
    <row r="13" spans="1:44" x14ac:dyDescent="0.2">
      <c r="A13" s="23"/>
      <c r="B13" s="23"/>
      <c r="C13" s="13">
        <v>184</v>
      </c>
      <c r="D13" s="13">
        <v>42</v>
      </c>
      <c r="E13" s="13">
        <v>39</v>
      </c>
      <c r="F13" s="13">
        <v>51</v>
      </c>
      <c r="G13" s="13">
        <v>52</v>
      </c>
      <c r="H13" s="13">
        <v>17</v>
      </c>
      <c r="I13" s="13">
        <v>40</v>
      </c>
      <c r="J13" s="13">
        <v>28</v>
      </c>
      <c r="K13" s="13">
        <v>37</v>
      </c>
      <c r="L13" s="13">
        <v>43</v>
      </c>
      <c r="M13" s="13">
        <v>102</v>
      </c>
      <c r="N13" s="13">
        <v>62</v>
      </c>
      <c r="O13" s="13">
        <v>44</v>
      </c>
      <c r="P13" s="13">
        <v>18</v>
      </c>
      <c r="Q13" s="13">
        <v>27</v>
      </c>
      <c r="R13" s="13">
        <v>25</v>
      </c>
      <c r="S13" s="13">
        <v>18</v>
      </c>
      <c r="T13" s="13">
        <v>8</v>
      </c>
      <c r="U13" s="13">
        <v>14</v>
      </c>
      <c r="V13" s="13">
        <v>50</v>
      </c>
      <c r="W13" s="13">
        <v>49</v>
      </c>
      <c r="X13" s="13">
        <v>35</v>
      </c>
      <c r="Y13" s="13">
        <v>28</v>
      </c>
      <c r="Z13" s="13">
        <v>5</v>
      </c>
      <c r="AA13" s="13">
        <v>2</v>
      </c>
      <c r="AB13" s="13">
        <v>73</v>
      </c>
      <c r="AC13" s="13">
        <v>25</v>
      </c>
      <c r="AD13" s="13">
        <v>5</v>
      </c>
      <c r="AE13" s="13">
        <v>7</v>
      </c>
      <c r="AF13" s="13">
        <v>18</v>
      </c>
      <c r="AG13" s="13">
        <v>9</v>
      </c>
      <c r="AH13" s="13">
        <v>1</v>
      </c>
      <c r="AI13" s="13">
        <v>1</v>
      </c>
      <c r="AJ13" s="13">
        <v>0</v>
      </c>
      <c r="AK13" s="13">
        <v>35</v>
      </c>
      <c r="AL13" s="13">
        <v>2</v>
      </c>
      <c r="AM13" s="13">
        <v>11</v>
      </c>
      <c r="AN13" s="13">
        <v>49</v>
      </c>
      <c r="AO13" s="13">
        <v>67</v>
      </c>
      <c r="AP13" s="13">
        <v>33</v>
      </c>
      <c r="AQ13" s="13">
        <v>7</v>
      </c>
      <c r="AR13" s="8"/>
    </row>
    <row r="14" spans="1:44" x14ac:dyDescent="0.2">
      <c r="A14" s="23"/>
      <c r="B14" s="23"/>
      <c r="C14" s="14" t="s">
        <v>128</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5" t="s">
        <v>136</v>
      </c>
      <c r="AM14" s="14"/>
      <c r="AN14" s="15" t="s">
        <v>137</v>
      </c>
      <c r="AO14" s="14"/>
      <c r="AP14" s="14"/>
      <c r="AQ14" s="14"/>
      <c r="AR14" s="8"/>
    </row>
    <row r="15" spans="1:44" x14ac:dyDescent="0.2">
      <c r="A15" s="27"/>
      <c r="B15" s="24" t="s">
        <v>138</v>
      </c>
      <c r="C15" s="12">
        <v>1.439175275153E-3</v>
      </c>
      <c r="D15" s="12">
        <v>3.2154340836009999E-3</v>
      </c>
      <c r="E15" s="12">
        <v>0</v>
      </c>
      <c r="F15" s="12">
        <v>0</v>
      </c>
      <c r="G15" s="12">
        <v>3.215725311712E-3</v>
      </c>
      <c r="H15" s="12">
        <v>0</v>
      </c>
      <c r="I15" s="12">
        <v>0</v>
      </c>
      <c r="J15" s="12">
        <v>4.8347543820699999E-3</v>
      </c>
      <c r="K15" s="12">
        <v>0</v>
      </c>
      <c r="L15" s="12">
        <v>0</v>
      </c>
      <c r="M15" s="12">
        <v>0</v>
      </c>
      <c r="N15" s="12">
        <v>1.646264044236E-3</v>
      </c>
      <c r="O15" s="12">
        <v>0</v>
      </c>
      <c r="P15" s="12">
        <v>0</v>
      </c>
      <c r="Q15" s="12">
        <v>0</v>
      </c>
      <c r="R15" s="12">
        <v>5.4943313568020001E-3</v>
      </c>
      <c r="S15" s="12">
        <v>0</v>
      </c>
      <c r="T15" s="12">
        <v>0</v>
      </c>
      <c r="U15" s="12">
        <v>0</v>
      </c>
      <c r="V15" s="12">
        <v>3.6557475808010002E-3</v>
      </c>
      <c r="W15" s="12">
        <v>0</v>
      </c>
      <c r="X15" s="12">
        <v>0</v>
      </c>
      <c r="Y15" s="12">
        <v>0</v>
      </c>
      <c r="Z15" s="12">
        <v>0</v>
      </c>
      <c r="AA15" s="12">
        <v>0</v>
      </c>
      <c r="AB15" s="12">
        <v>0</v>
      </c>
      <c r="AC15" s="12">
        <v>0</v>
      </c>
      <c r="AD15" s="12">
        <v>0</v>
      </c>
      <c r="AE15" s="12">
        <v>0</v>
      </c>
      <c r="AF15" s="12">
        <v>0</v>
      </c>
      <c r="AG15" s="12">
        <v>0</v>
      </c>
      <c r="AH15" s="12">
        <v>0</v>
      </c>
      <c r="AI15" s="12">
        <v>0</v>
      </c>
      <c r="AJ15" s="12">
        <v>0</v>
      </c>
      <c r="AK15" s="12">
        <v>2.9691082880559999E-3</v>
      </c>
      <c r="AL15" s="12">
        <v>0</v>
      </c>
      <c r="AM15" s="12">
        <v>0</v>
      </c>
      <c r="AN15" s="12">
        <v>0</v>
      </c>
      <c r="AO15" s="12">
        <v>0</v>
      </c>
      <c r="AP15" s="12">
        <v>0</v>
      </c>
      <c r="AQ15" s="12">
        <v>2.8533341442299999E-2</v>
      </c>
      <c r="AR15" s="8"/>
    </row>
    <row r="16" spans="1:44" x14ac:dyDescent="0.2">
      <c r="A16" s="23"/>
      <c r="B16" s="23"/>
      <c r="C16" s="13">
        <v>2</v>
      </c>
      <c r="D16" s="13">
        <v>1</v>
      </c>
      <c r="E16" s="13">
        <v>0</v>
      </c>
      <c r="F16" s="13">
        <v>0</v>
      </c>
      <c r="G16" s="13">
        <v>1</v>
      </c>
      <c r="H16" s="13">
        <v>0</v>
      </c>
      <c r="I16" s="13">
        <v>0</v>
      </c>
      <c r="J16" s="13">
        <v>1</v>
      </c>
      <c r="K16" s="13">
        <v>0</v>
      </c>
      <c r="L16" s="13">
        <v>0</v>
      </c>
      <c r="M16" s="13">
        <v>0</v>
      </c>
      <c r="N16" s="13">
        <v>1</v>
      </c>
      <c r="O16" s="13">
        <v>0</v>
      </c>
      <c r="P16" s="13">
        <v>0</v>
      </c>
      <c r="Q16" s="13">
        <v>0</v>
      </c>
      <c r="R16" s="13">
        <v>1</v>
      </c>
      <c r="S16" s="13">
        <v>0</v>
      </c>
      <c r="T16" s="13">
        <v>0</v>
      </c>
      <c r="U16" s="13">
        <v>0</v>
      </c>
      <c r="V16" s="13">
        <v>1</v>
      </c>
      <c r="W16" s="13">
        <v>0</v>
      </c>
      <c r="X16" s="13">
        <v>0</v>
      </c>
      <c r="Y16" s="13">
        <v>0</v>
      </c>
      <c r="Z16" s="13">
        <v>0</v>
      </c>
      <c r="AA16" s="13">
        <v>0</v>
      </c>
      <c r="AB16" s="13">
        <v>0</v>
      </c>
      <c r="AC16" s="13">
        <v>0</v>
      </c>
      <c r="AD16" s="13">
        <v>0</v>
      </c>
      <c r="AE16" s="13">
        <v>0</v>
      </c>
      <c r="AF16" s="13">
        <v>0</v>
      </c>
      <c r="AG16" s="13">
        <v>0</v>
      </c>
      <c r="AH16" s="13">
        <v>0</v>
      </c>
      <c r="AI16" s="13">
        <v>0</v>
      </c>
      <c r="AJ16" s="13">
        <v>0</v>
      </c>
      <c r="AK16" s="13">
        <v>1</v>
      </c>
      <c r="AL16" s="13">
        <v>0</v>
      </c>
      <c r="AM16" s="13">
        <v>0</v>
      </c>
      <c r="AN16" s="13">
        <v>0</v>
      </c>
      <c r="AO16" s="13">
        <v>0</v>
      </c>
      <c r="AP16" s="13">
        <v>0</v>
      </c>
      <c r="AQ16" s="13">
        <v>1</v>
      </c>
      <c r="AR16" s="8"/>
    </row>
    <row r="17" spans="1:44" x14ac:dyDescent="0.2">
      <c r="A17" s="23"/>
      <c r="B17" s="23"/>
      <c r="C17" s="14" t="s">
        <v>128</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5" t="s">
        <v>139</v>
      </c>
      <c r="AR17" s="8"/>
    </row>
    <row r="18" spans="1:44" x14ac:dyDescent="0.2">
      <c r="A18" s="27"/>
      <c r="B18" s="24" t="s">
        <v>140</v>
      </c>
      <c r="C18" s="12">
        <v>0</v>
      </c>
      <c r="D18" s="12">
        <v>0</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2">
        <v>0</v>
      </c>
      <c r="AA18" s="12">
        <v>0</v>
      </c>
      <c r="AB18" s="12">
        <v>0</v>
      </c>
      <c r="AC18" s="12">
        <v>0</v>
      </c>
      <c r="AD18" s="12">
        <v>0</v>
      </c>
      <c r="AE18" s="12">
        <v>0</v>
      </c>
      <c r="AF18" s="12">
        <v>0</v>
      </c>
      <c r="AG18" s="12">
        <v>0</v>
      </c>
      <c r="AH18" s="12">
        <v>0</v>
      </c>
      <c r="AI18" s="12">
        <v>0</v>
      </c>
      <c r="AJ18" s="12">
        <v>0</v>
      </c>
      <c r="AK18" s="12">
        <v>0</v>
      </c>
      <c r="AL18" s="12">
        <v>0</v>
      </c>
      <c r="AM18" s="12">
        <v>0</v>
      </c>
      <c r="AN18" s="12">
        <v>0</v>
      </c>
      <c r="AO18" s="12">
        <v>0</v>
      </c>
      <c r="AP18" s="12">
        <v>0</v>
      </c>
      <c r="AQ18" s="12">
        <v>0</v>
      </c>
      <c r="AR18" s="8"/>
    </row>
    <row r="19" spans="1:44" x14ac:dyDescent="0.2">
      <c r="A19" s="23"/>
      <c r="B19" s="23"/>
      <c r="C19" s="13">
        <v>0</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v>
      </c>
      <c r="AO19" s="13">
        <v>0</v>
      </c>
      <c r="AP19" s="13">
        <v>0</v>
      </c>
      <c r="AQ19" s="13">
        <v>0</v>
      </c>
      <c r="AR19" s="8"/>
    </row>
    <row r="20" spans="1:44" x14ac:dyDescent="0.2">
      <c r="A20" s="23"/>
      <c r="B20" s="23"/>
      <c r="C20" s="14" t="s">
        <v>128</v>
      </c>
      <c r="D20" s="14" t="s">
        <v>128</v>
      </c>
      <c r="E20" s="14" t="s">
        <v>128</v>
      </c>
      <c r="F20" s="14" t="s">
        <v>128</v>
      </c>
      <c r="G20" s="14" t="s">
        <v>128</v>
      </c>
      <c r="H20" s="14" t="s">
        <v>128</v>
      </c>
      <c r="I20" s="14" t="s">
        <v>128</v>
      </c>
      <c r="J20" s="14" t="s">
        <v>128</v>
      </c>
      <c r="K20" s="14" t="s">
        <v>128</v>
      </c>
      <c r="L20" s="14" t="s">
        <v>128</v>
      </c>
      <c r="M20" s="14" t="s">
        <v>128</v>
      </c>
      <c r="N20" s="14" t="s">
        <v>128</v>
      </c>
      <c r="O20" s="14" t="s">
        <v>128</v>
      </c>
      <c r="P20" s="14" t="s">
        <v>128</v>
      </c>
      <c r="Q20" s="14" t="s">
        <v>128</v>
      </c>
      <c r="R20" s="14" t="s">
        <v>128</v>
      </c>
      <c r="S20" s="14" t="s">
        <v>128</v>
      </c>
      <c r="T20" s="14" t="s">
        <v>128</v>
      </c>
      <c r="U20" s="14" t="s">
        <v>128</v>
      </c>
      <c r="V20" s="14" t="s">
        <v>128</v>
      </c>
      <c r="W20" s="14" t="s">
        <v>128</v>
      </c>
      <c r="X20" s="14" t="s">
        <v>128</v>
      </c>
      <c r="Y20" s="14" t="s">
        <v>128</v>
      </c>
      <c r="Z20" s="14" t="s">
        <v>128</v>
      </c>
      <c r="AA20" s="14" t="s">
        <v>128</v>
      </c>
      <c r="AB20" s="14" t="s">
        <v>128</v>
      </c>
      <c r="AC20" s="14" t="s">
        <v>128</v>
      </c>
      <c r="AD20" s="14" t="s">
        <v>128</v>
      </c>
      <c r="AE20" s="14" t="s">
        <v>128</v>
      </c>
      <c r="AF20" s="14" t="s">
        <v>128</v>
      </c>
      <c r="AG20" s="14" t="s">
        <v>128</v>
      </c>
      <c r="AH20" s="14" t="s">
        <v>128</v>
      </c>
      <c r="AI20" s="14" t="s">
        <v>128</v>
      </c>
      <c r="AJ20" s="14" t="s">
        <v>128</v>
      </c>
      <c r="AK20" s="14" t="s">
        <v>128</v>
      </c>
      <c r="AL20" s="14" t="s">
        <v>128</v>
      </c>
      <c r="AM20" s="14" t="s">
        <v>128</v>
      </c>
      <c r="AN20" s="14" t="s">
        <v>128</v>
      </c>
      <c r="AO20" s="14" t="s">
        <v>128</v>
      </c>
      <c r="AP20" s="14" t="s">
        <v>128</v>
      </c>
      <c r="AQ20" s="14" t="s">
        <v>128</v>
      </c>
      <c r="AR20" s="8"/>
    </row>
    <row r="21" spans="1:44" x14ac:dyDescent="0.2">
      <c r="A21" s="27"/>
      <c r="B21" s="24" t="s">
        <v>141</v>
      </c>
      <c r="C21" s="12">
        <v>1.439175275153E-3</v>
      </c>
      <c r="D21" s="12">
        <v>3.2154340836009999E-3</v>
      </c>
      <c r="E21" s="12">
        <v>0</v>
      </c>
      <c r="F21" s="12">
        <v>0</v>
      </c>
      <c r="G21" s="12">
        <v>3.215725311712E-3</v>
      </c>
      <c r="H21" s="12">
        <v>0</v>
      </c>
      <c r="I21" s="12">
        <v>0</v>
      </c>
      <c r="J21" s="12">
        <v>4.8347543820699999E-3</v>
      </c>
      <c r="K21" s="12">
        <v>0</v>
      </c>
      <c r="L21" s="12">
        <v>0</v>
      </c>
      <c r="M21" s="12">
        <v>0</v>
      </c>
      <c r="N21" s="12">
        <v>1.646264044236E-3</v>
      </c>
      <c r="O21" s="12">
        <v>0</v>
      </c>
      <c r="P21" s="12">
        <v>0</v>
      </c>
      <c r="Q21" s="12">
        <v>0</v>
      </c>
      <c r="R21" s="12">
        <v>5.4943313568020001E-3</v>
      </c>
      <c r="S21" s="12">
        <v>0</v>
      </c>
      <c r="T21" s="12">
        <v>0</v>
      </c>
      <c r="U21" s="12">
        <v>0</v>
      </c>
      <c r="V21" s="12">
        <v>3.6557475808010002E-3</v>
      </c>
      <c r="W21" s="12">
        <v>0</v>
      </c>
      <c r="X21" s="12">
        <v>0</v>
      </c>
      <c r="Y21" s="12">
        <v>0</v>
      </c>
      <c r="Z21" s="12">
        <v>0</v>
      </c>
      <c r="AA21" s="12">
        <v>0</v>
      </c>
      <c r="AB21" s="12">
        <v>0</v>
      </c>
      <c r="AC21" s="12">
        <v>0</v>
      </c>
      <c r="AD21" s="12">
        <v>0</v>
      </c>
      <c r="AE21" s="12">
        <v>0</v>
      </c>
      <c r="AF21" s="12">
        <v>0</v>
      </c>
      <c r="AG21" s="12">
        <v>0</v>
      </c>
      <c r="AH21" s="12">
        <v>0</v>
      </c>
      <c r="AI21" s="12">
        <v>0</v>
      </c>
      <c r="AJ21" s="12">
        <v>0</v>
      </c>
      <c r="AK21" s="12">
        <v>2.9691082880559999E-3</v>
      </c>
      <c r="AL21" s="12">
        <v>0</v>
      </c>
      <c r="AM21" s="12">
        <v>0</v>
      </c>
      <c r="AN21" s="12">
        <v>0</v>
      </c>
      <c r="AO21" s="12">
        <v>0</v>
      </c>
      <c r="AP21" s="12">
        <v>0</v>
      </c>
      <c r="AQ21" s="12">
        <v>2.8533341442299999E-2</v>
      </c>
      <c r="AR21" s="8"/>
    </row>
    <row r="22" spans="1:44" x14ac:dyDescent="0.2">
      <c r="A22" s="23"/>
      <c r="B22" s="23"/>
      <c r="C22" s="13">
        <v>2</v>
      </c>
      <c r="D22" s="13">
        <v>1</v>
      </c>
      <c r="E22" s="13">
        <v>0</v>
      </c>
      <c r="F22" s="13">
        <v>0</v>
      </c>
      <c r="G22" s="13">
        <v>1</v>
      </c>
      <c r="H22" s="13">
        <v>0</v>
      </c>
      <c r="I22" s="13">
        <v>0</v>
      </c>
      <c r="J22" s="13">
        <v>1</v>
      </c>
      <c r="K22" s="13">
        <v>0</v>
      </c>
      <c r="L22" s="13">
        <v>0</v>
      </c>
      <c r="M22" s="13">
        <v>0</v>
      </c>
      <c r="N22" s="13">
        <v>1</v>
      </c>
      <c r="O22" s="13">
        <v>0</v>
      </c>
      <c r="P22" s="13">
        <v>0</v>
      </c>
      <c r="Q22" s="13">
        <v>0</v>
      </c>
      <c r="R22" s="13">
        <v>1</v>
      </c>
      <c r="S22" s="13">
        <v>0</v>
      </c>
      <c r="T22" s="13">
        <v>0</v>
      </c>
      <c r="U22" s="13">
        <v>0</v>
      </c>
      <c r="V22" s="13">
        <v>1</v>
      </c>
      <c r="W22" s="13">
        <v>0</v>
      </c>
      <c r="X22" s="13">
        <v>0</v>
      </c>
      <c r="Y22" s="13">
        <v>0</v>
      </c>
      <c r="Z22" s="13">
        <v>0</v>
      </c>
      <c r="AA22" s="13">
        <v>0</v>
      </c>
      <c r="AB22" s="13">
        <v>0</v>
      </c>
      <c r="AC22" s="13">
        <v>0</v>
      </c>
      <c r="AD22" s="13">
        <v>0</v>
      </c>
      <c r="AE22" s="13">
        <v>0</v>
      </c>
      <c r="AF22" s="13">
        <v>0</v>
      </c>
      <c r="AG22" s="13">
        <v>0</v>
      </c>
      <c r="AH22" s="13">
        <v>0</v>
      </c>
      <c r="AI22" s="13">
        <v>0</v>
      </c>
      <c r="AJ22" s="13">
        <v>0</v>
      </c>
      <c r="AK22" s="13">
        <v>1</v>
      </c>
      <c r="AL22" s="13">
        <v>0</v>
      </c>
      <c r="AM22" s="13">
        <v>0</v>
      </c>
      <c r="AN22" s="13">
        <v>0</v>
      </c>
      <c r="AO22" s="13">
        <v>0</v>
      </c>
      <c r="AP22" s="13">
        <v>0</v>
      </c>
      <c r="AQ22" s="13">
        <v>1</v>
      </c>
      <c r="AR22" s="8"/>
    </row>
    <row r="23" spans="1:44" x14ac:dyDescent="0.2">
      <c r="A23" s="23"/>
      <c r="B23" s="23"/>
      <c r="C23" s="14" t="s">
        <v>128</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5" t="s">
        <v>139</v>
      </c>
      <c r="AR23" s="8"/>
    </row>
    <row r="24" spans="1:44" x14ac:dyDescent="0.2">
      <c r="A24" s="27"/>
      <c r="B24" s="24" t="s">
        <v>142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8"/>
    </row>
    <row r="25" spans="1:44" x14ac:dyDescent="0.2">
      <c r="A25" s="23"/>
      <c r="B25" s="23"/>
      <c r="C25" s="13">
        <v>0</v>
      </c>
      <c r="D25" s="13">
        <v>0</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0</v>
      </c>
      <c r="AH25" s="13">
        <v>0</v>
      </c>
      <c r="AI25" s="13">
        <v>0</v>
      </c>
      <c r="AJ25" s="13">
        <v>0</v>
      </c>
      <c r="AK25" s="13">
        <v>0</v>
      </c>
      <c r="AL25" s="13">
        <v>0</v>
      </c>
      <c r="AM25" s="13">
        <v>0</v>
      </c>
      <c r="AN25" s="13">
        <v>0</v>
      </c>
      <c r="AO25" s="13">
        <v>0</v>
      </c>
      <c r="AP25" s="13">
        <v>0</v>
      </c>
      <c r="AQ25" s="13">
        <v>0</v>
      </c>
      <c r="AR25" s="8"/>
    </row>
    <row r="26" spans="1:44" x14ac:dyDescent="0.2">
      <c r="A26" s="23"/>
      <c r="B26" s="23"/>
      <c r="C26" s="14" t="s">
        <v>128</v>
      </c>
      <c r="D26" s="14" t="s">
        <v>128</v>
      </c>
      <c r="E26" s="14" t="s">
        <v>128</v>
      </c>
      <c r="F26" s="14" t="s">
        <v>128</v>
      </c>
      <c r="G26" s="14" t="s">
        <v>128</v>
      </c>
      <c r="H26" s="14" t="s">
        <v>128</v>
      </c>
      <c r="I26" s="14" t="s">
        <v>128</v>
      </c>
      <c r="J26" s="14" t="s">
        <v>128</v>
      </c>
      <c r="K26" s="14" t="s">
        <v>128</v>
      </c>
      <c r="L26" s="14" t="s">
        <v>128</v>
      </c>
      <c r="M26" s="14" t="s">
        <v>128</v>
      </c>
      <c r="N26" s="14" t="s">
        <v>128</v>
      </c>
      <c r="O26" s="14" t="s">
        <v>128</v>
      </c>
      <c r="P26" s="14" t="s">
        <v>128</v>
      </c>
      <c r="Q26" s="14" t="s">
        <v>128</v>
      </c>
      <c r="R26" s="14" t="s">
        <v>128</v>
      </c>
      <c r="S26" s="14" t="s">
        <v>128</v>
      </c>
      <c r="T26" s="14" t="s">
        <v>128</v>
      </c>
      <c r="U26" s="14" t="s">
        <v>128</v>
      </c>
      <c r="V26" s="14" t="s">
        <v>128</v>
      </c>
      <c r="W26" s="14" t="s">
        <v>128</v>
      </c>
      <c r="X26" s="14" t="s">
        <v>128</v>
      </c>
      <c r="Y26" s="14" t="s">
        <v>128</v>
      </c>
      <c r="Z26" s="14" t="s">
        <v>128</v>
      </c>
      <c r="AA26" s="14" t="s">
        <v>128</v>
      </c>
      <c r="AB26" s="14" t="s">
        <v>128</v>
      </c>
      <c r="AC26" s="14" t="s">
        <v>128</v>
      </c>
      <c r="AD26" s="14" t="s">
        <v>128</v>
      </c>
      <c r="AE26" s="14" t="s">
        <v>128</v>
      </c>
      <c r="AF26" s="14" t="s">
        <v>128</v>
      </c>
      <c r="AG26" s="14" t="s">
        <v>128</v>
      </c>
      <c r="AH26" s="14" t="s">
        <v>128</v>
      </c>
      <c r="AI26" s="14" t="s">
        <v>128</v>
      </c>
      <c r="AJ26" s="14" t="s">
        <v>128</v>
      </c>
      <c r="AK26" s="14" t="s">
        <v>128</v>
      </c>
      <c r="AL26" s="14" t="s">
        <v>128</v>
      </c>
      <c r="AM26" s="14" t="s">
        <v>128</v>
      </c>
      <c r="AN26" s="14" t="s">
        <v>128</v>
      </c>
      <c r="AO26" s="14" t="s">
        <v>128</v>
      </c>
      <c r="AP26" s="14" t="s">
        <v>128</v>
      </c>
      <c r="AQ26" s="14" t="s">
        <v>128</v>
      </c>
      <c r="AR26" s="8"/>
    </row>
    <row r="27" spans="1:44" x14ac:dyDescent="0.2">
      <c r="A27" s="27"/>
      <c r="B27" s="24" t="s">
        <v>67</v>
      </c>
      <c r="C27" s="12">
        <v>1</v>
      </c>
      <c r="D27" s="12">
        <v>1</v>
      </c>
      <c r="E27" s="12">
        <v>1</v>
      </c>
      <c r="F27" s="12">
        <v>1</v>
      </c>
      <c r="G27" s="12">
        <v>1</v>
      </c>
      <c r="H27" s="12">
        <v>1</v>
      </c>
      <c r="I27" s="12">
        <v>1</v>
      </c>
      <c r="J27" s="12">
        <v>1</v>
      </c>
      <c r="K27" s="12">
        <v>1</v>
      </c>
      <c r="L27" s="12">
        <v>1</v>
      </c>
      <c r="M27" s="12">
        <v>1</v>
      </c>
      <c r="N27" s="12">
        <v>1</v>
      </c>
      <c r="O27" s="12">
        <v>1</v>
      </c>
      <c r="P27" s="12">
        <v>1</v>
      </c>
      <c r="Q27" s="12">
        <v>1</v>
      </c>
      <c r="R27" s="12">
        <v>1</v>
      </c>
      <c r="S27" s="12">
        <v>1</v>
      </c>
      <c r="T27" s="12">
        <v>1</v>
      </c>
      <c r="U27" s="12">
        <v>1</v>
      </c>
      <c r="V27" s="12">
        <v>1</v>
      </c>
      <c r="W27" s="12">
        <v>1</v>
      </c>
      <c r="X27" s="12">
        <v>1</v>
      </c>
      <c r="Y27" s="12">
        <v>1</v>
      </c>
      <c r="Z27" s="12">
        <v>1</v>
      </c>
      <c r="AA27" s="12">
        <v>1</v>
      </c>
      <c r="AB27" s="12">
        <v>1</v>
      </c>
      <c r="AC27" s="12">
        <v>1</v>
      </c>
      <c r="AD27" s="12">
        <v>1</v>
      </c>
      <c r="AE27" s="12">
        <v>1</v>
      </c>
      <c r="AF27" s="12">
        <v>1</v>
      </c>
      <c r="AG27" s="12">
        <v>1</v>
      </c>
      <c r="AH27" s="12">
        <v>1</v>
      </c>
      <c r="AI27" s="12">
        <v>1</v>
      </c>
      <c r="AJ27" s="12">
        <v>1</v>
      </c>
      <c r="AK27" s="12">
        <v>1</v>
      </c>
      <c r="AL27" s="12">
        <v>1</v>
      </c>
      <c r="AM27" s="12">
        <v>1</v>
      </c>
      <c r="AN27" s="12">
        <v>1</v>
      </c>
      <c r="AO27" s="12">
        <v>1</v>
      </c>
      <c r="AP27" s="12">
        <v>1</v>
      </c>
      <c r="AQ27" s="12">
        <v>1</v>
      </c>
      <c r="AR27" s="8"/>
    </row>
    <row r="28" spans="1:44" x14ac:dyDescent="0.2">
      <c r="A28" s="23"/>
      <c r="B28" s="23"/>
      <c r="C28" s="13">
        <v>1331</v>
      </c>
      <c r="D28" s="13">
        <v>282</v>
      </c>
      <c r="E28" s="13">
        <v>353</v>
      </c>
      <c r="F28" s="13">
        <v>377</v>
      </c>
      <c r="G28" s="13">
        <v>319</v>
      </c>
      <c r="H28" s="13">
        <v>109</v>
      </c>
      <c r="I28" s="13">
        <v>195</v>
      </c>
      <c r="J28" s="13">
        <v>200</v>
      </c>
      <c r="K28" s="13">
        <v>289</v>
      </c>
      <c r="L28" s="13">
        <v>415</v>
      </c>
      <c r="M28" s="13">
        <v>736</v>
      </c>
      <c r="N28" s="13">
        <v>484</v>
      </c>
      <c r="O28" s="13">
        <v>315</v>
      </c>
      <c r="P28" s="13">
        <v>125</v>
      </c>
      <c r="Q28" s="13">
        <v>163</v>
      </c>
      <c r="R28" s="13">
        <v>190</v>
      </c>
      <c r="S28" s="13">
        <v>142</v>
      </c>
      <c r="T28" s="13">
        <v>55</v>
      </c>
      <c r="U28" s="13">
        <v>157</v>
      </c>
      <c r="V28" s="13">
        <v>296</v>
      </c>
      <c r="W28" s="13">
        <v>361</v>
      </c>
      <c r="X28" s="13">
        <v>233</v>
      </c>
      <c r="Y28" s="13">
        <v>252</v>
      </c>
      <c r="Z28" s="13">
        <v>89</v>
      </c>
      <c r="AA28" s="13">
        <v>9</v>
      </c>
      <c r="AB28" s="13">
        <v>551</v>
      </c>
      <c r="AC28" s="13">
        <v>125</v>
      </c>
      <c r="AD28" s="13">
        <v>25</v>
      </c>
      <c r="AE28" s="13">
        <v>54</v>
      </c>
      <c r="AF28" s="13">
        <v>100</v>
      </c>
      <c r="AG28" s="13">
        <v>35</v>
      </c>
      <c r="AH28" s="13">
        <v>5</v>
      </c>
      <c r="AI28" s="13">
        <v>16</v>
      </c>
      <c r="AJ28" s="13">
        <v>3</v>
      </c>
      <c r="AK28" s="13">
        <v>341</v>
      </c>
      <c r="AL28" s="13">
        <v>3</v>
      </c>
      <c r="AM28" s="13">
        <v>62</v>
      </c>
      <c r="AN28" s="13">
        <v>266</v>
      </c>
      <c r="AO28" s="13">
        <v>502</v>
      </c>
      <c r="AP28" s="13">
        <v>366</v>
      </c>
      <c r="AQ28" s="13">
        <v>37</v>
      </c>
      <c r="AR28" s="8"/>
    </row>
    <row r="29" spans="1:44" x14ac:dyDescent="0.2">
      <c r="A29" s="23"/>
      <c r="B29" s="23"/>
      <c r="C29" s="14" t="s">
        <v>128</v>
      </c>
      <c r="D29" s="14" t="s">
        <v>128</v>
      </c>
      <c r="E29" s="14" t="s">
        <v>128</v>
      </c>
      <c r="F29" s="14" t="s">
        <v>128</v>
      </c>
      <c r="G29" s="14" t="s">
        <v>128</v>
      </c>
      <c r="H29" s="14" t="s">
        <v>128</v>
      </c>
      <c r="I29" s="14" t="s">
        <v>128</v>
      </c>
      <c r="J29" s="14" t="s">
        <v>128</v>
      </c>
      <c r="K29" s="14" t="s">
        <v>128</v>
      </c>
      <c r="L29" s="14" t="s">
        <v>128</v>
      </c>
      <c r="M29" s="14" t="s">
        <v>128</v>
      </c>
      <c r="N29" s="14" t="s">
        <v>128</v>
      </c>
      <c r="O29" s="14" t="s">
        <v>128</v>
      </c>
      <c r="P29" s="14" t="s">
        <v>128</v>
      </c>
      <c r="Q29" s="14" t="s">
        <v>128</v>
      </c>
      <c r="R29" s="14" t="s">
        <v>128</v>
      </c>
      <c r="S29" s="14" t="s">
        <v>128</v>
      </c>
      <c r="T29" s="14" t="s">
        <v>128</v>
      </c>
      <c r="U29" s="14" t="s">
        <v>128</v>
      </c>
      <c r="V29" s="14" t="s">
        <v>128</v>
      </c>
      <c r="W29" s="14" t="s">
        <v>128</v>
      </c>
      <c r="X29" s="14" t="s">
        <v>128</v>
      </c>
      <c r="Y29" s="14" t="s">
        <v>128</v>
      </c>
      <c r="Z29" s="14" t="s">
        <v>128</v>
      </c>
      <c r="AA29" s="14" t="s">
        <v>128</v>
      </c>
      <c r="AB29" s="14" t="s">
        <v>128</v>
      </c>
      <c r="AC29" s="14" t="s">
        <v>128</v>
      </c>
      <c r="AD29" s="14" t="s">
        <v>128</v>
      </c>
      <c r="AE29" s="14" t="s">
        <v>128</v>
      </c>
      <c r="AF29" s="14" t="s">
        <v>128</v>
      </c>
      <c r="AG29" s="14" t="s">
        <v>128</v>
      </c>
      <c r="AH29" s="14" t="s">
        <v>128</v>
      </c>
      <c r="AI29" s="14" t="s">
        <v>128</v>
      </c>
      <c r="AJ29" s="14" t="s">
        <v>128</v>
      </c>
      <c r="AK29" s="14" t="s">
        <v>128</v>
      </c>
      <c r="AL29" s="14" t="s">
        <v>128</v>
      </c>
      <c r="AM29" s="14" t="s">
        <v>128</v>
      </c>
      <c r="AN29" s="14" t="s">
        <v>128</v>
      </c>
      <c r="AO29" s="14" t="s">
        <v>128</v>
      </c>
      <c r="AP29" s="14" t="s">
        <v>128</v>
      </c>
      <c r="AQ29" s="14" t="s">
        <v>128</v>
      </c>
      <c r="AR29" s="8"/>
    </row>
    <row r="30" spans="1:44" x14ac:dyDescent="0.2">
      <c r="A30" s="16" t="s">
        <v>143</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4" x14ac:dyDescent="0.2">
      <c r="A31" s="18" t="s">
        <v>144</v>
      </c>
    </row>
  </sheetData>
  <mergeCells count="19">
    <mergeCell ref="B27:B29"/>
    <mergeCell ref="A6:A29"/>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100-000000000000}"/>
  </hyperlinks>
  <pageMargins left="0.7" right="0.7" top="0.75" bottom="0.75" header="0.3" footer="0.3"/>
  <pageSetup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413</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414</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415</v>
      </c>
      <c r="B6" s="24" t="s">
        <v>416</v>
      </c>
      <c r="C6" s="12">
        <v>0.45954343382379997</v>
      </c>
      <c r="D6" s="12">
        <v>0.45676914119130002</v>
      </c>
      <c r="E6" s="12">
        <v>0.462332780331</v>
      </c>
      <c r="F6" s="12">
        <v>0.58230760745069998</v>
      </c>
      <c r="G6" s="12">
        <v>0.34075400509629999</v>
      </c>
      <c r="H6" s="12">
        <v>0.41844080050139998</v>
      </c>
      <c r="I6" s="12">
        <v>0.50435088318459997</v>
      </c>
      <c r="J6" s="12">
        <v>0.48919487274520002</v>
      </c>
      <c r="K6" s="12">
        <v>0.50920600777129998</v>
      </c>
      <c r="L6" s="12">
        <v>0.3835444628959</v>
      </c>
      <c r="M6" s="12">
        <v>0.51546779341019999</v>
      </c>
      <c r="N6" s="12">
        <v>0.40416065468489998</v>
      </c>
      <c r="O6" s="12">
        <v>0.96714229555239994</v>
      </c>
      <c r="P6" s="12">
        <v>0.96967855511660006</v>
      </c>
      <c r="Q6" s="12">
        <v>0.94387421476330002</v>
      </c>
      <c r="R6" s="12">
        <v>0.5740811320236</v>
      </c>
      <c r="S6" s="12">
        <v>0.11990593564179999</v>
      </c>
      <c r="T6" s="12">
        <v>0.11194970000649999</v>
      </c>
      <c r="U6" s="12">
        <v>1.9149158703119999E-2</v>
      </c>
      <c r="V6" s="12">
        <v>0.94446390939340008</v>
      </c>
      <c r="W6" s="12">
        <v>0.89018792392680002</v>
      </c>
      <c r="X6" s="12">
        <v>0.47394264007010001</v>
      </c>
      <c r="Y6" s="12">
        <v>8.823871497395E-2</v>
      </c>
      <c r="Z6" s="12">
        <v>0</v>
      </c>
      <c r="AA6" s="12">
        <v>0.69680667147870001</v>
      </c>
      <c r="AB6" s="12">
        <v>0.65001136448470009</v>
      </c>
      <c r="AC6" s="12">
        <v>0.60529797017940001</v>
      </c>
      <c r="AD6" s="12">
        <v>0.45012355466350001</v>
      </c>
      <c r="AE6" s="12">
        <v>0.68593112706769999</v>
      </c>
      <c r="AF6" s="12">
        <v>0.61440920190390003</v>
      </c>
      <c r="AG6" s="12">
        <v>0.18999082092130001</v>
      </c>
      <c r="AH6" s="12">
        <v>0</v>
      </c>
      <c r="AI6" s="12">
        <v>0.5656675033213</v>
      </c>
      <c r="AJ6" s="12">
        <v>1</v>
      </c>
      <c r="AK6" s="12">
        <v>0.22098319005030001</v>
      </c>
      <c r="AL6" s="12"/>
      <c r="AM6" s="12">
        <v>0.39770244480169997</v>
      </c>
      <c r="AN6" s="12">
        <v>0.48134578924400001</v>
      </c>
      <c r="AO6" s="12">
        <v>0.40325440146300001</v>
      </c>
      <c r="AP6" s="12">
        <v>0.52811548724750002</v>
      </c>
      <c r="AQ6" s="12">
        <v>0.30380738041119998</v>
      </c>
      <c r="AR6" s="8"/>
    </row>
    <row r="7" spans="1:44" x14ac:dyDescent="0.2">
      <c r="A7" s="23"/>
      <c r="B7" s="23"/>
      <c r="C7" s="13">
        <v>135</v>
      </c>
      <c r="D7" s="13">
        <v>31</v>
      </c>
      <c r="E7" s="13">
        <v>32</v>
      </c>
      <c r="F7" s="13">
        <v>43</v>
      </c>
      <c r="G7" s="13">
        <v>29</v>
      </c>
      <c r="H7" s="13">
        <v>11</v>
      </c>
      <c r="I7" s="13">
        <v>24</v>
      </c>
      <c r="J7" s="13">
        <v>22</v>
      </c>
      <c r="K7" s="13">
        <v>30</v>
      </c>
      <c r="L7" s="13">
        <v>33</v>
      </c>
      <c r="M7" s="13">
        <v>84</v>
      </c>
      <c r="N7" s="13">
        <v>39</v>
      </c>
      <c r="O7" s="13">
        <v>17</v>
      </c>
      <c r="P7" s="13">
        <v>12</v>
      </c>
      <c r="Q7" s="13">
        <v>40</v>
      </c>
      <c r="R7" s="13">
        <v>27</v>
      </c>
      <c r="S7" s="13">
        <v>11</v>
      </c>
      <c r="T7" s="13">
        <v>3</v>
      </c>
      <c r="U7" s="13">
        <v>1</v>
      </c>
      <c r="V7" s="13">
        <v>29</v>
      </c>
      <c r="W7" s="13">
        <v>52</v>
      </c>
      <c r="X7" s="13">
        <v>31</v>
      </c>
      <c r="Y7" s="13">
        <v>10</v>
      </c>
      <c r="Z7" s="13">
        <v>0</v>
      </c>
      <c r="AA7" s="13">
        <v>2</v>
      </c>
      <c r="AB7" s="13">
        <v>55</v>
      </c>
      <c r="AC7" s="13">
        <v>18</v>
      </c>
      <c r="AD7" s="13">
        <v>3</v>
      </c>
      <c r="AE7" s="13">
        <v>4</v>
      </c>
      <c r="AF7" s="13">
        <v>10</v>
      </c>
      <c r="AG7" s="13">
        <v>2</v>
      </c>
      <c r="AH7" s="13">
        <v>0</v>
      </c>
      <c r="AI7" s="13">
        <v>2</v>
      </c>
      <c r="AJ7" s="13">
        <v>1</v>
      </c>
      <c r="AK7" s="13">
        <v>29</v>
      </c>
      <c r="AL7" s="13">
        <v>0</v>
      </c>
      <c r="AM7" s="13">
        <v>9</v>
      </c>
      <c r="AN7" s="13">
        <v>29</v>
      </c>
      <c r="AO7" s="13">
        <v>40</v>
      </c>
      <c r="AP7" s="13">
        <v>40</v>
      </c>
      <c r="AQ7" s="13">
        <v>5</v>
      </c>
      <c r="AR7" s="8"/>
    </row>
    <row r="8" spans="1:44" x14ac:dyDescent="0.2">
      <c r="A8" s="23"/>
      <c r="B8" s="23"/>
      <c r="C8" s="14" t="s">
        <v>128</v>
      </c>
      <c r="D8" s="14"/>
      <c r="E8" s="14"/>
      <c r="F8" s="14"/>
      <c r="G8" s="14"/>
      <c r="H8" s="14"/>
      <c r="I8" s="14"/>
      <c r="J8" s="14"/>
      <c r="K8" s="14"/>
      <c r="L8" s="14"/>
      <c r="M8" s="14"/>
      <c r="N8" s="14"/>
      <c r="O8" s="15" t="s">
        <v>212</v>
      </c>
      <c r="P8" s="15" t="s">
        <v>212</v>
      </c>
      <c r="Q8" s="15" t="s">
        <v>212</v>
      </c>
      <c r="R8" s="15" t="s">
        <v>251</v>
      </c>
      <c r="S8" s="14"/>
      <c r="T8" s="14"/>
      <c r="U8" s="14"/>
      <c r="V8" s="15" t="s">
        <v>248</v>
      </c>
      <c r="W8" s="15" t="s">
        <v>248</v>
      </c>
      <c r="X8" s="15" t="s">
        <v>161</v>
      </c>
      <c r="Y8" s="14"/>
      <c r="Z8" s="14"/>
      <c r="AA8" s="15" t="s">
        <v>136</v>
      </c>
      <c r="AB8" s="15" t="s">
        <v>249</v>
      </c>
      <c r="AC8" s="14"/>
      <c r="AD8" s="14"/>
      <c r="AE8" s="14"/>
      <c r="AF8" s="15" t="s">
        <v>166</v>
      </c>
      <c r="AG8" s="14"/>
      <c r="AH8" s="14"/>
      <c r="AI8" s="14"/>
      <c r="AJ8" s="14" t="s">
        <v>128</v>
      </c>
      <c r="AK8" s="14"/>
      <c r="AL8" s="14" t="s">
        <v>128</v>
      </c>
      <c r="AM8" s="14"/>
      <c r="AN8" s="14"/>
      <c r="AO8" s="14"/>
      <c r="AP8" s="14"/>
      <c r="AQ8" s="14"/>
      <c r="AR8" s="8"/>
    </row>
    <row r="9" spans="1:44" x14ac:dyDescent="0.2">
      <c r="A9" s="27"/>
      <c r="B9" s="24" t="s">
        <v>417</v>
      </c>
      <c r="C9" s="12">
        <v>0.54045656617619997</v>
      </c>
      <c r="D9" s="12">
        <v>0.54323085880870003</v>
      </c>
      <c r="E9" s="12">
        <v>0.537667219669</v>
      </c>
      <c r="F9" s="12">
        <v>0.41769239254930002</v>
      </c>
      <c r="G9" s="12">
        <v>0.65924599490369995</v>
      </c>
      <c r="H9" s="12">
        <v>0.58155919949860002</v>
      </c>
      <c r="I9" s="12">
        <v>0.49564911681540003</v>
      </c>
      <c r="J9" s="12">
        <v>0.51080512725479998</v>
      </c>
      <c r="K9" s="12">
        <v>0.49079399222870002</v>
      </c>
      <c r="L9" s="12">
        <v>0.61645553710409995</v>
      </c>
      <c r="M9" s="12">
        <v>0.48453220658980001</v>
      </c>
      <c r="N9" s="12">
        <v>0.59583934531510008</v>
      </c>
      <c r="O9" s="12">
        <v>3.2857704447640003E-2</v>
      </c>
      <c r="P9" s="12">
        <v>3.0321444883359999E-2</v>
      </c>
      <c r="Q9" s="12">
        <v>5.6125785236710003E-2</v>
      </c>
      <c r="R9" s="12">
        <v>0.4259188679764</v>
      </c>
      <c r="S9" s="12">
        <v>0.88009406435819992</v>
      </c>
      <c r="T9" s="12">
        <v>0.88805029999349994</v>
      </c>
      <c r="U9" s="12">
        <v>0.98085084129690003</v>
      </c>
      <c r="V9" s="12">
        <v>5.5536090606579998E-2</v>
      </c>
      <c r="W9" s="12">
        <v>0.1098120760732</v>
      </c>
      <c r="X9" s="12">
        <v>0.52605735992989999</v>
      </c>
      <c r="Y9" s="12">
        <v>0.91176128502609999</v>
      </c>
      <c r="Z9" s="12">
        <v>1</v>
      </c>
      <c r="AA9" s="12">
        <v>0.30319332852129999</v>
      </c>
      <c r="AB9" s="12">
        <v>0.34998863551530002</v>
      </c>
      <c r="AC9" s="12">
        <v>0.39470202982059999</v>
      </c>
      <c r="AD9" s="12">
        <v>0.54987644533649993</v>
      </c>
      <c r="AE9" s="12">
        <v>0.31406887293230001</v>
      </c>
      <c r="AF9" s="12">
        <v>0.38559079809609997</v>
      </c>
      <c r="AG9" s="12">
        <v>0.81000917907870007</v>
      </c>
      <c r="AH9" s="12">
        <v>1</v>
      </c>
      <c r="AI9" s="12">
        <v>0.4343324966787</v>
      </c>
      <c r="AJ9" s="12">
        <v>0</v>
      </c>
      <c r="AK9" s="12">
        <v>0.77901680994969991</v>
      </c>
      <c r="AL9" s="12"/>
      <c r="AM9" s="12">
        <v>0.60229755519829997</v>
      </c>
      <c r="AN9" s="12">
        <v>0.51865421075599993</v>
      </c>
      <c r="AO9" s="12">
        <v>0.59674559853700004</v>
      </c>
      <c r="AP9" s="12">
        <v>0.47188451275249998</v>
      </c>
      <c r="AQ9" s="12">
        <v>0.69619261958880008</v>
      </c>
      <c r="AR9" s="8"/>
    </row>
    <row r="10" spans="1:44" x14ac:dyDescent="0.2">
      <c r="A10" s="23"/>
      <c r="B10" s="23"/>
      <c r="C10" s="13">
        <v>174</v>
      </c>
      <c r="D10" s="13">
        <v>38</v>
      </c>
      <c r="E10" s="13">
        <v>44</v>
      </c>
      <c r="F10" s="13">
        <v>36</v>
      </c>
      <c r="G10" s="13">
        <v>56</v>
      </c>
      <c r="H10" s="13">
        <v>20</v>
      </c>
      <c r="I10" s="13">
        <v>25</v>
      </c>
      <c r="J10" s="13">
        <v>18</v>
      </c>
      <c r="K10" s="13">
        <v>33</v>
      </c>
      <c r="L10" s="13">
        <v>63</v>
      </c>
      <c r="M10" s="13">
        <v>87</v>
      </c>
      <c r="N10" s="13">
        <v>74</v>
      </c>
      <c r="O10" s="13">
        <v>1</v>
      </c>
      <c r="P10" s="13">
        <v>1</v>
      </c>
      <c r="Q10" s="13">
        <v>3</v>
      </c>
      <c r="R10" s="13">
        <v>21</v>
      </c>
      <c r="S10" s="13">
        <v>64</v>
      </c>
      <c r="T10" s="13">
        <v>17</v>
      </c>
      <c r="U10" s="13">
        <v>37</v>
      </c>
      <c r="V10" s="13">
        <v>3</v>
      </c>
      <c r="W10" s="13">
        <v>9</v>
      </c>
      <c r="X10" s="13">
        <v>33</v>
      </c>
      <c r="Y10" s="13">
        <v>84</v>
      </c>
      <c r="Z10" s="13">
        <v>33</v>
      </c>
      <c r="AA10" s="13">
        <v>1</v>
      </c>
      <c r="AB10" s="13">
        <v>33</v>
      </c>
      <c r="AC10" s="13">
        <v>12</v>
      </c>
      <c r="AD10" s="13">
        <v>3</v>
      </c>
      <c r="AE10" s="13">
        <v>4</v>
      </c>
      <c r="AF10" s="13">
        <v>18</v>
      </c>
      <c r="AG10" s="13">
        <v>7</v>
      </c>
      <c r="AH10" s="13">
        <v>3</v>
      </c>
      <c r="AI10" s="13">
        <v>3</v>
      </c>
      <c r="AJ10" s="13">
        <v>0</v>
      </c>
      <c r="AK10" s="13">
        <v>79</v>
      </c>
      <c r="AL10" s="13">
        <v>0</v>
      </c>
      <c r="AM10" s="13">
        <v>9</v>
      </c>
      <c r="AN10" s="13">
        <v>39</v>
      </c>
      <c r="AO10" s="13">
        <v>64</v>
      </c>
      <c r="AP10" s="13">
        <v>45</v>
      </c>
      <c r="AQ10" s="13">
        <v>6</v>
      </c>
      <c r="AR10" s="8"/>
    </row>
    <row r="11" spans="1:44" x14ac:dyDescent="0.2">
      <c r="A11" s="23"/>
      <c r="B11" s="23"/>
      <c r="C11" s="14" t="s">
        <v>128</v>
      </c>
      <c r="D11" s="14"/>
      <c r="E11" s="14"/>
      <c r="F11" s="14"/>
      <c r="G11" s="14"/>
      <c r="H11" s="14"/>
      <c r="I11" s="14"/>
      <c r="J11" s="14"/>
      <c r="K11" s="14"/>
      <c r="L11" s="14"/>
      <c r="M11" s="14"/>
      <c r="N11" s="14"/>
      <c r="O11" s="14"/>
      <c r="P11" s="14"/>
      <c r="Q11" s="14"/>
      <c r="R11" s="15" t="s">
        <v>263</v>
      </c>
      <c r="S11" s="15" t="s">
        <v>204</v>
      </c>
      <c r="T11" s="15" t="s">
        <v>172</v>
      </c>
      <c r="U11" s="15" t="s">
        <v>204</v>
      </c>
      <c r="V11" s="14"/>
      <c r="W11" s="14"/>
      <c r="X11" s="15" t="s">
        <v>173</v>
      </c>
      <c r="Y11" s="15" t="s">
        <v>151</v>
      </c>
      <c r="Z11" s="15" t="s">
        <v>206</v>
      </c>
      <c r="AA11" s="14"/>
      <c r="AB11" s="14"/>
      <c r="AC11" s="14"/>
      <c r="AD11" s="14"/>
      <c r="AE11" s="14"/>
      <c r="AF11" s="14"/>
      <c r="AG11" s="14"/>
      <c r="AH11" s="14"/>
      <c r="AI11" s="14"/>
      <c r="AJ11" s="14" t="s">
        <v>128</v>
      </c>
      <c r="AK11" s="15" t="s">
        <v>182</v>
      </c>
      <c r="AL11" s="14" t="s">
        <v>128</v>
      </c>
      <c r="AM11" s="14"/>
      <c r="AN11" s="14"/>
      <c r="AO11" s="14"/>
      <c r="AP11" s="14"/>
      <c r="AQ11" s="14"/>
      <c r="AR11" s="8"/>
    </row>
    <row r="12" spans="1:44" x14ac:dyDescent="0.2">
      <c r="A12" s="27"/>
      <c r="B12" s="24" t="s">
        <v>67</v>
      </c>
      <c r="C12" s="12">
        <v>1</v>
      </c>
      <c r="D12" s="12">
        <v>1</v>
      </c>
      <c r="E12" s="12">
        <v>1</v>
      </c>
      <c r="F12" s="12">
        <v>1</v>
      </c>
      <c r="G12" s="12">
        <v>1</v>
      </c>
      <c r="H12" s="12">
        <v>1</v>
      </c>
      <c r="I12" s="12">
        <v>1</v>
      </c>
      <c r="J12" s="12">
        <v>1</v>
      </c>
      <c r="K12" s="12">
        <v>1</v>
      </c>
      <c r="L12" s="12">
        <v>1</v>
      </c>
      <c r="M12" s="12">
        <v>1</v>
      </c>
      <c r="N12" s="12">
        <v>1</v>
      </c>
      <c r="O12" s="12">
        <v>1</v>
      </c>
      <c r="P12" s="12">
        <v>1</v>
      </c>
      <c r="Q12" s="12">
        <v>1</v>
      </c>
      <c r="R12" s="12">
        <v>1</v>
      </c>
      <c r="S12" s="12">
        <v>1</v>
      </c>
      <c r="T12" s="12">
        <v>1</v>
      </c>
      <c r="U12" s="12">
        <v>1</v>
      </c>
      <c r="V12" s="12">
        <v>1</v>
      </c>
      <c r="W12" s="12">
        <v>1</v>
      </c>
      <c r="X12" s="12">
        <v>1</v>
      </c>
      <c r="Y12" s="12">
        <v>1</v>
      </c>
      <c r="Z12" s="12">
        <v>1</v>
      </c>
      <c r="AA12" s="12">
        <v>1</v>
      </c>
      <c r="AB12" s="12">
        <v>1</v>
      </c>
      <c r="AC12" s="12">
        <v>1</v>
      </c>
      <c r="AD12" s="12">
        <v>1</v>
      </c>
      <c r="AE12" s="12">
        <v>1</v>
      </c>
      <c r="AF12" s="12">
        <v>1</v>
      </c>
      <c r="AG12" s="12">
        <v>1</v>
      </c>
      <c r="AH12" s="12">
        <v>1</v>
      </c>
      <c r="AI12" s="12">
        <v>1</v>
      </c>
      <c r="AJ12" s="12">
        <v>1</v>
      </c>
      <c r="AK12" s="12">
        <v>1</v>
      </c>
      <c r="AL12" s="12"/>
      <c r="AM12" s="12">
        <v>1</v>
      </c>
      <c r="AN12" s="12">
        <v>1</v>
      </c>
      <c r="AO12" s="12">
        <v>1</v>
      </c>
      <c r="AP12" s="12">
        <v>1</v>
      </c>
      <c r="AQ12" s="12">
        <v>1</v>
      </c>
      <c r="AR12" s="8"/>
    </row>
    <row r="13" spans="1:44" x14ac:dyDescent="0.2">
      <c r="A13" s="23"/>
      <c r="B13" s="23"/>
      <c r="C13" s="13">
        <v>309</v>
      </c>
      <c r="D13" s="13">
        <v>69</v>
      </c>
      <c r="E13" s="13">
        <v>76</v>
      </c>
      <c r="F13" s="13">
        <v>79</v>
      </c>
      <c r="G13" s="13">
        <v>85</v>
      </c>
      <c r="H13" s="13">
        <v>31</v>
      </c>
      <c r="I13" s="13">
        <v>49</v>
      </c>
      <c r="J13" s="13">
        <v>40</v>
      </c>
      <c r="K13" s="13">
        <v>63</v>
      </c>
      <c r="L13" s="13">
        <v>96</v>
      </c>
      <c r="M13" s="13">
        <v>171</v>
      </c>
      <c r="N13" s="13">
        <v>113</v>
      </c>
      <c r="O13" s="13">
        <v>18</v>
      </c>
      <c r="P13" s="13">
        <v>13</v>
      </c>
      <c r="Q13" s="13">
        <v>43</v>
      </c>
      <c r="R13" s="13">
        <v>48</v>
      </c>
      <c r="S13" s="13">
        <v>75</v>
      </c>
      <c r="T13" s="13">
        <v>20</v>
      </c>
      <c r="U13" s="13">
        <v>38</v>
      </c>
      <c r="V13" s="13">
        <v>32</v>
      </c>
      <c r="W13" s="13">
        <v>61</v>
      </c>
      <c r="X13" s="13">
        <v>64</v>
      </c>
      <c r="Y13" s="13">
        <v>94</v>
      </c>
      <c r="Z13" s="13">
        <v>33</v>
      </c>
      <c r="AA13" s="13">
        <v>3</v>
      </c>
      <c r="AB13" s="13">
        <v>88</v>
      </c>
      <c r="AC13" s="13">
        <v>30</v>
      </c>
      <c r="AD13" s="13">
        <v>6</v>
      </c>
      <c r="AE13" s="13">
        <v>8</v>
      </c>
      <c r="AF13" s="13">
        <v>28</v>
      </c>
      <c r="AG13" s="13">
        <v>9</v>
      </c>
      <c r="AH13" s="13">
        <v>3</v>
      </c>
      <c r="AI13" s="13">
        <v>5</v>
      </c>
      <c r="AJ13" s="13">
        <v>1</v>
      </c>
      <c r="AK13" s="13">
        <v>108</v>
      </c>
      <c r="AL13" s="13">
        <v>0</v>
      </c>
      <c r="AM13" s="13">
        <v>18</v>
      </c>
      <c r="AN13" s="13">
        <v>68</v>
      </c>
      <c r="AO13" s="13">
        <v>104</v>
      </c>
      <c r="AP13" s="13">
        <v>85</v>
      </c>
      <c r="AQ13" s="13">
        <v>11</v>
      </c>
      <c r="AR13" s="8"/>
    </row>
    <row r="14" spans="1:44" x14ac:dyDescent="0.2">
      <c r="A14" s="23"/>
      <c r="B14" s="23"/>
      <c r="C14" s="14" t="s">
        <v>128</v>
      </c>
      <c r="D14" s="14" t="s">
        <v>128</v>
      </c>
      <c r="E14" s="14" t="s">
        <v>128</v>
      </c>
      <c r="F14" s="14" t="s">
        <v>128</v>
      </c>
      <c r="G14" s="14" t="s">
        <v>128</v>
      </c>
      <c r="H14" s="14" t="s">
        <v>128</v>
      </c>
      <c r="I14" s="14" t="s">
        <v>128</v>
      </c>
      <c r="J14" s="14" t="s">
        <v>128</v>
      </c>
      <c r="K14" s="14" t="s">
        <v>128</v>
      </c>
      <c r="L14" s="14" t="s">
        <v>128</v>
      </c>
      <c r="M14" s="14" t="s">
        <v>128</v>
      </c>
      <c r="N14" s="14" t="s">
        <v>128</v>
      </c>
      <c r="O14" s="14" t="s">
        <v>128</v>
      </c>
      <c r="P14" s="14" t="s">
        <v>128</v>
      </c>
      <c r="Q14" s="14" t="s">
        <v>128</v>
      </c>
      <c r="R14" s="14" t="s">
        <v>128</v>
      </c>
      <c r="S14" s="14" t="s">
        <v>128</v>
      </c>
      <c r="T14" s="14" t="s">
        <v>128</v>
      </c>
      <c r="U14" s="14" t="s">
        <v>128</v>
      </c>
      <c r="V14" s="14" t="s">
        <v>128</v>
      </c>
      <c r="W14" s="14" t="s">
        <v>128</v>
      </c>
      <c r="X14" s="14" t="s">
        <v>128</v>
      </c>
      <c r="Y14" s="14" t="s">
        <v>128</v>
      </c>
      <c r="Z14" s="14" t="s">
        <v>128</v>
      </c>
      <c r="AA14" s="14" t="s">
        <v>128</v>
      </c>
      <c r="AB14" s="14" t="s">
        <v>128</v>
      </c>
      <c r="AC14" s="14" t="s">
        <v>128</v>
      </c>
      <c r="AD14" s="14" t="s">
        <v>128</v>
      </c>
      <c r="AE14" s="14" t="s">
        <v>128</v>
      </c>
      <c r="AF14" s="14" t="s">
        <v>128</v>
      </c>
      <c r="AG14" s="14" t="s">
        <v>128</v>
      </c>
      <c r="AH14" s="14" t="s">
        <v>128</v>
      </c>
      <c r="AI14" s="14" t="s">
        <v>128</v>
      </c>
      <c r="AJ14" s="14" t="s">
        <v>128</v>
      </c>
      <c r="AK14" s="14" t="s">
        <v>128</v>
      </c>
      <c r="AL14" s="14" t="s">
        <v>128</v>
      </c>
      <c r="AM14" s="14" t="s">
        <v>128</v>
      </c>
      <c r="AN14" s="14" t="s">
        <v>128</v>
      </c>
      <c r="AO14" s="14" t="s">
        <v>128</v>
      </c>
      <c r="AP14" s="14" t="s">
        <v>128</v>
      </c>
      <c r="AQ14" s="14" t="s">
        <v>128</v>
      </c>
      <c r="AR14" s="8"/>
    </row>
    <row r="15" spans="1:44" x14ac:dyDescent="0.2">
      <c r="A15" s="16" t="s">
        <v>418</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1:44" x14ac:dyDescent="0.2">
      <c r="A16" s="18" t="s">
        <v>144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419</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420</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421</v>
      </c>
      <c r="B6" s="24" t="s">
        <v>127</v>
      </c>
      <c r="C6" s="12">
        <v>0.65778146375049995</v>
      </c>
      <c r="D6" s="12">
        <v>0.69594509754480005</v>
      </c>
      <c r="E6" s="12">
        <v>0.69425217060080002</v>
      </c>
      <c r="F6" s="12">
        <v>0.6378789077307</v>
      </c>
      <c r="G6" s="12">
        <v>0.6049409937704</v>
      </c>
      <c r="H6" s="12">
        <v>0.52136331015409998</v>
      </c>
      <c r="I6" s="12">
        <v>0.64899042560940001</v>
      </c>
      <c r="J6" s="12">
        <v>0.79486371337170003</v>
      </c>
      <c r="K6" s="12">
        <v>0.56379576698300005</v>
      </c>
      <c r="L6" s="12">
        <v>0.71342273742350004</v>
      </c>
      <c r="M6" s="12">
        <v>0.62869438899829999</v>
      </c>
      <c r="N6" s="12">
        <v>0.67575468325879995</v>
      </c>
      <c r="O6" s="12">
        <v>0.89397734891659997</v>
      </c>
      <c r="P6" s="12">
        <v>0.88812964312000009</v>
      </c>
      <c r="Q6" s="12">
        <v>0.61325911722949999</v>
      </c>
      <c r="R6" s="12">
        <v>0.58106832441629996</v>
      </c>
      <c r="S6" s="12">
        <v>0.65695530604999997</v>
      </c>
      <c r="T6" s="12">
        <v>0.3149776381503</v>
      </c>
      <c r="U6" s="12">
        <v>1</v>
      </c>
      <c r="V6" s="12">
        <v>0.81177707927339993</v>
      </c>
      <c r="W6" s="12">
        <v>0.58928102738209998</v>
      </c>
      <c r="X6" s="12">
        <v>0.59887180463699996</v>
      </c>
      <c r="Y6" s="12">
        <v>0.61341993261470007</v>
      </c>
      <c r="Z6" s="12"/>
      <c r="AA6" s="12">
        <v>1</v>
      </c>
      <c r="AB6" s="12">
        <v>0.56661874911909993</v>
      </c>
      <c r="AC6" s="12">
        <v>0.57984952049710003</v>
      </c>
      <c r="AD6" s="12">
        <v>1</v>
      </c>
      <c r="AE6" s="12">
        <v>1</v>
      </c>
      <c r="AF6" s="12">
        <v>0.95743442485980002</v>
      </c>
      <c r="AG6" s="12">
        <v>0.55020939259400004</v>
      </c>
      <c r="AH6" s="12"/>
      <c r="AI6" s="12">
        <v>0.42576235260750012</v>
      </c>
      <c r="AJ6" s="12">
        <v>0</v>
      </c>
      <c r="AK6" s="12">
        <v>0.61344340431449995</v>
      </c>
      <c r="AL6" s="12"/>
      <c r="AM6" s="12">
        <v>0.45771549872980011</v>
      </c>
      <c r="AN6" s="12">
        <v>0.44969474284950001</v>
      </c>
      <c r="AO6" s="12">
        <v>0.72831632815839997</v>
      </c>
      <c r="AP6" s="12">
        <v>0.82595525454029994</v>
      </c>
      <c r="AQ6" s="12">
        <v>8.5354948189759999E-2</v>
      </c>
      <c r="AR6" s="8"/>
    </row>
    <row r="7" spans="1:44" x14ac:dyDescent="0.2">
      <c r="A7" s="23"/>
      <c r="B7" s="23"/>
      <c r="C7" s="13">
        <v>85</v>
      </c>
      <c r="D7" s="13">
        <v>19</v>
      </c>
      <c r="E7" s="13">
        <v>23</v>
      </c>
      <c r="F7" s="13">
        <v>26</v>
      </c>
      <c r="G7" s="13">
        <v>17</v>
      </c>
      <c r="H7" s="13">
        <v>6</v>
      </c>
      <c r="I7" s="13">
        <v>14</v>
      </c>
      <c r="J7" s="13">
        <v>16</v>
      </c>
      <c r="K7" s="13">
        <v>17</v>
      </c>
      <c r="L7" s="13">
        <v>22</v>
      </c>
      <c r="M7" s="13">
        <v>51</v>
      </c>
      <c r="N7" s="13">
        <v>25</v>
      </c>
      <c r="O7" s="13">
        <v>14</v>
      </c>
      <c r="P7" s="13">
        <v>9</v>
      </c>
      <c r="Q7" s="13">
        <v>25</v>
      </c>
      <c r="R7" s="13">
        <v>16</v>
      </c>
      <c r="S7" s="13">
        <v>8</v>
      </c>
      <c r="T7" s="13">
        <v>1</v>
      </c>
      <c r="U7" s="13">
        <v>1</v>
      </c>
      <c r="V7" s="13">
        <v>22</v>
      </c>
      <c r="W7" s="13">
        <v>32</v>
      </c>
      <c r="X7" s="13">
        <v>15</v>
      </c>
      <c r="Y7" s="13">
        <v>6</v>
      </c>
      <c r="Z7" s="13">
        <v>0</v>
      </c>
      <c r="AA7" s="13">
        <v>2</v>
      </c>
      <c r="AB7" s="13">
        <v>31</v>
      </c>
      <c r="AC7" s="13">
        <v>11</v>
      </c>
      <c r="AD7" s="13">
        <v>3</v>
      </c>
      <c r="AE7" s="13">
        <v>4</v>
      </c>
      <c r="AF7" s="13">
        <v>9</v>
      </c>
      <c r="AG7" s="13">
        <v>1</v>
      </c>
      <c r="AH7" s="13">
        <v>0</v>
      </c>
      <c r="AI7" s="13">
        <v>1</v>
      </c>
      <c r="AJ7" s="13">
        <v>0</v>
      </c>
      <c r="AK7" s="13">
        <v>18</v>
      </c>
      <c r="AL7" s="13">
        <v>0</v>
      </c>
      <c r="AM7" s="13">
        <v>5</v>
      </c>
      <c r="AN7" s="13">
        <v>13</v>
      </c>
      <c r="AO7" s="13">
        <v>28</v>
      </c>
      <c r="AP7" s="13">
        <v>29</v>
      </c>
      <c r="AQ7" s="13">
        <v>1</v>
      </c>
      <c r="AR7" s="8"/>
    </row>
    <row r="8" spans="1:44" x14ac:dyDescent="0.2">
      <c r="A8" s="23"/>
      <c r="B8" s="23"/>
      <c r="C8" s="14" t="s">
        <v>128</v>
      </c>
      <c r="D8" s="14"/>
      <c r="E8" s="14"/>
      <c r="F8" s="14"/>
      <c r="G8" s="14"/>
      <c r="H8" s="14"/>
      <c r="I8" s="14"/>
      <c r="J8" s="14"/>
      <c r="K8" s="14"/>
      <c r="L8" s="14"/>
      <c r="M8" s="14"/>
      <c r="N8" s="14"/>
      <c r="O8" s="14"/>
      <c r="P8" s="14"/>
      <c r="Q8" s="14"/>
      <c r="R8" s="14"/>
      <c r="S8" s="14"/>
      <c r="T8" s="14"/>
      <c r="U8" s="14" t="s">
        <v>128</v>
      </c>
      <c r="V8" s="14"/>
      <c r="W8" s="14"/>
      <c r="X8" s="14"/>
      <c r="Y8" s="14"/>
      <c r="Z8" s="14" t="s">
        <v>128</v>
      </c>
      <c r="AA8" s="14"/>
      <c r="AB8" s="14"/>
      <c r="AC8" s="14"/>
      <c r="AD8" s="14"/>
      <c r="AE8" s="14"/>
      <c r="AF8" s="14"/>
      <c r="AG8" s="14"/>
      <c r="AH8" s="14" t="s">
        <v>128</v>
      </c>
      <c r="AI8" s="14"/>
      <c r="AJ8" s="14" t="s">
        <v>128</v>
      </c>
      <c r="AK8" s="14"/>
      <c r="AL8" s="14" t="s">
        <v>128</v>
      </c>
      <c r="AM8" s="14"/>
      <c r="AN8" s="14"/>
      <c r="AO8" s="15" t="s">
        <v>129</v>
      </c>
      <c r="AP8" s="15" t="s">
        <v>130</v>
      </c>
      <c r="AQ8" s="14"/>
      <c r="AR8" s="8"/>
    </row>
    <row r="9" spans="1:44" x14ac:dyDescent="0.2">
      <c r="A9" s="27"/>
      <c r="B9" s="24" t="s">
        <v>422</v>
      </c>
      <c r="C9" s="12">
        <v>0.46779527299610002</v>
      </c>
      <c r="D9" s="12">
        <v>0.56793198664720002</v>
      </c>
      <c r="E9" s="12">
        <v>0.47219831882949997</v>
      </c>
      <c r="F9" s="12">
        <v>0.46265086597389998</v>
      </c>
      <c r="G9" s="12">
        <v>0.36973737310869997</v>
      </c>
      <c r="H9" s="12">
        <v>0.28894349119590002</v>
      </c>
      <c r="I9" s="12">
        <v>0.49717862915889999</v>
      </c>
      <c r="J9" s="12">
        <v>0.5581363550374</v>
      </c>
      <c r="K9" s="12">
        <v>0.36548942908979998</v>
      </c>
      <c r="L9" s="12">
        <v>0.53040899896249993</v>
      </c>
      <c r="M9" s="12">
        <v>0.44460781193580001</v>
      </c>
      <c r="N9" s="12">
        <v>0.47451446499479999</v>
      </c>
      <c r="O9" s="12">
        <v>0.6540463368253</v>
      </c>
      <c r="P9" s="12">
        <v>0.78276948504680011</v>
      </c>
      <c r="Q9" s="12">
        <v>0.42659305389710001</v>
      </c>
      <c r="R9" s="12">
        <v>0.29873063876389999</v>
      </c>
      <c r="S9" s="12">
        <v>0.48351280376290001</v>
      </c>
      <c r="T9" s="12">
        <v>0.3149776381503</v>
      </c>
      <c r="U9" s="12">
        <v>0</v>
      </c>
      <c r="V9" s="12">
        <v>0.58156605996389998</v>
      </c>
      <c r="W9" s="12">
        <v>0.41312592810380011</v>
      </c>
      <c r="X9" s="12">
        <v>0.44759686445840002</v>
      </c>
      <c r="Y9" s="12">
        <v>0.51470408408250001</v>
      </c>
      <c r="Z9" s="12"/>
      <c r="AA9" s="12">
        <v>0</v>
      </c>
      <c r="AB9" s="12">
        <v>0.43362227005960002</v>
      </c>
      <c r="AC9" s="12">
        <v>0.35466103927580001</v>
      </c>
      <c r="AD9" s="12">
        <v>0.6068419454824</v>
      </c>
      <c r="AE9" s="12">
        <v>0.84192177023390002</v>
      </c>
      <c r="AF9" s="12">
        <v>0.79203648310649999</v>
      </c>
      <c r="AG9" s="12">
        <v>0.55020939259400004</v>
      </c>
      <c r="AH9" s="12"/>
      <c r="AI9" s="12">
        <v>0.42576235260750012</v>
      </c>
      <c r="AJ9" s="12">
        <v>0</v>
      </c>
      <c r="AK9" s="12">
        <v>0.25806179238060001</v>
      </c>
      <c r="AL9" s="12"/>
      <c r="AM9" s="12">
        <v>0.28074916904160002</v>
      </c>
      <c r="AN9" s="12">
        <v>0.33768823860519998</v>
      </c>
      <c r="AO9" s="12">
        <v>0.44914695292340001</v>
      </c>
      <c r="AP9" s="12">
        <v>0.63243292393579997</v>
      </c>
      <c r="AQ9" s="12">
        <v>8.5354948189759999E-2</v>
      </c>
      <c r="AR9" s="8"/>
    </row>
    <row r="10" spans="1:44" x14ac:dyDescent="0.2">
      <c r="A10" s="23"/>
      <c r="B10" s="23"/>
      <c r="C10" s="13">
        <v>57</v>
      </c>
      <c r="D10" s="13">
        <v>16</v>
      </c>
      <c r="E10" s="13">
        <v>14</v>
      </c>
      <c r="F10" s="13">
        <v>18</v>
      </c>
      <c r="G10" s="13">
        <v>9</v>
      </c>
      <c r="H10" s="13">
        <v>2</v>
      </c>
      <c r="I10" s="13">
        <v>9</v>
      </c>
      <c r="J10" s="13">
        <v>11</v>
      </c>
      <c r="K10" s="13">
        <v>10</v>
      </c>
      <c r="L10" s="13">
        <v>17</v>
      </c>
      <c r="M10" s="13">
        <v>35</v>
      </c>
      <c r="N10" s="13">
        <v>15</v>
      </c>
      <c r="O10" s="13">
        <v>10</v>
      </c>
      <c r="P10" s="13">
        <v>7</v>
      </c>
      <c r="Q10" s="13">
        <v>16</v>
      </c>
      <c r="R10" s="13">
        <v>9</v>
      </c>
      <c r="S10" s="13">
        <v>6</v>
      </c>
      <c r="T10" s="13">
        <v>1</v>
      </c>
      <c r="U10" s="13">
        <v>0</v>
      </c>
      <c r="V10" s="13">
        <v>17</v>
      </c>
      <c r="W10" s="13">
        <v>19</v>
      </c>
      <c r="X10" s="13">
        <v>10</v>
      </c>
      <c r="Y10" s="13">
        <v>5</v>
      </c>
      <c r="Z10" s="13">
        <v>0</v>
      </c>
      <c r="AA10" s="13">
        <v>0</v>
      </c>
      <c r="AB10" s="13">
        <v>22</v>
      </c>
      <c r="AC10" s="13">
        <v>8</v>
      </c>
      <c r="AD10" s="13">
        <v>2</v>
      </c>
      <c r="AE10" s="13">
        <v>3</v>
      </c>
      <c r="AF10" s="13">
        <v>7</v>
      </c>
      <c r="AG10" s="13">
        <v>1</v>
      </c>
      <c r="AH10" s="13">
        <v>0</v>
      </c>
      <c r="AI10" s="13">
        <v>1</v>
      </c>
      <c r="AJ10" s="13">
        <v>0</v>
      </c>
      <c r="AK10" s="13">
        <v>8</v>
      </c>
      <c r="AL10" s="13">
        <v>0</v>
      </c>
      <c r="AM10" s="13">
        <v>3</v>
      </c>
      <c r="AN10" s="13">
        <v>9</v>
      </c>
      <c r="AO10" s="13">
        <v>16</v>
      </c>
      <c r="AP10" s="13">
        <v>21</v>
      </c>
      <c r="AQ10" s="13">
        <v>1</v>
      </c>
      <c r="AR10" s="8"/>
    </row>
    <row r="11" spans="1:44" x14ac:dyDescent="0.2">
      <c r="A11" s="23"/>
      <c r="B11" s="23"/>
      <c r="C11" s="14" t="s">
        <v>128</v>
      </c>
      <c r="D11" s="14"/>
      <c r="E11" s="14"/>
      <c r="F11" s="14"/>
      <c r="G11" s="14"/>
      <c r="H11" s="14"/>
      <c r="I11" s="14"/>
      <c r="J11" s="14"/>
      <c r="K11" s="14"/>
      <c r="L11" s="14"/>
      <c r="M11" s="14"/>
      <c r="N11" s="14"/>
      <c r="O11" s="14"/>
      <c r="P11" s="14"/>
      <c r="Q11" s="14"/>
      <c r="R11" s="14"/>
      <c r="S11" s="14"/>
      <c r="T11" s="14"/>
      <c r="U11" s="14" t="s">
        <v>128</v>
      </c>
      <c r="V11" s="14"/>
      <c r="W11" s="14"/>
      <c r="X11" s="14"/>
      <c r="Y11" s="14"/>
      <c r="Z11" s="14" t="s">
        <v>128</v>
      </c>
      <c r="AA11" s="14"/>
      <c r="AB11" s="14"/>
      <c r="AC11" s="14"/>
      <c r="AD11" s="14"/>
      <c r="AE11" s="14"/>
      <c r="AF11" s="14"/>
      <c r="AG11" s="14"/>
      <c r="AH11" s="14" t="s">
        <v>128</v>
      </c>
      <c r="AI11" s="14"/>
      <c r="AJ11" s="14" t="s">
        <v>128</v>
      </c>
      <c r="AK11" s="14"/>
      <c r="AL11" s="14" t="s">
        <v>128</v>
      </c>
      <c r="AM11" s="14"/>
      <c r="AN11" s="14"/>
      <c r="AO11" s="14"/>
      <c r="AP11" s="15" t="s">
        <v>129</v>
      </c>
      <c r="AQ11" s="14"/>
      <c r="AR11" s="8"/>
    </row>
    <row r="12" spans="1:44" x14ac:dyDescent="0.2">
      <c r="A12" s="27"/>
      <c r="B12" s="24" t="s">
        <v>423</v>
      </c>
      <c r="C12" s="12">
        <v>0.18998619075439999</v>
      </c>
      <c r="D12" s="12">
        <v>0.12801311089760001</v>
      </c>
      <c r="E12" s="12">
        <v>0.2220538517714</v>
      </c>
      <c r="F12" s="12">
        <v>0.17522804175680001</v>
      </c>
      <c r="G12" s="12">
        <v>0.2352036206617</v>
      </c>
      <c r="H12" s="12">
        <v>0.2324198189583</v>
      </c>
      <c r="I12" s="12">
        <v>0.1518117964505</v>
      </c>
      <c r="J12" s="12">
        <v>0.23672735833440001</v>
      </c>
      <c r="K12" s="12">
        <v>0.19830633789320001</v>
      </c>
      <c r="L12" s="12">
        <v>0.183013738461</v>
      </c>
      <c r="M12" s="12">
        <v>0.18408657706260001</v>
      </c>
      <c r="N12" s="12">
        <v>0.20124021826399999</v>
      </c>
      <c r="O12" s="12">
        <v>0.23993101209129999</v>
      </c>
      <c r="P12" s="12">
        <v>0.1053601580732</v>
      </c>
      <c r="Q12" s="12">
        <v>0.18666606333239999</v>
      </c>
      <c r="R12" s="12">
        <v>0.28233768565239997</v>
      </c>
      <c r="S12" s="12">
        <v>0.17344250228700001</v>
      </c>
      <c r="T12" s="12">
        <v>0</v>
      </c>
      <c r="U12" s="12">
        <v>1</v>
      </c>
      <c r="V12" s="12">
        <v>0.2302110193095</v>
      </c>
      <c r="W12" s="12">
        <v>0.1761550992783</v>
      </c>
      <c r="X12" s="12">
        <v>0.15127494017859999</v>
      </c>
      <c r="Y12" s="12">
        <v>9.8715848532290013E-2</v>
      </c>
      <c r="Z12" s="12"/>
      <c r="AA12" s="12">
        <v>1</v>
      </c>
      <c r="AB12" s="12">
        <v>0.13299647905959999</v>
      </c>
      <c r="AC12" s="12">
        <v>0.22518848122140001</v>
      </c>
      <c r="AD12" s="12">
        <v>0.3931580545176</v>
      </c>
      <c r="AE12" s="12">
        <v>0.1580782297661</v>
      </c>
      <c r="AF12" s="12">
        <v>0.1653979417532</v>
      </c>
      <c r="AG12" s="12">
        <v>0</v>
      </c>
      <c r="AH12" s="12"/>
      <c r="AI12" s="12">
        <v>0</v>
      </c>
      <c r="AJ12" s="12">
        <v>0</v>
      </c>
      <c r="AK12" s="12">
        <v>0.35538161193399997</v>
      </c>
      <c r="AL12" s="12"/>
      <c r="AM12" s="12">
        <v>0.1769663296882</v>
      </c>
      <c r="AN12" s="12">
        <v>0.1120065042443</v>
      </c>
      <c r="AO12" s="12">
        <v>0.27916937523500002</v>
      </c>
      <c r="AP12" s="12">
        <v>0.1935223306045</v>
      </c>
      <c r="AQ12" s="12">
        <v>0</v>
      </c>
      <c r="AR12" s="8"/>
    </row>
    <row r="13" spans="1:44" x14ac:dyDescent="0.2">
      <c r="A13" s="23"/>
      <c r="B13" s="23"/>
      <c r="C13" s="13">
        <v>28</v>
      </c>
      <c r="D13" s="13">
        <v>3</v>
      </c>
      <c r="E13" s="13">
        <v>9</v>
      </c>
      <c r="F13" s="13">
        <v>8</v>
      </c>
      <c r="G13" s="13">
        <v>8</v>
      </c>
      <c r="H13" s="13">
        <v>4</v>
      </c>
      <c r="I13" s="13">
        <v>5</v>
      </c>
      <c r="J13" s="13">
        <v>5</v>
      </c>
      <c r="K13" s="13">
        <v>7</v>
      </c>
      <c r="L13" s="13">
        <v>5</v>
      </c>
      <c r="M13" s="13">
        <v>16</v>
      </c>
      <c r="N13" s="13">
        <v>10</v>
      </c>
      <c r="O13" s="13">
        <v>4</v>
      </c>
      <c r="P13" s="13">
        <v>2</v>
      </c>
      <c r="Q13" s="13">
        <v>9</v>
      </c>
      <c r="R13" s="13">
        <v>7</v>
      </c>
      <c r="S13" s="13">
        <v>2</v>
      </c>
      <c r="T13" s="13">
        <v>0</v>
      </c>
      <c r="U13" s="13">
        <v>1</v>
      </c>
      <c r="V13" s="13">
        <v>5</v>
      </c>
      <c r="W13" s="13">
        <v>13</v>
      </c>
      <c r="X13" s="13">
        <v>5</v>
      </c>
      <c r="Y13" s="13">
        <v>1</v>
      </c>
      <c r="Z13" s="13">
        <v>0</v>
      </c>
      <c r="AA13" s="13">
        <v>2</v>
      </c>
      <c r="AB13" s="13">
        <v>9</v>
      </c>
      <c r="AC13" s="13">
        <v>3</v>
      </c>
      <c r="AD13" s="13">
        <v>1</v>
      </c>
      <c r="AE13" s="13">
        <v>1</v>
      </c>
      <c r="AF13" s="13">
        <v>2</v>
      </c>
      <c r="AG13" s="13">
        <v>0</v>
      </c>
      <c r="AH13" s="13">
        <v>0</v>
      </c>
      <c r="AI13" s="13">
        <v>0</v>
      </c>
      <c r="AJ13" s="13">
        <v>0</v>
      </c>
      <c r="AK13" s="13">
        <v>10</v>
      </c>
      <c r="AL13" s="13">
        <v>0</v>
      </c>
      <c r="AM13" s="13">
        <v>2</v>
      </c>
      <c r="AN13" s="13">
        <v>4</v>
      </c>
      <c r="AO13" s="13">
        <v>12</v>
      </c>
      <c r="AP13" s="13">
        <v>8</v>
      </c>
      <c r="AQ13" s="13">
        <v>0</v>
      </c>
      <c r="AR13" s="8"/>
    </row>
    <row r="14" spans="1:44" x14ac:dyDescent="0.2">
      <c r="A14" s="23"/>
      <c r="B14" s="23"/>
      <c r="C14" s="14" t="s">
        <v>128</v>
      </c>
      <c r="D14" s="14"/>
      <c r="E14" s="14"/>
      <c r="F14" s="14"/>
      <c r="G14" s="14"/>
      <c r="H14" s="14"/>
      <c r="I14" s="14"/>
      <c r="J14" s="14"/>
      <c r="K14" s="14"/>
      <c r="L14" s="14"/>
      <c r="M14" s="14"/>
      <c r="N14" s="14"/>
      <c r="O14" s="14"/>
      <c r="P14" s="14"/>
      <c r="Q14" s="14"/>
      <c r="R14" s="14"/>
      <c r="S14" s="14"/>
      <c r="T14" s="14"/>
      <c r="U14" s="14" t="s">
        <v>128</v>
      </c>
      <c r="V14" s="14"/>
      <c r="W14" s="14"/>
      <c r="X14" s="14"/>
      <c r="Y14" s="14"/>
      <c r="Z14" s="14" t="s">
        <v>128</v>
      </c>
      <c r="AA14" s="14"/>
      <c r="AB14" s="14"/>
      <c r="AC14" s="14"/>
      <c r="AD14" s="14"/>
      <c r="AE14" s="14"/>
      <c r="AF14" s="14"/>
      <c r="AG14" s="14"/>
      <c r="AH14" s="14" t="s">
        <v>128</v>
      </c>
      <c r="AI14" s="14"/>
      <c r="AJ14" s="14" t="s">
        <v>128</v>
      </c>
      <c r="AK14" s="14"/>
      <c r="AL14" s="14" t="s">
        <v>128</v>
      </c>
      <c r="AM14" s="14"/>
      <c r="AN14" s="14"/>
      <c r="AO14" s="14"/>
      <c r="AP14" s="14"/>
      <c r="AQ14" s="14"/>
      <c r="AR14" s="8"/>
    </row>
    <row r="15" spans="1:44" x14ac:dyDescent="0.2">
      <c r="A15" s="27"/>
      <c r="B15" s="24" t="s">
        <v>424</v>
      </c>
      <c r="C15" s="12">
        <v>0.1179973952991</v>
      </c>
      <c r="D15" s="12">
        <v>0.11962781887359999</v>
      </c>
      <c r="E15" s="12">
        <v>3.872716572156E-2</v>
      </c>
      <c r="F15" s="12">
        <v>0.17513110348130001</v>
      </c>
      <c r="G15" s="12">
        <v>0.12485069866740001</v>
      </c>
      <c r="H15" s="12">
        <v>7.2585183761829999E-2</v>
      </c>
      <c r="I15" s="12">
        <v>0.18886593765070001</v>
      </c>
      <c r="J15" s="12">
        <v>6.2475747763090013E-2</v>
      </c>
      <c r="K15" s="12">
        <v>0.1099329556916</v>
      </c>
      <c r="L15" s="12">
        <v>8.9263820351080006E-2</v>
      </c>
      <c r="M15" s="12">
        <v>0.14450001821940001</v>
      </c>
      <c r="N15" s="12">
        <v>9.2684183594599998E-2</v>
      </c>
      <c r="O15" s="12">
        <v>7.391894761248001E-2</v>
      </c>
      <c r="P15" s="12">
        <v>0.11187035687999999</v>
      </c>
      <c r="Q15" s="12">
        <v>0.1260642073903</v>
      </c>
      <c r="R15" s="12">
        <v>8.2209347708500011E-2</v>
      </c>
      <c r="S15" s="12">
        <v>0</v>
      </c>
      <c r="T15" s="12">
        <v>0</v>
      </c>
      <c r="U15" s="12">
        <v>0</v>
      </c>
      <c r="V15" s="12">
        <v>0.1169012999955</v>
      </c>
      <c r="W15" s="12">
        <v>0.13209369080870001</v>
      </c>
      <c r="X15" s="12">
        <v>0.1353936727017</v>
      </c>
      <c r="Y15" s="12">
        <v>0</v>
      </c>
      <c r="Z15" s="12"/>
      <c r="AA15" s="12">
        <v>0</v>
      </c>
      <c r="AB15" s="12">
        <v>0.13208880203269999</v>
      </c>
      <c r="AC15" s="12">
        <v>0.21095801836690001</v>
      </c>
      <c r="AD15" s="12">
        <v>0</v>
      </c>
      <c r="AE15" s="12">
        <v>0</v>
      </c>
      <c r="AF15" s="12">
        <v>0</v>
      </c>
      <c r="AG15" s="12">
        <v>0</v>
      </c>
      <c r="AH15" s="12"/>
      <c r="AI15" s="12">
        <v>0</v>
      </c>
      <c r="AJ15" s="12">
        <v>1</v>
      </c>
      <c r="AK15" s="12">
        <v>0.20490167158270001</v>
      </c>
      <c r="AL15" s="12"/>
      <c r="AM15" s="12">
        <v>0.1922843579695</v>
      </c>
      <c r="AN15" s="12">
        <v>0.22505020785339999</v>
      </c>
      <c r="AO15" s="12">
        <v>9.1234414583869994E-2</v>
      </c>
      <c r="AP15" s="12">
        <v>5.3163874501689988E-2</v>
      </c>
      <c r="AQ15" s="12">
        <v>0</v>
      </c>
      <c r="AR15" s="8"/>
    </row>
    <row r="16" spans="1:44" x14ac:dyDescent="0.2">
      <c r="A16" s="23"/>
      <c r="B16" s="23"/>
      <c r="C16" s="13">
        <v>19</v>
      </c>
      <c r="D16" s="13">
        <v>4</v>
      </c>
      <c r="E16" s="13">
        <v>2</v>
      </c>
      <c r="F16" s="13">
        <v>9</v>
      </c>
      <c r="G16" s="13">
        <v>4</v>
      </c>
      <c r="H16" s="13">
        <v>1</v>
      </c>
      <c r="I16" s="13">
        <v>5</v>
      </c>
      <c r="J16" s="13">
        <v>2</v>
      </c>
      <c r="K16" s="13">
        <v>4</v>
      </c>
      <c r="L16" s="13">
        <v>4</v>
      </c>
      <c r="M16" s="13">
        <v>14</v>
      </c>
      <c r="N16" s="13">
        <v>4</v>
      </c>
      <c r="O16" s="13">
        <v>2</v>
      </c>
      <c r="P16" s="13">
        <v>3</v>
      </c>
      <c r="Q16" s="13">
        <v>6</v>
      </c>
      <c r="R16" s="13">
        <v>3</v>
      </c>
      <c r="S16" s="13">
        <v>0</v>
      </c>
      <c r="T16" s="13">
        <v>0</v>
      </c>
      <c r="U16" s="13">
        <v>0</v>
      </c>
      <c r="V16" s="13">
        <v>4</v>
      </c>
      <c r="W16" s="13">
        <v>8</v>
      </c>
      <c r="X16" s="13">
        <v>6</v>
      </c>
      <c r="Y16" s="13">
        <v>0</v>
      </c>
      <c r="Z16" s="13">
        <v>0</v>
      </c>
      <c r="AA16" s="13">
        <v>0</v>
      </c>
      <c r="AB16" s="13">
        <v>10</v>
      </c>
      <c r="AC16" s="13">
        <v>3</v>
      </c>
      <c r="AD16" s="13">
        <v>0</v>
      </c>
      <c r="AE16" s="13">
        <v>0</v>
      </c>
      <c r="AF16" s="13">
        <v>0</v>
      </c>
      <c r="AG16" s="13">
        <v>0</v>
      </c>
      <c r="AH16" s="13">
        <v>0</v>
      </c>
      <c r="AI16" s="13">
        <v>0</v>
      </c>
      <c r="AJ16" s="13">
        <v>1</v>
      </c>
      <c r="AK16" s="13">
        <v>4</v>
      </c>
      <c r="AL16" s="13">
        <v>0</v>
      </c>
      <c r="AM16" s="13">
        <v>1</v>
      </c>
      <c r="AN16" s="13">
        <v>8</v>
      </c>
      <c r="AO16" s="13">
        <v>5</v>
      </c>
      <c r="AP16" s="13">
        <v>4</v>
      </c>
      <c r="AQ16" s="13">
        <v>0</v>
      </c>
      <c r="AR16" s="8"/>
    </row>
    <row r="17" spans="1:44" x14ac:dyDescent="0.2">
      <c r="A17" s="23"/>
      <c r="B17" s="23"/>
      <c r="C17" s="14" t="s">
        <v>128</v>
      </c>
      <c r="D17" s="14"/>
      <c r="E17" s="14"/>
      <c r="F17" s="14"/>
      <c r="G17" s="14"/>
      <c r="H17" s="14"/>
      <c r="I17" s="14"/>
      <c r="J17" s="14"/>
      <c r="K17" s="14"/>
      <c r="L17" s="14"/>
      <c r="M17" s="14"/>
      <c r="N17" s="14"/>
      <c r="O17" s="14"/>
      <c r="P17" s="14"/>
      <c r="Q17" s="14"/>
      <c r="R17" s="14"/>
      <c r="S17" s="14"/>
      <c r="T17" s="14"/>
      <c r="U17" s="14" t="s">
        <v>128</v>
      </c>
      <c r="V17" s="14"/>
      <c r="W17" s="14"/>
      <c r="X17" s="14"/>
      <c r="Y17" s="14"/>
      <c r="Z17" s="14" t="s">
        <v>128</v>
      </c>
      <c r="AA17" s="14"/>
      <c r="AB17" s="14"/>
      <c r="AC17" s="14"/>
      <c r="AD17" s="14"/>
      <c r="AE17" s="14"/>
      <c r="AF17" s="14"/>
      <c r="AG17" s="14"/>
      <c r="AH17" s="14" t="s">
        <v>128</v>
      </c>
      <c r="AI17" s="14"/>
      <c r="AJ17" s="14" t="s">
        <v>128</v>
      </c>
      <c r="AK17" s="14"/>
      <c r="AL17" s="14" t="s">
        <v>128</v>
      </c>
      <c r="AM17" s="14"/>
      <c r="AN17" s="14"/>
      <c r="AO17" s="14"/>
      <c r="AP17" s="14"/>
      <c r="AQ17" s="14"/>
      <c r="AR17" s="8"/>
    </row>
    <row r="18" spans="1:44" x14ac:dyDescent="0.2">
      <c r="A18" s="27"/>
      <c r="B18" s="24" t="s">
        <v>425</v>
      </c>
      <c r="C18" s="12">
        <v>0.22422114095039999</v>
      </c>
      <c r="D18" s="12">
        <v>0.18442708358160001</v>
      </c>
      <c r="E18" s="12">
        <v>0.26702066367760002</v>
      </c>
      <c r="F18" s="12">
        <v>0.18698998878799999</v>
      </c>
      <c r="G18" s="12">
        <v>0.27020830756230002</v>
      </c>
      <c r="H18" s="12">
        <v>0.40605150608410001</v>
      </c>
      <c r="I18" s="12">
        <v>0.16214363673980001</v>
      </c>
      <c r="J18" s="12">
        <v>0.1426605388652</v>
      </c>
      <c r="K18" s="12">
        <v>0.32627127732529998</v>
      </c>
      <c r="L18" s="12">
        <v>0.19731344222550001</v>
      </c>
      <c r="M18" s="12">
        <v>0.2268055927822</v>
      </c>
      <c r="N18" s="12">
        <v>0.23156113314660001</v>
      </c>
      <c r="O18" s="12">
        <v>3.2103703470889998E-2</v>
      </c>
      <c r="P18" s="12">
        <v>0</v>
      </c>
      <c r="Q18" s="12">
        <v>0.26067667538020001</v>
      </c>
      <c r="R18" s="12">
        <v>0.33672232787520001</v>
      </c>
      <c r="S18" s="12">
        <v>0.34304469394999998</v>
      </c>
      <c r="T18" s="12">
        <v>0.6850223618497</v>
      </c>
      <c r="U18" s="12">
        <v>0</v>
      </c>
      <c r="V18" s="12">
        <v>7.1321620731139998E-2</v>
      </c>
      <c r="W18" s="12">
        <v>0.27862528180919999</v>
      </c>
      <c r="X18" s="12">
        <v>0.26573452266129999</v>
      </c>
      <c r="Y18" s="12">
        <v>0.38658006738529999</v>
      </c>
      <c r="Z18" s="12"/>
      <c r="AA18" s="12">
        <v>0</v>
      </c>
      <c r="AB18" s="12">
        <v>0.3012924488482</v>
      </c>
      <c r="AC18" s="12">
        <v>0.20919246113600001</v>
      </c>
      <c r="AD18" s="12">
        <v>0</v>
      </c>
      <c r="AE18" s="12">
        <v>0</v>
      </c>
      <c r="AF18" s="12">
        <v>4.2565575140230003E-2</v>
      </c>
      <c r="AG18" s="12">
        <v>0.44979060740600002</v>
      </c>
      <c r="AH18" s="12"/>
      <c r="AI18" s="12">
        <v>0.57423764739249994</v>
      </c>
      <c r="AJ18" s="12">
        <v>0</v>
      </c>
      <c r="AK18" s="12">
        <v>0.18165492410270001</v>
      </c>
      <c r="AL18" s="12"/>
      <c r="AM18" s="12">
        <v>0.35000014330079998</v>
      </c>
      <c r="AN18" s="12">
        <v>0.32525504929709997</v>
      </c>
      <c r="AO18" s="12">
        <v>0.1804492572577</v>
      </c>
      <c r="AP18" s="12">
        <v>0.120880870958</v>
      </c>
      <c r="AQ18" s="12">
        <v>0.91464505181020006</v>
      </c>
      <c r="AR18" s="8"/>
    </row>
    <row r="19" spans="1:44" x14ac:dyDescent="0.2">
      <c r="A19" s="23"/>
      <c r="B19" s="23"/>
      <c r="C19" s="13">
        <v>31</v>
      </c>
      <c r="D19" s="13">
        <v>8</v>
      </c>
      <c r="E19" s="13">
        <v>7</v>
      </c>
      <c r="F19" s="13">
        <v>8</v>
      </c>
      <c r="G19" s="13">
        <v>8</v>
      </c>
      <c r="H19" s="13">
        <v>4</v>
      </c>
      <c r="I19" s="13">
        <v>5</v>
      </c>
      <c r="J19" s="13">
        <v>4</v>
      </c>
      <c r="K19" s="13">
        <v>9</v>
      </c>
      <c r="L19" s="13">
        <v>7</v>
      </c>
      <c r="M19" s="13">
        <v>19</v>
      </c>
      <c r="N19" s="13">
        <v>10</v>
      </c>
      <c r="O19" s="13">
        <v>1</v>
      </c>
      <c r="P19" s="13">
        <v>0</v>
      </c>
      <c r="Q19" s="13">
        <v>9</v>
      </c>
      <c r="R19" s="13">
        <v>8</v>
      </c>
      <c r="S19" s="13">
        <v>3</v>
      </c>
      <c r="T19" s="13">
        <v>2</v>
      </c>
      <c r="U19" s="13">
        <v>0</v>
      </c>
      <c r="V19" s="13">
        <v>3</v>
      </c>
      <c r="W19" s="13">
        <v>12</v>
      </c>
      <c r="X19" s="13">
        <v>10</v>
      </c>
      <c r="Y19" s="13">
        <v>4</v>
      </c>
      <c r="Z19" s="13">
        <v>0</v>
      </c>
      <c r="AA19" s="13">
        <v>0</v>
      </c>
      <c r="AB19" s="13">
        <v>14</v>
      </c>
      <c r="AC19" s="13">
        <v>4</v>
      </c>
      <c r="AD19" s="13">
        <v>0</v>
      </c>
      <c r="AE19" s="13">
        <v>0</v>
      </c>
      <c r="AF19" s="13">
        <v>1</v>
      </c>
      <c r="AG19" s="13">
        <v>1</v>
      </c>
      <c r="AH19" s="13">
        <v>0</v>
      </c>
      <c r="AI19" s="13">
        <v>1</v>
      </c>
      <c r="AJ19" s="13">
        <v>0</v>
      </c>
      <c r="AK19" s="13">
        <v>7</v>
      </c>
      <c r="AL19" s="13">
        <v>0</v>
      </c>
      <c r="AM19" s="13">
        <v>3</v>
      </c>
      <c r="AN19" s="13">
        <v>8</v>
      </c>
      <c r="AO19" s="13">
        <v>7</v>
      </c>
      <c r="AP19" s="13">
        <v>7</v>
      </c>
      <c r="AQ19" s="13">
        <v>4</v>
      </c>
      <c r="AR19" s="8"/>
    </row>
    <row r="20" spans="1:44" x14ac:dyDescent="0.2">
      <c r="A20" s="23"/>
      <c r="B20" s="23"/>
      <c r="C20" s="14" t="s">
        <v>128</v>
      </c>
      <c r="D20" s="14"/>
      <c r="E20" s="14"/>
      <c r="F20" s="14"/>
      <c r="G20" s="14"/>
      <c r="H20" s="14"/>
      <c r="I20" s="14"/>
      <c r="J20" s="14"/>
      <c r="K20" s="14"/>
      <c r="L20" s="14"/>
      <c r="M20" s="14"/>
      <c r="N20" s="14"/>
      <c r="O20" s="14"/>
      <c r="P20" s="14"/>
      <c r="Q20" s="14"/>
      <c r="R20" s="14"/>
      <c r="S20" s="14"/>
      <c r="T20" s="15" t="s">
        <v>187</v>
      </c>
      <c r="U20" s="14" t="s">
        <v>128</v>
      </c>
      <c r="V20" s="14"/>
      <c r="W20" s="14"/>
      <c r="X20" s="14"/>
      <c r="Y20" s="14"/>
      <c r="Z20" s="14" t="s">
        <v>128</v>
      </c>
      <c r="AA20" s="14"/>
      <c r="AB20" s="14"/>
      <c r="AC20" s="14"/>
      <c r="AD20" s="14"/>
      <c r="AE20" s="14"/>
      <c r="AF20" s="14"/>
      <c r="AG20" s="14"/>
      <c r="AH20" s="14" t="s">
        <v>128</v>
      </c>
      <c r="AI20" s="14"/>
      <c r="AJ20" s="14" t="s">
        <v>128</v>
      </c>
      <c r="AK20" s="14"/>
      <c r="AL20" s="14" t="s">
        <v>128</v>
      </c>
      <c r="AM20" s="14"/>
      <c r="AN20" s="14"/>
      <c r="AO20" s="14"/>
      <c r="AP20" s="14"/>
      <c r="AQ20" s="15" t="s">
        <v>177</v>
      </c>
      <c r="AR20" s="8"/>
    </row>
    <row r="21" spans="1:44" x14ac:dyDescent="0.2">
      <c r="A21" s="27"/>
      <c r="B21" s="24" t="s">
        <v>141</v>
      </c>
      <c r="C21" s="12">
        <v>0.34221853624949999</v>
      </c>
      <c r="D21" s="12">
        <v>0.3040549024552</v>
      </c>
      <c r="E21" s="12">
        <v>0.30574782939919998</v>
      </c>
      <c r="F21" s="12">
        <v>0.36212109226929989</v>
      </c>
      <c r="G21" s="12">
        <v>0.3950590062296</v>
      </c>
      <c r="H21" s="12">
        <v>0.47863668984590002</v>
      </c>
      <c r="I21" s="12">
        <v>0.35100957439059999</v>
      </c>
      <c r="J21" s="12">
        <v>0.2051362866283</v>
      </c>
      <c r="K21" s="12">
        <v>0.43620423301700001</v>
      </c>
      <c r="L21" s="12">
        <v>0.28657726257650001</v>
      </c>
      <c r="M21" s="12">
        <v>0.37130561100170001</v>
      </c>
      <c r="N21" s="12">
        <v>0.3242453167412</v>
      </c>
      <c r="O21" s="12">
        <v>0.1060226510834</v>
      </c>
      <c r="P21" s="12">
        <v>0.11187035687999999</v>
      </c>
      <c r="Q21" s="12">
        <v>0.38674088277049989</v>
      </c>
      <c r="R21" s="12">
        <v>0.41893167558369998</v>
      </c>
      <c r="S21" s="12">
        <v>0.34304469394999998</v>
      </c>
      <c r="T21" s="12">
        <v>0.6850223618497</v>
      </c>
      <c r="U21" s="12">
        <v>0</v>
      </c>
      <c r="V21" s="12">
        <v>0.18822292072659999</v>
      </c>
      <c r="W21" s="12">
        <v>0.41071897261790002</v>
      </c>
      <c r="X21" s="12">
        <v>0.40112819536299998</v>
      </c>
      <c r="Y21" s="12">
        <v>0.38658006738529999</v>
      </c>
      <c r="Z21" s="12"/>
      <c r="AA21" s="12">
        <v>0</v>
      </c>
      <c r="AB21" s="12">
        <v>0.43338125088090002</v>
      </c>
      <c r="AC21" s="12">
        <v>0.42015047950290002</v>
      </c>
      <c r="AD21" s="12">
        <v>0</v>
      </c>
      <c r="AE21" s="12">
        <v>0</v>
      </c>
      <c r="AF21" s="12">
        <v>4.2565575140230003E-2</v>
      </c>
      <c r="AG21" s="12">
        <v>0.44979060740600002</v>
      </c>
      <c r="AH21" s="12"/>
      <c r="AI21" s="12">
        <v>0.57423764739249994</v>
      </c>
      <c r="AJ21" s="12">
        <v>1</v>
      </c>
      <c r="AK21" s="12">
        <v>0.38655659568549999</v>
      </c>
      <c r="AL21" s="12"/>
      <c r="AM21" s="12">
        <v>0.5422845012702</v>
      </c>
      <c r="AN21" s="12">
        <v>0.55030525715049994</v>
      </c>
      <c r="AO21" s="12">
        <v>0.27168367184160003</v>
      </c>
      <c r="AP21" s="12">
        <v>0.1740447454597</v>
      </c>
      <c r="AQ21" s="12">
        <v>0.91464505181020006</v>
      </c>
      <c r="AR21" s="8"/>
    </row>
    <row r="22" spans="1:44" x14ac:dyDescent="0.2">
      <c r="A22" s="23"/>
      <c r="B22" s="23"/>
      <c r="C22" s="13">
        <v>50</v>
      </c>
      <c r="D22" s="13">
        <v>12</v>
      </c>
      <c r="E22" s="13">
        <v>9</v>
      </c>
      <c r="F22" s="13">
        <v>17</v>
      </c>
      <c r="G22" s="13">
        <v>12</v>
      </c>
      <c r="H22" s="13">
        <v>5</v>
      </c>
      <c r="I22" s="13">
        <v>10</v>
      </c>
      <c r="J22" s="13">
        <v>6</v>
      </c>
      <c r="K22" s="13">
        <v>13</v>
      </c>
      <c r="L22" s="13">
        <v>11</v>
      </c>
      <c r="M22" s="13">
        <v>33</v>
      </c>
      <c r="N22" s="13">
        <v>14</v>
      </c>
      <c r="O22" s="13">
        <v>3</v>
      </c>
      <c r="P22" s="13">
        <v>3</v>
      </c>
      <c r="Q22" s="13">
        <v>15</v>
      </c>
      <c r="R22" s="13">
        <v>11</v>
      </c>
      <c r="S22" s="13">
        <v>3</v>
      </c>
      <c r="T22" s="13">
        <v>2</v>
      </c>
      <c r="U22" s="13">
        <v>0</v>
      </c>
      <c r="V22" s="13">
        <v>7</v>
      </c>
      <c r="W22" s="13">
        <v>20</v>
      </c>
      <c r="X22" s="13">
        <v>16</v>
      </c>
      <c r="Y22" s="13">
        <v>4</v>
      </c>
      <c r="Z22" s="13">
        <v>0</v>
      </c>
      <c r="AA22" s="13">
        <v>0</v>
      </c>
      <c r="AB22" s="13">
        <v>24</v>
      </c>
      <c r="AC22" s="13">
        <v>7</v>
      </c>
      <c r="AD22" s="13">
        <v>0</v>
      </c>
      <c r="AE22" s="13">
        <v>0</v>
      </c>
      <c r="AF22" s="13">
        <v>1</v>
      </c>
      <c r="AG22" s="13">
        <v>1</v>
      </c>
      <c r="AH22" s="13">
        <v>0</v>
      </c>
      <c r="AI22" s="13">
        <v>1</v>
      </c>
      <c r="AJ22" s="13">
        <v>1</v>
      </c>
      <c r="AK22" s="13">
        <v>11</v>
      </c>
      <c r="AL22" s="13">
        <v>0</v>
      </c>
      <c r="AM22" s="13">
        <v>4</v>
      </c>
      <c r="AN22" s="13">
        <v>16</v>
      </c>
      <c r="AO22" s="13">
        <v>12</v>
      </c>
      <c r="AP22" s="13">
        <v>11</v>
      </c>
      <c r="AQ22" s="13">
        <v>4</v>
      </c>
      <c r="AR22" s="8"/>
    </row>
    <row r="23" spans="1:44" x14ac:dyDescent="0.2">
      <c r="A23" s="23"/>
      <c r="B23" s="23"/>
      <c r="C23" s="14" t="s">
        <v>128</v>
      </c>
      <c r="D23" s="14"/>
      <c r="E23" s="14"/>
      <c r="F23" s="14"/>
      <c r="G23" s="14"/>
      <c r="H23" s="14"/>
      <c r="I23" s="14"/>
      <c r="J23" s="14"/>
      <c r="K23" s="14"/>
      <c r="L23" s="14"/>
      <c r="M23" s="14"/>
      <c r="N23" s="14"/>
      <c r="O23" s="14"/>
      <c r="P23" s="14"/>
      <c r="Q23" s="14"/>
      <c r="R23" s="14"/>
      <c r="S23" s="14"/>
      <c r="T23" s="14"/>
      <c r="U23" s="14" t="s">
        <v>128</v>
      </c>
      <c r="V23" s="14"/>
      <c r="W23" s="14"/>
      <c r="X23" s="14"/>
      <c r="Y23" s="14"/>
      <c r="Z23" s="14" t="s">
        <v>128</v>
      </c>
      <c r="AA23" s="14"/>
      <c r="AB23" s="14"/>
      <c r="AC23" s="14"/>
      <c r="AD23" s="14"/>
      <c r="AE23" s="14"/>
      <c r="AF23" s="14"/>
      <c r="AG23" s="14"/>
      <c r="AH23" s="14" t="s">
        <v>128</v>
      </c>
      <c r="AI23" s="14"/>
      <c r="AJ23" s="14" t="s">
        <v>128</v>
      </c>
      <c r="AK23" s="14"/>
      <c r="AL23" s="14" t="s">
        <v>128</v>
      </c>
      <c r="AM23" s="14"/>
      <c r="AN23" s="14"/>
      <c r="AO23" s="14"/>
      <c r="AP23" s="14"/>
      <c r="AQ23" s="15" t="s">
        <v>136</v>
      </c>
      <c r="AR23" s="8"/>
    </row>
    <row r="24" spans="1:44" x14ac:dyDescent="0.2">
      <c r="A24" s="27"/>
      <c r="B24" s="24" t="s">
        <v>67</v>
      </c>
      <c r="C24" s="12">
        <v>1</v>
      </c>
      <c r="D24" s="12">
        <v>1</v>
      </c>
      <c r="E24" s="12">
        <v>1</v>
      </c>
      <c r="F24" s="12">
        <v>1</v>
      </c>
      <c r="G24" s="12">
        <v>1</v>
      </c>
      <c r="H24" s="12">
        <v>1</v>
      </c>
      <c r="I24" s="12">
        <v>1</v>
      </c>
      <c r="J24" s="12">
        <v>1</v>
      </c>
      <c r="K24" s="12">
        <v>1</v>
      </c>
      <c r="L24" s="12">
        <v>1</v>
      </c>
      <c r="M24" s="12">
        <v>1</v>
      </c>
      <c r="N24" s="12">
        <v>1</v>
      </c>
      <c r="O24" s="12">
        <v>1</v>
      </c>
      <c r="P24" s="12">
        <v>1</v>
      </c>
      <c r="Q24" s="12">
        <v>1</v>
      </c>
      <c r="R24" s="12">
        <v>1</v>
      </c>
      <c r="S24" s="12">
        <v>1</v>
      </c>
      <c r="T24" s="12">
        <v>1</v>
      </c>
      <c r="U24" s="12">
        <v>1</v>
      </c>
      <c r="V24" s="12">
        <v>1</v>
      </c>
      <c r="W24" s="12">
        <v>1</v>
      </c>
      <c r="X24" s="12">
        <v>1</v>
      </c>
      <c r="Y24" s="12">
        <v>1</v>
      </c>
      <c r="Z24" s="12"/>
      <c r="AA24" s="12">
        <v>1</v>
      </c>
      <c r="AB24" s="12">
        <v>1</v>
      </c>
      <c r="AC24" s="12">
        <v>1</v>
      </c>
      <c r="AD24" s="12">
        <v>1</v>
      </c>
      <c r="AE24" s="12">
        <v>1</v>
      </c>
      <c r="AF24" s="12">
        <v>1</v>
      </c>
      <c r="AG24" s="12">
        <v>1</v>
      </c>
      <c r="AH24" s="12"/>
      <c r="AI24" s="12">
        <v>1</v>
      </c>
      <c r="AJ24" s="12">
        <v>1</v>
      </c>
      <c r="AK24" s="12">
        <v>1</v>
      </c>
      <c r="AL24" s="12"/>
      <c r="AM24" s="12">
        <v>1</v>
      </c>
      <c r="AN24" s="12">
        <v>1</v>
      </c>
      <c r="AO24" s="12">
        <v>1</v>
      </c>
      <c r="AP24" s="12">
        <v>1</v>
      </c>
      <c r="AQ24" s="12">
        <v>1</v>
      </c>
      <c r="AR24" s="8"/>
    </row>
    <row r="25" spans="1:44" x14ac:dyDescent="0.2">
      <c r="A25" s="23"/>
      <c r="B25" s="23"/>
      <c r="C25" s="13">
        <v>135</v>
      </c>
      <c r="D25" s="13">
        <v>31</v>
      </c>
      <c r="E25" s="13">
        <v>32</v>
      </c>
      <c r="F25" s="13">
        <v>43</v>
      </c>
      <c r="G25" s="13">
        <v>29</v>
      </c>
      <c r="H25" s="13">
        <v>11</v>
      </c>
      <c r="I25" s="13">
        <v>24</v>
      </c>
      <c r="J25" s="13">
        <v>22</v>
      </c>
      <c r="K25" s="13">
        <v>30</v>
      </c>
      <c r="L25" s="13">
        <v>33</v>
      </c>
      <c r="M25" s="13">
        <v>84</v>
      </c>
      <c r="N25" s="13">
        <v>39</v>
      </c>
      <c r="O25" s="13">
        <v>17</v>
      </c>
      <c r="P25" s="13">
        <v>12</v>
      </c>
      <c r="Q25" s="13">
        <v>40</v>
      </c>
      <c r="R25" s="13">
        <v>27</v>
      </c>
      <c r="S25" s="13">
        <v>11</v>
      </c>
      <c r="T25" s="13">
        <v>3</v>
      </c>
      <c r="U25" s="13">
        <v>1</v>
      </c>
      <c r="V25" s="13">
        <v>29</v>
      </c>
      <c r="W25" s="13">
        <v>52</v>
      </c>
      <c r="X25" s="13">
        <v>31</v>
      </c>
      <c r="Y25" s="13">
        <v>10</v>
      </c>
      <c r="Z25" s="13">
        <v>0</v>
      </c>
      <c r="AA25" s="13">
        <v>2</v>
      </c>
      <c r="AB25" s="13">
        <v>55</v>
      </c>
      <c r="AC25" s="13">
        <v>18</v>
      </c>
      <c r="AD25" s="13">
        <v>3</v>
      </c>
      <c r="AE25" s="13">
        <v>4</v>
      </c>
      <c r="AF25" s="13">
        <v>10</v>
      </c>
      <c r="AG25" s="13">
        <v>2</v>
      </c>
      <c r="AH25" s="13">
        <v>0</v>
      </c>
      <c r="AI25" s="13">
        <v>2</v>
      </c>
      <c r="AJ25" s="13">
        <v>1</v>
      </c>
      <c r="AK25" s="13">
        <v>29</v>
      </c>
      <c r="AL25" s="13">
        <v>0</v>
      </c>
      <c r="AM25" s="13">
        <v>9</v>
      </c>
      <c r="AN25" s="13">
        <v>29</v>
      </c>
      <c r="AO25" s="13">
        <v>40</v>
      </c>
      <c r="AP25" s="13">
        <v>40</v>
      </c>
      <c r="AQ25" s="13">
        <v>5</v>
      </c>
      <c r="AR25" s="8"/>
    </row>
    <row r="26" spans="1:44" x14ac:dyDescent="0.2">
      <c r="A26" s="23"/>
      <c r="B26" s="23"/>
      <c r="C26" s="14" t="s">
        <v>128</v>
      </c>
      <c r="D26" s="14" t="s">
        <v>128</v>
      </c>
      <c r="E26" s="14" t="s">
        <v>128</v>
      </c>
      <c r="F26" s="14" t="s">
        <v>128</v>
      </c>
      <c r="G26" s="14" t="s">
        <v>128</v>
      </c>
      <c r="H26" s="14" t="s">
        <v>128</v>
      </c>
      <c r="I26" s="14" t="s">
        <v>128</v>
      </c>
      <c r="J26" s="14" t="s">
        <v>128</v>
      </c>
      <c r="K26" s="14" t="s">
        <v>128</v>
      </c>
      <c r="L26" s="14" t="s">
        <v>128</v>
      </c>
      <c r="M26" s="14" t="s">
        <v>128</v>
      </c>
      <c r="N26" s="14" t="s">
        <v>128</v>
      </c>
      <c r="O26" s="14" t="s">
        <v>128</v>
      </c>
      <c r="P26" s="14" t="s">
        <v>128</v>
      </c>
      <c r="Q26" s="14" t="s">
        <v>128</v>
      </c>
      <c r="R26" s="14" t="s">
        <v>128</v>
      </c>
      <c r="S26" s="14" t="s">
        <v>128</v>
      </c>
      <c r="T26" s="14" t="s">
        <v>128</v>
      </c>
      <c r="U26" s="14" t="s">
        <v>128</v>
      </c>
      <c r="V26" s="14" t="s">
        <v>128</v>
      </c>
      <c r="W26" s="14" t="s">
        <v>128</v>
      </c>
      <c r="X26" s="14" t="s">
        <v>128</v>
      </c>
      <c r="Y26" s="14" t="s">
        <v>128</v>
      </c>
      <c r="Z26" s="14" t="s">
        <v>128</v>
      </c>
      <c r="AA26" s="14" t="s">
        <v>128</v>
      </c>
      <c r="AB26" s="14" t="s">
        <v>128</v>
      </c>
      <c r="AC26" s="14" t="s">
        <v>128</v>
      </c>
      <c r="AD26" s="14" t="s">
        <v>128</v>
      </c>
      <c r="AE26" s="14" t="s">
        <v>128</v>
      </c>
      <c r="AF26" s="14" t="s">
        <v>128</v>
      </c>
      <c r="AG26" s="14" t="s">
        <v>128</v>
      </c>
      <c r="AH26" s="14" t="s">
        <v>128</v>
      </c>
      <c r="AI26" s="14" t="s">
        <v>128</v>
      </c>
      <c r="AJ26" s="14" t="s">
        <v>128</v>
      </c>
      <c r="AK26" s="14" t="s">
        <v>128</v>
      </c>
      <c r="AL26" s="14" t="s">
        <v>128</v>
      </c>
      <c r="AM26" s="14" t="s">
        <v>128</v>
      </c>
      <c r="AN26" s="14" t="s">
        <v>128</v>
      </c>
      <c r="AO26" s="14" t="s">
        <v>128</v>
      </c>
      <c r="AP26" s="14" t="s">
        <v>128</v>
      </c>
      <c r="AQ26" s="14" t="s">
        <v>128</v>
      </c>
      <c r="AR26" s="8"/>
    </row>
    <row r="27" spans="1:44" x14ac:dyDescent="0.2">
      <c r="A27" s="16" t="s">
        <v>426</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row>
    <row r="28" spans="1:44" x14ac:dyDescent="0.2">
      <c r="A28" s="18" t="s">
        <v>144</v>
      </c>
    </row>
  </sheetData>
  <mergeCells count="18">
    <mergeCell ref="B21:B23"/>
    <mergeCell ref="B24:B26"/>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s>
  <hyperlinks>
    <hyperlink ref="A1" location="'TOC'!A1:A1" display="Back to TOC" xr:uid="{00000000-0004-0000-14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R3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427</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428</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429</v>
      </c>
      <c r="B6" s="24" t="s">
        <v>430</v>
      </c>
      <c r="C6" s="12">
        <v>0.34077696523989998</v>
      </c>
      <c r="D6" s="12">
        <v>0.189745959879</v>
      </c>
      <c r="E6" s="12">
        <v>0.26481300317939999</v>
      </c>
      <c r="F6" s="12">
        <v>0.57959612361949997</v>
      </c>
      <c r="G6" s="12">
        <v>0.21246125758430001</v>
      </c>
      <c r="H6" s="12">
        <v>4.4417896496800002E-2</v>
      </c>
      <c r="I6" s="12">
        <v>0.38851491300759999</v>
      </c>
      <c r="J6" s="12">
        <v>0.26210620808290003</v>
      </c>
      <c r="K6" s="12">
        <v>0.53917991877710003</v>
      </c>
      <c r="L6" s="12">
        <v>0.32088475253839999</v>
      </c>
      <c r="M6" s="12">
        <v>0.36660835574180001</v>
      </c>
      <c r="N6" s="12">
        <v>0.3057420100521</v>
      </c>
      <c r="O6" s="12">
        <v>0.45386356901109998</v>
      </c>
      <c r="P6" s="12">
        <v>0</v>
      </c>
      <c r="Q6" s="12">
        <v>0.1036038699085</v>
      </c>
      <c r="R6" s="12">
        <v>0.60714372121269999</v>
      </c>
      <c r="S6" s="12">
        <v>0.58531251467900003</v>
      </c>
      <c r="T6" s="12">
        <v>1</v>
      </c>
      <c r="U6" s="12">
        <v>0.55458232544870001</v>
      </c>
      <c r="V6" s="12">
        <v>0.23868202694990001</v>
      </c>
      <c r="W6" s="12">
        <v>0.1688504943227</v>
      </c>
      <c r="X6" s="12">
        <v>0.48654676901019989</v>
      </c>
      <c r="Y6" s="12">
        <v>0.74994287095180001</v>
      </c>
      <c r="Z6" s="12"/>
      <c r="AA6" s="12">
        <v>1</v>
      </c>
      <c r="AB6" s="12">
        <v>0.31168953803159999</v>
      </c>
      <c r="AC6" s="12">
        <v>0.41412248831710002</v>
      </c>
      <c r="AD6" s="12">
        <v>0.3873254954916</v>
      </c>
      <c r="AE6" s="12">
        <v>0.53534575732009992</v>
      </c>
      <c r="AF6" s="12">
        <v>0.21008180373900001</v>
      </c>
      <c r="AG6" s="12">
        <v>1</v>
      </c>
      <c r="AH6" s="12"/>
      <c r="AI6" s="12">
        <v>0</v>
      </c>
      <c r="AJ6" s="12"/>
      <c r="AK6" s="12">
        <v>0.39769096753510003</v>
      </c>
      <c r="AL6" s="12"/>
      <c r="AM6" s="12">
        <v>0.30081843461739999</v>
      </c>
      <c r="AN6" s="12">
        <v>0.33586329172040003</v>
      </c>
      <c r="AO6" s="12">
        <v>0.46971349954670011</v>
      </c>
      <c r="AP6" s="12">
        <v>0.19385786139399999</v>
      </c>
      <c r="AQ6" s="12">
        <v>1</v>
      </c>
      <c r="AR6" s="8"/>
    </row>
    <row r="7" spans="1:44" x14ac:dyDescent="0.2">
      <c r="A7" s="23"/>
      <c r="B7" s="23"/>
      <c r="C7" s="13">
        <v>35</v>
      </c>
      <c r="D7" s="13">
        <v>8</v>
      </c>
      <c r="E7" s="13">
        <v>5</v>
      </c>
      <c r="F7" s="13">
        <v>14</v>
      </c>
      <c r="G7" s="13">
        <v>8</v>
      </c>
      <c r="H7" s="13">
        <v>1</v>
      </c>
      <c r="I7" s="13">
        <v>4</v>
      </c>
      <c r="J7" s="13">
        <v>5</v>
      </c>
      <c r="K7" s="13">
        <v>10</v>
      </c>
      <c r="L7" s="13">
        <v>10</v>
      </c>
      <c r="M7" s="13">
        <v>22</v>
      </c>
      <c r="N7" s="13">
        <v>9</v>
      </c>
      <c r="O7" s="13">
        <v>4</v>
      </c>
      <c r="P7" s="13">
        <v>0</v>
      </c>
      <c r="Q7" s="13">
        <v>5</v>
      </c>
      <c r="R7" s="13">
        <v>11</v>
      </c>
      <c r="S7" s="13">
        <v>7</v>
      </c>
      <c r="T7" s="13">
        <v>2</v>
      </c>
      <c r="U7" s="13">
        <v>1</v>
      </c>
      <c r="V7" s="13">
        <v>5</v>
      </c>
      <c r="W7" s="13">
        <v>8</v>
      </c>
      <c r="X7" s="13">
        <v>9</v>
      </c>
      <c r="Y7" s="13">
        <v>8</v>
      </c>
      <c r="Z7" s="13">
        <v>0</v>
      </c>
      <c r="AA7" s="13">
        <v>1</v>
      </c>
      <c r="AB7" s="13">
        <v>10</v>
      </c>
      <c r="AC7" s="13">
        <v>5</v>
      </c>
      <c r="AD7" s="13">
        <v>1</v>
      </c>
      <c r="AE7" s="13">
        <v>2</v>
      </c>
      <c r="AF7" s="13">
        <v>4</v>
      </c>
      <c r="AG7" s="13">
        <v>1</v>
      </c>
      <c r="AH7" s="13">
        <v>0</v>
      </c>
      <c r="AI7" s="13">
        <v>0</v>
      </c>
      <c r="AJ7" s="13">
        <v>0</v>
      </c>
      <c r="AK7" s="13">
        <v>8</v>
      </c>
      <c r="AL7" s="13">
        <v>0</v>
      </c>
      <c r="AM7" s="13">
        <v>2</v>
      </c>
      <c r="AN7" s="13">
        <v>4</v>
      </c>
      <c r="AO7" s="13">
        <v>12</v>
      </c>
      <c r="AP7" s="13">
        <v>11</v>
      </c>
      <c r="AQ7" s="13">
        <v>1</v>
      </c>
      <c r="AR7" s="8"/>
    </row>
    <row r="8" spans="1:44" x14ac:dyDescent="0.2">
      <c r="A8" s="23"/>
      <c r="B8" s="23"/>
      <c r="C8" s="14" t="s">
        <v>128</v>
      </c>
      <c r="D8" s="14"/>
      <c r="E8" s="14"/>
      <c r="F8" s="14"/>
      <c r="G8" s="14"/>
      <c r="H8" s="14"/>
      <c r="I8" s="14"/>
      <c r="J8" s="14"/>
      <c r="K8" s="14"/>
      <c r="L8" s="14"/>
      <c r="M8" s="14"/>
      <c r="N8" s="14"/>
      <c r="O8" s="14"/>
      <c r="P8" s="14"/>
      <c r="Q8" s="14"/>
      <c r="R8" s="15" t="s">
        <v>195</v>
      </c>
      <c r="S8" s="14"/>
      <c r="T8" s="15" t="s">
        <v>218</v>
      </c>
      <c r="U8" s="14"/>
      <c r="V8" s="14"/>
      <c r="W8" s="14"/>
      <c r="X8" s="14"/>
      <c r="Y8" s="15" t="s">
        <v>148</v>
      </c>
      <c r="Z8" s="14" t="s">
        <v>128</v>
      </c>
      <c r="AA8" s="14" t="s">
        <v>128</v>
      </c>
      <c r="AB8" s="14"/>
      <c r="AC8" s="14"/>
      <c r="AD8" s="14"/>
      <c r="AE8" s="14"/>
      <c r="AF8" s="14"/>
      <c r="AG8" s="14" t="s">
        <v>128</v>
      </c>
      <c r="AH8" s="14" t="s">
        <v>128</v>
      </c>
      <c r="AI8" s="14" t="s">
        <v>128</v>
      </c>
      <c r="AJ8" s="14" t="s">
        <v>128</v>
      </c>
      <c r="AK8" s="14"/>
      <c r="AL8" s="14" t="s">
        <v>128</v>
      </c>
      <c r="AM8" s="14"/>
      <c r="AN8" s="14"/>
      <c r="AO8" s="14"/>
      <c r="AP8" s="14"/>
      <c r="AQ8" s="14" t="s">
        <v>128</v>
      </c>
      <c r="AR8" s="8"/>
    </row>
    <row r="9" spans="1:44" x14ac:dyDescent="0.2">
      <c r="A9" s="27"/>
      <c r="B9" s="24" t="s">
        <v>337</v>
      </c>
      <c r="C9" s="12">
        <v>0.3039295262167</v>
      </c>
      <c r="D9" s="12">
        <v>0.47167648143309998</v>
      </c>
      <c r="E9" s="12">
        <v>0.22607880810789999</v>
      </c>
      <c r="F9" s="12">
        <v>0.15505762418829999</v>
      </c>
      <c r="G9" s="12">
        <v>0.46356935244330011</v>
      </c>
      <c r="H9" s="12">
        <v>0.31209946063580002</v>
      </c>
      <c r="I9" s="12">
        <v>0.47460045219680003</v>
      </c>
      <c r="J9" s="12">
        <v>0.1442928488852</v>
      </c>
      <c r="K9" s="12">
        <v>0.14032386777020001</v>
      </c>
      <c r="L9" s="12">
        <v>0.44731276040009998</v>
      </c>
      <c r="M9" s="12">
        <v>0.28781383576609998</v>
      </c>
      <c r="N9" s="12">
        <v>0.29190135841929998</v>
      </c>
      <c r="O9" s="12">
        <v>0.2928737351108</v>
      </c>
      <c r="P9" s="12">
        <v>0.2295861736733</v>
      </c>
      <c r="Q9" s="12">
        <v>0.37708760765089999</v>
      </c>
      <c r="R9" s="12">
        <v>0.22858414872829999</v>
      </c>
      <c r="S9" s="12">
        <v>0.28812314695930002</v>
      </c>
      <c r="T9" s="12">
        <v>0</v>
      </c>
      <c r="U9" s="12">
        <v>0.44541767455129999</v>
      </c>
      <c r="V9" s="12">
        <v>0.2412788458805</v>
      </c>
      <c r="W9" s="12">
        <v>0.37633274255780003</v>
      </c>
      <c r="X9" s="12">
        <v>0.32082630584600003</v>
      </c>
      <c r="Y9" s="12">
        <v>0.101192147247</v>
      </c>
      <c r="Z9" s="12"/>
      <c r="AA9" s="12">
        <v>0</v>
      </c>
      <c r="AB9" s="12">
        <v>0.42238261920600001</v>
      </c>
      <c r="AC9" s="12">
        <v>0.37475347055539998</v>
      </c>
      <c r="AD9" s="12">
        <v>0.6126745045084</v>
      </c>
      <c r="AE9" s="12">
        <v>0.30783503955390001</v>
      </c>
      <c r="AF9" s="12">
        <v>1.899137624293E-2</v>
      </c>
      <c r="AG9" s="12">
        <v>0</v>
      </c>
      <c r="AH9" s="12"/>
      <c r="AI9" s="12">
        <v>0</v>
      </c>
      <c r="AJ9" s="12"/>
      <c r="AK9" s="12">
        <v>0.39524531115619999</v>
      </c>
      <c r="AL9" s="12"/>
      <c r="AM9" s="12">
        <v>0.57257993201739998</v>
      </c>
      <c r="AN9" s="12">
        <v>0.2059109696941</v>
      </c>
      <c r="AO9" s="12">
        <v>0.32436275981840001</v>
      </c>
      <c r="AP9" s="12">
        <v>0.28100680814259998</v>
      </c>
      <c r="AQ9" s="12">
        <v>0</v>
      </c>
      <c r="AR9" s="8"/>
    </row>
    <row r="10" spans="1:44" x14ac:dyDescent="0.2">
      <c r="A10" s="23"/>
      <c r="B10" s="23"/>
      <c r="C10" s="13">
        <v>34</v>
      </c>
      <c r="D10" s="13">
        <v>8</v>
      </c>
      <c r="E10" s="13">
        <v>8</v>
      </c>
      <c r="F10" s="13">
        <v>7</v>
      </c>
      <c r="G10" s="13">
        <v>11</v>
      </c>
      <c r="H10" s="13">
        <v>2</v>
      </c>
      <c r="I10" s="13">
        <v>6</v>
      </c>
      <c r="J10" s="13">
        <v>4</v>
      </c>
      <c r="K10" s="13">
        <v>5</v>
      </c>
      <c r="L10" s="13">
        <v>13</v>
      </c>
      <c r="M10" s="13">
        <v>19</v>
      </c>
      <c r="N10" s="13">
        <v>10</v>
      </c>
      <c r="O10" s="13">
        <v>4</v>
      </c>
      <c r="P10" s="13">
        <v>4</v>
      </c>
      <c r="Q10" s="13">
        <v>10</v>
      </c>
      <c r="R10" s="13">
        <v>6</v>
      </c>
      <c r="S10" s="13">
        <v>2</v>
      </c>
      <c r="T10" s="13">
        <v>0</v>
      </c>
      <c r="U10" s="13">
        <v>1</v>
      </c>
      <c r="V10" s="13">
        <v>6</v>
      </c>
      <c r="W10" s="13">
        <v>13</v>
      </c>
      <c r="X10" s="13">
        <v>10</v>
      </c>
      <c r="Y10" s="13">
        <v>1</v>
      </c>
      <c r="Z10" s="13">
        <v>0</v>
      </c>
      <c r="AA10" s="13">
        <v>0</v>
      </c>
      <c r="AB10" s="13">
        <v>14</v>
      </c>
      <c r="AC10" s="13">
        <v>5</v>
      </c>
      <c r="AD10" s="13">
        <v>2</v>
      </c>
      <c r="AE10" s="13">
        <v>1</v>
      </c>
      <c r="AF10" s="13">
        <v>1</v>
      </c>
      <c r="AG10" s="13">
        <v>0</v>
      </c>
      <c r="AH10" s="13">
        <v>0</v>
      </c>
      <c r="AI10" s="13">
        <v>0</v>
      </c>
      <c r="AJ10" s="13">
        <v>0</v>
      </c>
      <c r="AK10" s="13">
        <v>8</v>
      </c>
      <c r="AL10" s="13">
        <v>0</v>
      </c>
      <c r="AM10" s="13">
        <v>2</v>
      </c>
      <c r="AN10" s="13">
        <v>3</v>
      </c>
      <c r="AO10" s="13">
        <v>12</v>
      </c>
      <c r="AP10" s="13">
        <v>13</v>
      </c>
      <c r="AQ10" s="13">
        <v>0</v>
      </c>
      <c r="AR10" s="8"/>
    </row>
    <row r="11" spans="1:44" x14ac:dyDescent="0.2">
      <c r="A11" s="23"/>
      <c r="B11" s="23"/>
      <c r="C11" s="14" t="s">
        <v>128</v>
      </c>
      <c r="D11" s="14"/>
      <c r="E11" s="14"/>
      <c r="F11" s="14"/>
      <c r="G11" s="14"/>
      <c r="H11" s="14"/>
      <c r="I11" s="14"/>
      <c r="J11" s="14"/>
      <c r="K11" s="14"/>
      <c r="L11" s="14"/>
      <c r="M11" s="14"/>
      <c r="N11" s="14"/>
      <c r="O11" s="14"/>
      <c r="P11" s="14"/>
      <c r="Q11" s="14"/>
      <c r="R11" s="14"/>
      <c r="S11" s="14"/>
      <c r="T11" s="14"/>
      <c r="U11" s="14"/>
      <c r="V11" s="14"/>
      <c r="W11" s="14"/>
      <c r="X11" s="14"/>
      <c r="Y11" s="14"/>
      <c r="Z11" s="14" t="s">
        <v>128</v>
      </c>
      <c r="AA11" s="14" t="s">
        <v>128</v>
      </c>
      <c r="AB11" s="15" t="s">
        <v>175</v>
      </c>
      <c r="AC11" s="15" t="s">
        <v>137</v>
      </c>
      <c r="AD11" s="15" t="s">
        <v>137</v>
      </c>
      <c r="AE11" s="14"/>
      <c r="AF11" s="14"/>
      <c r="AG11" s="14" t="s">
        <v>128</v>
      </c>
      <c r="AH11" s="14" t="s">
        <v>128</v>
      </c>
      <c r="AI11" s="14" t="s">
        <v>128</v>
      </c>
      <c r="AJ11" s="14" t="s">
        <v>128</v>
      </c>
      <c r="AK11" s="15" t="s">
        <v>137</v>
      </c>
      <c r="AL11" s="14" t="s">
        <v>128</v>
      </c>
      <c r="AM11" s="14"/>
      <c r="AN11" s="14"/>
      <c r="AO11" s="14"/>
      <c r="AP11" s="14"/>
      <c r="AQ11" s="14" t="s">
        <v>128</v>
      </c>
      <c r="AR11" s="8"/>
    </row>
    <row r="12" spans="1:44" x14ac:dyDescent="0.2">
      <c r="A12" s="27"/>
      <c r="B12" s="24" t="s">
        <v>340</v>
      </c>
      <c r="C12" s="12">
        <v>0.20588547665820001</v>
      </c>
      <c r="D12" s="12">
        <v>0.1332813218411</v>
      </c>
      <c r="E12" s="12">
        <v>0.3117443520457</v>
      </c>
      <c r="F12" s="12">
        <v>0.18998109081129999</v>
      </c>
      <c r="G12" s="12">
        <v>0.1674825168131</v>
      </c>
      <c r="H12" s="12">
        <v>0.6434826428674999</v>
      </c>
      <c r="I12" s="12">
        <v>3.5389319441249997E-2</v>
      </c>
      <c r="J12" s="12">
        <v>0.2141316517322</v>
      </c>
      <c r="K12" s="12">
        <v>0.32049621345270002</v>
      </c>
      <c r="L12" s="12">
        <v>0.1206295069489</v>
      </c>
      <c r="M12" s="12">
        <v>0.19220339381439999</v>
      </c>
      <c r="N12" s="12">
        <v>0.23797294636069999</v>
      </c>
      <c r="O12" s="12">
        <v>0.25326269587810002</v>
      </c>
      <c r="P12" s="12">
        <v>0.46487024951220002</v>
      </c>
      <c r="Q12" s="12">
        <v>0.3552047672136</v>
      </c>
      <c r="R12" s="12">
        <v>5.4351325797619997E-2</v>
      </c>
      <c r="S12" s="12">
        <v>0</v>
      </c>
      <c r="T12" s="12">
        <v>0</v>
      </c>
      <c r="U12" s="12">
        <v>0</v>
      </c>
      <c r="V12" s="12">
        <v>0.31220159106149997</v>
      </c>
      <c r="W12" s="12">
        <v>0.27218980909169999</v>
      </c>
      <c r="X12" s="12">
        <v>0.1069746915933</v>
      </c>
      <c r="Y12" s="12">
        <v>0</v>
      </c>
      <c r="Z12" s="12"/>
      <c r="AA12" s="12">
        <v>0</v>
      </c>
      <c r="AB12" s="12">
        <v>3.1145065528939999E-2</v>
      </c>
      <c r="AC12" s="12">
        <v>0</v>
      </c>
      <c r="AD12" s="12">
        <v>0</v>
      </c>
      <c r="AE12" s="12">
        <v>0</v>
      </c>
      <c r="AF12" s="12">
        <v>0.70891972079319998</v>
      </c>
      <c r="AG12" s="12">
        <v>0</v>
      </c>
      <c r="AH12" s="12"/>
      <c r="AI12" s="12">
        <v>0</v>
      </c>
      <c r="AJ12" s="12"/>
      <c r="AK12" s="12">
        <v>0.1648123629686</v>
      </c>
      <c r="AL12" s="12"/>
      <c r="AM12" s="12">
        <v>0.1266016333652</v>
      </c>
      <c r="AN12" s="12">
        <v>0.27309877218849998</v>
      </c>
      <c r="AO12" s="12">
        <v>0.123301890661</v>
      </c>
      <c r="AP12" s="12">
        <v>0.28722624113599998</v>
      </c>
      <c r="AQ12" s="12">
        <v>0</v>
      </c>
      <c r="AR12" s="8"/>
    </row>
    <row r="13" spans="1:44" x14ac:dyDescent="0.2">
      <c r="A13" s="23"/>
      <c r="B13" s="23"/>
      <c r="C13" s="13">
        <v>12</v>
      </c>
      <c r="D13" s="13">
        <v>1</v>
      </c>
      <c r="E13" s="13">
        <v>4</v>
      </c>
      <c r="F13" s="13">
        <v>6</v>
      </c>
      <c r="G13" s="13">
        <v>1</v>
      </c>
      <c r="H13" s="13">
        <v>1</v>
      </c>
      <c r="I13" s="13">
        <v>1</v>
      </c>
      <c r="J13" s="13">
        <v>2</v>
      </c>
      <c r="K13" s="13">
        <v>4</v>
      </c>
      <c r="L13" s="13">
        <v>2</v>
      </c>
      <c r="M13" s="13">
        <v>7</v>
      </c>
      <c r="N13" s="13">
        <v>3</v>
      </c>
      <c r="O13" s="13">
        <v>2</v>
      </c>
      <c r="P13" s="13">
        <v>2</v>
      </c>
      <c r="Q13" s="13">
        <v>5</v>
      </c>
      <c r="R13" s="13">
        <v>2</v>
      </c>
      <c r="S13" s="13">
        <v>0</v>
      </c>
      <c r="T13" s="13">
        <v>0</v>
      </c>
      <c r="U13" s="13">
        <v>0</v>
      </c>
      <c r="V13" s="13">
        <v>4</v>
      </c>
      <c r="W13" s="13">
        <v>5</v>
      </c>
      <c r="X13" s="13">
        <v>1</v>
      </c>
      <c r="Y13" s="13">
        <v>0</v>
      </c>
      <c r="Z13" s="13">
        <v>0</v>
      </c>
      <c r="AA13" s="13">
        <v>0</v>
      </c>
      <c r="AB13" s="13">
        <v>2</v>
      </c>
      <c r="AC13" s="13">
        <v>0</v>
      </c>
      <c r="AD13" s="13">
        <v>0</v>
      </c>
      <c r="AE13" s="13">
        <v>0</v>
      </c>
      <c r="AF13" s="13">
        <v>6</v>
      </c>
      <c r="AG13" s="13">
        <v>0</v>
      </c>
      <c r="AH13" s="13">
        <v>0</v>
      </c>
      <c r="AI13" s="13">
        <v>0</v>
      </c>
      <c r="AJ13" s="13">
        <v>0</v>
      </c>
      <c r="AK13" s="13">
        <v>3</v>
      </c>
      <c r="AL13" s="13">
        <v>0</v>
      </c>
      <c r="AM13" s="13">
        <v>1</v>
      </c>
      <c r="AN13" s="13">
        <v>3</v>
      </c>
      <c r="AO13" s="13">
        <v>2</v>
      </c>
      <c r="AP13" s="13">
        <v>4</v>
      </c>
      <c r="AQ13" s="13">
        <v>0</v>
      </c>
      <c r="AR13" s="8"/>
    </row>
    <row r="14" spans="1:44" x14ac:dyDescent="0.2">
      <c r="A14" s="23"/>
      <c r="B14" s="23"/>
      <c r="C14" s="14" t="s">
        <v>128</v>
      </c>
      <c r="D14" s="14"/>
      <c r="E14" s="14"/>
      <c r="F14" s="14"/>
      <c r="G14" s="14"/>
      <c r="H14" s="14"/>
      <c r="I14" s="14"/>
      <c r="J14" s="14"/>
      <c r="K14" s="14"/>
      <c r="L14" s="14"/>
      <c r="M14" s="14"/>
      <c r="N14" s="14"/>
      <c r="O14" s="14"/>
      <c r="P14" s="14"/>
      <c r="Q14" s="14"/>
      <c r="R14" s="14"/>
      <c r="S14" s="14"/>
      <c r="T14" s="14"/>
      <c r="U14" s="14"/>
      <c r="V14" s="14"/>
      <c r="W14" s="14"/>
      <c r="X14" s="14"/>
      <c r="Y14" s="14"/>
      <c r="Z14" s="14" t="s">
        <v>128</v>
      </c>
      <c r="AA14" s="14" t="s">
        <v>128</v>
      </c>
      <c r="AB14" s="14"/>
      <c r="AC14" s="14"/>
      <c r="AD14" s="14"/>
      <c r="AE14" s="14"/>
      <c r="AF14" s="15" t="s">
        <v>154</v>
      </c>
      <c r="AG14" s="14" t="s">
        <v>128</v>
      </c>
      <c r="AH14" s="14" t="s">
        <v>128</v>
      </c>
      <c r="AI14" s="14" t="s">
        <v>128</v>
      </c>
      <c r="AJ14" s="14" t="s">
        <v>128</v>
      </c>
      <c r="AK14" s="14"/>
      <c r="AL14" s="14" t="s">
        <v>128</v>
      </c>
      <c r="AM14" s="14"/>
      <c r="AN14" s="14"/>
      <c r="AO14" s="14"/>
      <c r="AP14" s="14"/>
      <c r="AQ14" s="14" t="s">
        <v>128</v>
      </c>
      <c r="AR14" s="8"/>
    </row>
    <row r="15" spans="1:44" x14ac:dyDescent="0.2">
      <c r="A15" s="27"/>
      <c r="B15" s="24" t="s">
        <v>342</v>
      </c>
      <c r="C15" s="12">
        <v>6.6944958219139997E-2</v>
      </c>
      <c r="D15" s="12">
        <v>0.1518705431831</v>
      </c>
      <c r="E15" s="12">
        <v>6.5962802339919996E-2</v>
      </c>
      <c r="F15" s="12">
        <v>4.3545392841349999E-2</v>
      </c>
      <c r="G15" s="12">
        <v>3.7048312800490001E-2</v>
      </c>
      <c r="H15" s="12">
        <v>0</v>
      </c>
      <c r="I15" s="12">
        <v>0.10149531535429999</v>
      </c>
      <c r="J15" s="12">
        <v>0.19112999465719999</v>
      </c>
      <c r="K15" s="12">
        <v>0</v>
      </c>
      <c r="L15" s="12">
        <v>3.4665248917879997E-2</v>
      </c>
      <c r="M15" s="12">
        <v>8.9616430735649996E-2</v>
      </c>
      <c r="N15" s="12">
        <v>5.51341040055E-2</v>
      </c>
      <c r="O15" s="12">
        <v>0</v>
      </c>
      <c r="P15" s="12">
        <v>0.16236739414260001</v>
      </c>
      <c r="Q15" s="12">
        <v>4.13379575964E-2</v>
      </c>
      <c r="R15" s="12">
        <v>8.8883599641229993E-2</v>
      </c>
      <c r="S15" s="12">
        <v>0</v>
      </c>
      <c r="T15" s="12">
        <v>0</v>
      </c>
      <c r="U15" s="12">
        <v>0</v>
      </c>
      <c r="V15" s="12">
        <v>9.1277486478239994E-2</v>
      </c>
      <c r="W15" s="12">
        <v>0.13517519553939999</v>
      </c>
      <c r="X15" s="12">
        <v>1.5954908835220001E-2</v>
      </c>
      <c r="Y15" s="12">
        <v>0</v>
      </c>
      <c r="Z15" s="12"/>
      <c r="AA15" s="12">
        <v>0</v>
      </c>
      <c r="AB15" s="12">
        <v>0.19895239372910001</v>
      </c>
      <c r="AC15" s="12">
        <v>7.5338491980829994E-2</v>
      </c>
      <c r="AD15" s="12">
        <v>0</v>
      </c>
      <c r="AE15" s="12">
        <v>0</v>
      </c>
      <c r="AF15" s="12">
        <v>0</v>
      </c>
      <c r="AG15" s="12">
        <v>0</v>
      </c>
      <c r="AH15" s="12"/>
      <c r="AI15" s="12">
        <v>0</v>
      </c>
      <c r="AJ15" s="12"/>
      <c r="AK15" s="12">
        <v>0</v>
      </c>
      <c r="AL15" s="12"/>
      <c r="AM15" s="12">
        <v>0</v>
      </c>
      <c r="AN15" s="12">
        <v>2.497965048073E-2</v>
      </c>
      <c r="AO15" s="12">
        <v>5.4511847064629998E-2</v>
      </c>
      <c r="AP15" s="12">
        <v>0.1167986204283</v>
      </c>
      <c r="AQ15" s="12">
        <v>0</v>
      </c>
      <c r="AR15" s="8"/>
    </row>
    <row r="16" spans="1:44" x14ac:dyDescent="0.2">
      <c r="A16" s="23"/>
      <c r="B16" s="23"/>
      <c r="C16" s="13">
        <v>7</v>
      </c>
      <c r="D16" s="13">
        <v>2</v>
      </c>
      <c r="E16" s="13">
        <v>2</v>
      </c>
      <c r="F16" s="13">
        <v>2</v>
      </c>
      <c r="G16" s="13">
        <v>1</v>
      </c>
      <c r="H16" s="13">
        <v>0</v>
      </c>
      <c r="I16" s="13">
        <v>2</v>
      </c>
      <c r="J16" s="13">
        <v>3</v>
      </c>
      <c r="K16" s="13">
        <v>0</v>
      </c>
      <c r="L16" s="13">
        <v>2</v>
      </c>
      <c r="M16" s="13">
        <v>5</v>
      </c>
      <c r="N16" s="13">
        <v>2</v>
      </c>
      <c r="O16" s="13">
        <v>0</v>
      </c>
      <c r="P16" s="13">
        <v>1</v>
      </c>
      <c r="Q16" s="13">
        <v>2</v>
      </c>
      <c r="R16" s="13">
        <v>3</v>
      </c>
      <c r="S16" s="13">
        <v>0</v>
      </c>
      <c r="T16" s="13">
        <v>0</v>
      </c>
      <c r="U16" s="13">
        <v>0</v>
      </c>
      <c r="V16" s="13">
        <v>3</v>
      </c>
      <c r="W16" s="13">
        <v>3</v>
      </c>
      <c r="X16" s="13">
        <v>1</v>
      </c>
      <c r="Y16" s="13">
        <v>0</v>
      </c>
      <c r="Z16" s="13">
        <v>0</v>
      </c>
      <c r="AA16" s="13">
        <v>0</v>
      </c>
      <c r="AB16" s="13">
        <v>6</v>
      </c>
      <c r="AC16" s="13">
        <v>1</v>
      </c>
      <c r="AD16" s="13">
        <v>0</v>
      </c>
      <c r="AE16" s="13">
        <v>0</v>
      </c>
      <c r="AF16" s="13">
        <v>0</v>
      </c>
      <c r="AG16" s="13">
        <v>0</v>
      </c>
      <c r="AH16" s="13">
        <v>0</v>
      </c>
      <c r="AI16" s="13">
        <v>0</v>
      </c>
      <c r="AJ16" s="13">
        <v>0</v>
      </c>
      <c r="AK16" s="13">
        <v>0</v>
      </c>
      <c r="AL16" s="13">
        <v>0</v>
      </c>
      <c r="AM16" s="13">
        <v>0</v>
      </c>
      <c r="AN16" s="13">
        <v>1</v>
      </c>
      <c r="AO16" s="13">
        <v>2</v>
      </c>
      <c r="AP16" s="13">
        <v>4</v>
      </c>
      <c r="AQ16" s="13">
        <v>0</v>
      </c>
      <c r="AR16" s="8"/>
    </row>
    <row r="17" spans="1:44" x14ac:dyDescent="0.2">
      <c r="A17" s="23"/>
      <c r="B17" s="23"/>
      <c r="C17" s="14" t="s">
        <v>128</v>
      </c>
      <c r="D17" s="14"/>
      <c r="E17" s="14"/>
      <c r="F17" s="14"/>
      <c r="G17" s="14"/>
      <c r="H17" s="14"/>
      <c r="I17" s="14"/>
      <c r="J17" s="14"/>
      <c r="K17" s="14"/>
      <c r="L17" s="14"/>
      <c r="M17" s="14"/>
      <c r="N17" s="14"/>
      <c r="O17" s="14"/>
      <c r="P17" s="14"/>
      <c r="Q17" s="14"/>
      <c r="R17" s="14"/>
      <c r="S17" s="14"/>
      <c r="T17" s="14"/>
      <c r="U17" s="14"/>
      <c r="V17" s="14"/>
      <c r="W17" s="14"/>
      <c r="X17" s="14"/>
      <c r="Y17" s="14"/>
      <c r="Z17" s="14" t="s">
        <v>128</v>
      </c>
      <c r="AA17" s="14" t="s">
        <v>128</v>
      </c>
      <c r="AB17" s="14"/>
      <c r="AC17" s="14"/>
      <c r="AD17" s="14"/>
      <c r="AE17" s="14"/>
      <c r="AF17" s="14"/>
      <c r="AG17" s="14" t="s">
        <v>128</v>
      </c>
      <c r="AH17" s="14" t="s">
        <v>128</v>
      </c>
      <c r="AI17" s="14" t="s">
        <v>128</v>
      </c>
      <c r="AJ17" s="14" t="s">
        <v>128</v>
      </c>
      <c r="AK17" s="14"/>
      <c r="AL17" s="14" t="s">
        <v>128</v>
      </c>
      <c r="AM17" s="14"/>
      <c r="AN17" s="14"/>
      <c r="AO17" s="14"/>
      <c r="AP17" s="14"/>
      <c r="AQ17" s="14" t="s">
        <v>128</v>
      </c>
      <c r="AR17" s="8"/>
    </row>
    <row r="18" spans="1:44" x14ac:dyDescent="0.2">
      <c r="A18" s="27"/>
      <c r="B18" s="24" t="s">
        <v>343</v>
      </c>
      <c r="C18" s="12">
        <v>5.9972475257580003E-2</v>
      </c>
      <c r="D18" s="12">
        <v>5.3425693663700001E-2</v>
      </c>
      <c r="E18" s="12">
        <v>9.7690013385329996E-2</v>
      </c>
      <c r="F18" s="12">
        <v>3.181976853955E-2</v>
      </c>
      <c r="G18" s="12">
        <v>6.2262660638289988E-2</v>
      </c>
      <c r="H18" s="12">
        <v>0</v>
      </c>
      <c r="I18" s="12">
        <v>0</v>
      </c>
      <c r="J18" s="12">
        <v>0.1276520867349</v>
      </c>
      <c r="K18" s="12">
        <v>0</v>
      </c>
      <c r="L18" s="12">
        <v>4.4393363461489997E-2</v>
      </c>
      <c r="M18" s="12">
        <v>3.74229686756E-2</v>
      </c>
      <c r="N18" s="12">
        <v>8.526992432665001E-2</v>
      </c>
      <c r="O18" s="12">
        <v>0</v>
      </c>
      <c r="P18" s="12">
        <v>0.14317618267189999</v>
      </c>
      <c r="Q18" s="12">
        <v>6.1924033394099999E-2</v>
      </c>
      <c r="R18" s="12">
        <v>2.1037204620199999E-2</v>
      </c>
      <c r="S18" s="12">
        <v>0</v>
      </c>
      <c r="T18" s="12">
        <v>0</v>
      </c>
      <c r="U18" s="12">
        <v>0</v>
      </c>
      <c r="V18" s="12">
        <v>6.0762108922609998E-2</v>
      </c>
      <c r="W18" s="12">
        <v>4.7451758488339997E-2</v>
      </c>
      <c r="X18" s="12">
        <v>3.7808357235510001E-2</v>
      </c>
      <c r="Y18" s="12">
        <v>0.1488649818011</v>
      </c>
      <c r="Z18" s="12"/>
      <c r="AA18" s="12">
        <v>0</v>
      </c>
      <c r="AB18" s="12">
        <v>3.5830383504289999E-2</v>
      </c>
      <c r="AC18" s="12">
        <v>0.13578554914669999</v>
      </c>
      <c r="AD18" s="12">
        <v>0</v>
      </c>
      <c r="AE18" s="12">
        <v>0.15681920312600001</v>
      </c>
      <c r="AF18" s="12">
        <v>0</v>
      </c>
      <c r="AG18" s="12">
        <v>0</v>
      </c>
      <c r="AH18" s="12"/>
      <c r="AI18" s="12">
        <v>0</v>
      </c>
      <c r="AJ18" s="12"/>
      <c r="AK18" s="12">
        <v>4.2251358340189997E-2</v>
      </c>
      <c r="AL18" s="12"/>
      <c r="AM18" s="12">
        <v>0</v>
      </c>
      <c r="AN18" s="12">
        <v>0.16014731591629999</v>
      </c>
      <c r="AO18" s="12">
        <v>2.811000290925E-2</v>
      </c>
      <c r="AP18" s="12">
        <v>6.1901020776749999E-2</v>
      </c>
      <c r="AQ18" s="12">
        <v>0</v>
      </c>
      <c r="AR18" s="8"/>
    </row>
    <row r="19" spans="1:44" x14ac:dyDescent="0.2">
      <c r="A19" s="23"/>
      <c r="B19" s="23"/>
      <c r="C19" s="13">
        <v>7</v>
      </c>
      <c r="D19" s="13">
        <v>1</v>
      </c>
      <c r="E19" s="13">
        <v>3</v>
      </c>
      <c r="F19" s="13">
        <v>1</v>
      </c>
      <c r="G19" s="13">
        <v>2</v>
      </c>
      <c r="H19" s="13">
        <v>0</v>
      </c>
      <c r="I19" s="13">
        <v>0</v>
      </c>
      <c r="J19" s="13">
        <v>3</v>
      </c>
      <c r="K19" s="13">
        <v>0</v>
      </c>
      <c r="L19" s="13">
        <v>2</v>
      </c>
      <c r="M19" s="13">
        <v>3</v>
      </c>
      <c r="N19" s="13">
        <v>3</v>
      </c>
      <c r="O19" s="13">
        <v>0</v>
      </c>
      <c r="P19" s="13">
        <v>2</v>
      </c>
      <c r="Q19" s="13">
        <v>2</v>
      </c>
      <c r="R19" s="13">
        <v>1</v>
      </c>
      <c r="S19" s="13">
        <v>0</v>
      </c>
      <c r="T19" s="13">
        <v>0</v>
      </c>
      <c r="U19" s="13">
        <v>0</v>
      </c>
      <c r="V19" s="13">
        <v>2</v>
      </c>
      <c r="W19" s="13">
        <v>2</v>
      </c>
      <c r="X19" s="13">
        <v>1</v>
      </c>
      <c r="Y19" s="13">
        <v>1</v>
      </c>
      <c r="Z19" s="13">
        <v>0</v>
      </c>
      <c r="AA19" s="13">
        <v>0</v>
      </c>
      <c r="AB19" s="13">
        <v>1</v>
      </c>
      <c r="AC19" s="13">
        <v>2</v>
      </c>
      <c r="AD19" s="13">
        <v>0</v>
      </c>
      <c r="AE19" s="13">
        <v>1</v>
      </c>
      <c r="AF19" s="13">
        <v>0</v>
      </c>
      <c r="AG19" s="13">
        <v>0</v>
      </c>
      <c r="AH19" s="13">
        <v>0</v>
      </c>
      <c r="AI19" s="13">
        <v>0</v>
      </c>
      <c r="AJ19" s="13">
        <v>0</v>
      </c>
      <c r="AK19" s="13">
        <v>1</v>
      </c>
      <c r="AL19" s="13">
        <v>0</v>
      </c>
      <c r="AM19" s="13">
        <v>0</v>
      </c>
      <c r="AN19" s="13">
        <v>2</v>
      </c>
      <c r="AO19" s="13">
        <v>1</v>
      </c>
      <c r="AP19" s="13">
        <v>3</v>
      </c>
      <c r="AQ19" s="13">
        <v>0</v>
      </c>
      <c r="AR19" s="8"/>
    </row>
    <row r="20" spans="1:44" x14ac:dyDescent="0.2">
      <c r="A20" s="23"/>
      <c r="B20" s="23"/>
      <c r="C20" s="14" t="s">
        <v>128</v>
      </c>
      <c r="D20" s="14"/>
      <c r="E20" s="14"/>
      <c r="F20" s="14"/>
      <c r="G20" s="14"/>
      <c r="H20" s="14"/>
      <c r="I20" s="14"/>
      <c r="J20" s="14"/>
      <c r="K20" s="14"/>
      <c r="L20" s="14"/>
      <c r="M20" s="14"/>
      <c r="N20" s="14"/>
      <c r="O20" s="14"/>
      <c r="P20" s="14"/>
      <c r="Q20" s="14"/>
      <c r="R20" s="14"/>
      <c r="S20" s="14"/>
      <c r="T20" s="14"/>
      <c r="U20" s="14"/>
      <c r="V20" s="14"/>
      <c r="W20" s="14"/>
      <c r="X20" s="14"/>
      <c r="Y20" s="14"/>
      <c r="Z20" s="14" t="s">
        <v>128</v>
      </c>
      <c r="AA20" s="14" t="s">
        <v>128</v>
      </c>
      <c r="AB20" s="14"/>
      <c r="AC20" s="14"/>
      <c r="AD20" s="14"/>
      <c r="AE20" s="14"/>
      <c r="AF20" s="14"/>
      <c r="AG20" s="14" t="s">
        <v>128</v>
      </c>
      <c r="AH20" s="14" t="s">
        <v>128</v>
      </c>
      <c r="AI20" s="14" t="s">
        <v>128</v>
      </c>
      <c r="AJ20" s="14" t="s">
        <v>128</v>
      </c>
      <c r="AK20" s="14"/>
      <c r="AL20" s="14" t="s">
        <v>128</v>
      </c>
      <c r="AM20" s="14"/>
      <c r="AN20" s="14"/>
      <c r="AO20" s="14"/>
      <c r="AP20" s="14"/>
      <c r="AQ20" s="14" t="s">
        <v>128</v>
      </c>
      <c r="AR20" s="8"/>
    </row>
    <row r="21" spans="1:44" x14ac:dyDescent="0.2">
      <c r="A21" s="27"/>
      <c r="B21" s="24" t="s">
        <v>344</v>
      </c>
      <c r="C21" s="12">
        <v>1.380268054753E-2</v>
      </c>
      <c r="D21" s="12">
        <v>0</v>
      </c>
      <c r="E21" s="12">
        <v>0</v>
      </c>
      <c r="F21" s="12">
        <v>0</v>
      </c>
      <c r="G21" s="12">
        <v>5.7175899720490003E-2</v>
      </c>
      <c r="H21" s="12">
        <v>0</v>
      </c>
      <c r="I21" s="12">
        <v>0</v>
      </c>
      <c r="J21" s="12">
        <v>6.0687209907689998E-2</v>
      </c>
      <c r="K21" s="12">
        <v>0</v>
      </c>
      <c r="L21" s="12">
        <v>0</v>
      </c>
      <c r="M21" s="12">
        <v>2.6335015266439998E-2</v>
      </c>
      <c r="N21" s="12">
        <v>0</v>
      </c>
      <c r="O21" s="12">
        <v>0</v>
      </c>
      <c r="P21" s="12">
        <v>0</v>
      </c>
      <c r="Q21" s="12">
        <v>6.0841764236509999E-2</v>
      </c>
      <c r="R21" s="12">
        <v>0</v>
      </c>
      <c r="S21" s="12">
        <v>0</v>
      </c>
      <c r="T21" s="12">
        <v>0</v>
      </c>
      <c r="U21" s="12">
        <v>0</v>
      </c>
      <c r="V21" s="12">
        <v>5.5797940707150002E-2</v>
      </c>
      <c r="W21" s="12">
        <v>0</v>
      </c>
      <c r="X21" s="12">
        <v>0</v>
      </c>
      <c r="Y21" s="12">
        <v>0</v>
      </c>
      <c r="Z21" s="12"/>
      <c r="AA21" s="12">
        <v>0</v>
      </c>
      <c r="AB21" s="12">
        <v>0</v>
      </c>
      <c r="AC21" s="12">
        <v>0</v>
      </c>
      <c r="AD21" s="12">
        <v>0</v>
      </c>
      <c r="AE21" s="12">
        <v>0</v>
      </c>
      <c r="AF21" s="12">
        <v>6.2007099224850003E-2</v>
      </c>
      <c r="AG21" s="12">
        <v>0</v>
      </c>
      <c r="AH21" s="12"/>
      <c r="AI21" s="12">
        <v>0</v>
      </c>
      <c r="AJ21" s="12"/>
      <c r="AK21" s="12">
        <v>0</v>
      </c>
      <c r="AL21" s="12"/>
      <c r="AM21" s="12">
        <v>0</v>
      </c>
      <c r="AN21" s="12">
        <v>0</v>
      </c>
      <c r="AO21" s="12">
        <v>0</v>
      </c>
      <c r="AP21" s="12">
        <v>3.6337365639800001E-2</v>
      </c>
      <c r="AQ21" s="12">
        <v>0</v>
      </c>
      <c r="AR21" s="8"/>
    </row>
    <row r="22" spans="1:44" x14ac:dyDescent="0.2">
      <c r="A22" s="23"/>
      <c r="B22" s="23"/>
      <c r="C22" s="13">
        <v>1</v>
      </c>
      <c r="D22" s="13">
        <v>0</v>
      </c>
      <c r="E22" s="13">
        <v>0</v>
      </c>
      <c r="F22" s="13">
        <v>0</v>
      </c>
      <c r="G22" s="13">
        <v>1</v>
      </c>
      <c r="H22" s="13">
        <v>0</v>
      </c>
      <c r="I22" s="13">
        <v>0</v>
      </c>
      <c r="J22" s="13">
        <v>1</v>
      </c>
      <c r="K22" s="13">
        <v>0</v>
      </c>
      <c r="L22" s="13">
        <v>0</v>
      </c>
      <c r="M22" s="13">
        <v>1</v>
      </c>
      <c r="N22" s="13">
        <v>0</v>
      </c>
      <c r="O22" s="13">
        <v>0</v>
      </c>
      <c r="P22" s="13">
        <v>0</v>
      </c>
      <c r="Q22" s="13">
        <v>1</v>
      </c>
      <c r="R22" s="13">
        <v>0</v>
      </c>
      <c r="S22" s="13">
        <v>0</v>
      </c>
      <c r="T22" s="13">
        <v>0</v>
      </c>
      <c r="U22" s="13">
        <v>0</v>
      </c>
      <c r="V22" s="13">
        <v>1</v>
      </c>
      <c r="W22" s="13">
        <v>0</v>
      </c>
      <c r="X22" s="13">
        <v>0</v>
      </c>
      <c r="Y22" s="13">
        <v>0</v>
      </c>
      <c r="Z22" s="13">
        <v>0</v>
      </c>
      <c r="AA22" s="13">
        <v>0</v>
      </c>
      <c r="AB22" s="13">
        <v>0</v>
      </c>
      <c r="AC22" s="13">
        <v>0</v>
      </c>
      <c r="AD22" s="13">
        <v>0</v>
      </c>
      <c r="AE22" s="13">
        <v>0</v>
      </c>
      <c r="AF22" s="13">
        <v>1</v>
      </c>
      <c r="AG22" s="13">
        <v>0</v>
      </c>
      <c r="AH22" s="13">
        <v>0</v>
      </c>
      <c r="AI22" s="13">
        <v>0</v>
      </c>
      <c r="AJ22" s="13">
        <v>0</v>
      </c>
      <c r="AK22" s="13">
        <v>0</v>
      </c>
      <c r="AL22" s="13">
        <v>0</v>
      </c>
      <c r="AM22" s="13">
        <v>0</v>
      </c>
      <c r="AN22" s="13">
        <v>0</v>
      </c>
      <c r="AO22" s="13">
        <v>0</v>
      </c>
      <c r="AP22" s="13">
        <v>1</v>
      </c>
      <c r="AQ22" s="13">
        <v>0</v>
      </c>
      <c r="AR22" s="8"/>
    </row>
    <row r="23" spans="1:44" x14ac:dyDescent="0.2">
      <c r="A23" s="23"/>
      <c r="B23" s="23"/>
      <c r="C23" s="14" t="s">
        <v>128</v>
      </c>
      <c r="D23" s="14"/>
      <c r="E23" s="14"/>
      <c r="F23" s="14"/>
      <c r="G23" s="14"/>
      <c r="H23" s="14"/>
      <c r="I23" s="14"/>
      <c r="J23" s="14"/>
      <c r="K23" s="14"/>
      <c r="L23" s="14"/>
      <c r="M23" s="14"/>
      <c r="N23" s="14"/>
      <c r="O23" s="14"/>
      <c r="P23" s="14"/>
      <c r="Q23" s="14"/>
      <c r="R23" s="14"/>
      <c r="S23" s="14"/>
      <c r="T23" s="14"/>
      <c r="U23" s="14"/>
      <c r="V23" s="14"/>
      <c r="W23" s="14"/>
      <c r="X23" s="14"/>
      <c r="Y23" s="14"/>
      <c r="Z23" s="14" t="s">
        <v>128</v>
      </c>
      <c r="AA23" s="14" t="s">
        <v>128</v>
      </c>
      <c r="AB23" s="14"/>
      <c r="AC23" s="14"/>
      <c r="AD23" s="14"/>
      <c r="AE23" s="14"/>
      <c r="AF23" s="14"/>
      <c r="AG23" s="14" t="s">
        <v>128</v>
      </c>
      <c r="AH23" s="14" t="s">
        <v>128</v>
      </c>
      <c r="AI23" s="14" t="s">
        <v>128</v>
      </c>
      <c r="AJ23" s="14" t="s">
        <v>128</v>
      </c>
      <c r="AK23" s="14"/>
      <c r="AL23" s="14" t="s">
        <v>128</v>
      </c>
      <c r="AM23" s="14"/>
      <c r="AN23" s="14"/>
      <c r="AO23" s="14"/>
      <c r="AP23" s="14"/>
      <c r="AQ23" s="14" t="s">
        <v>128</v>
      </c>
      <c r="AR23" s="8"/>
    </row>
    <row r="24" spans="1:44" x14ac:dyDescent="0.2">
      <c r="A24" s="27"/>
      <c r="B24" s="24" t="s">
        <v>345</v>
      </c>
      <c r="C24" s="12">
        <v>8.6879178609879995E-3</v>
      </c>
      <c r="D24" s="12">
        <v>0</v>
      </c>
      <c r="E24" s="12">
        <v>3.3711020941790001E-2</v>
      </c>
      <c r="F24" s="12">
        <v>0</v>
      </c>
      <c r="G24" s="12">
        <v>0</v>
      </c>
      <c r="H24" s="12">
        <v>0</v>
      </c>
      <c r="I24" s="12">
        <v>0</v>
      </c>
      <c r="J24" s="12">
        <v>0</v>
      </c>
      <c r="K24" s="12">
        <v>0</v>
      </c>
      <c r="L24" s="12">
        <v>3.2114367733240001E-2</v>
      </c>
      <c r="M24" s="12">
        <v>0</v>
      </c>
      <c r="N24" s="12">
        <v>2.397965683574E-2</v>
      </c>
      <c r="O24" s="12">
        <v>0</v>
      </c>
      <c r="P24" s="12">
        <v>0</v>
      </c>
      <c r="Q24" s="12">
        <v>0</v>
      </c>
      <c r="R24" s="12">
        <v>0</v>
      </c>
      <c r="S24" s="12">
        <v>0.1265643383617</v>
      </c>
      <c r="T24" s="12">
        <v>0</v>
      </c>
      <c r="U24" s="12">
        <v>0</v>
      </c>
      <c r="V24" s="12">
        <v>0</v>
      </c>
      <c r="W24" s="12">
        <v>0</v>
      </c>
      <c r="X24" s="12">
        <v>3.1888967479769999E-2</v>
      </c>
      <c r="Y24" s="12">
        <v>0</v>
      </c>
      <c r="Z24" s="12"/>
      <c r="AA24" s="12">
        <v>0</v>
      </c>
      <c r="AB24" s="12">
        <v>0</v>
      </c>
      <c r="AC24" s="12">
        <v>0</v>
      </c>
      <c r="AD24" s="12">
        <v>0</v>
      </c>
      <c r="AE24" s="12">
        <v>0</v>
      </c>
      <c r="AF24" s="12">
        <v>0</v>
      </c>
      <c r="AG24" s="12">
        <v>0</v>
      </c>
      <c r="AH24" s="12"/>
      <c r="AI24" s="12">
        <v>1</v>
      </c>
      <c r="AJ24" s="12"/>
      <c r="AK24" s="12">
        <v>0</v>
      </c>
      <c r="AL24" s="12"/>
      <c r="AM24" s="12">
        <v>0</v>
      </c>
      <c r="AN24" s="12">
        <v>0</v>
      </c>
      <c r="AO24" s="12">
        <v>0</v>
      </c>
      <c r="AP24" s="12">
        <v>2.2872082482539999E-2</v>
      </c>
      <c r="AQ24" s="12">
        <v>0</v>
      </c>
      <c r="AR24" s="8"/>
    </row>
    <row r="25" spans="1:44" x14ac:dyDescent="0.2">
      <c r="A25" s="23"/>
      <c r="B25" s="23"/>
      <c r="C25" s="13">
        <v>1</v>
      </c>
      <c r="D25" s="13">
        <v>0</v>
      </c>
      <c r="E25" s="13">
        <v>1</v>
      </c>
      <c r="F25" s="13">
        <v>0</v>
      </c>
      <c r="G25" s="13">
        <v>0</v>
      </c>
      <c r="H25" s="13">
        <v>0</v>
      </c>
      <c r="I25" s="13">
        <v>0</v>
      </c>
      <c r="J25" s="13">
        <v>0</v>
      </c>
      <c r="K25" s="13">
        <v>0</v>
      </c>
      <c r="L25" s="13">
        <v>1</v>
      </c>
      <c r="M25" s="13">
        <v>0</v>
      </c>
      <c r="N25" s="13">
        <v>1</v>
      </c>
      <c r="O25" s="13">
        <v>0</v>
      </c>
      <c r="P25" s="13">
        <v>0</v>
      </c>
      <c r="Q25" s="13">
        <v>0</v>
      </c>
      <c r="R25" s="13">
        <v>0</v>
      </c>
      <c r="S25" s="13">
        <v>1</v>
      </c>
      <c r="T25" s="13">
        <v>0</v>
      </c>
      <c r="U25" s="13">
        <v>0</v>
      </c>
      <c r="V25" s="13">
        <v>0</v>
      </c>
      <c r="W25" s="13">
        <v>0</v>
      </c>
      <c r="X25" s="13">
        <v>1</v>
      </c>
      <c r="Y25" s="13">
        <v>0</v>
      </c>
      <c r="Z25" s="13">
        <v>0</v>
      </c>
      <c r="AA25" s="13">
        <v>0</v>
      </c>
      <c r="AB25" s="13">
        <v>0</v>
      </c>
      <c r="AC25" s="13">
        <v>0</v>
      </c>
      <c r="AD25" s="13">
        <v>0</v>
      </c>
      <c r="AE25" s="13">
        <v>0</v>
      </c>
      <c r="AF25" s="13">
        <v>0</v>
      </c>
      <c r="AG25" s="13">
        <v>0</v>
      </c>
      <c r="AH25" s="13">
        <v>0</v>
      </c>
      <c r="AI25" s="13">
        <v>1</v>
      </c>
      <c r="AJ25" s="13">
        <v>0</v>
      </c>
      <c r="AK25" s="13">
        <v>0</v>
      </c>
      <c r="AL25" s="13">
        <v>0</v>
      </c>
      <c r="AM25" s="13">
        <v>0</v>
      </c>
      <c r="AN25" s="13">
        <v>0</v>
      </c>
      <c r="AO25" s="13">
        <v>0</v>
      </c>
      <c r="AP25" s="13">
        <v>1</v>
      </c>
      <c r="AQ25" s="13">
        <v>0</v>
      </c>
      <c r="AR25" s="8"/>
    </row>
    <row r="26" spans="1:44" x14ac:dyDescent="0.2">
      <c r="A26" s="23"/>
      <c r="B26" s="23"/>
      <c r="C26" s="14" t="s">
        <v>128</v>
      </c>
      <c r="D26" s="14"/>
      <c r="E26" s="14"/>
      <c r="F26" s="14"/>
      <c r="G26" s="14"/>
      <c r="H26" s="14"/>
      <c r="I26" s="14"/>
      <c r="J26" s="14"/>
      <c r="K26" s="14"/>
      <c r="L26" s="14"/>
      <c r="M26" s="14"/>
      <c r="N26" s="14"/>
      <c r="O26" s="14"/>
      <c r="P26" s="14"/>
      <c r="Q26" s="14"/>
      <c r="R26" s="14"/>
      <c r="S26" s="14"/>
      <c r="T26" s="14"/>
      <c r="U26" s="14"/>
      <c r="V26" s="14"/>
      <c r="W26" s="14"/>
      <c r="X26" s="14"/>
      <c r="Y26" s="14"/>
      <c r="Z26" s="14" t="s">
        <v>128</v>
      </c>
      <c r="AA26" s="14" t="s">
        <v>128</v>
      </c>
      <c r="AB26" s="14" t="s">
        <v>128</v>
      </c>
      <c r="AC26" s="14" t="s">
        <v>128</v>
      </c>
      <c r="AD26" s="14" t="s">
        <v>128</v>
      </c>
      <c r="AE26" s="14" t="s">
        <v>128</v>
      </c>
      <c r="AF26" s="14" t="s">
        <v>128</v>
      </c>
      <c r="AG26" s="14" t="s">
        <v>128</v>
      </c>
      <c r="AH26" s="14" t="s">
        <v>128</v>
      </c>
      <c r="AI26" s="14" t="s">
        <v>128</v>
      </c>
      <c r="AJ26" s="14" t="s">
        <v>128</v>
      </c>
      <c r="AK26" s="14" t="s">
        <v>128</v>
      </c>
      <c r="AL26" s="14" t="s">
        <v>128</v>
      </c>
      <c r="AM26" s="14"/>
      <c r="AN26" s="14"/>
      <c r="AO26" s="14"/>
      <c r="AP26" s="14"/>
      <c r="AQ26" s="14" t="s">
        <v>128</v>
      </c>
      <c r="AR26" s="8"/>
    </row>
    <row r="27" spans="1:44" x14ac:dyDescent="0.2">
      <c r="A27" s="27"/>
      <c r="B27" s="24" t="s">
        <v>346</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c r="AA27" s="12">
        <v>0</v>
      </c>
      <c r="AB27" s="12">
        <v>0</v>
      </c>
      <c r="AC27" s="12">
        <v>0</v>
      </c>
      <c r="AD27" s="12">
        <v>0</v>
      </c>
      <c r="AE27" s="12">
        <v>0</v>
      </c>
      <c r="AF27" s="12">
        <v>0</v>
      </c>
      <c r="AG27" s="12">
        <v>0</v>
      </c>
      <c r="AH27" s="12"/>
      <c r="AI27" s="12">
        <v>0</v>
      </c>
      <c r="AJ27" s="12"/>
      <c r="AK27" s="12">
        <v>0</v>
      </c>
      <c r="AL27" s="12"/>
      <c r="AM27" s="12">
        <v>0</v>
      </c>
      <c r="AN27" s="12">
        <v>0</v>
      </c>
      <c r="AO27" s="12">
        <v>0</v>
      </c>
      <c r="AP27" s="12">
        <v>0</v>
      </c>
      <c r="AQ27" s="12">
        <v>0</v>
      </c>
      <c r="AR27" s="8"/>
    </row>
    <row r="28" spans="1:44" x14ac:dyDescent="0.2">
      <c r="A28" s="23"/>
      <c r="B28" s="23"/>
      <c r="C28" s="13">
        <v>0</v>
      </c>
      <c r="D28" s="13">
        <v>0</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8"/>
    </row>
    <row r="29" spans="1:44" x14ac:dyDescent="0.2">
      <c r="A29" s="23"/>
      <c r="B29" s="23"/>
      <c r="C29" s="14" t="s">
        <v>128</v>
      </c>
      <c r="D29" s="14" t="s">
        <v>128</v>
      </c>
      <c r="E29" s="14" t="s">
        <v>128</v>
      </c>
      <c r="F29" s="14" t="s">
        <v>128</v>
      </c>
      <c r="G29" s="14" t="s">
        <v>128</v>
      </c>
      <c r="H29" s="14" t="s">
        <v>128</v>
      </c>
      <c r="I29" s="14" t="s">
        <v>128</v>
      </c>
      <c r="J29" s="14" t="s">
        <v>128</v>
      </c>
      <c r="K29" s="14" t="s">
        <v>128</v>
      </c>
      <c r="L29" s="14" t="s">
        <v>128</v>
      </c>
      <c r="M29" s="14" t="s">
        <v>128</v>
      </c>
      <c r="N29" s="14" t="s">
        <v>128</v>
      </c>
      <c r="O29" s="14" t="s">
        <v>128</v>
      </c>
      <c r="P29" s="14" t="s">
        <v>128</v>
      </c>
      <c r="Q29" s="14" t="s">
        <v>128</v>
      </c>
      <c r="R29" s="14" t="s">
        <v>128</v>
      </c>
      <c r="S29" s="14" t="s">
        <v>128</v>
      </c>
      <c r="T29" s="14" t="s">
        <v>128</v>
      </c>
      <c r="U29" s="14" t="s">
        <v>128</v>
      </c>
      <c r="V29" s="14" t="s">
        <v>128</v>
      </c>
      <c r="W29" s="14" t="s">
        <v>128</v>
      </c>
      <c r="X29" s="14" t="s">
        <v>128</v>
      </c>
      <c r="Y29" s="14" t="s">
        <v>128</v>
      </c>
      <c r="Z29" s="14" t="s">
        <v>128</v>
      </c>
      <c r="AA29" s="14" t="s">
        <v>128</v>
      </c>
      <c r="AB29" s="14" t="s">
        <v>128</v>
      </c>
      <c r="AC29" s="14" t="s">
        <v>128</v>
      </c>
      <c r="AD29" s="14" t="s">
        <v>128</v>
      </c>
      <c r="AE29" s="14" t="s">
        <v>128</v>
      </c>
      <c r="AF29" s="14" t="s">
        <v>128</v>
      </c>
      <c r="AG29" s="14" t="s">
        <v>128</v>
      </c>
      <c r="AH29" s="14" t="s">
        <v>128</v>
      </c>
      <c r="AI29" s="14" t="s">
        <v>128</v>
      </c>
      <c r="AJ29" s="14" t="s">
        <v>128</v>
      </c>
      <c r="AK29" s="14" t="s">
        <v>128</v>
      </c>
      <c r="AL29" s="14" t="s">
        <v>128</v>
      </c>
      <c r="AM29" s="14" t="s">
        <v>128</v>
      </c>
      <c r="AN29" s="14" t="s">
        <v>128</v>
      </c>
      <c r="AO29" s="14" t="s">
        <v>128</v>
      </c>
      <c r="AP29" s="14" t="s">
        <v>128</v>
      </c>
      <c r="AQ29" s="14" t="s">
        <v>128</v>
      </c>
      <c r="AR29" s="8"/>
    </row>
    <row r="30" spans="1:44" x14ac:dyDescent="0.2">
      <c r="A30" s="27"/>
      <c r="B30" s="24" t="s">
        <v>67</v>
      </c>
      <c r="C30" s="12">
        <v>1</v>
      </c>
      <c r="D30" s="12">
        <v>1</v>
      </c>
      <c r="E30" s="12">
        <v>1</v>
      </c>
      <c r="F30" s="12">
        <v>1</v>
      </c>
      <c r="G30" s="12">
        <v>1</v>
      </c>
      <c r="H30" s="12">
        <v>1</v>
      </c>
      <c r="I30" s="12">
        <v>1</v>
      </c>
      <c r="J30" s="12">
        <v>1</v>
      </c>
      <c r="K30" s="12">
        <v>1</v>
      </c>
      <c r="L30" s="12">
        <v>1</v>
      </c>
      <c r="M30" s="12">
        <v>1</v>
      </c>
      <c r="N30" s="12">
        <v>1</v>
      </c>
      <c r="O30" s="12">
        <v>1</v>
      </c>
      <c r="P30" s="12">
        <v>1</v>
      </c>
      <c r="Q30" s="12">
        <v>1</v>
      </c>
      <c r="R30" s="12">
        <v>1</v>
      </c>
      <c r="S30" s="12">
        <v>1</v>
      </c>
      <c r="T30" s="12">
        <v>1</v>
      </c>
      <c r="U30" s="12">
        <v>1</v>
      </c>
      <c r="V30" s="12">
        <v>1</v>
      </c>
      <c r="W30" s="12">
        <v>1</v>
      </c>
      <c r="X30" s="12">
        <v>1</v>
      </c>
      <c r="Y30" s="12">
        <v>1</v>
      </c>
      <c r="Z30" s="12"/>
      <c r="AA30" s="12">
        <v>1</v>
      </c>
      <c r="AB30" s="12">
        <v>1</v>
      </c>
      <c r="AC30" s="12">
        <v>1</v>
      </c>
      <c r="AD30" s="12">
        <v>1</v>
      </c>
      <c r="AE30" s="12">
        <v>1</v>
      </c>
      <c r="AF30" s="12">
        <v>1</v>
      </c>
      <c r="AG30" s="12">
        <v>1</v>
      </c>
      <c r="AH30" s="12"/>
      <c r="AI30" s="12">
        <v>1</v>
      </c>
      <c r="AJ30" s="12"/>
      <c r="AK30" s="12">
        <v>1</v>
      </c>
      <c r="AL30" s="12"/>
      <c r="AM30" s="12">
        <v>1</v>
      </c>
      <c r="AN30" s="12">
        <v>1</v>
      </c>
      <c r="AO30" s="12">
        <v>1</v>
      </c>
      <c r="AP30" s="12">
        <v>1</v>
      </c>
      <c r="AQ30" s="12">
        <v>1</v>
      </c>
      <c r="AR30" s="8"/>
    </row>
    <row r="31" spans="1:44" x14ac:dyDescent="0.2">
      <c r="A31" s="23"/>
      <c r="B31" s="23"/>
      <c r="C31" s="13">
        <v>97</v>
      </c>
      <c r="D31" s="13">
        <v>20</v>
      </c>
      <c r="E31" s="13">
        <v>23</v>
      </c>
      <c r="F31" s="13">
        <v>30</v>
      </c>
      <c r="G31" s="13">
        <v>24</v>
      </c>
      <c r="H31" s="13">
        <v>4</v>
      </c>
      <c r="I31" s="13">
        <v>13</v>
      </c>
      <c r="J31" s="13">
        <v>18</v>
      </c>
      <c r="K31" s="13">
        <v>19</v>
      </c>
      <c r="L31" s="13">
        <v>30</v>
      </c>
      <c r="M31" s="13">
        <v>57</v>
      </c>
      <c r="N31" s="13">
        <v>28</v>
      </c>
      <c r="O31" s="13">
        <v>10</v>
      </c>
      <c r="P31" s="13">
        <v>9</v>
      </c>
      <c r="Q31" s="13">
        <v>25</v>
      </c>
      <c r="R31" s="13">
        <v>23</v>
      </c>
      <c r="S31" s="13">
        <v>10</v>
      </c>
      <c r="T31" s="13">
        <v>2</v>
      </c>
      <c r="U31" s="13">
        <v>2</v>
      </c>
      <c r="V31" s="13">
        <v>21</v>
      </c>
      <c r="W31" s="13">
        <v>31</v>
      </c>
      <c r="X31" s="13">
        <v>23</v>
      </c>
      <c r="Y31" s="13">
        <v>10</v>
      </c>
      <c r="Z31" s="13">
        <v>0</v>
      </c>
      <c r="AA31" s="13">
        <v>1</v>
      </c>
      <c r="AB31" s="13">
        <v>33</v>
      </c>
      <c r="AC31" s="13">
        <v>13</v>
      </c>
      <c r="AD31" s="13">
        <v>3</v>
      </c>
      <c r="AE31" s="13">
        <v>4</v>
      </c>
      <c r="AF31" s="13">
        <v>12</v>
      </c>
      <c r="AG31" s="13">
        <v>1</v>
      </c>
      <c r="AH31" s="13">
        <v>0</v>
      </c>
      <c r="AI31" s="13">
        <v>1</v>
      </c>
      <c r="AJ31" s="13">
        <v>0</v>
      </c>
      <c r="AK31" s="13">
        <v>20</v>
      </c>
      <c r="AL31" s="13">
        <v>0</v>
      </c>
      <c r="AM31" s="13">
        <v>5</v>
      </c>
      <c r="AN31" s="13">
        <v>13</v>
      </c>
      <c r="AO31" s="13">
        <v>29</v>
      </c>
      <c r="AP31" s="13">
        <v>37</v>
      </c>
      <c r="AQ31" s="13">
        <v>1</v>
      </c>
      <c r="AR31" s="8"/>
    </row>
    <row r="32" spans="1:44" x14ac:dyDescent="0.2">
      <c r="A32" s="23"/>
      <c r="B32" s="23"/>
      <c r="C32" s="14" t="s">
        <v>128</v>
      </c>
      <c r="D32" s="14" t="s">
        <v>128</v>
      </c>
      <c r="E32" s="14" t="s">
        <v>128</v>
      </c>
      <c r="F32" s="14" t="s">
        <v>128</v>
      </c>
      <c r="G32" s="14" t="s">
        <v>128</v>
      </c>
      <c r="H32" s="14" t="s">
        <v>128</v>
      </c>
      <c r="I32" s="14" t="s">
        <v>128</v>
      </c>
      <c r="J32" s="14" t="s">
        <v>128</v>
      </c>
      <c r="K32" s="14" t="s">
        <v>128</v>
      </c>
      <c r="L32" s="14" t="s">
        <v>128</v>
      </c>
      <c r="M32" s="14" t="s">
        <v>128</v>
      </c>
      <c r="N32" s="14" t="s">
        <v>128</v>
      </c>
      <c r="O32" s="14" t="s">
        <v>128</v>
      </c>
      <c r="P32" s="14" t="s">
        <v>128</v>
      </c>
      <c r="Q32" s="14" t="s">
        <v>128</v>
      </c>
      <c r="R32" s="14" t="s">
        <v>128</v>
      </c>
      <c r="S32" s="14" t="s">
        <v>128</v>
      </c>
      <c r="T32" s="14" t="s">
        <v>128</v>
      </c>
      <c r="U32" s="14" t="s">
        <v>128</v>
      </c>
      <c r="V32" s="14" t="s">
        <v>128</v>
      </c>
      <c r="W32" s="14" t="s">
        <v>128</v>
      </c>
      <c r="X32" s="14" t="s">
        <v>128</v>
      </c>
      <c r="Y32" s="14" t="s">
        <v>128</v>
      </c>
      <c r="Z32" s="14" t="s">
        <v>128</v>
      </c>
      <c r="AA32" s="14" t="s">
        <v>128</v>
      </c>
      <c r="AB32" s="14" t="s">
        <v>128</v>
      </c>
      <c r="AC32" s="14" t="s">
        <v>128</v>
      </c>
      <c r="AD32" s="14" t="s">
        <v>128</v>
      </c>
      <c r="AE32" s="14" t="s">
        <v>128</v>
      </c>
      <c r="AF32" s="14" t="s">
        <v>128</v>
      </c>
      <c r="AG32" s="14" t="s">
        <v>128</v>
      </c>
      <c r="AH32" s="14" t="s">
        <v>128</v>
      </c>
      <c r="AI32" s="14" t="s">
        <v>128</v>
      </c>
      <c r="AJ32" s="14" t="s">
        <v>128</v>
      </c>
      <c r="AK32" s="14" t="s">
        <v>128</v>
      </c>
      <c r="AL32" s="14" t="s">
        <v>128</v>
      </c>
      <c r="AM32" s="14" t="s">
        <v>128</v>
      </c>
      <c r="AN32" s="14" t="s">
        <v>128</v>
      </c>
      <c r="AO32" s="14" t="s">
        <v>128</v>
      </c>
      <c r="AP32" s="14" t="s">
        <v>128</v>
      </c>
      <c r="AQ32" s="14" t="s">
        <v>128</v>
      </c>
      <c r="AR32" s="8"/>
    </row>
    <row r="33" spans="1:43" x14ac:dyDescent="0.2">
      <c r="A33" s="16" t="s">
        <v>431</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row>
    <row r="34" spans="1:43" x14ac:dyDescent="0.2">
      <c r="A34" s="18" t="s">
        <v>144</v>
      </c>
    </row>
  </sheetData>
  <mergeCells count="20">
    <mergeCell ref="B27:B29"/>
    <mergeCell ref="B30:B32"/>
    <mergeCell ref="A6:A32"/>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R19"/>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2"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432</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428</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8"/>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8"/>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356</v>
      </c>
      <c r="B6" s="24" t="s">
        <v>357</v>
      </c>
      <c r="C6" s="12">
        <v>0.54948514732699993</v>
      </c>
      <c r="D6" s="12">
        <v>0.36383355919119997</v>
      </c>
      <c r="E6" s="12">
        <v>0.51069284206800003</v>
      </c>
      <c r="F6" s="12">
        <v>0.72325857294290008</v>
      </c>
      <c r="G6" s="12">
        <v>0.49092937547260002</v>
      </c>
      <c r="H6" s="12">
        <v>0.1160038608737</v>
      </c>
      <c r="I6" s="12">
        <v>0.56150590850290005</v>
      </c>
      <c r="J6" s="12">
        <v>0.6447799116863</v>
      </c>
      <c r="K6" s="12">
        <v>0.71228934320250004</v>
      </c>
      <c r="L6" s="12">
        <v>0.67442612315270001</v>
      </c>
      <c r="M6" s="12">
        <v>0.65439383400630002</v>
      </c>
      <c r="N6" s="12">
        <v>0.48472025526590001</v>
      </c>
      <c r="O6" s="12">
        <v>0.8194414619075</v>
      </c>
      <c r="P6" s="12">
        <v>0.69821676037369995</v>
      </c>
      <c r="Q6" s="12">
        <v>0.55156455786659997</v>
      </c>
      <c r="R6" s="12">
        <v>0.55256929020970003</v>
      </c>
      <c r="S6" s="12">
        <v>0.18932412301400001</v>
      </c>
      <c r="T6" s="12">
        <v>0.43357555787340002</v>
      </c>
      <c r="U6" s="12">
        <v>1</v>
      </c>
      <c r="V6" s="12">
        <v>0.68622343032700006</v>
      </c>
      <c r="W6" s="12">
        <v>0.53628074436770001</v>
      </c>
      <c r="X6" s="12">
        <v>0.64632148426260005</v>
      </c>
      <c r="Y6" s="12">
        <v>0.31276673084959999</v>
      </c>
      <c r="Z6" s="12"/>
      <c r="AA6" s="12">
        <v>0</v>
      </c>
      <c r="AB6" s="12">
        <v>0.74184245229610002</v>
      </c>
      <c r="AC6" s="12">
        <v>0.4633341721002</v>
      </c>
      <c r="AD6" s="12">
        <v>0</v>
      </c>
      <c r="AE6" s="12">
        <v>1</v>
      </c>
      <c r="AF6" s="12">
        <v>0.64662119570749998</v>
      </c>
      <c r="AG6" s="12"/>
      <c r="AH6" s="12"/>
      <c r="AI6" s="12">
        <v>0</v>
      </c>
      <c r="AJ6" s="12"/>
      <c r="AK6" s="12">
        <v>0.33976067574860003</v>
      </c>
      <c r="AL6" s="12"/>
      <c r="AM6" s="12">
        <v>0.69918156538260012</v>
      </c>
      <c r="AN6" s="12">
        <v>0.39551479469329998</v>
      </c>
      <c r="AO6" s="12">
        <v>0.68133815532190001</v>
      </c>
      <c r="AP6" s="12">
        <v>0.46927157179860002</v>
      </c>
      <c r="AQ6" s="12">
        <v>0</v>
      </c>
      <c r="AR6" s="8"/>
    </row>
    <row r="7" spans="1:44" x14ac:dyDescent="0.2">
      <c r="A7" s="28"/>
      <c r="B7" s="23"/>
      <c r="C7" s="13">
        <v>40</v>
      </c>
      <c r="D7" s="13">
        <v>5</v>
      </c>
      <c r="E7" s="13">
        <v>12</v>
      </c>
      <c r="F7" s="13">
        <v>14</v>
      </c>
      <c r="G7" s="13">
        <v>9</v>
      </c>
      <c r="H7" s="13">
        <v>1</v>
      </c>
      <c r="I7" s="13">
        <v>4</v>
      </c>
      <c r="J7" s="13">
        <v>7</v>
      </c>
      <c r="K7" s="13">
        <v>10</v>
      </c>
      <c r="L7" s="13">
        <v>14</v>
      </c>
      <c r="M7" s="13">
        <v>24</v>
      </c>
      <c r="N7" s="13">
        <v>13</v>
      </c>
      <c r="O7" s="13">
        <v>6</v>
      </c>
      <c r="P7" s="13">
        <v>5</v>
      </c>
      <c r="Q7" s="13">
        <v>14</v>
      </c>
      <c r="R7" s="13">
        <v>6</v>
      </c>
      <c r="S7" s="13">
        <v>2</v>
      </c>
      <c r="T7" s="13">
        <v>1</v>
      </c>
      <c r="U7" s="13">
        <v>1</v>
      </c>
      <c r="V7" s="13">
        <v>8</v>
      </c>
      <c r="W7" s="13">
        <v>18</v>
      </c>
      <c r="X7" s="13">
        <v>8</v>
      </c>
      <c r="Y7" s="13">
        <v>3</v>
      </c>
      <c r="Z7" s="13">
        <v>0</v>
      </c>
      <c r="AA7" s="13">
        <v>0</v>
      </c>
      <c r="AB7" s="13">
        <v>20</v>
      </c>
      <c r="AC7" s="13">
        <v>5</v>
      </c>
      <c r="AD7" s="13">
        <v>0</v>
      </c>
      <c r="AE7" s="13">
        <v>2</v>
      </c>
      <c r="AF7" s="13">
        <v>6</v>
      </c>
      <c r="AG7" s="13">
        <v>0</v>
      </c>
      <c r="AH7" s="13">
        <v>0</v>
      </c>
      <c r="AI7" s="13">
        <v>0</v>
      </c>
      <c r="AJ7" s="13">
        <v>0</v>
      </c>
      <c r="AK7" s="13">
        <v>4</v>
      </c>
      <c r="AL7" s="13">
        <v>0</v>
      </c>
      <c r="AM7" s="13">
        <v>3</v>
      </c>
      <c r="AN7" s="13">
        <v>3</v>
      </c>
      <c r="AO7" s="13">
        <v>14</v>
      </c>
      <c r="AP7" s="13">
        <v>16</v>
      </c>
      <c r="AQ7" s="13">
        <v>0</v>
      </c>
      <c r="AR7" s="8"/>
    </row>
    <row r="8" spans="1:44" x14ac:dyDescent="0.2">
      <c r="A8" s="28"/>
      <c r="B8" s="23"/>
      <c r="C8" s="14" t="s">
        <v>128</v>
      </c>
      <c r="D8" s="14"/>
      <c r="E8" s="14"/>
      <c r="F8" s="14"/>
      <c r="G8" s="14"/>
      <c r="H8" s="14"/>
      <c r="I8" s="14"/>
      <c r="J8" s="14"/>
      <c r="K8" s="14"/>
      <c r="L8" s="14"/>
      <c r="M8" s="14"/>
      <c r="N8" s="14"/>
      <c r="O8" s="14"/>
      <c r="P8" s="14"/>
      <c r="Q8" s="14"/>
      <c r="R8" s="14"/>
      <c r="S8" s="14"/>
      <c r="T8" s="14"/>
      <c r="U8" s="14" t="s">
        <v>128</v>
      </c>
      <c r="V8" s="14"/>
      <c r="W8" s="14"/>
      <c r="X8" s="14"/>
      <c r="Y8" s="14"/>
      <c r="Z8" s="14" t="s">
        <v>128</v>
      </c>
      <c r="AA8" s="14" t="s">
        <v>128</v>
      </c>
      <c r="AB8" s="14"/>
      <c r="AC8" s="14"/>
      <c r="AD8" s="14"/>
      <c r="AE8" s="15" t="s">
        <v>274</v>
      </c>
      <c r="AF8" s="14"/>
      <c r="AG8" s="14" t="s">
        <v>128</v>
      </c>
      <c r="AH8" s="14" t="s">
        <v>128</v>
      </c>
      <c r="AI8" s="14" t="s">
        <v>128</v>
      </c>
      <c r="AJ8" s="14" t="s">
        <v>128</v>
      </c>
      <c r="AK8" s="14"/>
      <c r="AL8" s="14" t="s">
        <v>128</v>
      </c>
      <c r="AM8" s="14"/>
      <c r="AN8" s="14"/>
      <c r="AO8" s="14"/>
      <c r="AP8" s="14"/>
      <c r="AQ8" s="14" t="s">
        <v>128</v>
      </c>
      <c r="AR8" s="8"/>
    </row>
    <row r="9" spans="1:44" x14ac:dyDescent="0.2">
      <c r="A9" s="27"/>
      <c r="B9" s="24" t="s">
        <v>358</v>
      </c>
      <c r="C9" s="12">
        <v>0.3346868551262</v>
      </c>
      <c r="D9" s="12">
        <v>0.55709820636389995</v>
      </c>
      <c r="E9" s="12">
        <v>0.32950911321019999</v>
      </c>
      <c r="F9" s="12">
        <v>0.18989091433470001</v>
      </c>
      <c r="G9" s="12">
        <v>0.38648886015770001</v>
      </c>
      <c r="H9" s="12">
        <v>0.85591705632229997</v>
      </c>
      <c r="I9" s="12">
        <v>0.39211139056490002</v>
      </c>
      <c r="J9" s="12">
        <v>0.26677676658810001</v>
      </c>
      <c r="K9" s="12">
        <v>0.10506803137119999</v>
      </c>
      <c r="L9" s="12">
        <v>0.14224431785059999</v>
      </c>
      <c r="M9" s="12">
        <v>0.20577298724449999</v>
      </c>
      <c r="N9" s="12">
        <v>0.45408210665089999</v>
      </c>
      <c r="O9" s="12">
        <v>0.1805585380925</v>
      </c>
      <c r="P9" s="12">
        <v>0.30178323962629999</v>
      </c>
      <c r="Q9" s="12">
        <v>0.27612046668969997</v>
      </c>
      <c r="R9" s="12">
        <v>0.20320960180459999</v>
      </c>
      <c r="S9" s="12">
        <v>0.77802060916719995</v>
      </c>
      <c r="T9" s="12">
        <v>0.56642444212660004</v>
      </c>
      <c r="U9" s="12">
        <v>0</v>
      </c>
      <c r="V9" s="12">
        <v>0.22760069769069999</v>
      </c>
      <c r="W9" s="12">
        <v>0.35137511461690002</v>
      </c>
      <c r="X9" s="12">
        <v>0.21916989892120001</v>
      </c>
      <c r="Y9" s="12">
        <v>0.59395733642589998</v>
      </c>
      <c r="Z9" s="12"/>
      <c r="AA9" s="12">
        <v>0</v>
      </c>
      <c r="AB9" s="12">
        <v>0.1369464862301</v>
      </c>
      <c r="AC9" s="12">
        <v>0.33096634428089999</v>
      </c>
      <c r="AD9" s="12">
        <v>1</v>
      </c>
      <c r="AE9" s="12">
        <v>0</v>
      </c>
      <c r="AF9" s="12">
        <v>0.35337880429250002</v>
      </c>
      <c r="AG9" s="12"/>
      <c r="AH9" s="12"/>
      <c r="AI9" s="12">
        <v>1</v>
      </c>
      <c r="AJ9" s="12"/>
      <c r="AK9" s="12">
        <v>0.46682045897980001</v>
      </c>
      <c r="AL9" s="12"/>
      <c r="AM9" s="12">
        <v>0.14207162022709999</v>
      </c>
      <c r="AN9" s="12">
        <v>0.24280113813269999</v>
      </c>
      <c r="AO9" s="12">
        <v>0.30938766109639998</v>
      </c>
      <c r="AP9" s="12">
        <v>0.3491257082152</v>
      </c>
      <c r="AQ9" s="12">
        <v>1</v>
      </c>
      <c r="AR9" s="8"/>
    </row>
    <row r="10" spans="1:44" x14ac:dyDescent="0.2">
      <c r="A10" s="28"/>
      <c r="B10" s="23"/>
      <c r="C10" s="13">
        <v>27</v>
      </c>
      <c r="D10" s="13">
        <v>8</v>
      </c>
      <c r="E10" s="13">
        <v>5</v>
      </c>
      <c r="F10" s="13">
        <v>7</v>
      </c>
      <c r="G10" s="13">
        <v>7</v>
      </c>
      <c r="H10" s="13">
        <v>3</v>
      </c>
      <c r="I10" s="13">
        <v>4</v>
      </c>
      <c r="J10" s="13">
        <v>5</v>
      </c>
      <c r="K10" s="13">
        <v>4</v>
      </c>
      <c r="L10" s="13">
        <v>5</v>
      </c>
      <c r="M10" s="13">
        <v>13</v>
      </c>
      <c r="N10" s="13">
        <v>9</v>
      </c>
      <c r="O10" s="13">
        <v>2</v>
      </c>
      <c r="P10" s="13">
        <v>4</v>
      </c>
      <c r="Q10" s="13">
        <v>2</v>
      </c>
      <c r="R10" s="13">
        <v>6</v>
      </c>
      <c r="S10" s="13">
        <v>6</v>
      </c>
      <c r="T10" s="13">
        <v>1</v>
      </c>
      <c r="U10" s="13">
        <v>0</v>
      </c>
      <c r="V10" s="13">
        <v>5</v>
      </c>
      <c r="W10" s="13">
        <v>6</v>
      </c>
      <c r="X10" s="13">
        <v>7</v>
      </c>
      <c r="Y10" s="13">
        <v>4</v>
      </c>
      <c r="Z10" s="13">
        <v>0</v>
      </c>
      <c r="AA10" s="13">
        <v>0</v>
      </c>
      <c r="AB10" s="13">
        <v>3</v>
      </c>
      <c r="AC10" s="13">
        <v>5</v>
      </c>
      <c r="AD10" s="13">
        <v>2</v>
      </c>
      <c r="AE10" s="13">
        <v>0</v>
      </c>
      <c r="AF10" s="13">
        <v>4</v>
      </c>
      <c r="AG10" s="13">
        <v>0</v>
      </c>
      <c r="AH10" s="13">
        <v>0</v>
      </c>
      <c r="AI10" s="13">
        <v>1</v>
      </c>
      <c r="AJ10" s="13">
        <v>0</v>
      </c>
      <c r="AK10" s="13">
        <v>8</v>
      </c>
      <c r="AL10" s="13">
        <v>0</v>
      </c>
      <c r="AM10" s="13">
        <v>1</v>
      </c>
      <c r="AN10" s="13">
        <v>3</v>
      </c>
      <c r="AO10" s="13">
        <v>9</v>
      </c>
      <c r="AP10" s="13">
        <v>8</v>
      </c>
      <c r="AQ10" s="13">
        <v>1</v>
      </c>
      <c r="AR10" s="8"/>
    </row>
    <row r="11" spans="1:44" x14ac:dyDescent="0.2">
      <c r="A11" s="28"/>
      <c r="B11" s="23"/>
      <c r="C11" s="14" t="s">
        <v>128</v>
      </c>
      <c r="D11" s="14"/>
      <c r="E11" s="14"/>
      <c r="F11" s="14"/>
      <c r="G11" s="14"/>
      <c r="H11" s="15" t="s">
        <v>162</v>
      </c>
      <c r="I11" s="14"/>
      <c r="J11" s="14"/>
      <c r="K11" s="14"/>
      <c r="L11" s="14"/>
      <c r="M11" s="14"/>
      <c r="N11" s="14"/>
      <c r="O11" s="14"/>
      <c r="P11" s="14"/>
      <c r="Q11" s="14"/>
      <c r="R11" s="14"/>
      <c r="S11" s="14"/>
      <c r="T11" s="14"/>
      <c r="U11" s="14" t="s">
        <v>128</v>
      </c>
      <c r="V11" s="14"/>
      <c r="W11" s="14"/>
      <c r="X11" s="14"/>
      <c r="Y11" s="14"/>
      <c r="Z11" s="14" t="s">
        <v>128</v>
      </c>
      <c r="AA11" s="14" t="s">
        <v>128</v>
      </c>
      <c r="AB11" s="14"/>
      <c r="AC11" s="14"/>
      <c r="AD11" s="15" t="s">
        <v>164</v>
      </c>
      <c r="AE11" s="14"/>
      <c r="AF11" s="14"/>
      <c r="AG11" s="14" t="s">
        <v>128</v>
      </c>
      <c r="AH11" s="14" t="s">
        <v>128</v>
      </c>
      <c r="AI11" s="14" t="s">
        <v>128</v>
      </c>
      <c r="AJ11" s="14" t="s">
        <v>128</v>
      </c>
      <c r="AK11" s="14"/>
      <c r="AL11" s="14" t="s">
        <v>128</v>
      </c>
      <c r="AM11" s="14"/>
      <c r="AN11" s="14"/>
      <c r="AO11" s="14"/>
      <c r="AP11" s="14"/>
      <c r="AQ11" s="14" t="s">
        <v>128</v>
      </c>
      <c r="AR11" s="8"/>
    </row>
    <row r="12" spans="1:44" x14ac:dyDescent="0.2">
      <c r="A12" s="27"/>
      <c r="B12" s="24" t="s">
        <v>360</v>
      </c>
      <c r="C12" s="12">
        <v>0.1158279975468</v>
      </c>
      <c r="D12" s="12">
        <v>7.9068234444850005E-2</v>
      </c>
      <c r="E12" s="12">
        <v>0.15979804472180001</v>
      </c>
      <c r="F12" s="12">
        <v>8.6850512722330006E-2</v>
      </c>
      <c r="G12" s="12">
        <v>0.12258176436980001</v>
      </c>
      <c r="H12" s="12">
        <v>2.8079082803949999E-2</v>
      </c>
      <c r="I12" s="12">
        <v>4.6382700932210003E-2</v>
      </c>
      <c r="J12" s="12">
        <v>8.8443321725630006E-2</v>
      </c>
      <c r="K12" s="12">
        <v>0.1826426254264</v>
      </c>
      <c r="L12" s="12">
        <v>0.1833295589967</v>
      </c>
      <c r="M12" s="12">
        <v>0.13983317874930001</v>
      </c>
      <c r="N12" s="12">
        <v>6.1197638083149999E-2</v>
      </c>
      <c r="O12" s="12">
        <v>0</v>
      </c>
      <c r="P12" s="12">
        <v>0</v>
      </c>
      <c r="Q12" s="12">
        <v>0.1723149754437</v>
      </c>
      <c r="R12" s="12">
        <v>0.24422110798560001</v>
      </c>
      <c r="S12" s="12">
        <v>3.2655267818759999E-2</v>
      </c>
      <c r="T12" s="12">
        <v>0</v>
      </c>
      <c r="U12" s="12">
        <v>0</v>
      </c>
      <c r="V12" s="12">
        <v>8.6175871982270003E-2</v>
      </c>
      <c r="W12" s="12">
        <v>0.1123441410155</v>
      </c>
      <c r="X12" s="12">
        <v>0.13450861681619999</v>
      </c>
      <c r="Y12" s="12">
        <v>9.327593272448001E-2</v>
      </c>
      <c r="Z12" s="12"/>
      <c r="AA12" s="12">
        <v>1</v>
      </c>
      <c r="AB12" s="12">
        <v>0.1212110614739</v>
      </c>
      <c r="AC12" s="12">
        <v>0.2056994836189</v>
      </c>
      <c r="AD12" s="12">
        <v>0</v>
      </c>
      <c r="AE12" s="12">
        <v>0</v>
      </c>
      <c r="AF12" s="12">
        <v>0</v>
      </c>
      <c r="AG12" s="12"/>
      <c r="AH12" s="12"/>
      <c r="AI12" s="12">
        <v>0</v>
      </c>
      <c r="AJ12" s="12"/>
      <c r="AK12" s="12">
        <v>0.19341886527169999</v>
      </c>
      <c r="AL12" s="12"/>
      <c r="AM12" s="12">
        <v>0.1587468143902</v>
      </c>
      <c r="AN12" s="12">
        <v>0.36168406717399998</v>
      </c>
      <c r="AO12" s="12">
        <v>9.274183581753E-3</v>
      </c>
      <c r="AP12" s="12">
        <v>0.18160271998630001</v>
      </c>
      <c r="AQ12" s="12">
        <v>0</v>
      </c>
      <c r="AR12" s="8"/>
    </row>
    <row r="13" spans="1:44" x14ac:dyDescent="0.2">
      <c r="A13" s="28"/>
      <c r="B13" s="23"/>
      <c r="C13" s="13">
        <v>12</v>
      </c>
      <c r="D13" s="13">
        <v>1</v>
      </c>
      <c r="E13" s="13">
        <v>4</v>
      </c>
      <c r="F13" s="13">
        <v>3</v>
      </c>
      <c r="G13" s="13">
        <v>4</v>
      </c>
      <c r="H13" s="13">
        <v>1</v>
      </c>
      <c r="I13" s="13">
        <v>1</v>
      </c>
      <c r="J13" s="13">
        <v>2</v>
      </c>
      <c r="K13" s="13">
        <v>3</v>
      </c>
      <c r="L13" s="13">
        <v>4</v>
      </c>
      <c r="M13" s="13">
        <v>8</v>
      </c>
      <c r="N13" s="13">
        <v>2</v>
      </c>
      <c r="O13" s="13">
        <v>0</v>
      </c>
      <c r="P13" s="13">
        <v>0</v>
      </c>
      <c r="Q13" s="13">
        <v>3</v>
      </c>
      <c r="R13" s="13">
        <v>6</v>
      </c>
      <c r="S13" s="13">
        <v>1</v>
      </c>
      <c r="T13" s="13">
        <v>0</v>
      </c>
      <c r="U13" s="13">
        <v>0</v>
      </c>
      <c r="V13" s="13">
        <v>2</v>
      </c>
      <c r="W13" s="13">
        <v>3</v>
      </c>
      <c r="X13" s="13">
        <v>4</v>
      </c>
      <c r="Y13" s="13">
        <v>1</v>
      </c>
      <c r="Z13" s="13">
        <v>0</v>
      </c>
      <c r="AA13" s="13">
        <v>1</v>
      </c>
      <c r="AB13" s="13">
        <v>5</v>
      </c>
      <c r="AC13" s="13">
        <v>2</v>
      </c>
      <c r="AD13" s="13">
        <v>0</v>
      </c>
      <c r="AE13" s="13">
        <v>0</v>
      </c>
      <c r="AF13" s="13">
        <v>0</v>
      </c>
      <c r="AG13" s="13">
        <v>0</v>
      </c>
      <c r="AH13" s="13">
        <v>0</v>
      </c>
      <c r="AI13" s="13">
        <v>0</v>
      </c>
      <c r="AJ13" s="13">
        <v>0</v>
      </c>
      <c r="AK13" s="13">
        <v>4</v>
      </c>
      <c r="AL13" s="13">
        <v>0</v>
      </c>
      <c r="AM13" s="13">
        <v>1</v>
      </c>
      <c r="AN13" s="13">
        <v>2</v>
      </c>
      <c r="AO13" s="13">
        <v>1</v>
      </c>
      <c r="AP13" s="13">
        <v>7</v>
      </c>
      <c r="AQ13" s="13">
        <v>0</v>
      </c>
      <c r="AR13" s="8"/>
    </row>
    <row r="14" spans="1:44" x14ac:dyDescent="0.2">
      <c r="A14" s="28"/>
      <c r="B14" s="23"/>
      <c r="C14" s="14" t="s">
        <v>128</v>
      </c>
      <c r="D14" s="14"/>
      <c r="E14" s="14"/>
      <c r="F14" s="14"/>
      <c r="G14" s="14"/>
      <c r="H14" s="14"/>
      <c r="I14" s="14"/>
      <c r="J14" s="14"/>
      <c r="K14" s="14"/>
      <c r="L14" s="14"/>
      <c r="M14" s="14"/>
      <c r="N14" s="14"/>
      <c r="O14" s="14"/>
      <c r="P14" s="14"/>
      <c r="Q14" s="14"/>
      <c r="R14" s="14"/>
      <c r="S14" s="14"/>
      <c r="T14" s="14"/>
      <c r="U14" s="14" t="s">
        <v>128</v>
      </c>
      <c r="V14" s="14"/>
      <c r="W14" s="14"/>
      <c r="X14" s="14"/>
      <c r="Y14" s="14"/>
      <c r="Z14" s="14" t="s">
        <v>128</v>
      </c>
      <c r="AA14" s="14" t="s">
        <v>128</v>
      </c>
      <c r="AB14" s="14"/>
      <c r="AC14" s="14"/>
      <c r="AD14" s="14"/>
      <c r="AE14" s="14"/>
      <c r="AF14" s="14"/>
      <c r="AG14" s="14" t="s">
        <v>128</v>
      </c>
      <c r="AH14" s="14" t="s">
        <v>128</v>
      </c>
      <c r="AI14" s="14" t="s">
        <v>128</v>
      </c>
      <c r="AJ14" s="14" t="s">
        <v>128</v>
      </c>
      <c r="AK14" s="14"/>
      <c r="AL14" s="14" t="s">
        <v>128</v>
      </c>
      <c r="AM14" s="14"/>
      <c r="AN14" s="15" t="s">
        <v>164</v>
      </c>
      <c r="AO14" s="14"/>
      <c r="AP14" s="15" t="s">
        <v>132</v>
      </c>
      <c r="AQ14" s="14" t="s">
        <v>128</v>
      </c>
      <c r="AR14" s="8"/>
    </row>
    <row r="15" spans="1:44" x14ac:dyDescent="0.2">
      <c r="A15" s="27"/>
      <c r="B15" s="24" t="s">
        <v>67</v>
      </c>
      <c r="C15" s="12">
        <v>1</v>
      </c>
      <c r="D15" s="12">
        <v>1</v>
      </c>
      <c r="E15" s="12">
        <v>1</v>
      </c>
      <c r="F15" s="12">
        <v>1</v>
      </c>
      <c r="G15" s="12">
        <v>1</v>
      </c>
      <c r="H15" s="12">
        <v>1</v>
      </c>
      <c r="I15" s="12">
        <v>1</v>
      </c>
      <c r="J15" s="12">
        <v>1</v>
      </c>
      <c r="K15" s="12">
        <v>1</v>
      </c>
      <c r="L15" s="12">
        <v>1</v>
      </c>
      <c r="M15" s="12">
        <v>1</v>
      </c>
      <c r="N15" s="12">
        <v>1</v>
      </c>
      <c r="O15" s="12">
        <v>1</v>
      </c>
      <c r="P15" s="12">
        <v>1</v>
      </c>
      <c r="Q15" s="12">
        <v>1</v>
      </c>
      <c r="R15" s="12">
        <v>1</v>
      </c>
      <c r="S15" s="12">
        <v>1</v>
      </c>
      <c r="T15" s="12">
        <v>1</v>
      </c>
      <c r="U15" s="12">
        <v>1</v>
      </c>
      <c r="V15" s="12">
        <v>1</v>
      </c>
      <c r="W15" s="12">
        <v>1</v>
      </c>
      <c r="X15" s="12">
        <v>1</v>
      </c>
      <c r="Y15" s="12">
        <v>1</v>
      </c>
      <c r="Z15" s="12"/>
      <c r="AA15" s="12">
        <v>1</v>
      </c>
      <c r="AB15" s="12">
        <v>1</v>
      </c>
      <c r="AC15" s="12">
        <v>1</v>
      </c>
      <c r="AD15" s="12">
        <v>1</v>
      </c>
      <c r="AE15" s="12">
        <v>1</v>
      </c>
      <c r="AF15" s="12">
        <v>1</v>
      </c>
      <c r="AG15" s="12"/>
      <c r="AH15" s="12"/>
      <c r="AI15" s="12">
        <v>1</v>
      </c>
      <c r="AJ15" s="12"/>
      <c r="AK15" s="12">
        <v>1</v>
      </c>
      <c r="AL15" s="12"/>
      <c r="AM15" s="12">
        <v>1</v>
      </c>
      <c r="AN15" s="12">
        <v>1</v>
      </c>
      <c r="AO15" s="12">
        <v>1</v>
      </c>
      <c r="AP15" s="12">
        <v>1</v>
      </c>
      <c r="AQ15" s="12">
        <v>1</v>
      </c>
      <c r="AR15" s="8"/>
    </row>
    <row r="16" spans="1:44" x14ac:dyDescent="0.2">
      <c r="A16" s="28"/>
      <c r="B16" s="23"/>
      <c r="C16" s="13">
        <v>79</v>
      </c>
      <c r="D16" s="13">
        <v>14</v>
      </c>
      <c r="E16" s="13">
        <v>21</v>
      </c>
      <c r="F16" s="13">
        <v>24</v>
      </c>
      <c r="G16" s="13">
        <v>20</v>
      </c>
      <c r="H16" s="13">
        <v>5</v>
      </c>
      <c r="I16" s="13">
        <v>9</v>
      </c>
      <c r="J16" s="13">
        <v>14</v>
      </c>
      <c r="K16" s="13">
        <v>17</v>
      </c>
      <c r="L16" s="13">
        <v>23</v>
      </c>
      <c r="M16" s="13">
        <v>45</v>
      </c>
      <c r="N16" s="13">
        <v>24</v>
      </c>
      <c r="O16" s="13">
        <v>8</v>
      </c>
      <c r="P16" s="13">
        <v>9</v>
      </c>
      <c r="Q16" s="13">
        <v>19</v>
      </c>
      <c r="R16" s="13">
        <v>18</v>
      </c>
      <c r="S16" s="13">
        <v>9</v>
      </c>
      <c r="T16" s="13">
        <v>2</v>
      </c>
      <c r="U16" s="13">
        <v>1</v>
      </c>
      <c r="V16" s="13">
        <v>15</v>
      </c>
      <c r="W16" s="13">
        <v>27</v>
      </c>
      <c r="X16" s="13">
        <v>19</v>
      </c>
      <c r="Y16" s="13">
        <v>8</v>
      </c>
      <c r="Z16" s="13">
        <v>0</v>
      </c>
      <c r="AA16" s="13">
        <v>1</v>
      </c>
      <c r="AB16" s="13">
        <v>28</v>
      </c>
      <c r="AC16" s="13">
        <v>12</v>
      </c>
      <c r="AD16" s="13">
        <v>2</v>
      </c>
      <c r="AE16" s="13">
        <v>2</v>
      </c>
      <c r="AF16" s="13">
        <v>10</v>
      </c>
      <c r="AG16" s="13">
        <v>0</v>
      </c>
      <c r="AH16" s="13">
        <v>0</v>
      </c>
      <c r="AI16" s="13">
        <v>1</v>
      </c>
      <c r="AJ16" s="13">
        <v>0</v>
      </c>
      <c r="AK16" s="13">
        <v>16</v>
      </c>
      <c r="AL16" s="13">
        <v>0</v>
      </c>
      <c r="AM16" s="13">
        <v>5</v>
      </c>
      <c r="AN16" s="13">
        <v>8</v>
      </c>
      <c r="AO16" s="13">
        <v>24</v>
      </c>
      <c r="AP16" s="13">
        <v>31</v>
      </c>
      <c r="AQ16" s="13">
        <v>1</v>
      </c>
      <c r="AR16" s="8"/>
    </row>
    <row r="17" spans="1:44" x14ac:dyDescent="0.2">
      <c r="A17" s="28"/>
      <c r="B17" s="23"/>
      <c r="C17" s="14" t="s">
        <v>128</v>
      </c>
      <c r="D17" s="14" t="s">
        <v>128</v>
      </c>
      <c r="E17" s="14" t="s">
        <v>128</v>
      </c>
      <c r="F17" s="14" t="s">
        <v>128</v>
      </c>
      <c r="G17" s="14" t="s">
        <v>128</v>
      </c>
      <c r="H17" s="14" t="s">
        <v>128</v>
      </c>
      <c r="I17" s="14" t="s">
        <v>128</v>
      </c>
      <c r="J17" s="14" t="s">
        <v>128</v>
      </c>
      <c r="K17" s="14" t="s">
        <v>128</v>
      </c>
      <c r="L17" s="14" t="s">
        <v>128</v>
      </c>
      <c r="M17" s="14" t="s">
        <v>128</v>
      </c>
      <c r="N17" s="14" t="s">
        <v>128</v>
      </c>
      <c r="O17" s="14" t="s">
        <v>128</v>
      </c>
      <c r="P17" s="14" t="s">
        <v>128</v>
      </c>
      <c r="Q17" s="14" t="s">
        <v>128</v>
      </c>
      <c r="R17" s="14" t="s">
        <v>128</v>
      </c>
      <c r="S17" s="14" t="s">
        <v>128</v>
      </c>
      <c r="T17" s="14" t="s">
        <v>128</v>
      </c>
      <c r="U17" s="14" t="s">
        <v>128</v>
      </c>
      <c r="V17" s="14" t="s">
        <v>128</v>
      </c>
      <c r="W17" s="14" t="s">
        <v>128</v>
      </c>
      <c r="X17" s="14" t="s">
        <v>128</v>
      </c>
      <c r="Y17" s="14" t="s">
        <v>128</v>
      </c>
      <c r="Z17" s="14" t="s">
        <v>128</v>
      </c>
      <c r="AA17" s="14" t="s">
        <v>128</v>
      </c>
      <c r="AB17" s="14" t="s">
        <v>128</v>
      </c>
      <c r="AC17" s="14" t="s">
        <v>128</v>
      </c>
      <c r="AD17" s="14" t="s">
        <v>128</v>
      </c>
      <c r="AE17" s="14" t="s">
        <v>128</v>
      </c>
      <c r="AF17" s="14" t="s">
        <v>128</v>
      </c>
      <c r="AG17" s="14" t="s">
        <v>128</v>
      </c>
      <c r="AH17" s="14" t="s">
        <v>128</v>
      </c>
      <c r="AI17" s="14" t="s">
        <v>128</v>
      </c>
      <c r="AJ17" s="14" t="s">
        <v>128</v>
      </c>
      <c r="AK17" s="14" t="s">
        <v>128</v>
      </c>
      <c r="AL17" s="14" t="s">
        <v>128</v>
      </c>
      <c r="AM17" s="14" t="s">
        <v>128</v>
      </c>
      <c r="AN17" s="14" t="s">
        <v>128</v>
      </c>
      <c r="AO17" s="14" t="s">
        <v>128</v>
      </c>
      <c r="AP17" s="14" t="s">
        <v>128</v>
      </c>
      <c r="AQ17" s="14" t="s">
        <v>128</v>
      </c>
      <c r="AR17" s="8"/>
    </row>
    <row r="18" spans="1:44" x14ac:dyDescent="0.2">
      <c r="A18" s="16" t="s">
        <v>433</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row>
    <row r="19" spans="1:44" x14ac:dyDescent="0.2">
      <c r="A19" s="18" t="s">
        <v>144</v>
      </c>
    </row>
  </sheetData>
  <mergeCells count="15">
    <mergeCell ref="B12:B14"/>
    <mergeCell ref="B15:B17"/>
    <mergeCell ref="A6:A17"/>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434</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435</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436</v>
      </c>
      <c r="B6" s="24" t="s">
        <v>437</v>
      </c>
      <c r="C6" s="12">
        <v>0.38215004397640001</v>
      </c>
      <c r="D6" s="12">
        <v>0.30018618994320001</v>
      </c>
      <c r="E6" s="12">
        <v>0.4137969388344</v>
      </c>
      <c r="F6" s="12">
        <v>0.46353631232370002</v>
      </c>
      <c r="G6" s="12">
        <v>0.32280707670480002</v>
      </c>
      <c r="H6" s="12">
        <v>0.49033107061409997</v>
      </c>
      <c r="I6" s="12">
        <v>0.34144614090609998</v>
      </c>
      <c r="J6" s="12">
        <v>0.33127647046609998</v>
      </c>
      <c r="K6" s="12">
        <v>0.50897096791990004</v>
      </c>
      <c r="L6" s="12">
        <v>0.22944460613840001</v>
      </c>
      <c r="M6" s="12">
        <v>0.29087002056670003</v>
      </c>
      <c r="N6" s="12">
        <v>0.47530500768180001</v>
      </c>
      <c r="O6" s="12">
        <v>1</v>
      </c>
      <c r="P6" s="12">
        <v>1</v>
      </c>
      <c r="Q6" s="12">
        <v>0.26312119172429999</v>
      </c>
      <c r="R6" s="12">
        <v>0.46756599602429999</v>
      </c>
      <c r="S6" s="12">
        <v>0.37042196259429999</v>
      </c>
      <c r="T6" s="12">
        <v>0.22164556475239999</v>
      </c>
      <c r="U6" s="12">
        <v>0.4517979417245</v>
      </c>
      <c r="V6" s="12">
        <v>0.47907204013389998</v>
      </c>
      <c r="W6" s="12">
        <v>0.14274109887639999</v>
      </c>
      <c r="X6" s="12">
        <v>0.18167871316029999</v>
      </c>
      <c r="Y6" s="12">
        <v>0.38864751736269998</v>
      </c>
      <c r="Z6" s="12">
        <v>0.54498745545850003</v>
      </c>
      <c r="AA6" s="12">
        <v>0</v>
      </c>
      <c r="AB6" s="12">
        <v>0.41821270920640002</v>
      </c>
      <c r="AC6" s="12">
        <v>0.2142154321518</v>
      </c>
      <c r="AD6" s="12">
        <v>0.8046346954254</v>
      </c>
      <c r="AE6" s="12">
        <v>0.43725948721879998</v>
      </c>
      <c r="AF6" s="12">
        <v>0.38731255867019998</v>
      </c>
      <c r="AG6" s="12">
        <v>0.59405184782510001</v>
      </c>
      <c r="AH6" s="12">
        <v>0.57901375685989998</v>
      </c>
      <c r="AI6" s="12">
        <v>0</v>
      </c>
      <c r="AJ6" s="12"/>
      <c r="AK6" s="12">
        <v>0.35858813779650001</v>
      </c>
      <c r="AL6" s="12"/>
      <c r="AM6" s="12">
        <v>0.35992600610990011</v>
      </c>
      <c r="AN6" s="12">
        <v>0.2450972121378</v>
      </c>
      <c r="AO6" s="12">
        <v>0.35876890897539998</v>
      </c>
      <c r="AP6" s="12">
        <v>0.53575012710089998</v>
      </c>
      <c r="AQ6" s="12">
        <v>0.53012037873450002</v>
      </c>
      <c r="AR6" s="8"/>
    </row>
    <row r="7" spans="1:44" x14ac:dyDescent="0.2">
      <c r="A7" s="23"/>
      <c r="B7" s="23"/>
      <c r="C7" s="13">
        <v>54</v>
      </c>
      <c r="D7" s="13">
        <v>9</v>
      </c>
      <c r="E7" s="13">
        <v>25</v>
      </c>
      <c r="F7" s="13">
        <v>11</v>
      </c>
      <c r="G7" s="13">
        <v>9</v>
      </c>
      <c r="H7" s="13">
        <v>9</v>
      </c>
      <c r="I7" s="13">
        <v>7</v>
      </c>
      <c r="J7" s="13">
        <v>7</v>
      </c>
      <c r="K7" s="13">
        <v>16</v>
      </c>
      <c r="L7" s="13">
        <v>12</v>
      </c>
      <c r="M7" s="13">
        <v>26</v>
      </c>
      <c r="N7" s="13">
        <v>26</v>
      </c>
      <c r="O7" s="13">
        <v>1</v>
      </c>
      <c r="P7" s="13">
        <v>1</v>
      </c>
      <c r="Q7" s="13">
        <v>1</v>
      </c>
      <c r="R7" s="13">
        <v>7</v>
      </c>
      <c r="S7" s="13">
        <v>13</v>
      </c>
      <c r="T7" s="13">
        <v>5</v>
      </c>
      <c r="U7" s="13">
        <v>22</v>
      </c>
      <c r="V7" s="13">
        <v>1</v>
      </c>
      <c r="W7" s="13">
        <v>2</v>
      </c>
      <c r="X7" s="13">
        <v>4</v>
      </c>
      <c r="Y7" s="13">
        <v>27</v>
      </c>
      <c r="Z7" s="13">
        <v>18</v>
      </c>
      <c r="AA7" s="13">
        <v>0</v>
      </c>
      <c r="AB7" s="13">
        <v>11</v>
      </c>
      <c r="AC7" s="13">
        <v>3</v>
      </c>
      <c r="AD7" s="13">
        <v>2</v>
      </c>
      <c r="AE7" s="13">
        <v>3</v>
      </c>
      <c r="AF7" s="13">
        <v>4</v>
      </c>
      <c r="AG7" s="13">
        <v>4</v>
      </c>
      <c r="AH7" s="13">
        <v>1</v>
      </c>
      <c r="AI7" s="13">
        <v>0</v>
      </c>
      <c r="AJ7" s="13">
        <v>0</v>
      </c>
      <c r="AK7" s="13">
        <v>25</v>
      </c>
      <c r="AL7" s="13">
        <v>0</v>
      </c>
      <c r="AM7" s="13">
        <v>4</v>
      </c>
      <c r="AN7" s="13">
        <v>9</v>
      </c>
      <c r="AO7" s="13">
        <v>18</v>
      </c>
      <c r="AP7" s="13">
        <v>20</v>
      </c>
      <c r="AQ7" s="13">
        <v>1</v>
      </c>
      <c r="AR7" s="8"/>
    </row>
    <row r="8" spans="1:44" x14ac:dyDescent="0.2">
      <c r="A8" s="23"/>
      <c r="B8" s="23"/>
      <c r="C8" s="14" t="s">
        <v>128</v>
      </c>
      <c r="D8" s="14"/>
      <c r="E8" s="14"/>
      <c r="F8" s="14"/>
      <c r="G8" s="14"/>
      <c r="H8" s="14"/>
      <c r="I8" s="14"/>
      <c r="J8" s="14"/>
      <c r="K8" s="14"/>
      <c r="L8" s="14"/>
      <c r="M8" s="14"/>
      <c r="N8" s="14"/>
      <c r="O8" s="14" t="s">
        <v>128</v>
      </c>
      <c r="P8" s="14" t="s">
        <v>128</v>
      </c>
      <c r="Q8" s="14"/>
      <c r="R8" s="14"/>
      <c r="S8" s="14"/>
      <c r="T8" s="14"/>
      <c r="U8" s="14"/>
      <c r="V8" s="14"/>
      <c r="W8" s="14"/>
      <c r="X8" s="14"/>
      <c r="Y8" s="14"/>
      <c r="Z8" s="14"/>
      <c r="AA8" s="14" t="s">
        <v>128</v>
      </c>
      <c r="AB8" s="14"/>
      <c r="AC8" s="14"/>
      <c r="AD8" s="14"/>
      <c r="AE8" s="14"/>
      <c r="AF8" s="14"/>
      <c r="AG8" s="14"/>
      <c r="AH8" s="14"/>
      <c r="AI8" s="14"/>
      <c r="AJ8" s="14" t="s">
        <v>128</v>
      </c>
      <c r="AK8" s="14"/>
      <c r="AL8" s="14" t="s">
        <v>128</v>
      </c>
      <c r="AM8" s="14"/>
      <c r="AN8" s="14"/>
      <c r="AO8" s="14"/>
      <c r="AP8" s="14"/>
      <c r="AQ8" s="14"/>
      <c r="AR8" s="8"/>
    </row>
    <row r="9" spans="1:44" x14ac:dyDescent="0.2">
      <c r="A9" s="27"/>
      <c r="B9" s="24" t="s">
        <v>438</v>
      </c>
      <c r="C9" s="12">
        <v>0.26139734405589998</v>
      </c>
      <c r="D9" s="12">
        <v>0.37919152637629999</v>
      </c>
      <c r="E9" s="12">
        <v>0.18490187389900001</v>
      </c>
      <c r="F9" s="12">
        <v>0.30645165683940001</v>
      </c>
      <c r="G9" s="12">
        <v>0.25018229045180002</v>
      </c>
      <c r="H9" s="12">
        <v>0.1564683812556</v>
      </c>
      <c r="I9" s="12">
        <v>0.4522556117846</v>
      </c>
      <c r="J9" s="12">
        <v>0.26160332128800001</v>
      </c>
      <c r="K9" s="12">
        <v>0.1149136500525</v>
      </c>
      <c r="L9" s="12">
        <v>0.37634676482750001</v>
      </c>
      <c r="M9" s="12">
        <v>0.2776020289226</v>
      </c>
      <c r="N9" s="12">
        <v>0.2302812769624</v>
      </c>
      <c r="O9" s="12">
        <v>0</v>
      </c>
      <c r="P9" s="12">
        <v>0</v>
      </c>
      <c r="Q9" s="12">
        <v>0</v>
      </c>
      <c r="R9" s="12">
        <v>0.23782781445740001</v>
      </c>
      <c r="S9" s="12">
        <v>0.24874006522729999</v>
      </c>
      <c r="T9" s="12">
        <v>0.3303121348386</v>
      </c>
      <c r="U9" s="12">
        <v>0.16050205042490001</v>
      </c>
      <c r="V9" s="12">
        <v>0</v>
      </c>
      <c r="W9" s="12">
        <v>0.10527658103610001</v>
      </c>
      <c r="X9" s="12">
        <v>0.49376995724689998</v>
      </c>
      <c r="Y9" s="12">
        <v>0.1685263282343</v>
      </c>
      <c r="Z9" s="12">
        <v>0.33943397200460002</v>
      </c>
      <c r="AA9" s="12">
        <v>0</v>
      </c>
      <c r="AB9" s="12">
        <v>0.24770962606310001</v>
      </c>
      <c r="AC9" s="12">
        <v>0.33927085468439999</v>
      </c>
      <c r="AD9" s="12">
        <v>9.3262438194319994E-2</v>
      </c>
      <c r="AE9" s="12">
        <v>0.33001228352579998</v>
      </c>
      <c r="AF9" s="12">
        <v>0.12793222252860001</v>
      </c>
      <c r="AG9" s="12">
        <v>0</v>
      </c>
      <c r="AH9" s="12">
        <v>0</v>
      </c>
      <c r="AI9" s="12">
        <v>0</v>
      </c>
      <c r="AJ9" s="12"/>
      <c r="AK9" s="12">
        <v>0.2983905631755</v>
      </c>
      <c r="AL9" s="12"/>
      <c r="AM9" s="12">
        <v>0.56469576547790001</v>
      </c>
      <c r="AN9" s="12">
        <v>0.26505006430439998</v>
      </c>
      <c r="AO9" s="12">
        <v>0.25086172036819998</v>
      </c>
      <c r="AP9" s="12">
        <v>0.17749737560410001</v>
      </c>
      <c r="AQ9" s="12">
        <v>0.27650570725450002</v>
      </c>
      <c r="AR9" s="8"/>
    </row>
    <row r="10" spans="1:44" x14ac:dyDescent="0.2">
      <c r="A10" s="23"/>
      <c r="B10" s="23"/>
      <c r="C10" s="13">
        <v>45</v>
      </c>
      <c r="D10" s="13">
        <v>9</v>
      </c>
      <c r="E10" s="13">
        <v>10</v>
      </c>
      <c r="F10" s="13">
        <v>11</v>
      </c>
      <c r="G10" s="13">
        <v>15</v>
      </c>
      <c r="H10" s="13">
        <v>7</v>
      </c>
      <c r="I10" s="13">
        <v>7</v>
      </c>
      <c r="J10" s="13">
        <v>4</v>
      </c>
      <c r="K10" s="13">
        <v>4</v>
      </c>
      <c r="L10" s="13">
        <v>19</v>
      </c>
      <c r="M10" s="13">
        <v>24</v>
      </c>
      <c r="N10" s="13">
        <v>17</v>
      </c>
      <c r="O10" s="13">
        <v>0</v>
      </c>
      <c r="P10" s="13">
        <v>0</v>
      </c>
      <c r="Q10" s="13">
        <v>0</v>
      </c>
      <c r="R10" s="13">
        <v>3</v>
      </c>
      <c r="S10" s="13">
        <v>11</v>
      </c>
      <c r="T10" s="13">
        <v>6</v>
      </c>
      <c r="U10" s="13">
        <v>14</v>
      </c>
      <c r="V10" s="13">
        <v>0</v>
      </c>
      <c r="W10" s="13">
        <v>2</v>
      </c>
      <c r="X10" s="13">
        <v>8</v>
      </c>
      <c r="Y10" s="13">
        <v>16</v>
      </c>
      <c r="Z10" s="13">
        <v>15</v>
      </c>
      <c r="AA10" s="13">
        <v>0</v>
      </c>
      <c r="AB10" s="13">
        <v>8</v>
      </c>
      <c r="AC10" s="13">
        <v>1</v>
      </c>
      <c r="AD10" s="13">
        <v>1</v>
      </c>
      <c r="AE10" s="13">
        <v>4</v>
      </c>
      <c r="AF10" s="13">
        <v>2</v>
      </c>
      <c r="AG10" s="13">
        <v>0</v>
      </c>
      <c r="AH10" s="13">
        <v>0</v>
      </c>
      <c r="AI10" s="13">
        <v>0</v>
      </c>
      <c r="AJ10" s="13">
        <v>0</v>
      </c>
      <c r="AK10" s="13">
        <v>25</v>
      </c>
      <c r="AL10" s="13">
        <v>0</v>
      </c>
      <c r="AM10" s="13">
        <v>2</v>
      </c>
      <c r="AN10" s="13">
        <v>9</v>
      </c>
      <c r="AO10" s="13">
        <v>17</v>
      </c>
      <c r="AP10" s="13">
        <v>11</v>
      </c>
      <c r="AQ10" s="13">
        <v>2</v>
      </c>
      <c r="AR10" s="8"/>
    </row>
    <row r="11" spans="1:44" x14ac:dyDescent="0.2">
      <c r="A11" s="23"/>
      <c r="B11" s="23"/>
      <c r="C11" s="14" t="s">
        <v>128</v>
      </c>
      <c r="D11" s="14"/>
      <c r="E11" s="14"/>
      <c r="F11" s="14"/>
      <c r="G11" s="14"/>
      <c r="H11" s="14"/>
      <c r="I11" s="14"/>
      <c r="J11" s="14"/>
      <c r="K11" s="14"/>
      <c r="L11" s="14"/>
      <c r="M11" s="14"/>
      <c r="N11" s="14"/>
      <c r="O11" s="14" t="s">
        <v>128</v>
      </c>
      <c r="P11" s="14" t="s">
        <v>128</v>
      </c>
      <c r="Q11" s="14"/>
      <c r="R11" s="14"/>
      <c r="S11" s="14"/>
      <c r="T11" s="14"/>
      <c r="U11" s="14"/>
      <c r="V11" s="14"/>
      <c r="W11" s="14"/>
      <c r="X11" s="14"/>
      <c r="Y11" s="14"/>
      <c r="Z11" s="14"/>
      <c r="AA11" s="14" t="s">
        <v>128</v>
      </c>
      <c r="AB11" s="14"/>
      <c r="AC11" s="14"/>
      <c r="AD11" s="14"/>
      <c r="AE11" s="14"/>
      <c r="AF11" s="14"/>
      <c r="AG11" s="14"/>
      <c r="AH11" s="14"/>
      <c r="AI11" s="14"/>
      <c r="AJ11" s="14" t="s">
        <v>128</v>
      </c>
      <c r="AK11" s="14"/>
      <c r="AL11" s="14" t="s">
        <v>128</v>
      </c>
      <c r="AM11" s="14"/>
      <c r="AN11" s="14"/>
      <c r="AO11" s="14"/>
      <c r="AP11" s="14"/>
      <c r="AQ11" s="14"/>
      <c r="AR11" s="8"/>
    </row>
    <row r="12" spans="1:44" x14ac:dyDescent="0.2">
      <c r="A12" s="27"/>
      <c r="B12" s="24" t="s">
        <v>439</v>
      </c>
      <c r="C12" s="12">
        <v>0.1152085353259</v>
      </c>
      <c r="D12" s="12">
        <v>0.20946079486450001</v>
      </c>
      <c r="E12" s="12">
        <v>3.4079503264799998E-2</v>
      </c>
      <c r="F12" s="12">
        <v>0.12582651146689999</v>
      </c>
      <c r="G12" s="12">
        <v>0.15808772840150001</v>
      </c>
      <c r="H12" s="12">
        <v>9.0100900432210002E-2</v>
      </c>
      <c r="I12" s="12">
        <v>4.0351251141739999E-2</v>
      </c>
      <c r="J12" s="12">
        <v>0.19816790894860001</v>
      </c>
      <c r="K12" s="12">
        <v>0.18493618507269999</v>
      </c>
      <c r="L12" s="12">
        <v>0.11296880038940001</v>
      </c>
      <c r="M12" s="12">
        <v>0.1461006325068</v>
      </c>
      <c r="N12" s="12">
        <v>9.9644012547979999E-2</v>
      </c>
      <c r="O12" s="12">
        <v>0</v>
      </c>
      <c r="P12" s="12">
        <v>0</v>
      </c>
      <c r="Q12" s="12">
        <v>0.73687880827569996</v>
      </c>
      <c r="R12" s="12">
        <v>4.6164906318110002E-2</v>
      </c>
      <c r="S12" s="12">
        <v>0.1637895788173</v>
      </c>
      <c r="T12" s="12">
        <v>5.2109339592470001E-2</v>
      </c>
      <c r="U12" s="12">
        <v>0.1551346927826</v>
      </c>
      <c r="V12" s="12">
        <v>0</v>
      </c>
      <c r="W12" s="12">
        <v>0.18885576896840001</v>
      </c>
      <c r="X12" s="12">
        <v>0.10001145037130001</v>
      </c>
      <c r="Y12" s="12">
        <v>0.17249313995810001</v>
      </c>
      <c r="Z12" s="12">
        <v>3.1992676926540002E-2</v>
      </c>
      <c r="AA12" s="12">
        <v>0</v>
      </c>
      <c r="AB12" s="12">
        <v>0.19254852523419999</v>
      </c>
      <c r="AC12" s="12">
        <v>0.20018741892729999</v>
      </c>
      <c r="AD12" s="12">
        <v>0</v>
      </c>
      <c r="AE12" s="12">
        <v>0</v>
      </c>
      <c r="AF12" s="12">
        <v>0.12938656492770001</v>
      </c>
      <c r="AG12" s="12">
        <v>0.167024438108</v>
      </c>
      <c r="AH12" s="12">
        <v>0</v>
      </c>
      <c r="AI12" s="12">
        <v>0.5332659644662</v>
      </c>
      <c r="AJ12" s="12"/>
      <c r="AK12" s="12">
        <v>7.5641441111929997E-2</v>
      </c>
      <c r="AL12" s="12"/>
      <c r="AM12" s="12">
        <v>0</v>
      </c>
      <c r="AN12" s="12">
        <v>0.1826506620128</v>
      </c>
      <c r="AO12" s="12">
        <v>9.7611578194740006E-2</v>
      </c>
      <c r="AP12" s="12">
        <v>0.12790784882469999</v>
      </c>
      <c r="AQ12" s="12">
        <v>0.19337391401099999</v>
      </c>
      <c r="AR12" s="8"/>
    </row>
    <row r="13" spans="1:44" x14ac:dyDescent="0.2">
      <c r="A13" s="23"/>
      <c r="B13" s="23"/>
      <c r="C13" s="13">
        <v>22</v>
      </c>
      <c r="D13" s="13">
        <v>4</v>
      </c>
      <c r="E13" s="13">
        <v>3</v>
      </c>
      <c r="F13" s="13">
        <v>7</v>
      </c>
      <c r="G13" s="13">
        <v>8</v>
      </c>
      <c r="H13" s="13">
        <v>1</v>
      </c>
      <c r="I13" s="13">
        <v>1</v>
      </c>
      <c r="J13" s="13">
        <v>6</v>
      </c>
      <c r="K13" s="13">
        <v>8</v>
      </c>
      <c r="L13" s="13">
        <v>6</v>
      </c>
      <c r="M13" s="13">
        <v>17</v>
      </c>
      <c r="N13" s="13">
        <v>5</v>
      </c>
      <c r="O13" s="13">
        <v>0</v>
      </c>
      <c r="P13" s="13">
        <v>0</v>
      </c>
      <c r="Q13" s="13">
        <v>2</v>
      </c>
      <c r="R13" s="13">
        <v>1</v>
      </c>
      <c r="S13" s="13">
        <v>7</v>
      </c>
      <c r="T13" s="13">
        <v>3</v>
      </c>
      <c r="U13" s="13">
        <v>9</v>
      </c>
      <c r="V13" s="13">
        <v>0</v>
      </c>
      <c r="W13" s="13">
        <v>3</v>
      </c>
      <c r="X13" s="13">
        <v>2</v>
      </c>
      <c r="Y13" s="13">
        <v>14</v>
      </c>
      <c r="Z13" s="13">
        <v>3</v>
      </c>
      <c r="AA13" s="13">
        <v>0</v>
      </c>
      <c r="AB13" s="13">
        <v>5</v>
      </c>
      <c r="AC13" s="13">
        <v>3</v>
      </c>
      <c r="AD13" s="13">
        <v>0</v>
      </c>
      <c r="AE13" s="13">
        <v>0</v>
      </c>
      <c r="AF13" s="13">
        <v>2</v>
      </c>
      <c r="AG13" s="13">
        <v>2</v>
      </c>
      <c r="AH13" s="13">
        <v>0</v>
      </c>
      <c r="AI13" s="13">
        <v>2</v>
      </c>
      <c r="AJ13" s="13">
        <v>0</v>
      </c>
      <c r="AK13" s="13">
        <v>8</v>
      </c>
      <c r="AL13" s="13">
        <v>0</v>
      </c>
      <c r="AM13" s="13">
        <v>0</v>
      </c>
      <c r="AN13" s="13">
        <v>9</v>
      </c>
      <c r="AO13" s="13">
        <v>4</v>
      </c>
      <c r="AP13" s="13">
        <v>8</v>
      </c>
      <c r="AQ13" s="13">
        <v>1</v>
      </c>
      <c r="AR13" s="8"/>
    </row>
    <row r="14" spans="1:44" x14ac:dyDescent="0.2">
      <c r="A14" s="23"/>
      <c r="B14" s="23"/>
      <c r="C14" s="14" t="s">
        <v>128</v>
      </c>
      <c r="D14" s="14"/>
      <c r="E14" s="14"/>
      <c r="F14" s="14"/>
      <c r="G14" s="14"/>
      <c r="H14" s="14"/>
      <c r="I14" s="14"/>
      <c r="J14" s="14"/>
      <c r="K14" s="14"/>
      <c r="L14" s="14"/>
      <c r="M14" s="14"/>
      <c r="N14" s="14"/>
      <c r="O14" s="14" t="s">
        <v>128</v>
      </c>
      <c r="P14" s="14" t="s">
        <v>128</v>
      </c>
      <c r="Q14" s="15" t="s">
        <v>440</v>
      </c>
      <c r="R14" s="14"/>
      <c r="S14" s="14"/>
      <c r="T14" s="14"/>
      <c r="U14" s="14"/>
      <c r="V14" s="14"/>
      <c r="W14" s="14"/>
      <c r="X14" s="14"/>
      <c r="Y14" s="14"/>
      <c r="Z14" s="14"/>
      <c r="AA14" s="14" t="s">
        <v>128</v>
      </c>
      <c r="AB14" s="14"/>
      <c r="AC14" s="14"/>
      <c r="AD14" s="14"/>
      <c r="AE14" s="14"/>
      <c r="AF14" s="14"/>
      <c r="AG14" s="14"/>
      <c r="AH14" s="14"/>
      <c r="AI14" s="14"/>
      <c r="AJ14" s="14" t="s">
        <v>128</v>
      </c>
      <c r="AK14" s="14"/>
      <c r="AL14" s="14" t="s">
        <v>128</v>
      </c>
      <c r="AM14" s="14"/>
      <c r="AN14" s="14"/>
      <c r="AO14" s="14"/>
      <c r="AP14" s="14"/>
      <c r="AQ14" s="14"/>
      <c r="AR14" s="8"/>
    </row>
    <row r="15" spans="1:44" x14ac:dyDescent="0.2">
      <c r="A15" s="27"/>
      <c r="B15" s="24" t="s">
        <v>441</v>
      </c>
      <c r="C15" s="12">
        <v>0.1090919128089</v>
      </c>
      <c r="D15" s="12">
        <v>0.1027919294335</v>
      </c>
      <c r="E15" s="12">
        <v>0.15793204328009999</v>
      </c>
      <c r="F15" s="12">
        <v>5.1231804888330013E-2</v>
      </c>
      <c r="G15" s="12">
        <v>9.2177338199049996E-2</v>
      </c>
      <c r="H15" s="12">
        <v>0.1089762569405</v>
      </c>
      <c r="I15" s="12">
        <v>5.3414046202349998E-2</v>
      </c>
      <c r="J15" s="12">
        <v>0.13380913077789999</v>
      </c>
      <c r="K15" s="12">
        <v>0.1611686970531</v>
      </c>
      <c r="L15" s="12">
        <v>8.9116968548309999E-2</v>
      </c>
      <c r="M15" s="12">
        <v>0.15545448194770001</v>
      </c>
      <c r="N15" s="12">
        <v>6.9243786333219995E-2</v>
      </c>
      <c r="O15" s="12">
        <v>0</v>
      </c>
      <c r="P15" s="12">
        <v>0</v>
      </c>
      <c r="Q15" s="12">
        <v>0</v>
      </c>
      <c r="R15" s="12">
        <v>0.1039716068006</v>
      </c>
      <c r="S15" s="12">
        <v>4.1366121389429987E-2</v>
      </c>
      <c r="T15" s="12">
        <v>0.35322295101910001</v>
      </c>
      <c r="U15" s="12">
        <v>7.8821946931109999E-2</v>
      </c>
      <c r="V15" s="12">
        <v>0.38912662474900001</v>
      </c>
      <c r="W15" s="12">
        <v>0.49589522037720002</v>
      </c>
      <c r="X15" s="12">
        <v>0.14727503113330001</v>
      </c>
      <c r="Y15" s="12">
        <v>9.3119080850140007E-2</v>
      </c>
      <c r="Z15" s="12">
        <v>2.220007775008E-2</v>
      </c>
      <c r="AA15" s="12">
        <v>0</v>
      </c>
      <c r="AB15" s="12">
        <v>7.1689241254500005E-2</v>
      </c>
      <c r="AC15" s="12">
        <v>0.17883120247859999</v>
      </c>
      <c r="AD15" s="12">
        <v>0</v>
      </c>
      <c r="AE15" s="12">
        <v>9.7408934995699997E-2</v>
      </c>
      <c r="AF15" s="12">
        <v>0.2948482603666</v>
      </c>
      <c r="AG15" s="12">
        <v>0.1056451996203</v>
      </c>
      <c r="AH15" s="12">
        <v>0</v>
      </c>
      <c r="AI15" s="12">
        <v>0.4667340355338</v>
      </c>
      <c r="AJ15" s="12"/>
      <c r="AK15" s="12">
        <v>8.5070544503830003E-2</v>
      </c>
      <c r="AL15" s="12"/>
      <c r="AM15" s="12">
        <v>7.537822841222E-2</v>
      </c>
      <c r="AN15" s="12">
        <v>5.5056119065659999E-2</v>
      </c>
      <c r="AO15" s="12">
        <v>0.15955588730510001</v>
      </c>
      <c r="AP15" s="12">
        <v>9.2718105088429995E-2</v>
      </c>
      <c r="AQ15" s="12">
        <v>0</v>
      </c>
      <c r="AR15" s="8"/>
    </row>
    <row r="16" spans="1:44" x14ac:dyDescent="0.2">
      <c r="A16" s="23"/>
      <c r="B16" s="23"/>
      <c r="C16" s="13">
        <v>21</v>
      </c>
      <c r="D16" s="13">
        <v>5</v>
      </c>
      <c r="E16" s="13">
        <v>8</v>
      </c>
      <c r="F16" s="13">
        <v>2</v>
      </c>
      <c r="G16" s="13">
        <v>6</v>
      </c>
      <c r="H16" s="13">
        <v>2</v>
      </c>
      <c r="I16" s="13">
        <v>1</v>
      </c>
      <c r="J16" s="13">
        <v>4</v>
      </c>
      <c r="K16" s="13">
        <v>7</v>
      </c>
      <c r="L16" s="13">
        <v>6</v>
      </c>
      <c r="M16" s="13">
        <v>12</v>
      </c>
      <c r="N16" s="13">
        <v>8</v>
      </c>
      <c r="O16" s="13">
        <v>0</v>
      </c>
      <c r="P16" s="13">
        <v>0</v>
      </c>
      <c r="Q16" s="13">
        <v>0</v>
      </c>
      <c r="R16" s="13">
        <v>3</v>
      </c>
      <c r="S16" s="13">
        <v>2</v>
      </c>
      <c r="T16" s="13">
        <v>4</v>
      </c>
      <c r="U16" s="13">
        <v>9</v>
      </c>
      <c r="V16" s="13">
        <v>1</v>
      </c>
      <c r="W16" s="13">
        <v>2</v>
      </c>
      <c r="X16" s="13">
        <v>5</v>
      </c>
      <c r="Y16" s="13">
        <v>10</v>
      </c>
      <c r="Z16" s="13">
        <v>2</v>
      </c>
      <c r="AA16" s="13">
        <v>0</v>
      </c>
      <c r="AB16" s="13">
        <v>3</v>
      </c>
      <c r="AC16" s="13">
        <v>3</v>
      </c>
      <c r="AD16" s="13">
        <v>0</v>
      </c>
      <c r="AE16" s="13">
        <v>1</v>
      </c>
      <c r="AF16" s="13">
        <v>6</v>
      </c>
      <c r="AG16" s="13">
        <v>1</v>
      </c>
      <c r="AH16" s="13">
        <v>0</v>
      </c>
      <c r="AI16" s="13">
        <v>2</v>
      </c>
      <c r="AJ16" s="13">
        <v>0</v>
      </c>
      <c r="AK16" s="13">
        <v>4</v>
      </c>
      <c r="AL16" s="13">
        <v>0</v>
      </c>
      <c r="AM16" s="13">
        <v>1</v>
      </c>
      <c r="AN16" s="13">
        <v>3</v>
      </c>
      <c r="AO16" s="13">
        <v>9</v>
      </c>
      <c r="AP16" s="13">
        <v>7</v>
      </c>
      <c r="AQ16" s="13">
        <v>0</v>
      </c>
      <c r="AR16" s="8"/>
    </row>
    <row r="17" spans="1:44" x14ac:dyDescent="0.2">
      <c r="A17" s="23"/>
      <c r="B17" s="23"/>
      <c r="C17" s="14" t="s">
        <v>128</v>
      </c>
      <c r="D17" s="14"/>
      <c r="E17" s="14"/>
      <c r="F17" s="14"/>
      <c r="G17" s="14"/>
      <c r="H17" s="14"/>
      <c r="I17" s="14"/>
      <c r="J17" s="14"/>
      <c r="K17" s="14"/>
      <c r="L17" s="14"/>
      <c r="M17" s="14"/>
      <c r="N17" s="14"/>
      <c r="O17" s="14" t="s">
        <v>128</v>
      </c>
      <c r="P17" s="14" t="s">
        <v>128</v>
      </c>
      <c r="Q17" s="14"/>
      <c r="R17" s="14"/>
      <c r="S17" s="14"/>
      <c r="T17" s="14"/>
      <c r="U17" s="14"/>
      <c r="V17" s="15" t="s">
        <v>137</v>
      </c>
      <c r="W17" s="15" t="s">
        <v>137</v>
      </c>
      <c r="X17" s="14"/>
      <c r="Y17" s="14"/>
      <c r="Z17" s="14"/>
      <c r="AA17" s="14" t="s">
        <v>128</v>
      </c>
      <c r="AB17" s="14"/>
      <c r="AC17" s="14"/>
      <c r="AD17" s="14"/>
      <c r="AE17" s="14"/>
      <c r="AF17" s="14"/>
      <c r="AG17" s="14"/>
      <c r="AH17" s="14"/>
      <c r="AI17" s="14"/>
      <c r="AJ17" s="14" t="s">
        <v>128</v>
      </c>
      <c r="AK17" s="14"/>
      <c r="AL17" s="14" t="s">
        <v>128</v>
      </c>
      <c r="AM17" s="14"/>
      <c r="AN17" s="14"/>
      <c r="AO17" s="14"/>
      <c r="AP17" s="14"/>
      <c r="AQ17" s="14"/>
      <c r="AR17" s="8"/>
    </row>
    <row r="18" spans="1:44" x14ac:dyDescent="0.2">
      <c r="A18" s="27"/>
      <c r="B18" s="24" t="s">
        <v>442</v>
      </c>
      <c r="C18" s="12">
        <v>8.8449032916920009E-2</v>
      </c>
      <c r="D18" s="12">
        <v>0</v>
      </c>
      <c r="E18" s="12">
        <v>0.17299374846310001</v>
      </c>
      <c r="F18" s="12">
        <v>3.092702826526E-2</v>
      </c>
      <c r="G18" s="12">
        <v>7.7561625377089993E-2</v>
      </c>
      <c r="H18" s="12">
        <v>0.12738912714869999</v>
      </c>
      <c r="I18" s="12">
        <v>5.911890376284E-2</v>
      </c>
      <c r="J18" s="12">
        <v>5.9117891847359987E-2</v>
      </c>
      <c r="K18" s="12">
        <v>1.285377092998E-2</v>
      </c>
      <c r="L18" s="12">
        <v>0.1304191791647</v>
      </c>
      <c r="M18" s="12">
        <v>8.3443227987230001E-2</v>
      </c>
      <c r="N18" s="12">
        <v>9.0594687616230005E-2</v>
      </c>
      <c r="O18" s="12">
        <v>0</v>
      </c>
      <c r="P18" s="12">
        <v>0</v>
      </c>
      <c r="Q18" s="12">
        <v>0</v>
      </c>
      <c r="R18" s="12">
        <v>3.8421832455760002E-2</v>
      </c>
      <c r="S18" s="12">
        <v>0.16079982993479999</v>
      </c>
      <c r="T18" s="12">
        <v>3.0122916113490002E-2</v>
      </c>
      <c r="U18" s="12">
        <v>8.5366064772599989E-2</v>
      </c>
      <c r="V18" s="12">
        <v>0</v>
      </c>
      <c r="W18" s="12">
        <v>6.723133074189E-2</v>
      </c>
      <c r="X18" s="12">
        <v>5.3437413537779997E-2</v>
      </c>
      <c r="Y18" s="12">
        <v>0.121264154178</v>
      </c>
      <c r="Z18" s="12">
        <v>5.249539751066E-2</v>
      </c>
      <c r="AA18" s="12">
        <v>0</v>
      </c>
      <c r="AB18" s="12">
        <v>6.9839898241770004E-2</v>
      </c>
      <c r="AC18" s="12">
        <v>0</v>
      </c>
      <c r="AD18" s="12">
        <v>0</v>
      </c>
      <c r="AE18" s="12">
        <v>0.13531929425969999</v>
      </c>
      <c r="AF18" s="12">
        <v>3.5927953372069998E-2</v>
      </c>
      <c r="AG18" s="12">
        <v>0</v>
      </c>
      <c r="AH18" s="12">
        <v>0.42098624314010002</v>
      </c>
      <c r="AI18" s="12">
        <v>0</v>
      </c>
      <c r="AJ18" s="12"/>
      <c r="AK18" s="12">
        <v>0.1237263692953</v>
      </c>
      <c r="AL18" s="12"/>
      <c r="AM18" s="12">
        <v>0</v>
      </c>
      <c r="AN18" s="12">
        <v>0.14431286243749999</v>
      </c>
      <c r="AO18" s="12">
        <v>0.1137727820902</v>
      </c>
      <c r="AP18" s="12">
        <v>3.3314790577599999E-2</v>
      </c>
      <c r="AQ18" s="12">
        <v>0</v>
      </c>
      <c r="AR18" s="8"/>
    </row>
    <row r="19" spans="1:44" x14ac:dyDescent="0.2">
      <c r="A19" s="23"/>
      <c r="B19" s="23"/>
      <c r="C19" s="13">
        <v>15</v>
      </c>
      <c r="D19" s="13">
        <v>0</v>
      </c>
      <c r="E19" s="13">
        <v>10</v>
      </c>
      <c r="F19" s="13">
        <v>1</v>
      </c>
      <c r="G19" s="13">
        <v>4</v>
      </c>
      <c r="H19" s="13">
        <v>3</v>
      </c>
      <c r="I19" s="13">
        <v>1</v>
      </c>
      <c r="J19" s="13">
        <v>2</v>
      </c>
      <c r="K19" s="13">
        <v>1</v>
      </c>
      <c r="L19" s="13">
        <v>7</v>
      </c>
      <c r="M19" s="13">
        <v>8</v>
      </c>
      <c r="N19" s="13">
        <v>6</v>
      </c>
      <c r="O19" s="13">
        <v>0</v>
      </c>
      <c r="P19" s="13">
        <v>0</v>
      </c>
      <c r="Q19" s="13">
        <v>0</v>
      </c>
      <c r="R19" s="13">
        <v>1</v>
      </c>
      <c r="S19" s="13">
        <v>4</v>
      </c>
      <c r="T19" s="13">
        <v>1</v>
      </c>
      <c r="U19" s="13">
        <v>6</v>
      </c>
      <c r="V19" s="13">
        <v>0</v>
      </c>
      <c r="W19" s="13">
        <v>1</v>
      </c>
      <c r="X19" s="13">
        <v>2</v>
      </c>
      <c r="Y19" s="13">
        <v>9</v>
      </c>
      <c r="Z19" s="13">
        <v>2</v>
      </c>
      <c r="AA19" s="13">
        <v>0</v>
      </c>
      <c r="AB19" s="13">
        <v>3</v>
      </c>
      <c r="AC19" s="13">
        <v>0</v>
      </c>
      <c r="AD19" s="13">
        <v>0</v>
      </c>
      <c r="AE19" s="13">
        <v>1</v>
      </c>
      <c r="AF19" s="13">
        <v>1</v>
      </c>
      <c r="AG19" s="13">
        <v>0</v>
      </c>
      <c r="AH19" s="13">
        <v>1</v>
      </c>
      <c r="AI19" s="13">
        <v>0</v>
      </c>
      <c r="AJ19" s="13">
        <v>0</v>
      </c>
      <c r="AK19" s="13">
        <v>8</v>
      </c>
      <c r="AL19" s="13">
        <v>0</v>
      </c>
      <c r="AM19" s="13">
        <v>0</v>
      </c>
      <c r="AN19" s="13">
        <v>5</v>
      </c>
      <c r="AO19" s="13">
        <v>6</v>
      </c>
      <c r="AP19" s="13">
        <v>3</v>
      </c>
      <c r="AQ19" s="13">
        <v>0</v>
      </c>
      <c r="AR19" s="8"/>
    </row>
    <row r="20" spans="1:44" x14ac:dyDescent="0.2">
      <c r="A20" s="23"/>
      <c r="B20" s="23"/>
      <c r="C20" s="14" t="s">
        <v>128</v>
      </c>
      <c r="D20" s="14"/>
      <c r="E20" s="14"/>
      <c r="F20" s="14"/>
      <c r="G20" s="14"/>
      <c r="H20" s="14"/>
      <c r="I20" s="14"/>
      <c r="J20" s="14"/>
      <c r="K20" s="14"/>
      <c r="L20" s="14"/>
      <c r="M20" s="14"/>
      <c r="N20" s="14"/>
      <c r="O20" s="14" t="s">
        <v>128</v>
      </c>
      <c r="P20" s="14" t="s">
        <v>128</v>
      </c>
      <c r="Q20" s="14"/>
      <c r="R20" s="14"/>
      <c r="S20" s="14"/>
      <c r="T20" s="14"/>
      <c r="U20" s="14"/>
      <c r="V20" s="14"/>
      <c r="W20" s="14"/>
      <c r="X20" s="14"/>
      <c r="Y20" s="14"/>
      <c r="Z20" s="14"/>
      <c r="AA20" s="14" t="s">
        <v>128</v>
      </c>
      <c r="AB20" s="14"/>
      <c r="AC20" s="14"/>
      <c r="AD20" s="14"/>
      <c r="AE20" s="14"/>
      <c r="AF20" s="14"/>
      <c r="AG20" s="14"/>
      <c r="AH20" s="14"/>
      <c r="AI20" s="14"/>
      <c r="AJ20" s="14" t="s">
        <v>128</v>
      </c>
      <c r="AK20" s="14"/>
      <c r="AL20" s="14" t="s">
        <v>128</v>
      </c>
      <c r="AM20" s="14"/>
      <c r="AN20" s="14"/>
      <c r="AO20" s="14"/>
      <c r="AP20" s="14"/>
      <c r="AQ20" s="14"/>
      <c r="AR20" s="8"/>
    </row>
    <row r="21" spans="1:44" x14ac:dyDescent="0.2">
      <c r="A21" s="27"/>
      <c r="B21" s="24" t="s">
        <v>443</v>
      </c>
      <c r="C21" s="12">
        <v>4.3703130915999998E-2</v>
      </c>
      <c r="D21" s="12">
        <v>8.3695593824510001E-3</v>
      </c>
      <c r="E21" s="12">
        <v>3.6295892258570002E-2</v>
      </c>
      <c r="F21" s="12">
        <v>2.2026686216440002E-2</v>
      </c>
      <c r="G21" s="12">
        <v>9.9183940865859993E-2</v>
      </c>
      <c r="H21" s="12">
        <v>2.6734263608970001E-2</v>
      </c>
      <c r="I21" s="12">
        <v>5.3414046202349998E-2</v>
      </c>
      <c r="J21" s="12">
        <v>1.602527667202E-2</v>
      </c>
      <c r="K21" s="12">
        <v>1.7156728971789999E-2</v>
      </c>
      <c r="L21" s="12">
        <v>6.1703680931680001E-2</v>
      </c>
      <c r="M21" s="12">
        <v>4.6529608068980002E-2</v>
      </c>
      <c r="N21" s="12">
        <v>3.493122885832E-2</v>
      </c>
      <c r="O21" s="12">
        <v>0</v>
      </c>
      <c r="P21" s="12">
        <v>0</v>
      </c>
      <c r="Q21" s="12">
        <v>0</v>
      </c>
      <c r="R21" s="12">
        <v>0.1060478439439</v>
      </c>
      <c r="S21" s="12">
        <v>1.4882442036840001E-2</v>
      </c>
      <c r="T21" s="12">
        <v>1.258709368388E-2</v>
      </c>
      <c r="U21" s="12">
        <v>6.8377303364309999E-2</v>
      </c>
      <c r="V21" s="12">
        <v>0.13180133511709999</v>
      </c>
      <c r="W21" s="12">
        <v>0</v>
      </c>
      <c r="X21" s="12">
        <v>2.382743455031E-2</v>
      </c>
      <c r="Y21" s="12">
        <v>5.594977941682E-2</v>
      </c>
      <c r="Z21" s="12">
        <v>8.8904203497159988E-3</v>
      </c>
      <c r="AA21" s="12">
        <v>1</v>
      </c>
      <c r="AB21" s="12">
        <v>0</v>
      </c>
      <c r="AC21" s="12">
        <v>6.7495091757839992E-2</v>
      </c>
      <c r="AD21" s="12">
        <v>0.1021028663803</v>
      </c>
      <c r="AE21" s="12">
        <v>0</v>
      </c>
      <c r="AF21" s="12">
        <v>2.4592440134800001E-2</v>
      </c>
      <c r="AG21" s="12">
        <v>0.13327851444659999</v>
      </c>
      <c r="AH21" s="12">
        <v>0</v>
      </c>
      <c r="AI21" s="12">
        <v>0</v>
      </c>
      <c r="AJ21" s="12"/>
      <c r="AK21" s="12">
        <v>5.858294411698E-2</v>
      </c>
      <c r="AL21" s="12"/>
      <c r="AM21" s="12">
        <v>0</v>
      </c>
      <c r="AN21" s="12">
        <v>0.10783308004180001</v>
      </c>
      <c r="AO21" s="12">
        <v>1.942912306633E-2</v>
      </c>
      <c r="AP21" s="12">
        <v>3.2811752804230002E-2</v>
      </c>
      <c r="AQ21" s="12">
        <v>0</v>
      </c>
      <c r="AR21" s="8"/>
    </row>
    <row r="22" spans="1:44" x14ac:dyDescent="0.2">
      <c r="A22" s="23"/>
      <c r="B22" s="23"/>
      <c r="C22" s="13">
        <v>10</v>
      </c>
      <c r="D22" s="13">
        <v>1</v>
      </c>
      <c r="E22" s="13">
        <v>3</v>
      </c>
      <c r="F22" s="13">
        <v>1</v>
      </c>
      <c r="G22" s="13">
        <v>5</v>
      </c>
      <c r="H22" s="13">
        <v>1</v>
      </c>
      <c r="I22" s="13">
        <v>1</v>
      </c>
      <c r="J22" s="13">
        <v>1</v>
      </c>
      <c r="K22" s="13">
        <v>1</v>
      </c>
      <c r="L22" s="13">
        <v>4</v>
      </c>
      <c r="M22" s="13">
        <v>5</v>
      </c>
      <c r="N22" s="13">
        <v>4</v>
      </c>
      <c r="O22" s="13">
        <v>0</v>
      </c>
      <c r="P22" s="13">
        <v>0</v>
      </c>
      <c r="Q22" s="13">
        <v>0</v>
      </c>
      <c r="R22" s="13">
        <v>2</v>
      </c>
      <c r="S22" s="13">
        <v>1</v>
      </c>
      <c r="T22" s="13">
        <v>1</v>
      </c>
      <c r="U22" s="13">
        <v>6</v>
      </c>
      <c r="V22" s="13">
        <v>1</v>
      </c>
      <c r="W22" s="13">
        <v>0</v>
      </c>
      <c r="X22" s="13">
        <v>1</v>
      </c>
      <c r="Y22" s="13">
        <v>5</v>
      </c>
      <c r="Z22" s="13">
        <v>1</v>
      </c>
      <c r="AA22" s="13">
        <v>1</v>
      </c>
      <c r="AB22" s="13">
        <v>0</v>
      </c>
      <c r="AC22" s="13">
        <v>1</v>
      </c>
      <c r="AD22" s="13">
        <v>1</v>
      </c>
      <c r="AE22" s="13">
        <v>0</v>
      </c>
      <c r="AF22" s="13">
        <v>1</v>
      </c>
      <c r="AG22" s="13">
        <v>1</v>
      </c>
      <c r="AH22" s="13">
        <v>0</v>
      </c>
      <c r="AI22" s="13">
        <v>0</v>
      </c>
      <c r="AJ22" s="13">
        <v>0</v>
      </c>
      <c r="AK22" s="13">
        <v>6</v>
      </c>
      <c r="AL22" s="13">
        <v>0</v>
      </c>
      <c r="AM22" s="13">
        <v>0</v>
      </c>
      <c r="AN22" s="13">
        <v>5</v>
      </c>
      <c r="AO22" s="13">
        <v>2</v>
      </c>
      <c r="AP22" s="13">
        <v>2</v>
      </c>
      <c r="AQ22" s="13">
        <v>0</v>
      </c>
      <c r="AR22" s="8"/>
    </row>
    <row r="23" spans="1:44" x14ac:dyDescent="0.2">
      <c r="A23" s="23"/>
      <c r="B23" s="23"/>
      <c r="C23" s="14" t="s">
        <v>128</v>
      </c>
      <c r="D23" s="14"/>
      <c r="E23" s="14"/>
      <c r="F23" s="14"/>
      <c r="G23" s="15" t="s">
        <v>133</v>
      </c>
      <c r="H23" s="14"/>
      <c r="I23" s="14"/>
      <c r="J23" s="14"/>
      <c r="K23" s="14"/>
      <c r="L23" s="14"/>
      <c r="M23" s="14"/>
      <c r="N23" s="14"/>
      <c r="O23" s="14" t="s">
        <v>128</v>
      </c>
      <c r="P23" s="14" t="s">
        <v>128</v>
      </c>
      <c r="Q23" s="14"/>
      <c r="R23" s="14"/>
      <c r="S23" s="14"/>
      <c r="T23" s="14"/>
      <c r="U23" s="14"/>
      <c r="V23" s="14"/>
      <c r="W23" s="14"/>
      <c r="X23" s="14"/>
      <c r="Y23" s="14"/>
      <c r="Z23" s="14"/>
      <c r="AA23" s="14" t="s">
        <v>128</v>
      </c>
      <c r="AB23" s="14"/>
      <c r="AC23" s="14"/>
      <c r="AD23" s="14"/>
      <c r="AE23" s="14"/>
      <c r="AF23" s="14"/>
      <c r="AG23" s="14"/>
      <c r="AH23" s="14"/>
      <c r="AI23" s="14"/>
      <c r="AJ23" s="14" t="s">
        <v>128</v>
      </c>
      <c r="AK23" s="14"/>
      <c r="AL23" s="14" t="s">
        <v>128</v>
      </c>
      <c r="AM23" s="14"/>
      <c r="AN23" s="14"/>
      <c r="AO23" s="14"/>
      <c r="AP23" s="14"/>
      <c r="AQ23" s="14"/>
      <c r="AR23" s="8"/>
    </row>
    <row r="24" spans="1:44" x14ac:dyDescent="0.2">
      <c r="A24" s="27"/>
      <c r="B24" s="24" t="s">
        <v>67</v>
      </c>
      <c r="C24" s="12">
        <v>1</v>
      </c>
      <c r="D24" s="12">
        <v>1</v>
      </c>
      <c r="E24" s="12">
        <v>1</v>
      </c>
      <c r="F24" s="12">
        <v>1</v>
      </c>
      <c r="G24" s="12">
        <v>1</v>
      </c>
      <c r="H24" s="12">
        <v>1</v>
      </c>
      <c r="I24" s="12">
        <v>1</v>
      </c>
      <c r="J24" s="12">
        <v>1</v>
      </c>
      <c r="K24" s="12">
        <v>1</v>
      </c>
      <c r="L24" s="12">
        <v>1</v>
      </c>
      <c r="M24" s="12">
        <v>1</v>
      </c>
      <c r="N24" s="12">
        <v>1</v>
      </c>
      <c r="O24" s="12">
        <v>1</v>
      </c>
      <c r="P24" s="12">
        <v>1</v>
      </c>
      <c r="Q24" s="12">
        <v>1</v>
      </c>
      <c r="R24" s="12">
        <v>1</v>
      </c>
      <c r="S24" s="12">
        <v>1</v>
      </c>
      <c r="T24" s="12">
        <v>1</v>
      </c>
      <c r="U24" s="12">
        <v>1</v>
      </c>
      <c r="V24" s="12">
        <v>1</v>
      </c>
      <c r="W24" s="12">
        <v>1</v>
      </c>
      <c r="X24" s="12">
        <v>1</v>
      </c>
      <c r="Y24" s="12">
        <v>1</v>
      </c>
      <c r="Z24" s="12">
        <v>1</v>
      </c>
      <c r="AA24" s="12">
        <v>1</v>
      </c>
      <c r="AB24" s="12">
        <v>1</v>
      </c>
      <c r="AC24" s="12">
        <v>1</v>
      </c>
      <c r="AD24" s="12">
        <v>1</v>
      </c>
      <c r="AE24" s="12">
        <v>1</v>
      </c>
      <c r="AF24" s="12">
        <v>1</v>
      </c>
      <c r="AG24" s="12">
        <v>1</v>
      </c>
      <c r="AH24" s="12">
        <v>1</v>
      </c>
      <c r="AI24" s="12">
        <v>1</v>
      </c>
      <c r="AJ24" s="12"/>
      <c r="AK24" s="12">
        <v>1</v>
      </c>
      <c r="AL24" s="12"/>
      <c r="AM24" s="12">
        <v>1</v>
      </c>
      <c r="AN24" s="12">
        <v>1</v>
      </c>
      <c r="AO24" s="12">
        <v>1</v>
      </c>
      <c r="AP24" s="12">
        <v>1</v>
      </c>
      <c r="AQ24" s="12">
        <v>1</v>
      </c>
      <c r="AR24" s="8"/>
    </row>
    <row r="25" spans="1:44" x14ac:dyDescent="0.2">
      <c r="A25" s="23"/>
      <c r="B25" s="23"/>
      <c r="C25" s="13">
        <v>167</v>
      </c>
      <c r="D25" s="13">
        <v>28</v>
      </c>
      <c r="E25" s="13">
        <v>59</v>
      </c>
      <c r="F25" s="13">
        <v>33</v>
      </c>
      <c r="G25" s="13">
        <v>47</v>
      </c>
      <c r="H25" s="13">
        <v>23</v>
      </c>
      <c r="I25" s="13">
        <v>18</v>
      </c>
      <c r="J25" s="13">
        <v>24</v>
      </c>
      <c r="K25" s="13">
        <v>37</v>
      </c>
      <c r="L25" s="13">
        <v>54</v>
      </c>
      <c r="M25" s="13">
        <v>92</v>
      </c>
      <c r="N25" s="13">
        <v>66</v>
      </c>
      <c r="O25" s="13">
        <v>1</v>
      </c>
      <c r="P25" s="13">
        <v>1</v>
      </c>
      <c r="Q25" s="13">
        <v>3</v>
      </c>
      <c r="R25" s="13">
        <v>17</v>
      </c>
      <c r="S25" s="13">
        <v>38</v>
      </c>
      <c r="T25" s="13">
        <v>20</v>
      </c>
      <c r="U25" s="13">
        <v>66</v>
      </c>
      <c r="V25" s="13">
        <v>3</v>
      </c>
      <c r="W25" s="13">
        <v>10</v>
      </c>
      <c r="X25" s="13">
        <v>22</v>
      </c>
      <c r="Y25" s="13">
        <v>81</v>
      </c>
      <c r="Z25" s="13">
        <v>41</v>
      </c>
      <c r="AA25" s="13">
        <v>1</v>
      </c>
      <c r="AB25" s="13">
        <v>30</v>
      </c>
      <c r="AC25" s="13">
        <v>11</v>
      </c>
      <c r="AD25" s="13">
        <v>4</v>
      </c>
      <c r="AE25" s="13">
        <v>9</v>
      </c>
      <c r="AF25" s="13">
        <v>16</v>
      </c>
      <c r="AG25" s="13">
        <v>8</v>
      </c>
      <c r="AH25" s="13">
        <v>2</v>
      </c>
      <c r="AI25" s="13">
        <v>4</v>
      </c>
      <c r="AJ25" s="13">
        <v>0</v>
      </c>
      <c r="AK25" s="13">
        <v>76</v>
      </c>
      <c r="AL25" s="13">
        <v>0</v>
      </c>
      <c r="AM25" s="13">
        <v>7</v>
      </c>
      <c r="AN25" s="13">
        <v>40</v>
      </c>
      <c r="AO25" s="13">
        <v>56</v>
      </c>
      <c r="AP25" s="13">
        <v>51</v>
      </c>
      <c r="AQ25" s="13">
        <v>4</v>
      </c>
      <c r="AR25" s="8"/>
    </row>
    <row r="26" spans="1:44" x14ac:dyDescent="0.2">
      <c r="A26" s="23"/>
      <c r="B26" s="23"/>
      <c r="C26" s="14" t="s">
        <v>128</v>
      </c>
      <c r="D26" s="14" t="s">
        <v>128</v>
      </c>
      <c r="E26" s="14" t="s">
        <v>128</v>
      </c>
      <c r="F26" s="14" t="s">
        <v>128</v>
      </c>
      <c r="G26" s="14" t="s">
        <v>128</v>
      </c>
      <c r="H26" s="14" t="s">
        <v>128</v>
      </c>
      <c r="I26" s="14" t="s">
        <v>128</v>
      </c>
      <c r="J26" s="14" t="s">
        <v>128</v>
      </c>
      <c r="K26" s="14" t="s">
        <v>128</v>
      </c>
      <c r="L26" s="14" t="s">
        <v>128</v>
      </c>
      <c r="M26" s="14" t="s">
        <v>128</v>
      </c>
      <c r="N26" s="14" t="s">
        <v>128</v>
      </c>
      <c r="O26" s="14" t="s">
        <v>128</v>
      </c>
      <c r="P26" s="14" t="s">
        <v>128</v>
      </c>
      <c r="Q26" s="14" t="s">
        <v>128</v>
      </c>
      <c r="R26" s="14" t="s">
        <v>128</v>
      </c>
      <c r="S26" s="14" t="s">
        <v>128</v>
      </c>
      <c r="T26" s="14" t="s">
        <v>128</v>
      </c>
      <c r="U26" s="14" t="s">
        <v>128</v>
      </c>
      <c r="V26" s="14" t="s">
        <v>128</v>
      </c>
      <c r="W26" s="14" t="s">
        <v>128</v>
      </c>
      <c r="X26" s="14" t="s">
        <v>128</v>
      </c>
      <c r="Y26" s="14" t="s">
        <v>128</v>
      </c>
      <c r="Z26" s="14" t="s">
        <v>128</v>
      </c>
      <c r="AA26" s="14" t="s">
        <v>128</v>
      </c>
      <c r="AB26" s="14" t="s">
        <v>128</v>
      </c>
      <c r="AC26" s="14" t="s">
        <v>128</v>
      </c>
      <c r="AD26" s="14" t="s">
        <v>128</v>
      </c>
      <c r="AE26" s="14" t="s">
        <v>128</v>
      </c>
      <c r="AF26" s="14" t="s">
        <v>128</v>
      </c>
      <c r="AG26" s="14" t="s">
        <v>128</v>
      </c>
      <c r="AH26" s="14" t="s">
        <v>128</v>
      </c>
      <c r="AI26" s="14" t="s">
        <v>128</v>
      </c>
      <c r="AJ26" s="14" t="s">
        <v>128</v>
      </c>
      <c r="AK26" s="14" t="s">
        <v>128</v>
      </c>
      <c r="AL26" s="14" t="s">
        <v>128</v>
      </c>
      <c r="AM26" s="14" t="s">
        <v>128</v>
      </c>
      <c r="AN26" s="14" t="s">
        <v>128</v>
      </c>
      <c r="AO26" s="14" t="s">
        <v>128</v>
      </c>
      <c r="AP26" s="14" t="s">
        <v>128</v>
      </c>
      <c r="AQ26" s="14" t="s">
        <v>128</v>
      </c>
      <c r="AR26" s="8"/>
    </row>
    <row r="27" spans="1:44" x14ac:dyDescent="0.2">
      <c r="A27" s="16" t="s">
        <v>444</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row>
    <row r="28" spans="1:44" x14ac:dyDescent="0.2">
      <c r="A28" s="18" t="s">
        <v>144</v>
      </c>
    </row>
  </sheetData>
  <mergeCells count="18">
    <mergeCell ref="B21:B23"/>
    <mergeCell ref="B24:B26"/>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s>
  <hyperlinks>
    <hyperlink ref="A1" location="'TOC'!A1:A1" display="Back to TOC" xr:uid="{00000000-0004-0000-17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445</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435</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446</v>
      </c>
      <c r="B6" s="24" t="s">
        <v>439</v>
      </c>
      <c r="C6" s="12">
        <v>0.2874082730884</v>
      </c>
      <c r="D6" s="12">
        <v>0.39242139734230003</v>
      </c>
      <c r="E6" s="12">
        <v>0.28129514321970001</v>
      </c>
      <c r="F6" s="12">
        <v>0.190357707445</v>
      </c>
      <c r="G6" s="12">
        <v>0.30932671248019999</v>
      </c>
      <c r="H6" s="12">
        <v>0.19433615676239999</v>
      </c>
      <c r="I6" s="12">
        <v>0.29069721089700001</v>
      </c>
      <c r="J6" s="12">
        <v>0.46339261399359999</v>
      </c>
      <c r="K6" s="12">
        <v>0.2058790196735</v>
      </c>
      <c r="L6" s="12">
        <v>0.32620060110030002</v>
      </c>
      <c r="M6" s="12">
        <v>0.26860522386140001</v>
      </c>
      <c r="N6" s="12">
        <v>0.30983564069879999</v>
      </c>
      <c r="O6" s="12">
        <v>0</v>
      </c>
      <c r="P6" s="12"/>
      <c r="Q6" s="12">
        <v>0.16488017223199999</v>
      </c>
      <c r="R6" s="12">
        <v>0.43180644938430002</v>
      </c>
      <c r="S6" s="12">
        <v>0.25761333295650002</v>
      </c>
      <c r="T6" s="12">
        <v>0.37906584750479999</v>
      </c>
      <c r="U6" s="12">
        <v>0.2019765039808</v>
      </c>
      <c r="V6" s="12">
        <v>0.38912662474900001</v>
      </c>
      <c r="W6" s="12">
        <v>0.60446053096090002</v>
      </c>
      <c r="X6" s="12">
        <v>0.40739653563479999</v>
      </c>
      <c r="Y6" s="12">
        <v>0.22679797927039999</v>
      </c>
      <c r="Z6" s="12">
        <v>0.25667689750040001</v>
      </c>
      <c r="AA6" s="12">
        <v>0</v>
      </c>
      <c r="AB6" s="12">
        <v>0.32567936156949989</v>
      </c>
      <c r="AC6" s="12">
        <v>0.49236017802389997</v>
      </c>
      <c r="AD6" s="12">
        <v>0.61679946944779995</v>
      </c>
      <c r="AE6" s="12">
        <v>0.60602372243949998</v>
      </c>
      <c r="AF6" s="12">
        <v>0.45178269517769998</v>
      </c>
      <c r="AG6" s="12">
        <v>0.16310297684989999</v>
      </c>
      <c r="AH6" s="12">
        <v>0</v>
      </c>
      <c r="AI6" s="12">
        <v>0</v>
      </c>
      <c r="AJ6" s="12"/>
      <c r="AK6" s="12">
        <v>0.18393902028350001</v>
      </c>
      <c r="AL6" s="12"/>
      <c r="AM6" s="12">
        <v>0.50644232925220001</v>
      </c>
      <c r="AN6" s="12">
        <v>9.1461472964949997E-2</v>
      </c>
      <c r="AO6" s="12">
        <v>0.42503551672060003</v>
      </c>
      <c r="AP6" s="12">
        <v>0.19544317965329999</v>
      </c>
      <c r="AQ6" s="12">
        <v>0.2039452797154</v>
      </c>
      <c r="AR6" s="8"/>
    </row>
    <row r="7" spans="1:44" x14ac:dyDescent="0.2">
      <c r="A7" s="23"/>
      <c r="B7" s="23"/>
      <c r="C7" s="13">
        <v>38</v>
      </c>
      <c r="D7" s="13">
        <v>10</v>
      </c>
      <c r="E7" s="13">
        <v>13</v>
      </c>
      <c r="F7" s="13">
        <v>6</v>
      </c>
      <c r="G7" s="13">
        <v>9</v>
      </c>
      <c r="H7" s="13">
        <v>3</v>
      </c>
      <c r="I7" s="13">
        <v>5</v>
      </c>
      <c r="J7" s="13">
        <v>6</v>
      </c>
      <c r="K7" s="13">
        <v>7</v>
      </c>
      <c r="L7" s="13">
        <v>14</v>
      </c>
      <c r="M7" s="13">
        <v>19</v>
      </c>
      <c r="N7" s="13">
        <v>17</v>
      </c>
      <c r="O7" s="13">
        <v>0</v>
      </c>
      <c r="P7" s="13">
        <v>0</v>
      </c>
      <c r="Q7" s="13">
        <v>1</v>
      </c>
      <c r="R7" s="13">
        <v>5</v>
      </c>
      <c r="S7" s="13">
        <v>9</v>
      </c>
      <c r="T7" s="13">
        <v>4</v>
      </c>
      <c r="U7" s="13">
        <v>12</v>
      </c>
      <c r="V7" s="13">
        <v>1</v>
      </c>
      <c r="W7" s="13">
        <v>4</v>
      </c>
      <c r="X7" s="13">
        <v>8</v>
      </c>
      <c r="Y7" s="13">
        <v>14</v>
      </c>
      <c r="Z7" s="13">
        <v>9</v>
      </c>
      <c r="AA7" s="13">
        <v>0</v>
      </c>
      <c r="AB7" s="13">
        <v>9</v>
      </c>
      <c r="AC7" s="13">
        <v>3</v>
      </c>
      <c r="AD7" s="13">
        <v>1</v>
      </c>
      <c r="AE7" s="13">
        <v>6</v>
      </c>
      <c r="AF7" s="13">
        <v>5</v>
      </c>
      <c r="AG7" s="13">
        <v>2</v>
      </c>
      <c r="AH7" s="13">
        <v>0</v>
      </c>
      <c r="AI7" s="13">
        <v>0</v>
      </c>
      <c r="AJ7" s="13">
        <v>0</v>
      </c>
      <c r="AK7" s="13">
        <v>10</v>
      </c>
      <c r="AL7" s="13">
        <v>0</v>
      </c>
      <c r="AM7" s="13">
        <v>2</v>
      </c>
      <c r="AN7" s="13">
        <v>3</v>
      </c>
      <c r="AO7" s="13">
        <v>23</v>
      </c>
      <c r="AP7" s="13">
        <v>7</v>
      </c>
      <c r="AQ7" s="13">
        <v>1</v>
      </c>
      <c r="AR7" s="8"/>
    </row>
    <row r="8" spans="1:44" x14ac:dyDescent="0.2">
      <c r="A8" s="23"/>
      <c r="B8" s="23"/>
      <c r="C8" s="14" t="s">
        <v>128</v>
      </c>
      <c r="D8" s="14"/>
      <c r="E8" s="14"/>
      <c r="F8" s="14"/>
      <c r="G8" s="14"/>
      <c r="H8" s="14"/>
      <c r="I8" s="14"/>
      <c r="J8" s="14"/>
      <c r="K8" s="14"/>
      <c r="L8" s="14"/>
      <c r="M8" s="14"/>
      <c r="N8" s="14"/>
      <c r="O8" s="14" t="s">
        <v>128</v>
      </c>
      <c r="P8" s="14" t="s">
        <v>128</v>
      </c>
      <c r="Q8" s="14"/>
      <c r="R8" s="14"/>
      <c r="S8" s="14"/>
      <c r="T8" s="14"/>
      <c r="U8" s="14"/>
      <c r="V8" s="14"/>
      <c r="W8" s="14"/>
      <c r="X8" s="14"/>
      <c r="Y8" s="14"/>
      <c r="Z8" s="14"/>
      <c r="AA8" s="14" t="s">
        <v>128</v>
      </c>
      <c r="AB8" s="14"/>
      <c r="AC8" s="14"/>
      <c r="AD8" s="14"/>
      <c r="AE8" s="14"/>
      <c r="AF8" s="14"/>
      <c r="AG8" s="14"/>
      <c r="AH8" s="14"/>
      <c r="AI8" s="14"/>
      <c r="AJ8" s="14" t="s">
        <v>128</v>
      </c>
      <c r="AK8" s="14"/>
      <c r="AL8" s="14" t="s">
        <v>128</v>
      </c>
      <c r="AM8" s="14"/>
      <c r="AN8" s="14"/>
      <c r="AO8" s="15" t="s">
        <v>218</v>
      </c>
      <c r="AP8" s="14"/>
      <c r="AQ8" s="14"/>
      <c r="AR8" s="8"/>
    </row>
    <row r="9" spans="1:44" x14ac:dyDescent="0.2">
      <c r="A9" s="27"/>
      <c r="B9" s="24" t="s">
        <v>442</v>
      </c>
      <c r="C9" s="12">
        <v>0.17783909296020001</v>
      </c>
      <c r="D9" s="12">
        <v>0.104923387567</v>
      </c>
      <c r="E9" s="12">
        <v>0.12819802774440001</v>
      </c>
      <c r="F9" s="12">
        <v>0.23076114300430001</v>
      </c>
      <c r="G9" s="12">
        <v>0.25216130603780001</v>
      </c>
      <c r="H9" s="12">
        <v>0.21930795218990001</v>
      </c>
      <c r="I9" s="12">
        <v>0.2538452702531</v>
      </c>
      <c r="J9" s="12">
        <v>0.13518975285920001</v>
      </c>
      <c r="K9" s="12">
        <v>0.2095398094441</v>
      </c>
      <c r="L9" s="12">
        <v>9.5389572563039995E-2</v>
      </c>
      <c r="M9" s="12">
        <v>0.21383901608219999</v>
      </c>
      <c r="N9" s="12">
        <v>0.14299307672680001</v>
      </c>
      <c r="O9" s="12">
        <v>0</v>
      </c>
      <c r="P9" s="12"/>
      <c r="Q9" s="12">
        <v>0.27843534202550002</v>
      </c>
      <c r="R9" s="12">
        <v>0.1230684786923</v>
      </c>
      <c r="S9" s="12">
        <v>0.20070505325839999</v>
      </c>
      <c r="T9" s="12">
        <v>0.22340057461109999</v>
      </c>
      <c r="U9" s="12">
        <v>0.2088963538227</v>
      </c>
      <c r="V9" s="12">
        <v>0</v>
      </c>
      <c r="W9" s="12">
        <v>0.1741001063889</v>
      </c>
      <c r="X9" s="12">
        <v>0.13878824217409999</v>
      </c>
      <c r="Y9" s="12">
        <v>0.22810325424040001</v>
      </c>
      <c r="Z9" s="12">
        <v>0.1014358031345</v>
      </c>
      <c r="AA9" s="12">
        <v>0</v>
      </c>
      <c r="AB9" s="12">
        <v>0.1951266496886</v>
      </c>
      <c r="AC9" s="12">
        <v>0.149133630091</v>
      </c>
      <c r="AD9" s="12">
        <v>0</v>
      </c>
      <c r="AE9" s="12">
        <v>7.9048465845999991E-2</v>
      </c>
      <c r="AF9" s="12">
        <v>8.0264913767670004E-2</v>
      </c>
      <c r="AG9" s="12">
        <v>0.21740539991259999</v>
      </c>
      <c r="AH9" s="12">
        <v>0</v>
      </c>
      <c r="AI9" s="12">
        <v>0</v>
      </c>
      <c r="AJ9" s="12"/>
      <c r="AK9" s="12">
        <v>0.21928494765850001</v>
      </c>
      <c r="AL9" s="12"/>
      <c r="AM9" s="12">
        <v>0</v>
      </c>
      <c r="AN9" s="12">
        <v>0.16204093340270001</v>
      </c>
      <c r="AO9" s="12">
        <v>0.12839015168199999</v>
      </c>
      <c r="AP9" s="12">
        <v>0.32487861705990001</v>
      </c>
      <c r="AQ9" s="12">
        <v>0</v>
      </c>
      <c r="AR9" s="8"/>
    </row>
    <row r="10" spans="1:44" x14ac:dyDescent="0.2">
      <c r="A10" s="23"/>
      <c r="B10" s="23"/>
      <c r="C10" s="13">
        <v>30</v>
      </c>
      <c r="D10" s="13">
        <v>4</v>
      </c>
      <c r="E10" s="13">
        <v>8</v>
      </c>
      <c r="F10" s="13">
        <v>6</v>
      </c>
      <c r="G10" s="13">
        <v>12</v>
      </c>
      <c r="H10" s="13">
        <v>3</v>
      </c>
      <c r="I10" s="13">
        <v>5</v>
      </c>
      <c r="J10" s="13">
        <v>5</v>
      </c>
      <c r="K10" s="13">
        <v>9</v>
      </c>
      <c r="L10" s="13">
        <v>6</v>
      </c>
      <c r="M10" s="13">
        <v>19</v>
      </c>
      <c r="N10" s="13">
        <v>9</v>
      </c>
      <c r="O10" s="13">
        <v>0</v>
      </c>
      <c r="P10" s="13">
        <v>0</v>
      </c>
      <c r="Q10" s="13">
        <v>1</v>
      </c>
      <c r="R10" s="13">
        <v>2</v>
      </c>
      <c r="S10" s="13">
        <v>8</v>
      </c>
      <c r="T10" s="13">
        <v>5</v>
      </c>
      <c r="U10" s="13">
        <v>12</v>
      </c>
      <c r="V10" s="13">
        <v>0</v>
      </c>
      <c r="W10" s="13">
        <v>3</v>
      </c>
      <c r="X10" s="13">
        <v>4</v>
      </c>
      <c r="Y10" s="13">
        <v>15</v>
      </c>
      <c r="Z10" s="13">
        <v>6</v>
      </c>
      <c r="AA10" s="13">
        <v>0</v>
      </c>
      <c r="AB10" s="13">
        <v>4</v>
      </c>
      <c r="AC10" s="13">
        <v>2</v>
      </c>
      <c r="AD10" s="13">
        <v>0</v>
      </c>
      <c r="AE10" s="13">
        <v>1</v>
      </c>
      <c r="AF10" s="13">
        <v>2</v>
      </c>
      <c r="AG10" s="13">
        <v>3</v>
      </c>
      <c r="AH10" s="13">
        <v>0</v>
      </c>
      <c r="AI10" s="13">
        <v>0</v>
      </c>
      <c r="AJ10" s="13">
        <v>0</v>
      </c>
      <c r="AK10" s="13">
        <v>17</v>
      </c>
      <c r="AL10" s="13">
        <v>0</v>
      </c>
      <c r="AM10" s="13">
        <v>0</v>
      </c>
      <c r="AN10" s="13">
        <v>9</v>
      </c>
      <c r="AO10" s="13">
        <v>9</v>
      </c>
      <c r="AP10" s="13">
        <v>10</v>
      </c>
      <c r="AQ10" s="13">
        <v>0</v>
      </c>
      <c r="AR10" s="8"/>
    </row>
    <row r="11" spans="1:44" x14ac:dyDescent="0.2">
      <c r="A11" s="23"/>
      <c r="B11" s="23"/>
      <c r="C11" s="14" t="s">
        <v>128</v>
      </c>
      <c r="D11" s="14"/>
      <c r="E11" s="14"/>
      <c r="F11" s="14"/>
      <c r="G11" s="14"/>
      <c r="H11" s="14"/>
      <c r="I11" s="14"/>
      <c r="J11" s="14"/>
      <c r="K11" s="14"/>
      <c r="L11" s="14"/>
      <c r="M11" s="14"/>
      <c r="N11" s="14"/>
      <c r="O11" s="14" t="s">
        <v>128</v>
      </c>
      <c r="P11" s="14" t="s">
        <v>128</v>
      </c>
      <c r="Q11" s="14"/>
      <c r="R11" s="14"/>
      <c r="S11" s="14"/>
      <c r="T11" s="14"/>
      <c r="U11" s="14"/>
      <c r="V11" s="14"/>
      <c r="W11" s="14"/>
      <c r="X11" s="14"/>
      <c r="Y11" s="14"/>
      <c r="Z11" s="14"/>
      <c r="AA11" s="14" t="s">
        <v>128</v>
      </c>
      <c r="AB11" s="14"/>
      <c r="AC11" s="14"/>
      <c r="AD11" s="14"/>
      <c r="AE11" s="14"/>
      <c r="AF11" s="14"/>
      <c r="AG11" s="14"/>
      <c r="AH11" s="14"/>
      <c r="AI11" s="14"/>
      <c r="AJ11" s="14" t="s">
        <v>128</v>
      </c>
      <c r="AK11" s="14"/>
      <c r="AL11" s="14" t="s">
        <v>128</v>
      </c>
      <c r="AM11" s="14"/>
      <c r="AN11" s="14"/>
      <c r="AO11" s="14"/>
      <c r="AP11" s="14"/>
      <c r="AQ11" s="14"/>
      <c r="AR11" s="8"/>
    </row>
    <row r="12" spans="1:44" x14ac:dyDescent="0.2">
      <c r="A12" s="27"/>
      <c r="B12" s="24" t="s">
        <v>438</v>
      </c>
      <c r="C12" s="12">
        <v>0.16064239112039999</v>
      </c>
      <c r="D12" s="12">
        <v>6.6984362770509995E-2</v>
      </c>
      <c r="E12" s="12">
        <v>0.20228541961409999</v>
      </c>
      <c r="F12" s="12">
        <v>0.18894990620009999</v>
      </c>
      <c r="G12" s="12">
        <v>0.14707589855709999</v>
      </c>
      <c r="H12" s="12">
        <v>0.2356398066598</v>
      </c>
      <c r="I12" s="12">
        <v>4.9213811620129999E-2</v>
      </c>
      <c r="J12" s="12">
        <v>0.1156359369774</v>
      </c>
      <c r="K12" s="12">
        <v>0.2236254184532</v>
      </c>
      <c r="L12" s="12">
        <v>0.15711097312440001</v>
      </c>
      <c r="M12" s="12">
        <v>0.13649584363299999</v>
      </c>
      <c r="N12" s="12">
        <v>0.1971850571224</v>
      </c>
      <c r="O12" s="12">
        <v>1</v>
      </c>
      <c r="P12" s="12"/>
      <c r="Q12" s="12">
        <v>0.22323482442750001</v>
      </c>
      <c r="R12" s="12">
        <v>5.5497437331260002E-2</v>
      </c>
      <c r="S12" s="12">
        <v>0.15405524888470001</v>
      </c>
      <c r="T12" s="12">
        <v>0</v>
      </c>
      <c r="U12" s="12">
        <v>0.26714417151160003</v>
      </c>
      <c r="V12" s="12">
        <v>0.47907204013389998</v>
      </c>
      <c r="W12" s="12">
        <v>6.9456481694700006E-2</v>
      </c>
      <c r="X12" s="12">
        <v>1.6568314349150001E-2</v>
      </c>
      <c r="Y12" s="12">
        <v>0.1232256098019</v>
      </c>
      <c r="Z12" s="12">
        <v>0.37552208666010001</v>
      </c>
      <c r="AA12" s="12">
        <v>0</v>
      </c>
      <c r="AB12" s="12">
        <v>4.9526509661849988E-2</v>
      </c>
      <c r="AC12" s="12">
        <v>0.2249248673416</v>
      </c>
      <c r="AD12" s="12">
        <v>0</v>
      </c>
      <c r="AE12" s="12">
        <v>0.20083288960430001</v>
      </c>
      <c r="AF12" s="12">
        <v>7.5602096465760008E-2</v>
      </c>
      <c r="AG12" s="12">
        <v>0.2379863995831</v>
      </c>
      <c r="AH12" s="12">
        <v>0</v>
      </c>
      <c r="AI12" s="12">
        <v>0</v>
      </c>
      <c r="AJ12" s="12"/>
      <c r="AK12" s="12">
        <v>0.2362777208988</v>
      </c>
      <c r="AL12" s="12"/>
      <c r="AM12" s="12">
        <v>0.2040216986499</v>
      </c>
      <c r="AN12" s="12">
        <v>0.39903222518109999</v>
      </c>
      <c r="AO12" s="12">
        <v>3.5902856499009997E-2</v>
      </c>
      <c r="AP12" s="12">
        <v>0.20560733129680001</v>
      </c>
      <c r="AQ12" s="12">
        <v>0</v>
      </c>
      <c r="AR12" s="8"/>
    </row>
    <row r="13" spans="1:44" x14ac:dyDescent="0.2">
      <c r="A13" s="23"/>
      <c r="B13" s="23"/>
      <c r="C13" s="13">
        <v>23</v>
      </c>
      <c r="D13" s="13">
        <v>2</v>
      </c>
      <c r="E13" s="13">
        <v>8</v>
      </c>
      <c r="F13" s="13">
        <v>6</v>
      </c>
      <c r="G13" s="13">
        <v>7</v>
      </c>
      <c r="H13" s="13">
        <v>4</v>
      </c>
      <c r="I13" s="13">
        <v>1</v>
      </c>
      <c r="J13" s="13">
        <v>3</v>
      </c>
      <c r="K13" s="13">
        <v>6</v>
      </c>
      <c r="L13" s="13">
        <v>9</v>
      </c>
      <c r="M13" s="13">
        <v>10</v>
      </c>
      <c r="N13" s="13">
        <v>13</v>
      </c>
      <c r="O13" s="13">
        <v>1</v>
      </c>
      <c r="P13" s="13">
        <v>0</v>
      </c>
      <c r="Q13" s="13">
        <v>1</v>
      </c>
      <c r="R13" s="13">
        <v>1</v>
      </c>
      <c r="S13" s="13">
        <v>8</v>
      </c>
      <c r="T13" s="13">
        <v>0</v>
      </c>
      <c r="U13" s="13">
        <v>10</v>
      </c>
      <c r="V13" s="13">
        <v>1</v>
      </c>
      <c r="W13" s="13">
        <v>1</v>
      </c>
      <c r="X13" s="13">
        <v>1</v>
      </c>
      <c r="Y13" s="13">
        <v>11</v>
      </c>
      <c r="Z13" s="13">
        <v>9</v>
      </c>
      <c r="AA13" s="13">
        <v>0</v>
      </c>
      <c r="AB13" s="13">
        <v>2</v>
      </c>
      <c r="AC13" s="13">
        <v>3</v>
      </c>
      <c r="AD13" s="13">
        <v>0</v>
      </c>
      <c r="AE13" s="13">
        <v>1</v>
      </c>
      <c r="AF13" s="13">
        <v>2</v>
      </c>
      <c r="AG13" s="13">
        <v>2</v>
      </c>
      <c r="AH13" s="13">
        <v>0</v>
      </c>
      <c r="AI13" s="13">
        <v>0</v>
      </c>
      <c r="AJ13" s="13">
        <v>0</v>
      </c>
      <c r="AK13" s="13">
        <v>13</v>
      </c>
      <c r="AL13" s="13">
        <v>0</v>
      </c>
      <c r="AM13" s="13">
        <v>2</v>
      </c>
      <c r="AN13" s="13">
        <v>12</v>
      </c>
      <c r="AO13" s="13">
        <v>1</v>
      </c>
      <c r="AP13" s="13">
        <v>8</v>
      </c>
      <c r="AQ13" s="13">
        <v>0</v>
      </c>
      <c r="AR13" s="8"/>
    </row>
    <row r="14" spans="1:44" x14ac:dyDescent="0.2">
      <c r="A14" s="23"/>
      <c r="B14" s="23"/>
      <c r="C14" s="14" t="s">
        <v>128</v>
      </c>
      <c r="D14" s="14"/>
      <c r="E14" s="14"/>
      <c r="F14" s="14"/>
      <c r="G14" s="14"/>
      <c r="H14" s="14"/>
      <c r="I14" s="14"/>
      <c r="J14" s="14"/>
      <c r="K14" s="14"/>
      <c r="L14" s="14"/>
      <c r="M14" s="14"/>
      <c r="N14" s="14"/>
      <c r="O14" s="14" t="s">
        <v>128</v>
      </c>
      <c r="P14" s="14" t="s">
        <v>128</v>
      </c>
      <c r="Q14" s="14"/>
      <c r="R14" s="14"/>
      <c r="S14" s="14"/>
      <c r="T14" s="14"/>
      <c r="U14" s="14"/>
      <c r="V14" s="15" t="s">
        <v>218</v>
      </c>
      <c r="W14" s="14"/>
      <c r="X14" s="14"/>
      <c r="Y14" s="14"/>
      <c r="Z14" s="15" t="s">
        <v>274</v>
      </c>
      <c r="AA14" s="14" t="s">
        <v>128</v>
      </c>
      <c r="AB14" s="14"/>
      <c r="AC14" s="14"/>
      <c r="AD14" s="14"/>
      <c r="AE14" s="14"/>
      <c r="AF14" s="14"/>
      <c r="AG14" s="14"/>
      <c r="AH14" s="14"/>
      <c r="AI14" s="14"/>
      <c r="AJ14" s="14" t="s">
        <v>128</v>
      </c>
      <c r="AK14" s="14"/>
      <c r="AL14" s="14" t="s">
        <v>128</v>
      </c>
      <c r="AM14" s="14"/>
      <c r="AN14" s="15" t="s">
        <v>132</v>
      </c>
      <c r="AO14" s="14"/>
      <c r="AP14" s="14"/>
      <c r="AQ14" s="14"/>
      <c r="AR14" s="8"/>
    </row>
    <row r="15" spans="1:44" x14ac:dyDescent="0.2">
      <c r="A15" s="27"/>
      <c r="B15" s="24" t="s">
        <v>437</v>
      </c>
      <c r="C15" s="12">
        <v>0.13061932298430001</v>
      </c>
      <c r="D15" s="12">
        <v>5.0002191402180013E-2</v>
      </c>
      <c r="E15" s="12">
        <v>0.1488613138513</v>
      </c>
      <c r="F15" s="12">
        <v>0.23430738587809999</v>
      </c>
      <c r="G15" s="12">
        <v>6.6425074392579997E-2</v>
      </c>
      <c r="H15" s="12">
        <v>0.12687892528770001</v>
      </c>
      <c r="I15" s="12">
        <v>0.1413984024239</v>
      </c>
      <c r="J15" s="12">
        <v>0.1405273111335</v>
      </c>
      <c r="K15" s="12">
        <v>3.622019963788E-2</v>
      </c>
      <c r="L15" s="12">
        <v>0.17565260520529999</v>
      </c>
      <c r="M15" s="12">
        <v>0.1749262444161</v>
      </c>
      <c r="N15" s="12">
        <v>8.4011343796179999E-2</v>
      </c>
      <c r="O15" s="12">
        <v>0</v>
      </c>
      <c r="P15" s="12"/>
      <c r="Q15" s="12">
        <v>0.33344966131499998</v>
      </c>
      <c r="R15" s="12">
        <v>0.1079414512222</v>
      </c>
      <c r="S15" s="12">
        <v>0.1757906700762</v>
      </c>
      <c r="T15" s="12">
        <v>0.105686476237</v>
      </c>
      <c r="U15" s="12">
        <v>6.8913862873740003E-2</v>
      </c>
      <c r="V15" s="12">
        <v>0.13180133511709999</v>
      </c>
      <c r="W15" s="12">
        <v>0.1177038442731</v>
      </c>
      <c r="X15" s="12">
        <v>0.15386877425600001</v>
      </c>
      <c r="Y15" s="12">
        <v>0.12625189855730001</v>
      </c>
      <c r="Z15" s="12">
        <v>0.1123695961999</v>
      </c>
      <c r="AA15" s="12">
        <v>0</v>
      </c>
      <c r="AB15" s="12">
        <v>0.1351005830109</v>
      </c>
      <c r="AC15" s="12">
        <v>6.0534236527160001E-2</v>
      </c>
      <c r="AD15" s="12">
        <v>0</v>
      </c>
      <c r="AE15" s="12">
        <v>4.4626848649359993E-2</v>
      </c>
      <c r="AF15" s="12">
        <v>5.5700076110500013E-2</v>
      </c>
      <c r="AG15" s="12">
        <v>9.1245360133030001E-2</v>
      </c>
      <c r="AH15" s="12">
        <v>0</v>
      </c>
      <c r="AI15" s="12">
        <v>0.32005879867589998</v>
      </c>
      <c r="AJ15" s="12"/>
      <c r="AK15" s="12">
        <v>0.154126822415</v>
      </c>
      <c r="AL15" s="12"/>
      <c r="AM15" s="12">
        <v>7.4044766266119999E-2</v>
      </c>
      <c r="AN15" s="12">
        <v>9.6428859083389995E-2</v>
      </c>
      <c r="AO15" s="12">
        <v>0.11678125670010001</v>
      </c>
      <c r="AP15" s="12">
        <v>0.18251463261049999</v>
      </c>
      <c r="AQ15" s="12">
        <v>7.2560427539090006E-2</v>
      </c>
      <c r="AR15" s="8"/>
    </row>
    <row r="16" spans="1:44" x14ac:dyDescent="0.2">
      <c r="A16" s="23"/>
      <c r="B16" s="23"/>
      <c r="C16" s="13">
        <v>27</v>
      </c>
      <c r="D16" s="13">
        <v>4</v>
      </c>
      <c r="E16" s="13">
        <v>8</v>
      </c>
      <c r="F16" s="13">
        <v>9</v>
      </c>
      <c r="G16" s="13">
        <v>6</v>
      </c>
      <c r="H16" s="13">
        <v>4</v>
      </c>
      <c r="I16" s="13">
        <v>2</v>
      </c>
      <c r="J16" s="13">
        <v>4</v>
      </c>
      <c r="K16" s="13">
        <v>3</v>
      </c>
      <c r="L16" s="13">
        <v>12</v>
      </c>
      <c r="M16" s="13">
        <v>20</v>
      </c>
      <c r="N16" s="13">
        <v>5</v>
      </c>
      <c r="O16" s="13">
        <v>0</v>
      </c>
      <c r="P16" s="13">
        <v>0</v>
      </c>
      <c r="Q16" s="13">
        <v>2</v>
      </c>
      <c r="R16" s="13">
        <v>2</v>
      </c>
      <c r="S16" s="13">
        <v>5</v>
      </c>
      <c r="T16" s="13">
        <v>5</v>
      </c>
      <c r="U16" s="13">
        <v>8</v>
      </c>
      <c r="V16" s="13">
        <v>1</v>
      </c>
      <c r="W16" s="13">
        <v>2</v>
      </c>
      <c r="X16" s="13">
        <v>5</v>
      </c>
      <c r="Y16" s="13">
        <v>12</v>
      </c>
      <c r="Z16" s="13">
        <v>5</v>
      </c>
      <c r="AA16" s="13">
        <v>0</v>
      </c>
      <c r="AB16" s="13">
        <v>8</v>
      </c>
      <c r="AC16" s="13">
        <v>1</v>
      </c>
      <c r="AD16" s="13">
        <v>0</v>
      </c>
      <c r="AE16" s="13">
        <v>1</v>
      </c>
      <c r="AF16" s="13">
        <v>2</v>
      </c>
      <c r="AG16" s="13">
        <v>1</v>
      </c>
      <c r="AH16" s="13">
        <v>0</v>
      </c>
      <c r="AI16" s="13">
        <v>1</v>
      </c>
      <c r="AJ16" s="13">
        <v>0</v>
      </c>
      <c r="AK16" s="13">
        <v>11</v>
      </c>
      <c r="AL16" s="13">
        <v>0</v>
      </c>
      <c r="AM16" s="13">
        <v>1</v>
      </c>
      <c r="AN16" s="13">
        <v>7</v>
      </c>
      <c r="AO16" s="13">
        <v>5</v>
      </c>
      <c r="AP16" s="13">
        <v>11</v>
      </c>
      <c r="AQ16" s="13">
        <v>1</v>
      </c>
      <c r="AR16" s="8"/>
    </row>
    <row r="17" spans="1:44" x14ac:dyDescent="0.2">
      <c r="A17" s="23"/>
      <c r="B17" s="23"/>
      <c r="C17" s="14" t="s">
        <v>128</v>
      </c>
      <c r="D17" s="14"/>
      <c r="E17" s="14"/>
      <c r="F17" s="14"/>
      <c r="G17" s="14"/>
      <c r="H17" s="14"/>
      <c r="I17" s="14"/>
      <c r="J17" s="14"/>
      <c r="K17" s="14"/>
      <c r="L17" s="14"/>
      <c r="M17" s="14"/>
      <c r="N17" s="14"/>
      <c r="O17" s="14" t="s">
        <v>128</v>
      </c>
      <c r="P17" s="14" t="s">
        <v>128</v>
      </c>
      <c r="Q17" s="14"/>
      <c r="R17" s="14"/>
      <c r="S17" s="14"/>
      <c r="T17" s="14"/>
      <c r="U17" s="14"/>
      <c r="V17" s="14"/>
      <c r="W17" s="14"/>
      <c r="X17" s="14"/>
      <c r="Y17" s="14"/>
      <c r="Z17" s="14"/>
      <c r="AA17" s="14" t="s">
        <v>128</v>
      </c>
      <c r="AB17" s="14"/>
      <c r="AC17" s="14"/>
      <c r="AD17" s="14"/>
      <c r="AE17" s="14"/>
      <c r="AF17" s="14"/>
      <c r="AG17" s="14"/>
      <c r="AH17" s="14"/>
      <c r="AI17" s="14"/>
      <c r="AJ17" s="14" t="s">
        <v>128</v>
      </c>
      <c r="AK17" s="14"/>
      <c r="AL17" s="14" t="s">
        <v>128</v>
      </c>
      <c r="AM17" s="14"/>
      <c r="AN17" s="14"/>
      <c r="AO17" s="14"/>
      <c r="AP17" s="14"/>
      <c r="AQ17" s="14"/>
      <c r="AR17" s="8"/>
    </row>
    <row r="18" spans="1:44" x14ac:dyDescent="0.2">
      <c r="A18" s="27"/>
      <c r="B18" s="24" t="s">
        <v>443</v>
      </c>
      <c r="C18" s="12">
        <v>0.13316461916989999</v>
      </c>
      <c r="D18" s="12">
        <v>0.25194780882200002</v>
      </c>
      <c r="E18" s="12">
        <v>0.1332236756306</v>
      </c>
      <c r="F18" s="12">
        <v>3.1442242117000002E-2</v>
      </c>
      <c r="G18" s="12">
        <v>0.14035450546</v>
      </c>
      <c r="H18" s="12">
        <v>0.14197964330990001</v>
      </c>
      <c r="I18" s="12">
        <v>0.21957887815220001</v>
      </c>
      <c r="J18" s="12">
        <v>4.8263599631960002E-2</v>
      </c>
      <c r="K18" s="12">
        <v>0.1692424951358</v>
      </c>
      <c r="L18" s="12">
        <v>9.469300066545E-2</v>
      </c>
      <c r="M18" s="12">
        <v>8.5237149695810005E-2</v>
      </c>
      <c r="N18" s="12">
        <v>0.16464755969539999</v>
      </c>
      <c r="O18" s="12">
        <v>0</v>
      </c>
      <c r="P18" s="12"/>
      <c r="Q18" s="12">
        <v>0</v>
      </c>
      <c r="R18" s="12">
        <v>0.1832251741966</v>
      </c>
      <c r="S18" s="12">
        <v>0.1595124128423</v>
      </c>
      <c r="T18" s="12">
        <v>0.18484749555919999</v>
      </c>
      <c r="U18" s="12">
        <v>0.1361846172433</v>
      </c>
      <c r="V18" s="12">
        <v>0</v>
      </c>
      <c r="W18" s="12">
        <v>3.4279036682309999E-2</v>
      </c>
      <c r="X18" s="12">
        <v>9.4872593628330004E-2</v>
      </c>
      <c r="Y18" s="12">
        <v>0.18670862917209999</v>
      </c>
      <c r="Z18" s="12">
        <v>6.6397571818359993E-2</v>
      </c>
      <c r="AA18" s="12">
        <v>0</v>
      </c>
      <c r="AB18" s="12">
        <v>0.18567586301880001</v>
      </c>
      <c r="AC18" s="12">
        <v>0</v>
      </c>
      <c r="AD18" s="12">
        <v>0</v>
      </c>
      <c r="AE18" s="12">
        <v>0</v>
      </c>
      <c r="AF18" s="12">
        <v>6.9318635570019993E-2</v>
      </c>
      <c r="AG18" s="12">
        <v>0</v>
      </c>
      <c r="AH18" s="12">
        <v>1</v>
      </c>
      <c r="AI18" s="12">
        <v>0.35298408493610001</v>
      </c>
      <c r="AJ18" s="12"/>
      <c r="AK18" s="12">
        <v>0.15194895391400001</v>
      </c>
      <c r="AL18" s="12"/>
      <c r="AM18" s="12">
        <v>0.1399386689803</v>
      </c>
      <c r="AN18" s="12">
        <v>7.9833358232910004E-2</v>
      </c>
      <c r="AO18" s="12">
        <v>0.2089956605984</v>
      </c>
      <c r="AP18" s="12">
        <v>4.9130257233989998E-2</v>
      </c>
      <c r="AQ18" s="12">
        <v>0</v>
      </c>
      <c r="AR18" s="8"/>
    </row>
    <row r="19" spans="1:44" x14ac:dyDescent="0.2">
      <c r="A19" s="23"/>
      <c r="B19" s="23"/>
      <c r="C19" s="13">
        <v>21</v>
      </c>
      <c r="D19" s="13">
        <v>4</v>
      </c>
      <c r="E19" s="13">
        <v>8</v>
      </c>
      <c r="F19" s="13">
        <v>2</v>
      </c>
      <c r="G19" s="13">
        <v>7</v>
      </c>
      <c r="H19" s="13">
        <v>2</v>
      </c>
      <c r="I19" s="13">
        <v>3</v>
      </c>
      <c r="J19" s="13">
        <v>2</v>
      </c>
      <c r="K19" s="13">
        <v>6</v>
      </c>
      <c r="L19" s="13">
        <v>6</v>
      </c>
      <c r="M19" s="13">
        <v>8</v>
      </c>
      <c r="N19" s="13">
        <v>11</v>
      </c>
      <c r="O19" s="13">
        <v>0</v>
      </c>
      <c r="P19" s="13">
        <v>0</v>
      </c>
      <c r="Q19" s="13">
        <v>0</v>
      </c>
      <c r="R19" s="13">
        <v>3</v>
      </c>
      <c r="S19" s="13">
        <v>6</v>
      </c>
      <c r="T19" s="13">
        <v>4</v>
      </c>
      <c r="U19" s="13">
        <v>7</v>
      </c>
      <c r="V19" s="13">
        <v>0</v>
      </c>
      <c r="W19" s="13">
        <v>1</v>
      </c>
      <c r="X19" s="13">
        <v>2</v>
      </c>
      <c r="Y19" s="13">
        <v>14</v>
      </c>
      <c r="Z19" s="13">
        <v>2</v>
      </c>
      <c r="AA19" s="13">
        <v>0</v>
      </c>
      <c r="AB19" s="13">
        <v>4</v>
      </c>
      <c r="AC19" s="13">
        <v>0</v>
      </c>
      <c r="AD19" s="13">
        <v>0</v>
      </c>
      <c r="AE19" s="13">
        <v>0</v>
      </c>
      <c r="AF19" s="13">
        <v>1</v>
      </c>
      <c r="AG19" s="13">
        <v>0</v>
      </c>
      <c r="AH19" s="13">
        <v>2</v>
      </c>
      <c r="AI19" s="13">
        <v>1</v>
      </c>
      <c r="AJ19" s="13">
        <v>0</v>
      </c>
      <c r="AK19" s="13">
        <v>12</v>
      </c>
      <c r="AL19" s="13">
        <v>0</v>
      </c>
      <c r="AM19" s="13">
        <v>1</v>
      </c>
      <c r="AN19" s="13">
        <v>4</v>
      </c>
      <c r="AO19" s="13">
        <v>10</v>
      </c>
      <c r="AP19" s="13">
        <v>4</v>
      </c>
      <c r="AQ19" s="13">
        <v>0</v>
      </c>
      <c r="AR19" s="8"/>
    </row>
    <row r="20" spans="1:44" x14ac:dyDescent="0.2">
      <c r="A20" s="23"/>
      <c r="B20" s="23"/>
      <c r="C20" s="14" t="s">
        <v>128</v>
      </c>
      <c r="D20" s="14"/>
      <c r="E20" s="14"/>
      <c r="F20" s="14"/>
      <c r="G20" s="14"/>
      <c r="H20" s="14"/>
      <c r="I20" s="14"/>
      <c r="J20" s="14"/>
      <c r="K20" s="14"/>
      <c r="L20" s="14"/>
      <c r="M20" s="14"/>
      <c r="N20" s="14"/>
      <c r="O20" s="14" t="s">
        <v>128</v>
      </c>
      <c r="P20" s="14" t="s">
        <v>128</v>
      </c>
      <c r="Q20" s="14"/>
      <c r="R20" s="14"/>
      <c r="S20" s="14"/>
      <c r="T20" s="14"/>
      <c r="U20" s="14"/>
      <c r="V20" s="14"/>
      <c r="W20" s="14"/>
      <c r="X20" s="14"/>
      <c r="Y20" s="14"/>
      <c r="Z20" s="14"/>
      <c r="AA20" s="14" t="s">
        <v>128</v>
      </c>
      <c r="AB20" s="14"/>
      <c r="AC20" s="14"/>
      <c r="AD20" s="14"/>
      <c r="AE20" s="14"/>
      <c r="AF20" s="14"/>
      <c r="AG20" s="14"/>
      <c r="AH20" s="15" t="s">
        <v>447</v>
      </c>
      <c r="AI20" s="14"/>
      <c r="AJ20" s="14" t="s">
        <v>128</v>
      </c>
      <c r="AK20" s="14"/>
      <c r="AL20" s="14" t="s">
        <v>128</v>
      </c>
      <c r="AM20" s="14"/>
      <c r="AN20" s="14"/>
      <c r="AO20" s="14"/>
      <c r="AP20" s="14"/>
      <c r="AQ20" s="14"/>
      <c r="AR20" s="8"/>
    </row>
    <row r="21" spans="1:44" x14ac:dyDescent="0.2">
      <c r="A21" s="27"/>
      <c r="B21" s="24" t="s">
        <v>441</v>
      </c>
      <c r="C21" s="12">
        <v>0.1103263006769</v>
      </c>
      <c r="D21" s="12">
        <v>0.13372085209599999</v>
      </c>
      <c r="E21" s="12">
        <v>0.1061364199399</v>
      </c>
      <c r="F21" s="12">
        <v>0.1241816153556</v>
      </c>
      <c r="G21" s="12">
        <v>8.4656503072299993E-2</v>
      </c>
      <c r="H21" s="12">
        <v>8.1857515790349999E-2</v>
      </c>
      <c r="I21" s="12">
        <v>4.5266426653570002E-2</v>
      </c>
      <c r="J21" s="12">
        <v>9.6990785404390004E-2</v>
      </c>
      <c r="K21" s="12">
        <v>0.1554930576554</v>
      </c>
      <c r="L21" s="12">
        <v>0.1509532473414</v>
      </c>
      <c r="M21" s="12">
        <v>0.1208965223114</v>
      </c>
      <c r="N21" s="12">
        <v>0.10132732196039999</v>
      </c>
      <c r="O21" s="12">
        <v>0</v>
      </c>
      <c r="P21" s="12"/>
      <c r="Q21" s="12">
        <v>0</v>
      </c>
      <c r="R21" s="12">
        <v>9.8461009173340011E-2</v>
      </c>
      <c r="S21" s="12">
        <v>5.2323281981759999E-2</v>
      </c>
      <c r="T21" s="12">
        <v>0.10699960608799999</v>
      </c>
      <c r="U21" s="12">
        <v>0.116884490568</v>
      </c>
      <c r="V21" s="12">
        <v>0</v>
      </c>
      <c r="W21" s="12">
        <v>0</v>
      </c>
      <c r="X21" s="12">
        <v>0.1885055399577</v>
      </c>
      <c r="Y21" s="12">
        <v>0.108912628958</v>
      </c>
      <c r="Z21" s="12">
        <v>8.7598044686770002E-2</v>
      </c>
      <c r="AA21" s="12">
        <v>1</v>
      </c>
      <c r="AB21" s="12">
        <v>0.1088910330504</v>
      </c>
      <c r="AC21" s="12">
        <v>7.3047088016350001E-2</v>
      </c>
      <c r="AD21" s="12">
        <v>0.38320053055219999</v>
      </c>
      <c r="AE21" s="12">
        <v>6.9468073460879992E-2</v>
      </c>
      <c r="AF21" s="12">
        <v>0.2673315829083</v>
      </c>
      <c r="AG21" s="12">
        <v>0.29025986352150002</v>
      </c>
      <c r="AH21" s="12">
        <v>0</v>
      </c>
      <c r="AI21" s="12">
        <v>0.32695711638800001</v>
      </c>
      <c r="AJ21" s="12"/>
      <c r="AK21" s="12">
        <v>5.4422534830200001E-2</v>
      </c>
      <c r="AL21" s="12"/>
      <c r="AM21" s="12">
        <v>7.5552536851390004E-2</v>
      </c>
      <c r="AN21" s="12">
        <v>0.17120315113490001</v>
      </c>
      <c r="AO21" s="12">
        <v>8.4894557799880005E-2</v>
      </c>
      <c r="AP21" s="12">
        <v>4.2425982145539998E-2</v>
      </c>
      <c r="AQ21" s="12">
        <v>0.72349429274550003</v>
      </c>
      <c r="AR21" s="8"/>
    </row>
    <row r="22" spans="1:44" x14ac:dyDescent="0.2">
      <c r="A22" s="23"/>
      <c r="B22" s="23"/>
      <c r="C22" s="13">
        <v>19</v>
      </c>
      <c r="D22" s="13">
        <v>3</v>
      </c>
      <c r="E22" s="13">
        <v>6</v>
      </c>
      <c r="F22" s="13">
        <v>5</v>
      </c>
      <c r="G22" s="13">
        <v>5</v>
      </c>
      <c r="H22" s="13">
        <v>3</v>
      </c>
      <c r="I22" s="13">
        <v>1</v>
      </c>
      <c r="J22" s="13">
        <v>4</v>
      </c>
      <c r="K22" s="13">
        <v>4</v>
      </c>
      <c r="L22" s="13">
        <v>6</v>
      </c>
      <c r="M22" s="13">
        <v>10</v>
      </c>
      <c r="N22" s="13">
        <v>8</v>
      </c>
      <c r="O22" s="13">
        <v>0</v>
      </c>
      <c r="P22" s="13">
        <v>0</v>
      </c>
      <c r="Q22" s="13">
        <v>0</v>
      </c>
      <c r="R22" s="13">
        <v>2</v>
      </c>
      <c r="S22" s="13">
        <v>2</v>
      </c>
      <c r="T22" s="13">
        <v>2</v>
      </c>
      <c r="U22" s="13">
        <v>9</v>
      </c>
      <c r="V22" s="13">
        <v>0</v>
      </c>
      <c r="W22" s="13">
        <v>0</v>
      </c>
      <c r="X22" s="13">
        <v>3</v>
      </c>
      <c r="Y22" s="13">
        <v>10</v>
      </c>
      <c r="Z22" s="13">
        <v>4</v>
      </c>
      <c r="AA22" s="13">
        <v>1</v>
      </c>
      <c r="AB22" s="13">
        <v>3</v>
      </c>
      <c r="AC22" s="13">
        <v>1</v>
      </c>
      <c r="AD22" s="13">
        <v>2</v>
      </c>
      <c r="AE22" s="13">
        <v>1</v>
      </c>
      <c r="AF22" s="13">
        <v>3</v>
      </c>
      <c r="AG22" s="13">
        <v>1</v>
      </c>
      <c r="AH22" s="13">
        <v>0</v>
      </c>
      <c r="AI22" s="13">
        <v>1</v>
      </c>
      <c r="AJ22" s="13">
        <v>0</v>
      </c>
      <c r="AK22" s="13">
        <v>6</v>
      </c>
      <c r="AL22" s="13">
        <v>0</v>
      </c>
      <c r="AM22" s="13">
        <v>1</v>
      </c>
      <c r="AN22" s="13">
        <v>5</v>
      </c>
      <c r="AO22" s="13">
        <v>8</v>
      </c>
      <c r="AP22" s="13">
        <v>2</v>
      </c>
      <c r="AQ22" s="13">
        <v>2</v>
      </c>
      <c r="AR22" s="8"/>
    </row>
    <row r="23" spans="1:44" x14ac:dyDescent="0.2">
      <c r="A23" s="23"/>
      <c r="B23" s="23"/>
      <c r="C23" s="14" t="s">
        <v>128</v>
      </c>
      <c r="D23" s="14"/>
      <c r="E23" s="14"/>
      <c r="F23" s="14"/>
      <c r="G23" s="14"/>
      <c r="H23" s="14"/>
      <c r="I23" s="14"/>
      <c r="J23" s="14"/>
      <c r="K23" s="14"/>
      <c r="L23" s="14"/>
      <c r="M23" s="14"/>
      <c r="N23" s="14"/>
      <c r="O23" s="14" t="s">
        <v>128</v>
      </c>
      <c r="P23" s="14" t="s">
        <v>128</v>
      </c>
      <c r="Q23" s="14"/>
      <c r="R23" s="14"/>
      <c r="S23" s="14"/>
      <c r="T23" s="14"/>
      <c r="U23" s="14"/>
      <c r="V23" s="14"/>
      <c r="W23" s="14"/>
      <c r="X23" s="14"/>
      <c r="Y23" s="14"/>
      <c r="Z23" s="14"/>
      <c r="AA23" s="14" t="s">
        <v>128</v>
      </c>
      <c r="AB23" s="14"/>
      <c r="AC23" s="14"/>
      <c r="AD23" s="14"/>
      <c r="AE23" s="14"/>
      <c r="AF23" s="14"/>
      <c r="AG23" s="14"/>
      <c r="AH23" s="14"/>
      <c r="AI23" s="14"/>
      <c r="AJ23" s="14" t="s">
        <v>128</v>
      </c>
      <c r="AK23" s="14"/>
      <c r="AL23" s="14" t="s">
        <v>128</v>
      </c>
      <c r="AM23" s="14"/>
      <c r="AN23" s="14"/>
      <c r="AO23" s="14"/>
      <c r="AP23" s="14"/>
      <c r="AQ23" s="15" t="s">
        <v>162</v>
      </c>
      <c r="AR23" s="8"/>
    </row>
    <row r="24" spans="1:44" x14ac:dyDescent="0.2">
      <c r="A24" s="27"/>
      <c r="B24" s="24" t="s">
        <v>67</v>
      </c>
      <c r="C24" s="12">
        <v>1</v>
      </c>
      <c r="D24" s="12">
        <v>1</v>
      </c>
      <c r="E24" s="12">
        <v>1</v>
      </c>
      <c r="F24" s="12">
        <v>1</v>
      </c>
      <c r="G24" s="12">
        <v>1</v>
      </c>
      <c r="H24" s="12">
        <v>1</v>
      </c>
      <c r="I24" s="12">
        <v>1</v>
      </c>
      <c r="J24" s="12">
        <v>1</v>
      </c>
      <c r="K24" s="12">
        <v>1</v>
      </c>
      <c r="L24" s="12">
        <v>1</v>
      </c>
      <c r="M24" s="12">
        <v>1</v>
      </c>
      <c r="N24" s="12">
        <v>1</v>
      </c>
      <c r="O24" s="12">
        <v>1</v>
      </c>
      <c r="P24" s="12"/>
      <c r="Q24" s="12">
        <v>1</v>
      </c>
      <c r="R24" s="12">
        <v>1</v>
      </c>
      <c r="S24" s="12">
        <v>1</v>
      </c>
      <c r="T24" s="12">
        <v>1</v>
      </c>
      <c r="U24" s="12">
        <v>1</v>
      </c>
      <c r="V24" s="12">
        <v>1</v>
      </c>
      <c r="W24" s="12">
        <v>1</v>
      </c>
      <c r="X24" s="12">
        <v>1</v>
      </c>
      <c r="Y24" s="12">
        <v>1</v>
      </c>
      <c r="Z24" s="12">
        <v>1</v>
      </c>
      <c r="AA24" s="12">
        <v>1</v>
      </c>
      <c r="AB24" s="12">
        <v>1</v>
      </c>
      <c r="AC24" s="12">
        <v>1</v>
      </c>
      <c r="AD24" s="12">
        <v>1</v>
      </c>
      <c r="AE24" s="12">
        <v>1</v>
      </c>
      <c r="AF24" s="12">
        <v>1</v>
      </c>
      <c r="AG24" s="12">
        <v>1</v>
      </c>
      <c r="AH24" s="12">
        <v>1</v>
      </c>
      <c r="AI24" s="12">
        <v>1</v>
      </c>
      <c r="AJ24" s="12"/>
      <c r="AK24" s="12">
        <v>1</v>
      </c>
      <c r="AL24" s="12"/>
      <c r="AM24" s="12">
        <v>1</v>
      </c>
      <c r="AN24" s="12">
        <v>1</v>
      </c>
      <c r="AO24" s="12">
        <v>1</v>
      </c>
      <c r="AP24" s="12">
        <v>1</v>
      </c>
      <c r="AQ24" s="12">
        <v>1</v>
      </c>
      <c r="AR24" s="8"/>
    </row>
    <row r="25" spans="1:44" x14ac:dyDescent="0.2">
      <c r="A25" s="23"/>
      <c r="B25" s="23"/>
      <c r="C25" s="13">
        <v>158</v>
      </c>
      <c r="D25" s="13">
        <v>27</v>
      </c>
      <c r="E25" s="13">
        <v>51</v>
      </c>
      <c r="F25" s="13">
        <v>34</v>
      </c>
      <c r="G25" s="13">
        <v>46</v>
      </c>
      <c r="H25" s="13">
        <v>19</v>
      </c>
      <c r="I25" s="13">
        <v>17</v>
      </c>
      <c r="J25" s="13">
        <v>24</v>
      </c>
      <c r="K25" s="13">
        <v>35</v>
      </c>
      <c r="L25" s="13">
        <v>53</v>
      </c>
      <c r="M25" s="13">
        <v>86</v>
      </c>
      <c r="N25" s="13">
        <v>63</v>
      </c>
      <c r="O25" s="13">
        <v>1</v>
      </c>
      <c r="P25" s="13">
        <v>0</v>
      </c>
      <c r="Q25" s="13">
        <v>5</v>
      </c>
      <c r="R25" s="13">
        <v>15</v>
      </c>
      <c r="S25" s="13">
        <v>38</v>
      </c>
      <c r="T25" s="13">
        <v>20</v>
      </c>
      <c r="U25" s="13">
        <v>58</v>
      </c>
      <c r="V25" s="13">
        <v>3</v>
      </c>
      <c r="W25" s="13">
        <v>11</v>
      </c>
      <c r="X25" s="13">
        <v>23</v>
      </c>
      <c r="Y25" s="13">
        <v>76</v>
      </c>
      <c r="Z25" s="13">
        <v>35</v>
      </c>
      <c r="AA25" s="13">
        <v>1</v>
      </c>
      <c r="AB25" s="13">
        <v>30</v>
      </c>
      <c r="AC25" s="13">
        <v>10</v>
      </c>
      <c r="AD25" s="13">
        <v>3</v>
      </c>
      <c r="AE25" s="13">
        <v>10</v>
      </c>
      <c r="AF25" s="13">
        <v>15</v>
      </c>
      <c r="AG25" s="13">
        <v>9</v>
      </c>
      <c r="AH25" s="13">
        <v>2</v>
      </c>
      <c r="AI25" s="13">
        <v>3</v>
      </c>
      <c r="AJ25" s="13">
        <v>0</v>
      </c>
      <c r="AK25" s="13">
        <v>69</v>
      </c>
      <c r="AL25" s="13">
        <v>0</v>
      </c>
      <c r="AM25" s="13">
        <v>7</v>
      </c>
      <c r="AN25" s="13">
        <v>40</v>
      </c>
      <c r="AO25" s="13">
        <v>56</v>
      </c>
      <c r="AP25" s="13">
        <v>42</v>
      </c>
      <c r="AQ25" s="13">
        <v>4</v>
      </c>
      <c r="AR25" s="8"/>
    </row>
    <row r="26" spans="1:44" x14ac:dyDescent="0.2">
      <c r="A26" s="23"/>
      <c r="B26" s="23"/>
      <c r="C26" s="14" t="s">
        <v>128</v>
      </c>
      <c r="D26" s="14" t="s">
        <v>128</v>
      </c>
      <c r="E26" s="14" t="s">
        <v>128</v>
      </c>
      <c r="F26" s="14" t="s">
        <v>128</v>
      </c>
      <c r="G26" s="14" t="s">
        <v>128</v>
      </c>
      <c r="H26" s="14" t="s">
        <v>128</v>
      </c>
      <c r="I26" s="14" t="s">
        <v>128</v>
      </c>
      <c r="J26" s="14" t="s">
        <v>128</v>
      </c>
      <c r="K26" s="14" t="s">
        <v>128</v>
      </c>
      <c r="L26" s="14" t="s">
        <v>128</v>
      </c>
      <c r="M26" s="14" t="s">
        <v>128</v>
      </c>
      <c r="N26" s="14" t="s">
        <v>128</v>
      </c>
      <c r="O26" s="14" t="s">
        <v>128</v>
      </c>
      <c r="P26" s="14" t="s">
        <v>128</v>
      </c>
      <c r="Q26" s="14" t="s">
        <v>128</v>
      </c>
      <c r="R26" s="14" t="s">
        <v>128</v>
      </c>
      <c r="S26" s="14" t="s">
        <v>128</v>
      </c>
      <c r="T26" s="14" t="s">
        <v>128</v>
      </c>
      <c r="U26" s="14" t="s">
        <v>128</v>
      </c>
      <c r="V26" s="14" t="s">
        <v>128</v>
      </c>
      <c r="W26" s="14" t="s">
        <v>128</v>
      </c>
      <c r="X26" s="14" t="s">
        <v>128</v>
      </c>
      <c r="Y26" s="14" t="s">
        <v>128</v>
      </c>
      <c r="Z26" s="14" t="s">
        <v>128</v>
      </c>
      <c r="AA26" s="14" t="s">
        <v>128</v>
      </c>
      <c r="AB26" s="14" t="s">
        <v>128</v>
      </c>
      <c r="AC26" s="14" t="s">
        <v>128</v>
      </c>
      <c r="AD26" s="14" t="s">
        <v>128</v>
      </c>
      <c r="AE26" s="14" t="s">
        <v>128</v>
      </c>
      <c r="AF26" s="14" t="s">
        <v>128</v>
      </c>
      <c r="AG26" s="14" t="s">
        <v>128</v>
      </c>
      <c r="AH26" s="14" t="s">
        <v>128</v>
      </c>
      <c r="AI26" s="14" t="s">
        <v>128</v>
      </c>
      <c r="AJ26" s="14" t="s">
        <v>128</v>
      </c>
      <c r="AK26" s="14" t="s">
        <v>128</v>
      </c>
      <c r="AL26" s="14" t="s">
        <v>128</v>
      </c>
      <c r="AM26" s="14" t="s">
        <v>128</v>
      </c>
      <c r="AN26" s="14" t="s">
        <v>128</v>
      </c>
      <c r="AO26" s="14" t="s">
        <v>128</v>
      </c>
      <c r="AP26" s="14" t="s">
        <v>128</v>
      </c>
      <c r="AQ26" s="14" t="s">
        <v>128</v>
      </c>
      <c r="AR26" s="8"/>
    </row>
    <row r="27" spans="1:44" x14ac:dyDescent="0.2">
      <c r="A27" s="16" t="s">
        <v>448</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row>
    <row r="28" spans="1:44" x14ac:dyDescent="0.2">
      <c r="A28" s="18" t="s">
        <v>144</v>
      </c>
    </row>
  </sheetData>
  <mergeCells count="18">
    <mergeCell ref="B21:B23"/>
    <mergeCell ref="B24:B26"/>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s>
  <hyperlinks>
    <hyperlink ref="A1" location="'TOC'!A1:A1" display="Back to TOC" xr:uid="{00000000-0004-0000-18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449</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435</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450</v>
      </c>
      <c r="B6" s="24" t="s">
        <v>438</v>
      </c>
      <c r="C6" s="12">
        <v>0.27867538964240002</v>
      </c>
      <c r="D6" s="12">
        <v>0.25164763332029999</v>
      </c>
      <c r="E6" s="12">
        <v>0.18441204962909999</v>
      </c>
      <c r="F6" s="12">
        <v>0.3943354483166</v>
      </c>
      <c r="G6" s="12">
        <v>0.30274977114649998</v>
      </c>
      <c r="H6" s="12">
        <v>0.2920321991223</v>
      </c>
      <c r="I6" s="12">
        <v>0.41680699147970002</v>
      </c>
      <c r="J6" s="12">
        <v>0.37852287563089998</v>
      </c>
      <c r="K6" s="12">
        <v>8.1971150393749997E-2</v>
      </c>
      <c r="L6" s="12">
        <v>0.19405197117219999</v>
      </c>
      <c r="M6" s="12">
        <v>0.1790030876291</v>
      </c>
      <c r="N6" s="12">
        <v>0.33603331433099998</v>
      </c>
      <c r="O6" s="12">
        <v>0</v>
      </c>
      <c r="P6" s="12"/>
      <c r="Q6" s="12">
        <v>0.44331551425749999</v>
      </c>
      <c r="R6" s="12">
        <v>0.31612294325090001</v>
      </c>
      <c r="S6" s="12">
        <v>0.26857307842869999</v>
      </c>
      <c r="T6" s="12">
        <v>0.160143749365</v>
      </c>
      <c r="U6" s="12">
        <v>0.34828677532430002</v>
      </c>
      <c r="V6" s="12">
        <v>0.13180133511709999</v>
      </c>
      <c r="W6" s="12">
        <v>0.13059616189500001</v>
      </c>
      <c r="X6" s="12">
        <v>0.11642840437599999</v>
      </c>
      <c r="Y6" s="12">
        <v>0.41366620212029998</v>
      </c>
      <c r="Z6" s="12">
        <v>0.1012921079811</v>
      </c>
      <c r="AA6" s="12">
        <v>0</v>
      </c>
      <c r="AB6" s="12">
        <v>0.55694751750720006</v>
      </c>
      <c r="AC6" s="12">
        <v>5.6076443893410002E-2</v>
      </c>
      <c r="AD6" s="12">
        <v>0.80745684066859991</v>
      </c>
      <c r="AE6" s="12">
        <v>7.844698410183E-2</v>
      </c>
      <c r="AF6" s="12">
        <v>9.2333061236519992E-2</v>
      </c>
      <c r="AG6" s="12">
        <v>0.27932531199799998</v>
      </c>
      <c r="AH6" s="12">
        <v>0.42098624314010002</v>
      </c>
      <c r="AI6" s="12">
        <v>0</v>
      </c>
      <c r="AJ6" s="12"/>
      <c r="AK6" s="12">
        <v>0.19488394439740001</v>
      </c>
      <c r="AL6" s="12"/>
      <c r="AM6" s="12">
        <v>0</v>
      </c>
      <c r="AN6" s="12">
        <v>0.2161277885988</v>
      </c>
      <c r="AO6" s="12">
        <v>0.32429442062399999</v>
      </c>
      <c r="AP6" s="12">
        <v>0.29024373429020001</v>
      </c>
      <c r="AQ6" s="12">
        <v>0.17750490581350001</v>
      </c>
      <c r="AR6" s="8"/>
    </row>
    <row r="7" spans="1:44" x14ac:dyDescent="0.2">
      <c r="A7" s="23"/>
      <c r="B7" s="23"/>
      <c r="C7" s="13">
        <v>38</v>
      </c>
      <c r="D7" s="13">
        <v>6</v>
      </c>
      <c r="E7" s="13">
        <v>12</v>
      </c>
      <c r="F7" s="13">
        <v>10</v>
      </c>
      <c r="G7" s="13">
        <v>10</v>
      </c>
      <c r="H7" s="13">
        <v>3</v>
      </c>
      <c r="I7" s="13">
        <v>7</v>
      </c>
      <c r="J7" s="13">
        <v>7</v>
      </c>
      <c r="K7" s="13">
        <v>3</v>
      </c>
      <c r="L7" s="13">
        <v>11</v>
      </c>
      <c r="M7" s="13">
        <v>18</v>
      </c>
      <c r="N7" s="13">
        <v>14</v>
      </c>
      <c r="O7" s="13">
        <v>0</v>
      </c>
      <c r="P7" s="13">
        <v>0</v>
      </c>
      <c r="Q7" s="13">
        <v>2</v>
      </c>
      <c r="R7" s="13">
        <v>4</v>
      </c>
      <c r="S7" s="13">
        <v>9</v>
      </c>
      <c r="T7" s="13">
        <v>3</v>
      </c>
      <c r="U7" s="13">
        <v>15</v>
      </c>
      <c r="V7" s="13">
        <v>1</v>
      </c>
      <c r="W7" s="13">
        <v>2</v>
      </c>
      <c r="X7" s="13">
        <v>3</v>
      </c>
      <c r="Y7" s="13">
        <v>23</v>
      </c>
      <c r="Z7" s="13">
        <v>3</v>
      </c>
      <c r="AA7" s="13">
        <v>0</v>
      </c>
      <c r="AB7" s="13">
        <v>10</v>
      </c>
      <c r="AC7" s="13">
        <v>1</v>
      </c>
      <c r="AD7" s="13">
        <v>2</v>
      </c>
      <c r="AE7" s="13">
        <v>1</v>
      </c>
      <c r="AF7" s="13">
        <v>2</v>
      </c>
      <c r="AG7" s="13">
        <v>3</v>
      </c>
      <c r="AH7" s="13">
        <v>1</v>
      </c>
      <c r="AI7" s="13">
        <v>0</v>
      </c>
      <c r="AJ7" s="13">
        <v>0</v>
      </c>
      <c r="AK7" s="13">
        <v>14</v>
      </c>
      <c r="AL7" s="13">
        <v>0</v>
      </c>
      <c r="AM7" s="13">
        <v>0</v>
      </c>
      <c r="AN7" s="13">
        <v>9</v>
      </c>
      <c r="AO7" s="13">
        <v>13</v>
      </c>
      <c r="AP7" s="13">
        <v>9</v>
      </c>
      <c r="AQ7" s="13">
        <v>1</v>
      </c>
      <c r="AR7" s="8"/>
    </row>
    <row r="8" spans="1:44" x14ac:dyDescent="0.2">
      <c r="A8" s="23"/>
      <c r="B8" s="23"/>
      <c r="C8" s="14" t="s">
        <v>128</v>
      </c>
      <c r="D8" s="14"/>
      <c r="E8" s="14"/>
      <c r="F8" s="14"/>
      <c r="G8" s="14"/>
      <c r="H8" s="14"/>
      <c r="I8" s="14"/>
      <c r="J8" s="14"/>
      <c r="K8" s="14"/>
      <c r="L8" s="14"/>
      <c r="M8" s="14"/>
      <c r="N8" s="14"/>
      <c r="O8" s="14" t="s">
        <v>128</v>
      </c>
      <c r="P8" s="14" t="s">
        <v>128</v>
      </c>
      <c r="Q8" s="14"/>
      <c r="R8" s="14"/>
      <c r="S8" s="14"/>
      <c r="T8" s="14"/>
      <c r="U8" s="14"/>
      <c r="V8" s="14"/>
      <c r="W8" s="14"/>
      <c r="X8" s="14"/>
      <c r="Y8" s="14"/>
      <c r="Z8" s="14"/>
      <c r="AA8" s="14" t="s">
        <v>128</v>
      </c>
      <c r="AB8" s="14"/>
      <c r="AC8" s="14"/>
      <c r="AD8" s="14"/>
      <c r="AE8" s="14"/>
      <c r="AF8" s="14"/>
      <c r="AG8" s="14"/>
      <c r="AH8" s="14"/>
      <c r="AI8" s="14"/>
      <c r="AJ8" s="14" t="s">
        <v>128</v>
      </c>
      <c r="AK8" s="14"/>
      <c r="AL8" s="14" t="s">
        <v>128</v>
      </c>
      <c r="AM8" s="14"/>
      <c r="AN8" s="14"/>
      <c r="AO8" s="14"/>
      <c r="AP8" s="14"/>
      <c r="AQ8" s="14"/>
      <c r="AR8" s="8"/>
    </row>
    <row r="9" spans="1:44" x14ac:dyDescent="0.2">
      <c r="A9" s="27"/>
      <c r="B9" s="24" t="s">
        <v>442</v>
      </c>
      <c r="C9" s="12">
        <v>0.17296908522080001</v>
      </c>
      <c r="D9" s="12">
        <v>0.14321551214299999</v>
      </c>
      <c r="E9" s="12">
        <v>5.2138209906419999E-2</v>
      </c>
      <c r="F9" s="12">
        <v>0.26775488496150002</v>
      </c>
      <c r="G9" s="12">
        <v>0.25341314507259999</v>
      </c>
      <c r="H9" s="12">
        <v>7.7524955759460001E-2</v>
      </c>
      <c r="I9" s="12">
        <v>0.21062832323370001</v>
      </c>
      <c r="J9" s="12">
        <v>0.1088258562826</v>
      </c>
      <c r="K9" s="12">
        <v>0.34579979354649998</v>
      </c>
      <c r="L9" s="12">
        <v>0.17795858995329999</v>
      </c>
      <c r="M9" s="12">
        <v>0.22303784087779999</v>
      </c>
      <c r="N9" s="12">
        <v>0.137649591663</v>
      </c>
      <c r="O9" s="12">
        <v>0</v>
      </c>
      <c r="P9" s="12"/>
      <c r="Q9" s="12">
        <v>0.40655136193109997</v>
      </c>
      <c r="R9" s="12">
        <v>0.33662574166010001</v>
      </c>
      <c r="S9" s="12">
        <v>0.1832037792807</v>
      </c>
      <c r="T9" s="12">
        <v>3.7872920198759999E-2</v>
      </c>
      <c r="U9" s="12">
        <v>9.545583109804999E-2</v>
      </c>
      <c r="V9" s="12">
        <v>0</v>
      </c>
      <c r="W9" s="12">
        <v>0.1197658231526</v>
      </c>
      <c r="X9" s="12">
        <v>0.38975470016730002</v>
      </c>
      <c r="Y9" s="12">
        <v>8.9372005190999998E-2</v>
      </c>
      <c r="Z9" s="12">
        <v>0.2215888441013</v>
      </c>
      <c r="AA9" s="12">
        <v>0</v>
      </c>
      <c r="AB9" s="12">
        <v>7.6564719217170008E-2</v>
      </c>
      <c r="AC9" s="12">
        <v>0.33893155614510001</v>
      </c>
      <c r="AD9" s="12">
        <v>0.19254315933140001</v>
      </c>
      <c r="AE9" s="12">
        <v>0.24338216385040001</v>
      </c>
      <c r="AF9" s="12">
        <v>0.14086196258129999</v>
      </c>
      <c r="AG9" s="12">
        <v>0.27671470327699998</v>
      </c>
      <c r="AH9" s="12">
        <v>0</v>
      </c>
      <c r="AI9" s="12">
        <v>0</v>
      </c>
      <c r="AJ9" s="12"/>
      <c r="AK9" s="12">
        <v>0.18381311521179999</v>
      </c>
      <c r="AL9" s="12"/>
      <c r="AM9" s="12">
        <v>0.33203312314900002</v>
      </c>
      <c r="AN9" s="12">
        <v>0.25652360172420002</v>
      </c>
      <c r="AO9" s="12">
        <v>0.108841000412</v>
      </c>
      <c r="AP9" s="12">
        <v>0.1230360301359</v>
      </c>
      <c r="AQ9" s="12">
        <v>0.55322249797930001</v>
      </c>
      <c r="AR9" s="8"/>
    </row>
    <row r="10" spans="1:44" x14ac:dyDescent="0.2">
      <c r="A10" s="23"/>
      <c r="B10" s="23"/>
      <c r="C10" s="13">
        <v>30</v>
      </c>
      <c r="D10" s="13">
        <v>5</v>
      </c>
      <c r="E10" s="13">
        <v>3</v>
      </c>
      <c r="F10" s="13">
        <v>11</v>
      </c>
      <c r="G10" s="13">
        <v>11</v>
      </c>
      <c r="H10" s="13">
        <v>3</v>
      </c>
      <c r="I10" s="13">
        <v>4</v>
      </c>
      <c r="J10" s="13">
        <v>4</v>
      </c>
      <c r="K10" s="13">
        <v>8</v>
      </c>
      <c r="L10" s="13">
        <v>10</v>
      </c>
      <c r="M10" s="13">
        <v>18</v>
      </c>
      <c r="N10" s="13">
        <v>11</v>
      </c>
      <c r="O10" s="13">
        <v>0</v>
      </c>
      <c r="P10" s="13">
        <v>0</v>
      </c>
      <c r="Q10" s="13">
        <v>2</v>
      </c>
      <c r="R10" s="13">
        <v>5</v>
      </c>
      <c r="S10" s="13">
        <v>9</v>
      </c>
      <c r="T10" s="13">
        <v>2</v>
      </c>
      <c r="U10" s="13">
        <v>7</v>
      </c>
      <c r="V10" s="13">
        <v>0</v>
      </c>
      <c r="W10" s="13">
        <v>2</v>
      </c>
      <c r="X10" s="13">
        <v>8</v>
      </c>
      <c r="Y10" s="13">
        <v>11</v>
      </c>
      <c r="Z10" s="13">
        <v>8</v>
      </c>
      <c r="AA10" s="13">
        <v>0</v>
      </c>
      <c r="AB10" s="13">
        <v>5</v>
      </c>
      <c r="AC10" s="13">
        <v>3</v>
      </c>
      <c r="AD10" s="13">
        <v>1</v>
      </c>
      <c r="AE10" s="13">
        <v>2</v>
      </c>
      <c r="AF10" s="13">
        <v>3</v>
      </c>
      <c r="AG10" s="13">
        <v>1</v>
      </c>
      <c r="AH10" s="13">
        <v>0</v>
      </c>
      <c r="AI10" s="13">
        <v>0</v>
      </c>
      <c r="AJ10" s="13">
        <v>0</v>
      </c>
      <c r="AK10" s="13">
        <v>14</v>
      </c>
      <c r="AL10" s="13">
        <v>0</v>
      </c>
      <c r="AM10" s="13">
        <v>2</v>
      </c>
      <c r="AN10" s="13">
        <v>10</v>
      </c>
      <c r="AO10" s="13">
        <v>8</v>
      </c>
      <c r="AP10" s="13">
        <v>7</v>
      </c>
      <c r="AQ10" s="13">
        <v>2</v>
      </c>
      <c r="AR10" s="8"/>
    </row>
    <row r="11" spans="1:44" x14ac:dyDescent="0.2">
      <c r="A11" s="23"/>
      <c r="B11" s="23"/>
      <c r="C11" s="14" t="s">
        <v>128</v>
      </c>
      <c r="D11" s="14"/>
      <c r="E11" s="14"/>
      <c r="F11" s="15" t="s">
        <v>148</v>
      </c>
      <c r="G11" s="14"/>
      <c r="H11" s="14"/>
      <c r="I11" s="14"/>
      <c r="J11" s="14"/>
      <c r="K11" s="14"/>
      <c r="L11" s="14"/>
      <c r="M11" s="14"/>
      <c r="N11" s="14"/>
      <c r="O11" s="14" t="s">
        <v>128</v>
      </c>
      <c r="P11" s="14" t="s">
        <v>128</v>
      </c>
      <c r="Q11" s="14"/>
      <c r="R11" s="14"/>
      <c r="S11" s="14"/>
      <c r="T11" s="14"/>
      <c r="U11" s="14"/>
      <c r="V11" s="14"/>
      <c r="W11" s="14"/>
      <c r="X11" s="15" t="s">
        <v>132</v>
      </c>
      <c r="Y11" s="14"/>
      <c r="Z11" s="14"/>
      <c r="AA11" s="14" t="s">
        <v>128</v>
      </c>
      <c r="AB11" s="14"/>
      <c r="AC11" s="14"/>
      <c r="AD11" s="14"/>
      <c r="AE11" s="14"/>
      <c r="AF11" s="14"/>
      <c r="AG11" s="14"/>
      <c r="AH11" s="14"/>
      <c r="AI11" s="14"/>
      <c r="AJ11" s="14" t="s">
        <v>128</v>
      </c>
      <c r="AK11" s="14"/>
      <c r="AL11" s="14" t="s">
        <v>128</v>
      </c>
      <c r="AM11" s="14"/>
      <c r="AN11" s="14"/>
      <c r="AO11" s="14"/>
      <c r="AP11" s="14"/>
      <c r="AQ11" s="14"/>
      <c r="AR11" s="8"/>
    </row>
    <row r="12" spans="1:44" x14ac:dyDescent="0.2">
      <c r="A12" s="27"/>
      <c r="B12" s="24" t="s">
        <v>441</v>
      </c>
      <c r="C12" s="12">
        <v>0.1373377457595</v>
      </c>
      <c r="D12" s="12">
        <v>0.122587143945</v>
      </c>
      <c r="E12" s="12">
        <v>0.2112494926812</v>
      </c>
      <c r="F12" s="12">
        <v>4.2050343220860001E-2</v>
      </c>
      <c r="G12" s="12">
        <v>0.14860172308130001</v>
      </c>
      <c r="H12" s="12">
        <v>0.16765132694900001</v>
      </c>
      <c r="I12" s="12">
        <v>0.13390668567030001</v>
      </c>
      <c r="J12" s="12">
        <v>9.2272137748910008E-2</v>
      </c>
      <c r="K12" s="12">
        <v>0.23349842684720001</v>
      </c>
      <c r="L12" s="12">
        <v>0.1000642290596</v>
      </c>
      <c r="M12" s="12">
        <v>0.12532026727949999</v>
      </c>
      <c r="N12" s="12">
        <v>0.16548258291109999</v>
      </c>
      <c r="O12" s="12">
        <v>1</v>
      </c>
      <c r="P12" s="12"/>
      <c r="Q12" s="12">
        <v>0.15013312381140001</v>
      </c>
      <c r="R12" s="12">
        <v>9.4856970771130006E-2</v>
      </c>
      <c r="S12" s="12">
        <v>0.13085266560709999</v>
      </c>
      <c r="T12" s="12">
        <v>3.3977089857749998E-2</v>
      </c>
      <c r="U12" s="12">
        <v>0.1978243157897</v>
      </c>
      <c r="V12" s="12">
        <v>0.47907204013389998</v>
      </c>
      <c r="W12" s="12">
        <v>5.7441000469050013E-2</v>
      </c>
      <c r="X12" s="12">
        <v>0.101336826989</v>
      </c>
      <c r="Y12" s="12">
        <v>0.123128229637</v>
      </c>
      <c r="Z12" s="12">
        <v>0.25221405655270002</v>
      </c>
      <c r="AA12" s="12">
        <v>0</v>
      </c>
      <c r="AB12" s="12">
        <v>0.1008379953962</v>
      </c>
      <c r="AC12" s="12">
        <v>0.11051130818969999</v>
      </c>
      <c r="AD12" s="12">
        <v>0</v>
      </c>
      <c r="AE12" s="12">
        <v>0.1124172244813</v>
      </c>
      <c r="AF12" s="12">
        <v>0.1180609492425</v>
      </c>
      <c r="AG12" s="12">
        <v>0.14268884552649999</v>
      </c>
      <c r="AH12" s="12">
        <v>0.57901375685989998</v>
      </c>
      <c r="AI12" s="12">
        <v>0</v>
      </c>
      <c r="AJ12" s="12"/>
      <c r="AK12" s="12">
        <v>0.1850018296458</v>
      </c>
      <c r="AL12" s="12"/>
      <c r="AM12" s="12">
        <v>0.23485010659819999</v>
      </c>
      <c r="AN12" s="12">
        <v>0.14831218554209999</v>
      </c>
      <c r="AO12" s="12">
        <v>0.1249677833433</v>
      </c>
      <c r="AP12" s="12">
        <v>0.16388499212140001</v>
      </c>
      <c r="AQ12" s="12">
        <v>0</v>
      </c>
      <c r="AR12" s="8"/>
    </row>
    <row r="13" spans="1:44" x14ac:dyDescent="0.2">
      <c r="A13" s="23"/>
      <c r="B13" s="23"/>
      <c r="C13" s="13">
        <v>26</v>
      </c>
      <c r="D13" s="13">
        <v>6</v>
      </c>
      <c r="E13" s="13">
        <v>11</v>
      </c>
      <c r="F13" s="13">
        <v>3</v>
      </c>
      <c r="G13" s="13">
        <v>6</v>
      </c>
      <c r="H13" s="13">
        <v>3</v>
      </c>
      <c r="I13" s="13">
        <v>3</v>
      </c>
      <c r="J13" s="13">
        <v>3</v>
      </c>
      <c r="K13" s="13">
        <v>10</v>
      </c>
      <c r="L13" s="13">
        <v>7</v>
      </c>
      <c r="M13" s="13">
        <v>13</v>
      </c>
      <c r="N13" s="13">
        <v>13</v>
      </c>
      <c r="O13" s="13">
        <v>1</v>
      </c>
      <c r="P13" s="13">
        <v>0</v>
      </c>
      <c r="Q13" s="13">
        <v>1</v>
      </c>
      <c r="R13" s="13">
        <v>2</v>
      </c>
      <c r="S13" s="13">
        <v>7</v>
      </c>
      <c r="T13" s="13">
        <v>2</v>
      </c>
      <c r="U13" s="13">
        <v>10</v>
      </c>
      <c r="V13" s="13">
        <v>1</v>
      </c>
      <c r="W13" s="13">
        <v>1</v>
      </c>
      <c r="X13" s="13">
        <v>5</v>
      </c>
      <c r="Y13" s="13">
        <v>12</v>
      </c>
      <c r="Z13" s="13">
        <v>7</v>
      </c>
      <c r="AA13" s="13">
        <v>0</v>
      </c>
      <c r="AB13" s="13">
        <v>6</v>
      </c>
      <c r="AC13" s="13">
        <v>2</v>
      </c>
      <c r="AD13" s="13">
        <v>0</v>
      </c>
      <c r="AE13" s="13">
        <v>1</v>
      </c>
      <c r="AF13" s="13">
        <v>2</v>
      </c>
      <c r="AG13" s="13">
        <v>2</v>
      </c>
      <c r="AH13" s="13">
        <v>1</v>
      </c>
      <c r="AI13" s="13">
        <v>0</v>
      </c>
      <c r="AJ13" s="13">
        <v>0</v>
      </c>
      <c r="AK13" s="13">
        <v>12</v>
      </c>
      <c r="AL13" s="13">
        <v>0</v>
      </c>
      <c r="AM13" s="13">
        <v>3</v>
      </c>
      <c r="AN13" s="13">
        <v>5</v>
      </c>
      <c r="AO13" s="13">
        <v>11</v>
      </c>
      <c r="AP13" s="13">
        <v>7</v>
      </c>
      <c r="AQ13" s="13">
        <v>0</v>
      </c>
      <c r="AR13" s="8"/>
    </row>
    <row r="14" spans="1:44" x14ac:dyDescent="0.2">
      <c r="A14" s="23"/>
      <c r="B14" s="23"/>
      <c r="C14" s="14" t="s">
        <v>128</v>
      </c>
      <c r="D14" s="14"/>
      <c r="E14" s="14"/>
      <c r="F14" s="14"/>
      <c r="G14" s="14"/>
      <c r="H14" s="14"/>
      <c r="I14" s="14"/>
      <c r="J14" s="14"/>
      <c r="K14" s="14"/>
      <c r="L14" s="14"/>
      <c r="M14" s="14"/>
      <c r="N14" s="14"/>
      <c r="O14" s="14" t="s">
        <v>128</v>
      </c>
      <c r="P14" s="14" t="s">
        <v>128</v>
      </c>
      <c r="Q14" s="14"/>
      <c r="R14" s="14"/>
      <c r="S14" s="14"/>
      <c r="T14" s="14"/>
      <c r="U14" s="14"/>
      <c r="V14" s="14"/>
      <c r="W14" s="14"/>
      <c r="X14" s="14"/>
      <c r="Y14" s="14"/>
      <c r="Z14" s="14"/>
      <c r="AA14" s="14" t="s">
        <v>128</v>
      </c>
      <c r="AB14" s="14"/>
      <c r="AC14" s="14"/>
      <c r="AD14" s="14"/>
      <c r="AE14" s="14"/>
      <c r="AF14" s="14"/>
      <c r="AG14" s="14"/>
      <c r="AH14" s="14"/>
      <c r="AI14" s="14"/>
      <c r="AJ14" s="14" t="s">
        <v>128</v>
      </c>
      <c r="AK14" s="14"/>
      <c r="AL14" s="14" t="s">
        <v>128</v>
      </c>
      <c r="AM14" s="14"/>
      <c r="AN14" s="14"/>
      <c r="AO14" s="14"/>
      <c r="AP14" s="14"/>
      <c r="AQ14" s="14"/>
      <c r="AR14" s="8"/>
    </row>
    <row r="15" spans="1:44" x14ac:dyDescent="0.2">
      <c r="A15" s="27"/>
      <c r="B15" s="24" t="s">
        <v>439</v>
      </c>
      <c r="C15" s="12">
        <v>0.13659325832909999</v>
      </c>
      <c r="D15" s="12">
        <v>9.2527200978019988E-2</v>
      </c>
      <c r="E15" s="12">
        <v>0.21056257671180001</v>
      </c>
      <c r="F15" s="12">
        <v>0.1231411132091</v>
      </c>
      <c r="G15" s="12">
        <v>8.7432520585219997E-2</v>
      </c>
      <c r="H15" s="12">
        <v>0.142614012245</v>
      </c>
      <c r="I15" s="12">
        <v>5.7231473144360001E-2</v>
      </c>
      <c r="J15" s="12">
        <v>0.1141247647145</v>
      </c>
      <c r="K15" s="12">
        <v>0.16928023397299999</v>
      </c>
      <c r="L15" s="12">
        <v>0.1774050444784</v>
      </c>
      <c r="M15" s="12">
        <v>0.1109608507131</v>
      </c>
      <c r="N15" s="12">
        <v>0.16565801616779999</v>
      </c>
      <c r="O15" s="12">
        <v>0</v>
      </c>
      <c r="P15" s="12"/>
      <c r="Q15" s="12">
        <v>0</v>
      </c>
      <c r="R15" s="12">
        <v>0.1793009311781</v>
      </c>
      <c r="S15" s="12">
        <v>7.0529622132840003E-2</v>
      </c>
      <c r="T15" s="12">
        <v>0.17853236176250001</v>
      </c>
      <c r="U15" s="12">
        <v>0.17427426952790001</v>
      </c>
      <c r="V15" s="12">
        <v>0</v>
      </c>
      <c r="W15" s="12">
        <v>0.21073182700699999</v>
      </c>
      <c r="X15" s="12">
        <v>8.8220474587329997E-2</v>
      </c>
      <c r="Y15" s="12">
        <v>0.14337236882330001</v>
      </c>
      <c r="Z15" s="12">
        <v>0.13404714359020001</v>
      </c>
      <c r="AA15" s="12">
        <v>1</v>
      </c>
      <c r="AB15" s="12">
        <v>0.13984453546600001</v>
      </c>
      <c r="AC15" s="12">
        <v>0.10982853049290001</v>
      </c>
      <c r="AD15" s="12">
        <v>0</v>
      </c>
      <c r="AE15" s="12">
        <v>0.31605667391609998</v>
      </c>
      <c r="AF15" s="12">
        <v>0.2084465548801</v>
      </c>
      <c r="AG15" s="12">
        <v>0.1766087057107</v>
      </c>
      <c r="AH15" s="12">
        <v>0</v>
      </c>
      <c r="AI15" s="12">
        <v>0.51913913180829996</v>
      </c>
      <c r="AJ15" s="12"/>
      <c r="AK15" s="12">
        <v>0.1083417491337</v>
      </c>
      <c r="AL15" s="12"/>
      <c r="AM15" s="12">
        <v>7.9921596771369993E-2</v>
      </c>
      <c r="AN15" s="12">
        <v>0.23684563751939999</v>
      </c>
      <c r="AO15" s="12">
        <v>8.9202871289189994E-2</v>
      </c>
      <c r="AP15" s="12">
        <v>0.16516912766379999</v>
      </c>
      <c r="AQ15" s="12">
        <v>8.2063851676570002E-2</v>
      </c>
      <c r="AR15" s="8"/>
    </row>
    <row r="16" spans="1:44" x14ac:dyDescent="0.2">
      <c r="A16" s="23"/>
      <c r="B16" s="23"/>
      <c r="C16" s="13">
        <v>23</v>
      </c>
      <c r="D16" s="13">
        <v>3</v>
      </c>
      <c r="E16" s="13">
        <v>10</v>
      </c>
      <c r="F16" s="13">
        <v>5</v>
      </c>
      <c r="G16" s="13">
        <v>5</v>
      </c>
      <c r="H16" s="13">
        <v>3</v>
      </c>
      <c r="I16" s="13">
        <v>1</v>
      </c>
      <c r="J16" s="13">
        <v>4</v>
      </c>
      <c r="K16" s="13">
        <v>7</v>
      </c>
      <c r="L16" s="13">
        <v>7</v>
      </c>
      <c r="M16" s="13">
        <v>11</v>
      </c>
      <c r="N16" s="13">
        <v>11</v>
      </c>
      <c r="O16" s="13">
        <v>0</v>
      </c>
      <c r="P16" s="13">
        <v>0</v>
      </c>
      <c r="Q16" s="13">
        <v>0</v>
      </c>
      <c r="R16" s="13">
        <v>5</v>
      </c>
      <c r="S16" s="13">
        <v>3</v>
      </c>
      <c r="T16" s="13">
        <v>3</v>
      </c>
      <c r="U16" s="13">
        <v>9</v>
      </c>
      <c r="V16" s="13">
        <v>0</v>
      </c>
      <c r="W16" s="13">
        <v>3</v>
      </c>
      <c r="X16" s="13">
        <v>3</v>
      </c>
      <c r="Y16" s="13">
        <v>12</v>
      </c>
      <c r="Z16" s="13">
        <v>3</v>
      </c>
      <c r="AA16" s="13">
        <v>1</v>
      </c>
      <c r="AB16" s="13">
        <v>4</v>
      </c>
      <c r="AC16" s="13">
        <v>2</v>
      </c>
      <c r="AD16" s="13">
        <v>0</v>
      </c>
      <c r="AE16" s="13">
        <v>2</v>
      </c>
      <c r="AF16" s="13">
        <v>3</v>
      </c>
      <c r="AG16" s="13">
        <v>2</v>
      </c>
      <c r="AH16" s="13">
        <v>0</v>
      </c>
      <c r="AI16" s="13">
        <v>1</v>
      </c>
      <c r="AJ16" s="13">
        <v>0</v>
      </c>
      <c r="AK16" s="13">
        <v>8</v>
      </c>
      <c r="AL16" s="13">
        <v>0</v>
      </c>
      <c r="AM16" s="13">
        <v>1</v>
      </c>
      <c r="AN16" s="13">
        <v>8</v>
      </c>
      <c r="AO16" s="13">
        <v>5</v>
      </c>
      <c r="AP16" s="13">
        <v>7</v>
      </c>
      <c r="AQ16" s="13">
        <v>1</v>
      </c>
      <c r="AR16" s="8"/>
    </row>
    <row r="17" spans="1:44" x14ac:dyDescent="0.2">
      <c r="A17" s="23"/>
      <c r="B17" s="23"/>
      <c r="C17" s="14" t="s">
        <v>128</v>
      </c>
      <c r="D17" s="14"/>
      <c r="E17" s="14"/>
      <c r="F17" s="14"/>
      <c r="G17" s="14"/>
      <c r="H17" s="14"/>
      <c r="I17" s="14"/>
      <c r="J17" s="14"/>
      <c r="K17" s="14"/>
      <c r="L17" s="14"/>
      <c r="M17" s="14"/>
      <c r="N17" s="14"/>
      <c r="O17" s="14" t="s">
        <v>128</v>
      </c>
      <c r="P17" s="14" t="s">
        <v>128</v>
      </c>
      <c r="Q17" s="14"/>
      <c r="R17" s="14"/>
      <c r="S17" s="14"/>
      <c r="T17" s="14"/>
      <c r="U17" s="14"/>
      <c r="V17" s="14"/>
      <c r="W17" s="14"/>
      <c r="X17" s="14"/>
      <c r="Y17" s="14"/>
      <c r="Z17" s="14"/>
      <c r="AA17" s="14" t="s">
        <v>128</v>
      </c>
      <c r="AB17" s="14"/>
      <c r="AC17" s="14"/>
      <c r="AD17" s="14"/>
      <c r="AE17" s="14"/>
      <c r="AF17" s="14"/>
      <c r="AG17" s="14"/>
      <c r="AH17" s="14"/>
      <c r="AI17" s="14"/>
      <c r="AJ17" s="14" t="s">
        <v>128</v>
      </c>
      <c r="AK17" s="14"/>
      <c r="AL17" s="14" t="s">
        <v>128</v>
      </c>
      <c r="AM17" s="14"/>
      <c r="AN17" s="14"/>
      <c r="AO17" s="14"/>
      <c r="AP17" s="14"/>
      <c r="AQ17" s="14"/>
      <c r="AR17" s="8"/>
    </row>
    <row r="18" spans="1:44" x14ac:dyDescent="0.2">
      <c r="A18" s="27"/>
      <c r="B18" s="24" t="s">
        <v>443</v>
      </c>
      <c r="C18" s="12">
        <v>0.14036529674760001</v>
      </c>
      <c r="D18" s="12">
        <v>0.1465718090989</v>
      </c>
      <c r="E18" s="12">
        <v>0.18063693091319999</v>
      </c>
      <c r="F18" s="12">
        <v>0.16109141589190001</v>
      </c>
      <c r="G18" s="12">
        <v>6.4275080548189992E-2</v>
      </c>
      <c r="H18" s="12">
        <v>0.17951869986640001</v>
      </c>
      <c r="I18" s="12">
        <v>8.2152221380389995E-2</v>
      </c>
      <c r="J18" s="12">
        <v>8.3870941509320007E-2</v>
      </c>
      <c r="K18" s="12">
        <v>6.4183824737949993E-2</v>
      </c>
      <c r="L18" s="12">
        <v>0.23099398351620001</v>
      </c>
      <c r="M18" s="12">
        <v>0.1971764675264</v>
      </c>
      <c r="N18" s="12">
        <v>8.3436375250709988E-2</v>
      </c>
      <c r="O18" s="12">
        <v>0</v>
      </c>
      <c r="P18" s="12"/>
      <c r="Q18" s="12">
        <v>0</v>
      </c>
      <c r="R18" s="12">
        <v>0</v>
      </c>
      <c r="S18" s="12">
        <v>0.27951481448769999</v>
      </c>
      <c r="T18" s="12">
        <v>0.1155448369503</v>
      </c>
      <c r="U18" s="12">
        <v>9.6370562324590014E-2</v>
      </c>
      <c r="V18" s="12">
        <v>0</v>
      </c>
      <c r="W18" s="12">
        <v>8.0145918297640006E-2</v>
      </c>
      <c r="X18" s="12">
        <v>0.1121823524137</v>
      </c>
      <c r="Y18" s="12">
        <v>0.1670298430278</v>
      </c>
      <c r="Z18" s="12">
        <v>0.1227311794371</v>
      </c>
      <c r="AA18" s="12">
        <v>0</v>
      </c>
      <c r="AB18" s="12">
        <v>9.2075871713870008E-2</v>
      </c>
      <c r="AC18" s="12">
        <v>0</v>
      </c>
      <c r="AD18" s="12">
        <v>0</v>
      </c>
      <c r="AE18" s="12">
        <v>5.0394973001260002E-2</v>
      </c>
      <c r="AF18" s="12">
        <v>0.2846556992964</v>
      </c>
      <c r="AG18" s="12">
        <v>0.1246624334878</v>
      </c>
      <c r="AH18" s="12">
        <v>0</v>
      </c>
      <c r="AI18" s="12">
        <v>0</v>
      </c>
      <c r="AJ18" s="12"/>
      <c r="AK18" s="12">
        <v>0.18850808657429999</v>
      </c>
      <c r="AL18" s="12"/>
      <c r="AM18" s="12">
        <v>5.3501635562380002E-2</v>
      </c>
      <c r="AN18" s="12">
        <v>3.2482290650039998E-2</v>
      </c>
      <c r="AO18" s="12">
        <v>0.18768026197480001</v>
      </c>
      <c r="AP18" s="12">
        <v>0.18763984284410001</v>
      </c>
      <c r="AQ18" s="12">
        <v>0</v>
      </c>
      <c r="AR18" s="8"/>
    </row>
    <row r="19" spans="1:44" x14ac:dyDescent="0.2">
      <c r="A19" s="23"/>
      <c r="B19" s="23"/>
      <c r="C19" s="13">
        <v>23</v>
      </c>
      <c r="D19" s="13">
        <v>3</v>
      </c>
      <c r="E19" s="13">
        <v>8</v>
      </c>
      <c r="F19" s="13">
        <v>7</v>
      </c>
      <c r="G19" s="13">
        <v>5</v>
      </c>
      <c r="H19" s="13">
        <v>3</v>
      </c>
      <c r="I19" s="13">
        <v>2</v>
      </c>
      <c r="J19" s="13">
        <v>3</v>
      </c>
      <c r="K19" s="13">
        <v>4</v>
      </c>
      <c r="L19" s="13">
        <v>9</v>
      </c>
      <c r="M19" s="13">
        <v>16</v>
      </c>
      <c r="N19" s="13">
        <v>5</v>
      </c>
      <c r="O19" s="13">
        <v>0</v>
      </c>
      <c r="P19" s="13">
        <v>0</v>
      </c>
      <c r="Q19" s="13">
        <v>0</v>
      </c>
      <c r="R19" s="13">
        <v>0</v>
      </c>
      <c r="S19" s="13">
        <v>9</v>
      </c>
      <c r="T19" s="13">
        <v>3</v>
      </c>
      <c r="U19" s="13">
        <v>6</v>
      </c>
      <c r="V19" s="13">
        <v>0</v>
      </c>
      <c r="W19" s="13">
        <v>2</v>
      </c>
      <c r="X19" s="13">
        <v>4</v>
      </c>
      <c r="Y19" s="13">
        <v>11</v>
      </c>
      <c r="Z19" s="13">
        <v>4</v>
      </c>
      <c r="AA19" s="13">
        <v>0</v>
      </c>
      <c r="AB19" s="13">
        <v>3</v>
      </c>
      <c r="AC19" s="13">
        <v>0</v>
      </c>
      <c r="AD19" s="13">
        <v>0</v>
      </c>
      <c r="AE19" s="13">
        <v>1</v>
      </c>
      <c r="AF19" s="13">
        <v>3</v>
      </c>
      <c r="AG19" s="13">
        <v>2</v>
      </c>
      <c r="AH19" s="13">
        <v>0</v>
      </c>
      <c r="AI19" s="13">
        <v>0</v>
      </c>
      <c r="AJ19" s="13">
        <v>0</v>
      </c>
      <c r="AK19" s="13">
        <v>12</v>
      </c>
      <c r="AL19" s="13">
        <v>0</v>
      </c>
      <c r="AM19" s="13">
        <v>1</v>
      </c>
      <c r="AN19" s="13">
        <v>2</v>
      </c>
      <c r="AO19" s="13">
        <v>11</v>
      </c>
      <c r="AP19" s="13">
        <v>7</v>
      </c>
      <c r="AQ19" s="13">
        <v>0</v>
      </c>
      <c r="AR19" s="8"/>
    </row>
    <row r="20" spans="1:44" x14ac:dyDescent="0.2">
      <c r="A20" s="23"/>
      <c r="B20" s="23"/>
      <c r="C20" s="14" t="s">
        <v>128</v>
      </c>
      <c r="D20" s="14"/>
      <c r="E20" s="14"/>
      <c r="F20" s="14"/>
      <c r="G20" s="14"/>
      <c r="H20" s="14"/>
      <c r="I20" s="14"/>
      <c r="J20" s="14"/>
      <c r="K20" s="14"/>
      <c r="L20" s="14"/>
      <c r="M20" s="14"/>
      <c r="N20" s="14"/>
      <c r="O20" s="14" t="s">
        <v>128</v>
      </c>
      <c r="P20" s="14" t="s">
        <v>128</v>
      </c>
      <c r="Q20" s="14"/>
      <c r="R20" s="14"/>
      <c r="S20" s="14"/>
      <c r="T20" s="14"/>
      <c r="U20" s="14"/>
      <c r="V20" s="14"/>
      <c r="W20" s="14"/>
      <c r="X20" s="14"/>
      <c r="Y20" s="14"/>
      <c r="Z20" s="14"/>
      <c r="AA20" s="14" t="s">
        <v>128</v>
      </c>
      <c r="AB20" s="14"/>
      <c r="AC20" s="14"/>
      <c r="AD20" s="14"/>
      <c r="AE20" s="14"/>
      <c r="AF20" s="14"/>
      <c r="AG20" s="14"/>
      <c r="AH20" s="14"/>
      <c r="AI20" s="14"/>
      <c r="AJ20" s="14" t="s">
        <v>128</v>
      </c>
      <c r="AK20" s="14"/>
      <c r="AL20" s="14" t="s">
        <v>128</v>
      </c>
      <c r="AM20" s="14"/>
      <c r="AN20" s="14"/>
      <c r="AO20" s="14"/>
      <c r="AP20" s="14"/>
      <c r="AQ20" s="14"/>
      <c r="AR20" s="8"/>
    </row>
    <row r="21" spans="1:44" x14ac:dyDescent="0.2">
      <c r="A21" s="27"/>
      <c r="B21" s="24" t="s">
        <v>437</v>
      </c>
      <c r="C21" s="12">
        <v>0.13405922430039999</v>
      </c>
      <c r="D21" s="12">
        <v>0.2434507005148</v>
      </c>
      <c r="E21" s="12">
        <v>0.16100074015820001</v>
      </c>
      <c r="F21" s="12">
        <v>1.162679440003E-2</v>
      </c>
      <c r="G21" s="12">
        <v>0.1435277595661</v>
      </c>
      <c r="H21" s="12">
        <v>0.14065880605789999</v>
      </c>
      <c r="I21" s="12">
        <v>9.927430509167999E-2</v>
      </c>
      <c r="J21" s="12">
        <v>0.22238342411369999</v>
      </c>
      <c r="K21" s="12">
        <v>0.1052665705016</v>
      </c>
      <c r="L21" s="12">
        <v>0.11952618182039999</v>
      </c>
      <c r="M21" s="12">
        <v>0.1645014859742</v>
      </c>
      <c r="N21" s="12">
        <v>0.11174011967649999</v>
      </c>
      <c r="O21" s="12">
        <v>0</v>
      </c>
      <c r="P21" s="12"/>
      <c r="Q21" s="12">
        <v>0</v>
      </c>
      <c r="R21" s="12">
        <v>7.3093413139730001E-2</v>
      </c>
      <c r="S21" s="12">
        <v>6.7326040062890002E-2</v>
      </c>
      <c r="T21" s="12">
        <v>0.47392904186579998</v>
      </c>
      <c r="U21" s="12">
        <v>8.7788245935510004E-2</v>
      </c>
      <c r="V21" s="12">
        <v>0.38912662474900001</v>
      </c>
      <c r="W21" s="12">
        <v>0.40131926917869998</v>
      </c>
      <c r="X21" s="12">
        <v>0.19207724146659999</v>
      </c>
      <c r="Y21" s="12">
        <v>6.3431351200500002E-2</v>
      </c>
      <c r="Z21" s="12">
        <v>0.16812666833760001</v>
      </c>
      <c r="AA21" s="12">
        <v>0</v>
      </c>
      <c r="AB21" s="12">
        <v>3.3729360699499999E-2</v>
      </c>
      <c r="AC21" s="12">
        <v>0.38465216127879998</v>
      </c>
      <c r="AD21" s="12">
        <v>0</v>
      </c>
      <c r="AE21" s="12">
        <v>0.19930198064910001</v>
      </c>
      <c r="AF21" s="12">
        <v>0.15564177276319999</v>
      </c>
      <c r="AG21" s="12">
        <v>0</v>
      </c>
      <c r="AH21" s="12">
        <v>0</v>
      </c>
      <c r="AI21" s="12">
        <v>0.48086086819169999</v>
      </c>
      <c r="AJ21" s="12"/>
      <c r="AK21" s="12">
        <v>0.139451275037</v>
      </c>
      <c r="AL21" s="12"/>
      <c r="AM21" s="12">
        <v>0.29969353791909997</v>
      </c>
      <c r="AN21" s="12">
        <v>0.1097084959654</v>
      </c>
      <c r="AO21" s="12">
        <v>0.16501366235680001</v>
      </c>
      <c r="AP21" s="12">
        <v>7.0026272944710005E-2</v>
      </c>
      <c r="AQ21" s="12">
        <v>0.18720874453069999</v>
      </c>
      <c r="AR21" s="8"/>
    </row>
    <row r="22" spans="1:44" x14ac:dyDescent="0.2">
      <c r="A22" s="23"/>
      <c r="B22" s="23"/>
      <c r="C22" s="13">
        <v>20</v>
      </c>
      <c r="D22" s="13">
        <v>4</v>
      </c>
      <c r="E22" s="13">
        <v>6</v>
      </c>
      <c r="F22" s="13">
        <v>1</v>
      </c>
      <c r="G22" s="13">
        <v>9</v>
      </c>
      <c r="H22" s="13">
        <v>2</v>
      </c>
      <c r="I22" s="13">
        <v>1</v>
      </c>
      <c r="J22" s="13">
        <v>4</v>
      </c>
      <c r="K22" s="13">
        <v>5</v>
      </c>
      <c r="L22" s="13">
        <v>7</v>
      </c>
      <c r="M22" s="13">
        <v>11</v>
      </c>
      <c r="N22" s="13">
        <v>8</v>
      </c>
      <c r="O22" s="13">
        <v>0</v>
      </c>
      <c r="P22" s="13">
        <v>0</v>
      </c>
      <c r="Q22" s="13">
        <v>0</v>
      </c>
      <c r="R22" s="13">
        <v>2</v>
      </c>
      <c r="S22" s="13">
        <v>3</v>
      </c>
      <c r="T22" s="13">
        <v>6</v>
      </c>
      <c r="U22" s="13">
        <v>8</v>
      </c>
      <c r="V22" s="13">
        <v>1</v>
      </c>
      <c r="W22" s="13">
        <v>2</v>
      </c>
      <c r="X22" s="13">
        <v>3</v>
      </c>
      <c r="Y22" s="13">
        <v>7</v>
      </c>
      <c r="Z22" s="13">
        <v>7</v>
      </c>
      <c r="AA22" s="13">
        <v>0</v>
      </c>
      <c r="AB22" s="13">
        <v>2</v>
      </c>
      <c r="AC22" s="13">
        <v>3</v>
      </c>
      <c r="AD22" s="13">
        <v>0</v>
      </c>
      <c r="AE22" s="13">
        <v>2</v>
      </c>
      <c r="AF22" s="13">
        <v>3</v>
      </c>
      <c r="AG22" s="13">
        <v>0</v>
      </c>
      <c r="AH22" s="13">
        <v>0</v>
      </c>
      <c r="AI22" s="13">
        <v>1</v>
      </c>
      <c r="AJ22" s="13">
        <v>0</v>
      </c>
      <c r="AK22" s="13">
        <v>8</v>
      </c>
      <c r="AL22" s="13">
        <v>0</v>
      </c>
      <c r="AM22" s="13">
        <v>1</v>
      </c>
      <c r="AN22" s="13">
        <v>5</v>
      </c>
      <c r="AO22" s="13">
        <v>8</v>
      </c>
      <c r="AP22" s="13">
        <v>5</v>
      </c>
      <c r="AQ22" s="13">
        <v>1</v>
      </c>
      <c r="AR22" s="8"/>
    </row>
    <row r="23" spans="1:44" x14ac:dyDescent="0.2">
      <c r="A23" s="23"/>
      <c r="B23" s="23"/>
      <c r="C23" s="14" t="s">
        <v>128</v>
      </c>
      <c r="D23" s="15" t="s">
        <v>218</v>
      </c>
      <c r="E23" s="15" t="s">
        <v>218</v>
      </c>
      <c r="F23" s="14"/>
      <c r="G23" s="15" t="s">
        <v>218</v>
      </c>
      <c r="H23" s="14"/>
      <c r="I23" s="14"/>
      <c r="J23" s="14"/>
      <c r="K23" s="14"/>
      <c r="L23" s="14"/>
      <c r="M23" s="14"/>
      <c r="N23" s="14"/>
      <c r="O23" s="14" t="s">
        <v>128</v>
      </c>
      <c r="P23" s="14" t="s">
        <v>128</v>
      </c>
      <c r="Q23" s="14"/>
      <c r="R23" s="14"/>
      <c r="S23" s="14"/>
      <c r="T23" s="15" t="s">
        <v>190</v>
      </c>
      <c r="U23" s="14"/>
      <c r="V23" s="14"/>
      <c r="W23" s="14"/>
      <c r="X23" s="14"/>
      <c r="Y23" s="14"/>
      <c r="Z23" s="14"/>
      <c r="AA23" s="14" t="s">
        <v>128</v>
      </c>
      <c r="AB23" s="14"/>
      <c r="AC23" s="14"/>
      <c r="AD23" s="14"/>
      <c r="AE23" s="14"/>
      <c r="AF23" s="14"/>
      <c r="AG23" s="14"/>
      <c r="AH23" s="14"/>
      <c r="AI23" s="14"/>
      <c r="AJ23" s="14" t="s">
        <v>128</v>
      </c>
      <c r="AK23" s="14"/>
      <c r="AL23" s="14" t="s">
        <v>128</v>
      </c>
      <c r="AM23" s="14"/>
      <c r="AN23" s="14"/>
      <c r="AO23" s="14"/>
      <c r="AP23" s="14"/>
      <c r="AQ23" s="14"/>
      <c r="AR23" s="8"/>
    </row>
    <row r="24" spans="1:44" x14ac:dyDescent="0.2">
      <c r="A24" s="27"/>
      <c r="B24" s="24" t="s">
        <v>67</v>
      </c>
      <c r="C24" s="12">
        <v>1</v>
      </c>
      <c r="D24" s="12">
        <v>1</v>
      </c>
      <c r="E24" s="12">
        <v>1</v>
      </c>
      <c r="F24" s="12">
        <v>1</v>
      </c>
      <c r="G24" s="12">
        <v>1</v>
      </c>
      <c r="H24" s="12">
        <v>1</v>
      </c>
      <c r="I24" s="12">
        <v>1</v>
      </c>
      <c r="J24" s="12">
        <v>1</v>
      </c>
      <c r="K24" s="12">
        <v>1</v>
      </c>
      <c r="L24" s="12">
        <v>1</v>
      </c>
      <c r="M24" s="12">
        <v>1</v>
      </c>
      <c r="N24" s="12">
        <v>1</v>
      </c>
      <c r="O24" s="12">
        <v>1</v>
      </c>
      <c r="P24" s="12"/>
      <c r="Q24" s="12">
        <v>1</v>
      </c>
      <c r="R24" s="12">
        <v>1</v>
      </c>
      <c r="S24" s="12">
        <v>1</v>
      </c>
      <c r="T24" s="12">
        <v>1</v>
      </c>
      <c r="U24" s="12">
        <v>1</v>
      </c>
      <c r="V24" s="12">
        <v>1</v>
      </c>
      <c r="W24" s="12">
        <v>1</v>
      </c>
      <c r="X24" s="12">
        <v>1</v>
      </c>
      <c r="Y24" s="12">
        <v>1</v>
      </c>
      <c r="Z24" s="12">
        <v>1</v>
      </c>
      <c r="AA24" s="12">
        <v>1</v>
      </c>
      <c r="AB24" s="12">
        <v>1</v>
      </c>
      <c r="AC24" s="12">
        <v>1</v>
      </c>
      <c r="AD24" s="12">
        <v>1</v>
      </c>
      <c r="AE24" s="12">
        <v>1</v>
      </c>
      <c r="AF24" s="12">
        <v>1</v>
      </c>
      <c r="AG24" s="12">
        <v>1</v>
      </c>
      <c r="AH24" s="12">
        <v>1</v>
      </c>
      <c r="AI24" s="12">
        <v>1</v>
      </c>
      <c r="AJ24" s="12"/>
      <c r="AK24" s="12">
        <v>1</v>
      </c>
      <c r="AL24" s="12"/>
      <c r="AM24" s="12">
        <v>1</v>
      </c>
      <c r="AN24" s="12">
        <v>1</v>
      </c>
      <c r="AO24" s="12">
        <v>1</v>
      </c>
      <c r="AP24" s="12">
        <v>1</v>
      </c>
      <c r="AQ24" s="12">
        <v>1</v>
      </c>
      <c r="AR24" s="8"/>
    </row>
    <row r="25" spans="1:44" x14ac:dyDescent="0.2">
      <c r="A25" s="23"/>
      <c r="B25" s="23"/>
      <c r="C25" s="13">
        <v>160</v>
      </c>
      <c r="D25" s="13">
        <v>27</v>
      </c>
      <c r="E25" s="13">
        <v>50</v>
      </c>
      <c r="F25" s="13">
        <v>37</v>
      </c>
      <c r="G25" s="13">
        <v>46</v>
      </c>
      <c r="H25" s="13">
        <v>17</v>
      </c>
      <c r="I25" s="13">
        <v>18</v>
      </c>
      <c r="J25" s="13">
        <v>25</v>
      </c>
      <c r="K25" s="13">
        <v>37</v>
      </c>
      <c r="L25" s="13">
        <v>51</v>
      </c>
      <c r="M25" s="13">
        <v>87</v>
      </c>
      <c r="N25" s="13">
        <v>62</v>
      </c>
      <c r="O25" s="13">
        <v>1</v>
      </c>
      <c r="P25" s="13">
        <v>0</v>
      </c>
      <c r="Q25" s="13">
        <v>5</v>
      </c>
      <c r="R25" s="13">
        <v>18</v>
      </c>
      <c r="S25" s="13">
        <v>40</v>
      </c>
      <c r="T25" s="13">
        <v>19</v>
      </c>
      <c r="U25" s="13">
        <v>55</v>
      </c>
      <c r="V25" s="13">
        <v>3</v>
      </c>
      <c r="W25" s="13">
        <v>12</v>
      </c>
      <c r="X25" s="13">
        <v>26</v>
      </c>
      <c r="Y25" s="13">
        <v>76</v>
      </c>
      <c r="Z25" s="13">
        <v>32</v>
      </c>
      <c r="AA25" s="13">
        <v>1</v>
      </c>
      <c r="AB25" s="13">
        <v>30</v>
      </c>
      <c r="AC25" s="13">
        <v>11</v>
      </c>
      <c r="AD25" s="13">
        <v>3</v>
      </c>
      <c r="AE25" s="13">
        <v>9</v>
      </c>
      <c r="AF25" s="13">
        <v>16</v>
      </c>
      <c r="AG25" s="13">
        <v>10</v>
      </c>
      <c r="AH25" s="13">
        <v>2</v>
      </c>
      <c r="AI25" s="13">
        <v>2</v>
      </c>
      <c r="AJ25" s="13">
        <v>0</v>
      </c>
      <c r="AK25" s="13">
        <v>68</v>
      </c>
      <c r="AL25" s="13">
        <v>0</v>
      </c>
      <c r="AM25" s="13">
        <v>8</v>
      </c>
      <c r="AN25" s="13">
        <v>39</v>
      </c>
      <c r="AO25" s="13">
        <v>56</v>
      </c>
      <c r="AP25" s="13">
        <v>42</v>
      </c>
      <c r="AQ25" s="13">
        <v>5</v>
      </c>
      <c r="AR25" s="8"/>
    </row>
    <row r="26" spans="1:44" x14ac:dyDescent="0.2">
      <c r="A26" s="23"/>
      <c r="B26" s="23"/>
      <c r="C26" s="14" t="s">
        <v>128</v>
      </c>
      <c r="D26" s="14" t="s">
        <v>128</v>
      </c>
      <c r="E26" s="14" t="s">
        <v>128</v>
      </c>
      <c r="F26" s="14" t="s">
        <v>128</v>
      </c>
      <c r="G26" s="14" t="s">
        <v>128</v>
      </c>
      <c r="H26" s="14" t="s">
        <v>128</v>
      </c>
      <c r="I26" s="14" t="s">
        <v>128</v>
      </c>
      <c r="J26" s="14" t="s">
        <v>128</v>
      </c>
      <c r="K26" s="14" t="s">
        <v>128</v>
      </c>
      <c r="L26" s="14" t="s">
        <v>128</v>
      </c>
      <c r="M26" s="14" t="s">
        <v>128</v>
      </c>
      <c r="N26" s="14" t="s">
        <v>128</v>
      </c>
      <c r="O26" s="14" t="s">
        <v>128</v>
      </c>
      <c r="P26" s="14" t="s">
        <v>128</v>
      </c>
      <c r="Q26" s="14" t="s">
        <v>128</v>
      </c>
      <c r="R26" s="14" t="s">
        <v>128</v>
      </c>
      <c r="S26" s="14" t="s">
        <v>128</v>
      </c>
      <c r="T26" s="14" t="s">
        <v>128</v>
      </c>
      <c r="U26" s="14" t="s">
        <v>128</v>
      </c>
      <c r="V26" s="14" t="s">
        <v>128</v>
      </c>
      <c r="W26" s="14" t="s">
        <v>128</v>
      </c>
      <c r="X26" s="14" t="s">
        <v>128</v>
      </c>
      <c r="Y26" s="14" t="s">
        <v>128</v>
      </c>
      <c r="Z26" s="14" t="s">
        <v>128</v>
      </c>
      <c r="AA26" s="14" t="s">
        <v>128</v>
      </c>
      <c r="AB26" s="14" t="s">
        <v>128</v>
      </c>
      <c r="AC26" s="14" t="s">
        <v>128</v>
      </c>
      <c r="AD26" s="14" t="s">
        <v>128</v>
      </c>
      <c r="AE26" s="14" t="s">
        <v>128</v>
      </c>
      <c r="AF26" s="14" t="s">
        <v>128</v>
      </c>
      <c r="AG26" s="14" t="s">
        <v>128</v>
      </c>
      <c r="AH26" s="14" t="s">
        <v>128</v>
      </c>
      <c r="AI26" s="14" t="s">
        <v>128</v>
      </c>
      <c r="AJ26" s="14" t="s">
        <v>128</v>
      </c>
      <c r="AK26" s="14" t="s">
        <v>128</v>
      </c>
      <c r="AL26" s="14" t="s">
        <v>128</v>
      </c>
      <c r="AM26" s="14" t="s">
        <v>128</v>
      </c>
      <c r="AN26" s="14" t="s">
        <v>128</v>
      </c>
      <c r="AO26" s="14" t="s">
        <v>128</v>
      </c>
      <c r="AP26" s="14" t="s">
        <v>128</v>
      </c>
      <c r="AQ26" s="14" t="s">
        <v>128</v>
      </c>
      <c r="AR26" s="8"/>
    </row>
    <row r="27" spans="1:44" x14ac:dyDescent="0.2">
      <c r="A27" s="16" t="s">
        <v>451</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row>
    <row r="28" spans="1:44" x14ac:dyDescent="0.2">
      <c r="A28" s="18" t="s">
        <v>144</v>
      </c>
    </row>
  </sheetData>
  <mergeCells count="18">
    <mergeCell ref="B21:B23"/>
    <mergeCell ref="B24:B26"/>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s>
  <hyperlinks>
    <hyperlink ref="A1" location="'TOC'!A1:A1" display="Back to TOC"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452</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435</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453</v>
      </c>
      <c r="B6" s="24" t="s">
        <v>454</v>
      </c>
      <c r="C6" s="12">
        <v>0.72383283389979991</v>
      </c>
      <c r="D6" s="12">
        <v>0.75613355367310009</v>
      </c>
      <c r="E6" s="12">
        <v>0.71456762603589996</v>
      </c>
      <c r="F6" s="12">
        <v>0.81426727110780006</v>
      </c>
      <c r="G6" s="12">
        <v>0.65180877046389996</v>
      </c>
      <c r="H6" s="12">
        <v>0.77870745913579997</v>
      </c>
      <c r="I6" s="12">
        <v>0.5901876120249</v>
      </c>
      <c r="J6" s="12">
        <v>0.5805488610531</v>
      </c>
      <c r="K6" s="12">
        <v>0.75373135200950003</v>
      </c>
      <c r="L6" s="12">
        <v>0.81026035009389996</v>
      </c>
      <c r="M6" s="12">
        <v>0.68747060434640006</v>
      </c>
      <c r="N6" s="12">
        <v>0.74612289123340003</v>
      </c>
      <c r="O6" s="12">
        <v>0</v>
      </c>
      <c r="P6" s="12">
        <v>1</v>
      </c>
      <c r="Q6" s="12">
        <v>1</v>
      </c>
      <c r="R6" s="12">
        <v>0.49916699523079999</v>
      </c>
      <c r="S6" s="12">
        <v>0.64383462679999992</v>
      </c>
      <c r="T6" s="12">
        <v>0.82746012748550002</v>
      </c>
      <c r="U6" s="12">
        <v>0.77256485695580002</v>
      </c>
      <c r="V6" s="12">
        <v>0.52092795986609997</v>
      </c>
      <c r="W6" s="12">
        <v>0.91685454308939995</v>
      </c>
      <c r="X6" s="12">
        <v>0.71955130821119995</v>
      </c>
      <c r="Y6" s="12">
        <v>0.66263885608500006</v>
      </c>
      <c r="Z6" s="12">
        <v>0.81003940579939993</v>
      </c>
      <c r="AA6" s="12">
        <v>0</v>
      </c>
      <c r="AB6" s="12">
        <v>0.75820788186620003</v>
      </c>
      <c r="AC6" s="12">
        <v>0.61392137481209996</v>
      </c>
      <c r="AD6" s="12">
        <v>0.78630974378280005</v>
      </c>
      <c r="AE6" s="12">
        <v>0.93878062627339998</v>
      </c>
      <c r="AF6" s="12">
        <v>0.73259885544089998</v>
      </c>
      <c r="AG6" s="12">
        <v>0.72620798115780005</v>
      </c>
      <c r="AH6" s="12">
        <v>1</v>
      </c>
      <c r="AI6" s="12">
        <v>0.65121650775860007</v>
      </c>
      <c r="AJ6" s="12">
        <v>1</v>
      </c>
      <c r="AK6" s="12">
        <v>0.68417137879430001</v>
      </c>
      <c r="AL6" s="12"/>
      <c r="AM6" s="12">
        <v>0.62649880398000002</v>
      </c>
      <c r="AN6" s="12">
        <v>0.62772763576800006</v>
      </c>
      <c r="AO6" s="12">
        <v>0.68286282735189996</v>
      </c>
      <c r="AP6" s="12">
        <v>0.91660094774979994</v>
      </c>
      <c r="AQ6" s="12">
        <v>0.63845322790589998</v>
      </c>
      <c r="AR6" s="8"/>
    </row>
    <row r="7" spans="1:44" x14ac:dyDescent="0.2">
      <c r="A7" s="23"/>
      <c r="B7" s="23"/>
      <c r="C7" s="13">
        <v>166</v>
      </c>
      <c r="D7" s="13">
        <v>23</v>
      </c>
      <c r="E7" s="13">
        <v>50</v>
      </c>
      <c r="F7" s="13">
        <v>40</v>
      </c>
      <c r="G7" s="13">
        <v>53</v>
      </c>
      <c r="H7" s="13">
        <v>16</v>
      </c>
      <c r="I7" s="13">
        <v>13</v>
      </c>
      <c r="J7" s="13">
        <v>22</v>
      </c>
      <c r="K7" s="13">
        <v>44</v>
      </c>
      <c r="L7" s="13">
        <v>58</v>
      </c>
      <c r="M7" s="13">
        <v>81</v>
      </c>
      <c r="N7" s="13">
        <v>72</v>
      </c>
      <c r="O7" s="13">
        <v>0</v>
      </c>
      <c r="P7" s="13">
        <v>2</v>
      </c>
      <c r="Q7" s="13">
        <v>5</v>
      </c>
      <c r="R7" s="13">
        <v>19</v>
      </c>
      <c r="S7" s="13">
        <v>36</v>
      </c>
      <c r="T7" s="13">
        <v>22</v>
      </c>
      <c r="U7" s="13">
        <v>62</v>
      </c>
      <c r="V7" s="13">
        <v>2</v>
      </c>
      <c r="W7" s="13">
        <v>16</v>
      </c>
      <c r="X7" s="13">
        <v>31</v>
      </c>
      <c r="Y7" s="13">
        <v>72</v>
      </c>
      <c r="Z7" s="13">
        <v>35</v>
      </c>
      <c r="AA7" s="13">
        <v>0</v>
      </c>
      <c r="AB7" s="13">
        <v>30</v>
      </c>
      <c r="AC7" s="13">
        <v>10</v>
      </c>
      <c r="AD7" s="13">
        <v>5</v>
      </c>
      <c r="AE7" s="13">
        <v>13</v>
      </c>
      <c r="AF7" s="13">
        <v>15</v>
      </c>
      <c r="AG7" s="13">
        <v>9</v>
      </c>
      <c r="AH7" s="13">
        <v>2</v>
      </c>
      <c r="AI7" s="13">
        <v>3</v>
      </c>
      <c r="AJ7" s="13">
        <v>1</v>
      </c>
      <c r="AK7" s="13">
        <v>68</v>
      </c>
      <c r="AL7" s="13">
        <v>0</v>
      </c>
      <c r="AM7" s="13">
        <v>11</v>
      </c>
      <c r="AN7" s="13">
        <v>32</v>
      </c>
      <c r="AO7" s="13">
        <v>56</v>
      </c>
      <c r="AP7" s="13">
        <v>54</v>
      </c>
      <c r="AQ7" s="13">
        <v>3</v>
      </c>
      <c r="AR7" s="8"/>
    </row>
    <row r="8" spans="1:44" x14ac:dyDescent="0.2">
      <c r="A8" s="23"/>
      <c r="B8" s="23"/>
      <c r="C8" s="14" t="s">
        <v>128</v>
      </c>
      <c r="D8" s="14"/>
      <c r="E8" s="14"/>
      <c r="F8" s="14"/>
      <c r="G8" s="14"/>
      <c r="H8" s="14"/>
      <c r="I8" s="14"/>
      <c r="J8" s="14"/>
      <c r="K8" s="14"/>
      <c r="L8" s="14"/>
      <c r="M8" s="14"/>
      <c r="N8" s="14"/>
      <c r="O8" s="14" t="s">
        <v>128</v>
      </c>
      <c r="P8" s="14"/>
      <c r="Q8" s="14"/>
      <c r="R8" s="14"/>
      <c r="S8" s="14"/>
      <c r="T8" s="14"/>
      <c r="U8" s="14"/>
      <c r="V8" s="14"/>
      <c r="W8" s="14"/>
      <c r="X8" s="14"/>
      <c r="Y8" s="14"/>
      <c r="Z8" s="14"/>
      <c r="AA8" s="14" t="s">
        <v>128</v>
      </c>
      <c r="AB8" s="14"/>
      <c r="AC8" s="14"/>
      <c r="AD8" s="14"/>
      <c r="AE8" s="14"/>
      <c r="AF8" s="14"/>
      <c r="AG8" s="14"/>
      <c r="AH8" s="14"/>
      <c r="AI8" s="14"/>
      <c r="AJ8" s="14" t="s">
        <v>128</v>
      </c>
      <c r="AK8" s="14"/>
      <c r="AL8" s="14" t="s">
        <v>128</v>
      </c>
      <c r="AM8" s="14"/>
      <c r="AN8" s="14"/>
      <c r="AO8" s="14"/>
      <c r="AP8" s="15" t="s">
        <v>267</v>
      </c>
      <c r="AQ8" s="14"/>
      <c r="AR8" s="8"/>
    </row>
    <row r="9" spans="1:44" x14ac:dyDescent="0.2">
      <c r="A9" s="27"/>
      <c r="B9" s="24" t="s">
        <v>455</v>
      </c>
      <c r="C9" s="12">
        <v>0.27616716610019998</v>
      </c>
      <c r="D9" s="12">
        <v>0.24386644632689999</v>
      </c>
      <c r="E9" s="12">
        <v>0.28543237396409998</v>
      </c>
      <c r="F9" s="12">
        <v>0.18573272889219999</v>
      </c>
      <c r="G9" s="12">
        <v>0.34819122953609999</v>
      </c>
      <c r="H9" s="12">
        <v>0.2212925408642</v>
      </c>
      <c r="I9" s="12">
        <v>0.4098123879751</v>
      </c>
      <c r="J9" s="12">
        <v>0.4194511389469</v>
      </c>
      <c r="K9" s="12">
        <v>0.24626864799049999</v>
      </c>
      <c r="L9" s="12">
        <v>0.18973964990610001</v>
      </c>
      <c r="M9" s="12">
        <v>0.3125293956536</v>
      </c>
      <c r="N9" s="12">
        <v>0.25387710876660002</v>
      </c>
      <c r="O9" s="12">
        <v>1</v>
      </c>
      <c r="P9" s="12">
        <v>0</v>
      </c>
      <c r="Q9" s="12">
        <v>0</v>
      </c>
      <c r="R9" s="12">
        <v>0.50083300476920001</v>
      </c>
      <c r="S9" s="12">
        <v>0.35616537320000002</v>
      </c>
      <c r="T9" s="12">
        <v>0.17253987251450001</v>
      </c>
      <c r="U9" s="12">
        <v>0.22743514304420001</v>
      </c>
      <c r="V9" s="12">
        <v>0.47907204013389998</v>
      </c>
      <c r="W9" s="12">
        <v>8.314545691064E-2</v>
      </c>
      <c r="X9" s="12">
        <v>0.2804486917888</v>
      </c>
      <c r="Y9" s="12">
        <v>0.33736114391500011</v>
      </c>
      <c r="Z9" s="12">
        <v>0.18996059420059999</v>
      </c>
      <c r="AA9" s="12">
        <v>1</v>
      </c>
      <c r="AB9" s="12">
        <v>0.2417921181338</v>
      </c>
      <c r="AC9" s="12">
        <v>0.38607862518789998</v>
      </c>
      <c r="AD9" s="12">
        <v>0.2136902562172</v>
      </c>
      <c r="AE9" s="12">
        <v>6.1219373726620001E-2</v>
      </c>
      <c r="AF9" s="12">
        <v>0.26740114455910002</v>
      </c>
      <c r="AG9" s="12">
        <v>0.2737920188422</v>
      </c>
      <c r="AH9" s="12">
        <v>0</v>
      </c>
      <c r="AI9" s="12">
        <v>0.34878349224139998</v>
      </c>
      <c r="AJ9" s="12">
        <v>0</v>
      </c>
      <c r="AK9" s="12">
        <v>0.31582862120569999</v>
      </c>
      <c r="AL9" s="12"/>
      <c r="AM9" s="12">
        <v>0.37350119601999998</v>
      </c>
      <c r="AN9" s="12">
        <v>0.372272364232</v>
      </c>
      <c r="AO9" s="12">
        <v>0.31713717264809999</v>
      </c>
      <c r="AP9" s="12">
        <v>8.3399052250180003E-2</v>
      </c>
      <c r="AQ9" s="12">
        <v>0.36154677209410002</v>
      </c>
      <c r="AR9" s="8"/>
    </row>
    <row r="10" spans="1:44" x14ac:dyDescent="0.2">
      <c r="A10" s="23"/>
      <c r="B10" s="23"/>
      <c r="C10" s="13">
        <v>57</v>
      </c>
      <c r="D10" s="13">
        <v>11</v>
      </c>
      <c r="E10" s="13">
        <v>18</v>
      </c>
      <c r="F10" s="13">
        <v>7</v>
      </c>
      <c r="G10" s="13">
        <v>21</v>
      </c>
      <c r="H10" s="13">
        <v>8</v>
      </c>
      <c r="I10" s="13">
        <v>10</v>
      </c>
      <c r="J10" s="13">
        <v>11</v>
      </c>
      <c r="K10" s="13">
        <v>8</v>
      </c>
      <c r="L10" s="13">
        <v>15</v>
      </c>
      <c r="M10" s="13">
        <v>32</v>
      </c>
      <c r="N10" s="13">
        <v>21</v>
      </c>
      <c r="O10" s="13">
        <v>1</v>
      </c>
      <c r="P10" s="13">
        <v>0</v>
      </c>
      <c r="Q10" s="13">
        <v>0</v>
      </c>
      <c r="R10" s="13">
        <v>6</v>
      </c>
      <c r="S10" s="13">
        <v>16</v>
      </c>
      <c r="T10" s="13">
        <v>5</v>
      </c>
      <c r="U10" s="13">
        <v>22</v>
      </c>
      <c r="V10" s="13">
        <v>1</v>
      </c>
      <c r="W10" s="13">
        <v>2</v>
      </c>
      <c r="X10" s="13">
        <v>9</v>
      </c>
      <c r="Y10" s="13">
        <v>32</v>
      </c>
      <c r="Z10" s="13">
        <v>8</v>
      </c>
      <c r="AA10" s="13">
        <v>1</v>
      </c>
      <c r="AB10" s="13">
        <v>8</v>
      </c>
      <c r="AC10" s="13">
        <v>6</v>
      </c>
      <c r="AD10" s="13">
        <v>1</v>
      </c>
      <c r="AE10" s="13">
        <v>1</v>
      </c>
      <c r="AF10" s="13">
        <v>7</v>
      </c>
      <c r="AG10" s="13">
        <v>4</v>
      </c>
      <c r="AH10" s="13">
        <v>0</v>
      </c>
      <c r="AI10" s="13">
        <v>1</v>
      </c>
      <c r="AJ10" s="13">
        <v>0</v>
      </c>
      <c r="AK10" s="13">
        <v>26</v>
      </c>
      <c r="AL10" s="13">
        <v>0</v>
      </c>
      <c r="AM10" s="13">
        <v>5</v>
      </c>
      <c r="AN10" s="13">
        <v>16</v>
      </c>
      <c r="AO10" s="13">
        <v>22</v>
      </c>
      <c r="AP10" s="13">
        <v>7</v>
      </c>
      <c r="AQ10" s="13">
        <v>3</v>
      </c>
      <c r="AR10" s="8"/>
    </row>
    <row r="11" spans="1:44" x14ac:dyDescent="0.2">
      <c r="A11" s="23"/>
      <c r="B11" s="23"/>
      <c r="C11" s="14" t="s">
        <v>128</v>
      </c>
      <c r="D11" s="14"/>
      <c r="E11" s="14"/>
      <c r="F11" s="14"/>
      <c r="G11" s="14"/>
      <c r="H11" s="14"/>
      <c r="I11" s="14"/>
      <c r="J11" s="14"/>
      <c r="K11" s="14"/>
      <c r="L11" s="14"/>
      <c r="M11" s="14"/>
      <c r="N11" s="14"/>
      <c r="O11" s="14" t="s">
        <v>128</v>
      </c>
      <c r="P11" s="14"/>
      <c r="Q11" s="14"/>
      <c r="R11" s="14"/>
      <c r="S11" s="14"/>
      <c r="T11" s="14"/>
      <c r="U11" s="14"/>
      <c r="V11" s="14"/>
      <c r="W11" s="14"/>
      <c r="X11" s="14"/>
      <c r="Y11" s="14"/>
      <c r="Z11" s="14"/>
      <c r="AA11" s="14" t="s">
        <v>128</v>
      </c>
      <c r="AB11" s="14"/>
      <c r="AC11" s="14"/>
      <c r="AD11" s="14"/>
      <c r="AE11" s="14"/>
      <c r="AF11" s="14"/>
      <c r="AG11" s="14"/>
      <c r="AH11" s="14"/>
      <c r="AI11" s="14"/>
      <c r="AJ11" s="14" t="s">
        <v>128</v>
      </c>
      <c r="AK11" s="14"/>
      <c r="AL11" s="14" t="s">
        <v>128</v>
      </c>
      <c r="AM11" s="14"/>
      <c r="AN11" s="15" t="s">
        <v>137</v>
      </c>
      <c r="AO11" s="15" t="s">
        <v>137</v>
      </c>
      <c r="AP11" s="14"/>
      <c r="AQ11" s="14"/>
      <c r="AR11" s="8"/>
    </row>
    <row r="12" spans="1:44" x14ac:dyDescent="0.2">
      <c r="A12" s="27"/>
      <c r="B12" s="24" t="s">
        <v>67</v>
      </c>
      <c r="C12" s="12">
        <v>1</v>
      </c>
      <c r="D12" s="12">
        <v>1</v>
      </c>
      <c r="E12" s="12">
        <v>1</v>
      </c>
      <c r="F12" s="12">
        <v>1</v>
      </c>
      <c r="G12" s="12">
        <v>1</v>
      </c>
      <c r="H12" s="12">
        <v>1</v>
      </c>
      <c r="I12" s="12">
        <v>1</v>
      </c>
      <c r="J12" s="12">
        <v>1</v>
      </c>
      <c r="K12" s="12">
        <v>1</v>
      </c>
      <c r="L12" s="12">
        <v>1</v>
      </c>
      <c r="M12" s="12">
        <v>1</v>
      </c>
      <c r="N12" s="12">
        <v>1</v>
      </c>
      <c r="O12" s="12">
        <v>1</v>
      </c>
      <c r="P12" s="12">
        <v>1</v>
      </c>
      <c r="Q12" s="12">
        <v>1</v>
      </c>
      <c r="R12" s="12">
        <v>1</v>
      </c>
      <c r="S12" s="12">
        <v>1</v>
      </c>
      <c r="T12" s="12">
        <v>1</v>
      </c>
      <c r="U12" s="12">
        <v>1</v>
      </c>
      <c r="V12" s="12">
        <v>1</v>
      </c>
      <c r="W12" s="12">
        <v>1</v>
      </c>
      <c r="X12" s="12">
        <v>1</v>
      </c>
      <c r="Y12" s="12">
        <v>1</v>
      </c>
      <c r="Z12" s="12">
        <v>1</v>
      </c>
      <c r="AA12" s="12">
        <v>1</v>
      </c>
      <c r="AB12" s="12">
        <v>1</v>
      </c>
      <c r="AC12" s="12">
        <v>1</v>
      </c>
      <c r="AD12" s="12">
        <v>1</v>
      </c>
      <c r="AE12" s="12">
        <v>1</v>
      </c>
      <c r="AF12" s="12">
        <v>1</v>
      </c>
      <c r="AG12" s="12">
        <v>1</v>
      </c>
      <c r="AH12" s="12">
        <v>1</v>
      </c>
      <c r="AI12" s="12">
        <v>1</v>
      </c>
      <c r="AJ12" s="12">
        <v>1</v>
      </c>
      <c r="AK12" s="12">
        <v>1</v>
      </c>
      <c r="AL12" s="12"/>
      <c r="AM12" s="12">
        <v>1</v>
      </c>
      <c r="AN12" s="12">
        <v>1</v>
      </c>
      <c r="AO12" s="12">
        <v>1</v>
      </c>
      <c r="AP12" s="12">
        <v>1</v>
      </c>
      <c r="AQ12" s="12">
        <v>1</v>
      </c>
      <c r="AR12" s="8"/>
    </row>
    <row r="13" spans="1:44" x14ac:dyDescent="0.2">
      <c r="A13" s="23"/>
      <c r="B13" s="23"/>
      <c r="C13" s="13">
        <v>223</v>
      </c>
      <c r="D13" s="13">
        <v>34</v>
      </c>
      <c r="E13" s="13">
        <v>68</v>
      </c>
      <c r="F13" s="13">
        <v>47</v>
      </c>
      <c r="G13" s="13">
        <v>74</v>
      </c>
      <c r="H13" s="13">
        <v>24</v>
      </c>
      <c r="I13" s="13">
        <v>23</v>
      </c>
      <c r="J13" s="13">
        <v>33</v>
      </c>
      <c r="K13" s="13">
        <v>52</v>
      </c>
      <c r="L13" s="13">
        <v>73</v>
      </c>
      <c r="M13" s="13">
        <v>113</v>
      </c>
      <c r="N13" s="13">
        <v>93</v>
      </c>
      <c r="O13" s="13">
        <v>1</v>
      </c>
      <c r="P13" s="13">
        <v>2</v>
      </c>
      <c r="Q13" s="13">
        <v>5</v>
      </c>
      <c r="R13" s="13">
        <v>25</v>
      </c>
      <c r="S13" s="13">
        <v>52</v>
      </c>
      <c r="T13" s="13">
        <v>27</v>
      </c>
      <c r="U13" s="13">
        <v>84</v>
      </c>
      <c r="V13" s="13">
        <v>3</v>
      </c>
      <c r="W13" s="13">
        <v>18</v>
      </c>
      <c r="X13" s="13">
        <v>40</v>
      </c>
      <c r="Y13" s="13">
        <v>104</v>
      </c>
      <c r="Z13" s="13">
        <v>43</v>
      </c>
      <c r="AA13" s="13">
        <v>1</v>
      </c>
      <c r="AB13" s="13">
        <v>38</v>
      </c>
      <c r="AC13" s="13">
        <v>16</v>
      </c>
      <c r="AD13" s="13">
        <v>6</v>
      </c>
      <c r="AE13" s="13">
        <v>14</v>
      </c>
      <c r="AF13" s="13">
        <v>22</v>
      </c>
      <c r="AG13" s="13">
        <v>13</v>
      </c>
      <c r="AH13" s="13">
        <v>2</v>
      </c>
      <c r="AI13" s="13">
        <v>4</v>
      </c>
      <c r="AJ13" s="13">
        <v>1</v>
      </c>
      <c r="AK13" s="13">
        <v>94</v>
      </c>
      <c r="AL13" s="13">
        <v>0</v>
      </c>
      <c r="AM13" s="13">
        <v>16</v>
      </c>
      <c r="AN13" s="13">
        <v>48</v>
      </c>
      <c r="AO13" s="13">
        <v>78</v>
      </c>
      <c r="AP13" s="13">
        <v>61</v>
      </c>
      <c r="AQ13" s="13">
        <v>6</v>
      </c>
      <c r="AR13" s="8"/>
    </row>
    <row r="14" spans="1:44" x14ac:dyDescent="0.2">
      <c r="A14" s="23"/>
      <c r="B14" s="23"/>
      <c r="C14" s="14" t="s">
        <v>128</v>
      </c>
      <c r="D14" s="14" t="s">
        <v>128</v>
      </c>
      <c r="E14" s="14" t="s">
        <v>128</v>
      </c>
      <c r="F14" s="14" t="s">
        <v>128</v>
      </c>
      <c r="G14" s="14" t="s">
        <v>128</v>
      </c>
      <c r="H14" s="14" t="s">
        <v>128</v>
      </c>
      <c r="I14" s="14" t="s">
        <v>128</v>
      </c>
      <c r="J14" s="14" t="s">
        <v>128</v>
      </c>
      <c r="K14" s="14" t="s">
        <v>128</v>
      </c>
      <c r="L14" s="14" t="s">
        <v>128</v>
      </c>
      <c r="M14" s="14" t="s">
        <v>128</v>
      </c>
      <c r="N14" s="14" t="s">
        <v>128</v>
      </c>
      <c r="O14" s="14" t="s">
        <v>128</v>
      </c>
      <c r="P14" s="14" t="s">
        <v>128</v>
      </c>
      <c r="Q14" s="14" t="s">
        <v>128</v>
      </c>
      <c r="R14" s="14" t="s">
        <v>128</v>
      </c>
      <c r="S14" s="14" t="s">
        <v>128</v>
      </c>
      <c r="T14" s="14" t="s">
        <v>128</v>
      </c>
      <c r="U14" s="14" t="s">
        <v>128</v>
      </c>
      <c r="V14" s="14" t="s">
        <v>128</v>
      </c>
      <c r="W14" s="14" t="s">
        <v>128</v>
      </c>
      <c r="X14" s="14" t="s">
        <v>128</v>
      </c>
      <c r="Y14" s="14" t="s">
        <v>128</v>
      </c>
      <c r="Z14" s="14" t="s">
        <v>128</v>
      </c>
      <c r="AA14" s="14" t="s">
        <v>128</v>
      </c>
      <c r="AB14" s="14" t="s">
        <v>128</v>
      </c>
      <c r="AC14" s="14" t="s">
        <v>128</v>
      </c>
      <c r="AD14" s="14" t="s">
        <v>128</v>
      </c>
      <c r="AE14" s="14" t="s">
        <v>128</v>
      </c>
      <c r="AF14" s="14" t="s">
        <v>128</v>
      </c>
      <c r="AG14" s="14" t="s">
        <v>128</v>
      </c>
      <c r="AH14" s="14" t="s">
        <v>128</v>
      </c>
      <c r="AI14" s="14" t="s">
        <v>128</v>
      </c>
      <c r="AJ14" s="14" t="s">
        <v>128</v>
      </c>
      <c r="AK14" s="14" t="s">
        <v>128</v>
      </c>
      <c r="AL14" s="14" t="s">
        <v>128</v>
      </c>
      <c r="AM14" s="14" t="s">
        <v>128</v>
      </c>
      <c r="AN14" s="14" t="s">
        <v>128</v>
      </c>
      <c r="AO14" s="14" t="s">
        <v>128</v>
      </c>
      <c r="AP14" s="14" t="s">
        <v>128</v>
      </c>
      <c r="AQ14" s="14" t="s">
        <v>128</v>
      </c>
      <c r="AR14" s="8"/>
    </row>
    <row r="15" spans="1:44" x14ac:dyDescent="0.2">
      <c r="A15" s="16" t="s">
        <v>456</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1:44" x14ac:dyDescent="0.2">
      <c r="A16" s="18" t="s">
        <v>144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457</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458</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459</v>
      </c>
      <c r="B6" s="24" t="s">
        <v>460</v>
      </c>
      <c r="C6" s="12">
        <v>0.55219373140509997</v>
      </c>
      <c r="D6" s="12">
        <v>0.55219373140509997</v>
      </c>
      <c r="E6" s="12"/>
      <c r="F6" s="12"/>
      <c r="G6" s="12"/>
      <c r="H6" s="12">
        <v>0.14458561443439999</v>
      </c>
      <c r="I6" s="12">
        <v>1</v>
      </c>
      <c r="J6" s="12">
        <v>0.44319281582620002</v>
      </c>
      <c r="K6" s="12">
        <v>0.63630272794920006</v>
      </c>
      <c r="L6" s="12">
        <v>0.84616808470159999</v>
      </c>
      <c r="M6" s="12">
        <v>0.91160982558040005</v>
      </c>
      <c r="N6" s="12">
        <v>0.31447546756259998</v>
      </c>
      <c r="O6" s="12"/>
      <c r="P6" s="12"/>
      <c r="Q6" s="12"/>
      <c r="R6" s="12">
        <v>0.53917377366770003</v>
      </c>
      <c r="S6" s="12">
        <v>0.78596561625850003</v>
      </c>
      <c r="T6" s="12">
        <v>0.64051901475739992</v>
      </c>
      <c r="U6" s="12">
        <v>0.58336077091170002</v>
      </c>
      <c r="V6" s="12">
        <v>0.74698740464820002</v>
      </c>
      <c r="W6" s="12">
        <v>0</v>
      </c>
      <c r="X6" s="12">
        <v>0.48996881443910001</v>
      </c>
      <c r="Y6" s="12">
        <v>0.57675845902110001</v>
      </c>
      <c r="Z6" s="12">
        <v>1</v>
      </c>
      <c r="AA6" s="12"/>
      <c r="AB6" s="12">
        <v>0.1595232073376</v>
      </c>
      <c r="AC6" s="12">
        <v>0.1823245600449</v>
      </c>
      <c r="AD6" s="12"/>
      <c r="AE6" s="12">
        <v>0.74248144575899999</v>
      </c>
      <c r="AF6" s="12">
        <v>0.85312181470070003</v>
      </c>
      <c r="AG6" s="12">
        <v>0.74534334366729993</v>
      </c>
      <c r="AH6" s="12">
        <v>1</v>
      </c>
      <c r="AI6" s="12">
        <v>1</v>
      </c>
      <c r="AJ6" s="12"/>
      <c r="AK6" s="12">
        <v>0.82155630019870007</v>
      </c>
      <c r="AL6" s="12"/>
      <c r="AM6" s="12">
        <v>0.18401054128229999</v>
      </c>
      <c r="AN6" s="12">
        <v>0.86479512747949994</v>
      </c>
      <c r="AO6" s="12">
        <v>0.51489996772890001</v>
      </c>
      <c r="AP6" s="12">
        <v>0.87432803328980002</v>
      </c>
      <c r="AQ6" s="12">
        <v>1</v>
      </c>
      <c r="AR6" s="8"/>
    </row>
    <row r="7" spans="1:44" x14ac:dyDescent="0.2">
      <c r="A7" s="23"/>
      <c r="B7" s="23"/>
      <c r="C7" s="13">
        <v>17</v>
      </c>
      <c r="D7" s="13">
        <v>17</v>
      </c>
      <c r="E7" s="13">
        <v>0</v>
      </c>
      <c r="F7" s="13">
        <v>0</v>
      </c>
      <c r="G7" s="13">
        <v>0</v>
      </c>
      <c r="H7" s="13">
        <v>1</v>
      </c>
      <c r="I7" s="13">
        <v>3</v>
      </c>
      <c r="J7" s="13">
        <v>5</v>
      </c>
      <c r="K7" s="13">
        <v>3</v>
      </c>
      <c r="L7" s="13">
        <v>5</v>
      </c>
      <c r="M7" s="13">
        <v>11</v>
      </c>
      <c r="N7" s="13">
        <v>6</v>
      </c>
      <c r="O7" s="13">
        <v>0</v>
      </c>
      <c r="P7" s="13">
        <v>0</v>
      </c>
      <c r="Q7" s="13">
        <v>0</v>
      </c>
      <c r="R7" s="13">
        <v>2</v>
      </c>
      <c r="S7" s="13">
        <v>3</v>
      </c>
      <c r="T7" s="13">
        <v>3</v>
      </c>
      <c r="U7" s="13">
        <v>7</v>
      </c>
      <c r="V7" s="13">
        <v>1</v>
      </c>
      <c r="W7" s="13">
        <v>0</v>
      </c>
      <c r="X7" s="13">
        <v>4</v>
      </c>
      <c r="Y7" s="13">
        <v>9</v>
      </c>
      <c r="Z7" s="13">
        <v>3</v>
      </c>
      <c r="AA7" s="13">
        <v>0</v>
      </c>
      <c r="AB7" s="13">
        <v>2</v>
      </c>
      <c r="AC7" s="13">
        <v>2</v>
      </c>
      <c r="AD7" s="13">
        <v>0</v>
      </c>
      <c r="AE7" s="13">
        <v>2</v>
      </c>
      <c r="AF7" s="13">
        <v>2</v>
      </c>
      <c r="AG7" s="13">
        <v>2</v>
      </c>
      <c r="AH7" s="13">
        <v>1</v>
      </c>
      <c r="AI7" s="13">
        <v>1</v>
      </c>
      <c r="AJ7" s="13">
        <v>0</v>
      </c>
      <c r="AK7" s="13">
        <v>5</v>
      </c>
      <c r="AL7" s="13">
        <v>0</v>
      </c>
      <c r="AM7" s="13">
        <v>2</v>
      </c>
      <c r="AN7" s="13">
        <v>3</v>
      </c>
      <c r="AO7" s="13">
        <v>5</v>
      </c>
      <c r="AP7" s="13">
        <v>6</v>
      </c>
      <c r="AQ7" s="13">
        <v>1</v>
      </c>
      <c r="AR7" s="8"/>
    </row>
    <row r="8" spans="1:44" x14ac:dyDescent="0.2">
      <c r="A8" s="23"/>
      <c r="B8" s="23"/>
      <c r="C8" s="14" t="s">
        <v>128</v>
      </c>
      <c r="D8" s="14" t="s">
        <v>128</v>
      </c>
      <c r="E8" s="14" t="s">
        <v>128</v>
      </c>
      <c r="F8" s="14" t="s">
        <v>128</v>
      </c>
      <c r="G8" s="14" t="s">
        <v>128</v>
      </c>
      <c r="H8" s="14"/>
      <c r="I8" s="14"/>
      <c r="J8" s="14"/>
      <c r="K8" s="14"/>
      <c r="L8" s="14"/>
      <c r="M8" s="15" t="s">
        <v>197</v>
      </c>
      <c r="N8" s="14"/>
      <c r="O8" s="14" t="s">
        <v>128</v>
      </c>
      <c r="P8" s="14" t="s">
        <v>128</v>
      </c>
      <c r="Q8" s="14" t="s">
        <v>128</v>
      </c>
      <c r="R8" s="14"/>
      <c r="S8" s="14"/>
      <c r="T8" s="14"/>
      <c r="U8" s="14"/>
      <c r="V8" s="14"/>
      <c r="W8" s="14" t="s">
        <v>128</v>
      </c>
      <c r="X8" s="14"/>
      <c r="Y8" s="14"/>
      <c r="Z8" s="14"/>
      <c r="AA8" s="14" t="s">
        <v>128</v>
      </c>
      <c r="AB8" s="14"/>
      <c r="AC8" s="14"/>
      <c r="AD8" s="14" t="s">
        <v>128</v>
      </c>
      <c r="AE8" s="14"/>
      <c r="AF8" s="14"/>
      <c r="AG8" s="14"/>
      <c r="AH8" s="14" t="s">
        <v>128</v>
      </c>
      <c r="AI8" s="14" t="s">
        <v>128</v>
      </c>
      <c r="AJ8" s="14" t="s">
        <v>128</v>
      </c>
      <c r="AK8" s="14"/>
      <c r="AL8" s="14" t="s">
        <v>128</v>
      </c>
      <c r="AM8" s="14"/>
      <c r="AN8" s="14"/>
      <c r="AO8" s="14"/>
      <c r="AP8" s="14"/>
      <c r="AQ8" s="14" t="s">
        <v>128</v>
      </c>
      <c r="AR8" s="8"/>
    </row>
    <row r="9" spans="1:44" x14ac:dyDescent="0.2">
      <c r="A9" s="27"/>
      <c r="B9" s="24" t="s">
        <v>461</v>
      </c>
      <c r="C9" s="12">
        <v>0.44780626859490003</v>
      </c>
      <c r="D9" s="12">
        <v>0.44780626859490003</v>
      </c>
      <c r="E9" s="12"/>
      <c r="F9" s="12"/>
      <c r="G9" s="12"/>
      <c r="H9" s="12">
        <v>0.85541438556560001</v>
      </c>
      <c r="I9" s="12">
        <v>0</v>
      </c>
      <c r="J9" s="12">
        <v>0.55680718417380004</v>
      </c>
      <c r="K9" s="12">
        <v>0.36369727205079999</v>
      </c>
      <c r="L9" s="12">
        <v>0.15383191529840001</v>
      </c>
      <c r="M9" s="12">
        <v>8.8390174419579998E-2</v>
      </c>
      <c r="N9" s="12">
        <v>0.68552453243740008</v>
      </c>
      <c r="O9" s="12"/>
      <c r="P9" s="12"/>
      <c r="Q9" s="12"/>
      <c r="R9" s="12">
        <v>0.46082622633230003</v>
      </c>
      <c r="S9" s="12">
        <v>0.2140343837415</v>
      </c>
      <c r="T9" s="12">
        <v>0.35948098524260003</v>
      </c>
      <c r="U9" s="12">
        <v>0.41663922908829998</v>
      </c>
      <c r="V9" s="12">
        <v>0.25301259535179998</v>
      </c>
      <c r="W9" s="12">
        <v>1</v>
      </c>
      <c r="X9" s="12">
        <v>0.51003118556089999</v>
      </c>
      <c r="Y9" s="12">
        <v>0.42324154097889999</v>
      </c>
      <c r="Z9" s="12">
        <v>0</v>
      </c>
      <c r="AA9" s="12"/>
      <c r="AB9" s="12">
        <v>0.84047679266239994</v>
      </c>
      <c r="AC9" s="12">
        <v>0.81767543995509995</v>
      </c>
      <c r="AD9" s="12"/>
      <c r="AE9" s="12">
        <v>0.25751855424100001</v>
      </c>
      <c r="AF9" s="12">
        <v>0.1468781852993</v>
      </c>
      <c r="AG9" s="12">
        <v>0.25465665633270002</v>
      </c>
      <c r="AH9" s="12">
        <v>0</v>
      </c>
      <c r="AI9" s="12">
        <v>0</v>
      </c>
      <c r="AJ9" s="12"/>
      <c r="AK9" s="12">
        <v>0.17844369980130001</v>
      </c>
      <c r="AL9" s="12"/>
      <c r="AM9" s="12">
        <v>0.81598945871770001</v>
      </c>
      <c r="AN9" s="12">
        <v>0.13520487252050001</v>
      </c>
      <c r="AO9" s="12">
        <v>0.48510003227109999</v>
      </c>
      <c r="AP9" s="12">
        <v>0.12567196671020001</v>
      </c>
      <c r="AQ9" s="12">
        <v>0</v>
      </c>
      <c r="AR9" s="8"/>
    </row>
    <row r="10" spans="1:44" x14ac:dyDescent="0.2">
      <c r="A10" s="23"/>
      <c r="B10" s="23"/>
      <c r="C10" s="13">
        <v>12</v>
      </c>
      <c r="D10" s="13">
        <v>12</v>
      </c>
      <c r="E10" s="13">
        <v>0</v>
      </c>
      <c r="F10" s="13">
        <v>0</v>
      </c>
      <c r="G10" s="13">
        <v>0</v>
      </c>
      <c r="H10" s="13">
        <v>1</v>
      </c>
      <c r="I10" s="13">
        <v>0</v>
      </c>
      <c r="J10" s="13">
        <v>2</v>
      </c>
      <c r="K10" s="13">
        <v>3</v>
      </c>
      <c r="L10" s="13">
        <v>4</v>
      </c>
      <c r="M10" s="13">
        <v>4</v>
      </c>
      <c r="N10" s="13">
        <v>6</v>
      </c>
      <c r="O10" s="13">
        <v>0</v>
      </c>
      <c r="P10" s="13">
        <v>0</v>
      </c>
      <c r="Q10" s="13">
        <v>0</v>
      </c>
      <c r="R10" s="13">
        <v>2</v>
      </c>
      <c r="S10" s="13">
        <v>3</v>
      </c>
      <c r="T10" s="13">
        <v>3</v>
      </c>
      <c r="U10" s="13">
        <v>1</v>
      </c>
      <c r="V10" s="13">
        <v>1</v>
      </c>
      <c r="W10" s="13">
        <v>1</v>
      </c>
      <c r="X10" s="13">
        <v>3</v>
      </c>
      <c r="Y10" s="13">
        <v>5</v>
      </c>
      <c r="Z10" s="13">
        <v>0</v>
      </c>
      <c r="AA10" s="13">
        <v>0</v>
      </c>
      <c r="AB10" s="13">
        <v>2</v>
      </c>
      <c r="AC10" s="13">
        <v>1</v>
      </c>
      <c r="AD10" s="13">
        <v>0</v>
      </c>
      <c r="AE10" s="13">
        <v>1</v>
      </c>
      <c r="AF10" s="13">
        <v>2</v>
      </c>
      <c r="AG10" s="13">
        <v>2</v>
      </c>
      <c r="AH10" s="13">
        <v>0</v>
      </c>
      <c r="AI10" s="13">
        <v>0</v>
      </c>
      <c r="AJ10" s="13">
        <v>0</v>
      </c>
      <c r="AK10" s="13">
        <v>2</v>
      </c>
      <c r="AL10" s="13">
        <v>0</v>
      </c>
      <c r="AM10" s="13">
        <v>4</v>
      </c>
      <c r="AN10" s="13">
        <v>1</v>
      </c>
      <c r="AO10" s="13">
        <v>3</v>
      </c>
      <c r="AP10" s="13">
        <v>2</v>
      </c>
      <c r="AQ10" s="13">
        <v>0</v>
      </c>
      <c r="AR10" s="8"/>
    </row>
    <row r="11" spans="1:44" x14ac:dyDescent="0.2">
      <c r="A11" s="23"/>
      <c r="B11" s="23"/>
      <c r="C11" s="14" t="s">
        <v>128</v>
      </c>
      <c r="D11" s="14" t="s">
        <v>128</v>
      </c>
      <c r="E11" s="14" t="s">
        <v>128</v>
      </c>
      <c r="F11" s="14" t="s">
        <v>128</v>
      </c>
      <c r="G11" s="14" t="s">
        <v>128</v>
      </c>
      <c r="H11" s="14"/>
      <c r="I11" s="14"/>
      <c r="J11" s="14"/>
      <c r="K11" s="14"/>
      <c r="L11" s="14"/>
      <c r="M11" s="14"/>
      <c r="N11" s="15" t="s">
        <v>154</v>
      </c>
      <c r="O11" s="14" t="s">
        <v>128</v>
      </c>
      <c r="P11" s="14" t="s">
        <v>128</v>
      </c>
      <c r="Q11" s="14" t="s">
        <v>128</v>
      </c>
      <c r="R11" s="14"/>
      <c r="S11" s="14"/>
      <c r="T11" s="14"/>
      <c r="U11" s="14"/>
      <c r="V11" s="14"/>
      <c r="W11" s="14" t="s">
        <v>128</v>
      </c>
      <c r="X11" s="14"/>
      <c r="Y11" s="14"/>
      <c r="Z11" s="14"/>
      <c r="AA11" s="14" t="s">
        <v>128</v>
      </c>
      <c r="AB11" s="14"/>
      <c r="AC11" s="14"/>
      <c r="AD11" s="14" t="s">
        <v>128</v>
      </c>
      <c r="AE11" s="14"/>
      <c r="AF11" s="14"/>
      <c r="AG11" s="14"/>
      <c r="AH11" s="14" t="s">
        <v>128</v>
      </c>
      <c r="AI11" s="14" t="s">
        <v>128</v>
      </c>
      <c r="AJ11" s="14" t="s">
        <v>128</v>
      </c>
      <c r="AK11" s="14"/>
      <c r="AL11" s="14" t="s">
        <v>128</v>
      </c>
      <c r="AM11" s="14"/>
      <c r="AN11" s="14"/>
      <c r="AO11" s="14"/>
      <c r="AP11" s="14"/>
      <c r="AQ11" s="14" t="s">
        <v>128</v>
      </c>
      <c r="AR11" s="8"/>
    </row>
    <row r="12" spans="1:44" x14ac:dyDescent="0.2">
      <c r="A12" s="27"/>
      <c r="B12" s="24" t="s">
        <v>67</v>
      </c>
      <c r="C12" s="12">
        <v>1</v>
      </c>
      <c r="D12" s="12">
        <v>1</v>
      </c>
      <c r="E12" s="12"/>
      <c r="F12" s="12"/>
      <c r="G12" s="12"/>
      <c r="H12" s="12">
        <v>1</v>
      </c>
      <c r="I12" s="12">
        <v>1</v>
      </c>
      <c r="J12" s="12">
        <v>1</v>
      </c>
      <c r="K12" s="12">
        <v>1</v>
      </c>
      <c r="L12" s="12">
        <v>1</v>
      </c>
      <c r="M12" s="12">
        <v>1</v>
      </c>
      <c r="N12" s="12">
        <v>1</v>
      </c>
      <c r="O12" s="12"/>
      <c r="P12" s="12"/>
      <c r="Q12" s="12"/>
      <c r="R12" s="12">
        <v>1</v>
      </c>
      <c r="S12" s="12">
        <v>1</v>
      </c>
      <c r="T12" s="12">
        <v>1</v>
      </c>
      <c r="U12" s="12">
        <v>1</v>
      </c>
      <c r="V12" s="12">
        <v>1</v>
      </c>
      <c r="W12" s="12">
        <v>1</v>
      </c>
      <c r="X12" s="12">
        <v>1</v>
      </c>
      <c r="Y12" s="12">
        <v>1</v>
      </c>
      <c r="Z12" s="12">
        <v>1</v>
      </c>
      <c r="AA12" s="12"/>
      <c r="AB12" s="12">
        <v>1</v>
      </c>
      <c r="AC12" s="12">
        <v>1</v>
      </c>
      <c r="AD12" s="12"/>
      <c r="AE12" s="12">
        <v>1</v>
      </c>
      <c r="AF12" s="12">
        <v>1</v>
      </c>
      <c r="AG12" s="12">
        <v>1</v>
      </c>
      <c r="AH12" s="12">
        <v>1</v>
      </c>
      <c r="AI12" s="12">
        <v>1</v>
      </c>
      <c r="AJ12" s="12"/>
      <c r="AK12" s="12">
        <v>1</v>
      </c>
      <c r="AL12" s="12"/>
      <c r="AM12" s="12">
        <v>1</v>
      </c>
      <c r="AN12" s="12">
        <v>1</v>
      </c>
      <c r="AO12" s="12">
        <v>1</v>
      </c>
      <c r="AP12" s="12">
        <v>1</v>
      </c>
      <c r="AQ12" s="12">
        <v>1</v>
      </c>
      <c r="AR12" s="8"/>
    </row>
    <row r="13" spans="1:44" x14ac:dyDescent="0.2">
      <c r="A13" s="23"/>
      <c r="B13" s="23"/>
      <c r="C13" s="13">
        <v>29</v>
      </c>
      <c r="D13" s="13">
        <v>29</v>
      </c>
      <c r="E13" s="13">
        <v>0</v>
      </c>
      <c r="F13" s="13">
        <v>0</v>
      </c>
      <c r="G13" s="13">
        <v>0</v>
      </c>
      <c r="H13" s="13">
        <v>2</v>
      </c>
      <c r="I13" s="13">
        <v>3</v>
      </c>
      <c r="J13" s="13">
        <v>7</v>
      </c>
      <c r="K13" s="13">
        <v>6</v>
      </c>
      <c r="L13" s="13">
        <v>9</v>
      </c>
      <c r="M13" s="13">
        <v>15</v>
      </c>
      <c r="N13" s="13">
        <v>12</v>
      </c>
      <c r="O13" s="13">
        <v>0</v>
      </c>
      <c r="P13" s="13">
        <v>0</v>
      </c>
      <c r="Q13" s="13">
        <v>0</v>
      </c>
      <c r="R13" s="13">
        <v>4</v>
      </c>
      <c r="S13" s="13">
        <v>6</v>
      </c>
      <c r="T13" s="13">
        <v>6</v>
      </c>
      <c r="U13" s="13">
        <v>8</v>
      </c>
      <c r="V13" s="13">
        <v>2</v>
      </c>
      <c r="W13" s="13">
        <v>1</v>
      </c>
      <c r="X13" s="13">
        <v>7</v>
      </c>
      <c r="Y13" s="13">
        <v>14</v>
      </c>
      <c r="Z13" s="13">
        <v>3</v>
      </c>
      <c r="AA13" s="13">
        <v>0</v>
      </c>
      <c r="AB13" s="13">
        <v>4</v>
      </c>
      <c r="AC13" s="13">
        <v>3</v>
      </c>
      <c r="AD13" s="13">
        <v>0</v>
      </c>
      <c r="AE13" s="13">
        <v>3</v>
      </c>
      <c r="AF13" s="13">
        <v>4</v>
      </c>
      <c r="AG13" s="13">
        <v>4</v>
      </c>
      <c r="AH13" s="13">
        <v>1</v>
      </c>
      <c r="AI13" s="13">
        <v>1</v>
      </c>
      <c r="AJ13" s="13">
        <v>0</v>
      </c>
      <c r="AK13" s="13">
        <v>7</v>
      </c>
      <c r="AL13" s="13">
        <v>0</v>
      </c>
      <c r="AM13" s="13">
        <v>6</v>
      </c>
      <c r="AN13" s="13">
        <v>4</v>
      </c>
      <c r="AO13" s="13">
        <v>8</v>
      </c>
      <c r="AP13" s="13">
        <v>8</v>
      </c>
      <c r="AQ13" s="13">
        <v>1</v>
      </c>
      <c r="AR13" s="8"/>
    </row>
    <row r="14" spans="1:44" x14ac:dyDescent="0.2">
      <c r="A14" s="23"/>
      <c r="B14" s="23"/>
      <c r="C14" s="14" t="s">
        <v>128</v>
      </c>
      <c r="D14" s="14" t="s">
        <v>128</v>
      </c>
      <c r="E14" s="14" t="s">
        <v>128</v>
      </c>
      <c r="F14" s="14" t="s">
        <v>128</v>
      </c>
      <c r="G14" s="14" t="s">
        <v>128</v>
      </c>
      <c r="H14" s="14" t="s">
        <v>128</v>
      </c>
      <c r="I14" s="14" t="s">
        <v>128</v>
      </c>
      <c r="J14" s="14" t="s">
        <v>128</v>
      </c>
      <c r="K14" s="14" t="s">
        <v>128</v>
      </c>
      <c r="L14" s="14" t="s">
        <v>128</v>
      </c>
      <c r="M14" s="14" t="s">
        <v>128</v>
      </c>
      <c r="N14" s="14" t="s">
        <v>128</v>
      </c>
      <c r="O14" s="14" t="s">
        <v>128</v>
      </c>
      <c r="P14" s="14" t="s">
        <v>128</v>
      </c>
      <c r="Q14" s="14" t="s">
        <v>128</v>
      </c>
      <c r="R14" s="14" t="s">
        <v>128</v>
      </c>
      <c r="S14" s="14" t="s">
        <v>128</v>
      </c>
      <c r="T14" s="14" t="s">
        <v>128</v>
      </c>
      <c r="U14" s="14" t="s">
        <v>128</v>
      </c>
      <c r="V14" s="14" t="s">
        <v>128</v>
      </c>
      <c r="W14" s="14" t="s">
        <v>128</v>
      </c>
      <c r="X14" s="14" t="s">
        <v>128</v>
      </c>
      <c r="Y14" s="14" t="s">
        <v>128</v>
      </c>
      <c r="Z14" s="14" t="s">
        <v>128</v>
      </c>
      <c r="AA14" s="14" t="s">
        <v>128</v>
      </c>
      <c r="AB14" s="14" t="s">
        <v>128</v>
      </c>
      <c r="AC14" s="14" t="s">
        <v>128</v>
      </c>
      <c r="AD14" s="14" t="s">
        <v>128</v>
      </c>
      <c r="AE14" s="14" t="s">
        <v>128</v>
      </c>
      <c r="AF14" s="14" t="s">
        <v>128</v>
      </c>
      <c r="AG14" s="14" t="s">
        <v>128</v>
      </c>
      <c r="AH14" s="14" t="s">
        <v>128</v>
      </c>
      <c r="AI14" s="14" t="s">
        <v>128</v>
      </c>
      <c r="AJ14" s="14" t="s">
        <v>128</v>
      </c>
      <c r="AK14" s="14" t="s">
        <v>128</v>
      </c>
      <c r="AL14" s="14" t="s">
        <v>128</v>
      </c>
      <c r="AM14" s="14" t="s">
        <v>128</v>
      </c>
      <c r="AN14" s="14" t="s">
        <v>128</v>
      </c>
      <c r="AO14" s="14" t="s">
        <v>128</v>
      </c>
      <c r="AP14" s="14" t="s">
        <v>128</v>
      </c>
      <c r="AQ14" s="14" t="s">
        <v>128</v>
      </c>
      <c r="AR14" s="8"/>
    </row>
    <row r="15" spans="1:44" x14ac:dyDescent="0.2">
      <c r="A15" s="16" t="s">
        <v>462</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1:44" x14ac:dyDescent="0.2">
      <c r="A16" s="18" t="s">
        <v>144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B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R19"/>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2"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463</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464</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8"/>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8"/>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465</v>
      </c>
      <c r="B6" s="24" t="s">
        <v>466</v>
      </c>
      <c r="C6" s="12">
        <v>0.43458865558929999</v>
      </c>
      <c r="D6" s="12"/>
      <c r="E6" s="12">
        <v>0.43458865558929999</v>
      </c>
      <c r="F6" s="12"/>
      <c r="G6" s="12"/>
      <c r="H6" s="12">
        <v>0.56010807347079994</v>
      </c>
      <c r="I6" s="12">
        <v>0.41693988534499998</v>
      </c>
      <c r="J6" s="12">
        <v>0.20687462391709999</v>
      </c>
      <c r="K6" s="12">
        <v>0.45079260867299997</v>
      </c>
      <c r="L6" s="12">
        <v>0.31668177398500003</v>
      </c>
      <c r="M6" s="12">
        <v>0.43418450500270001</v>
      </c>
      <c r="N6" s="12">
        <v>0.44496233797309998</v>
      </c>
      <c r="O6" s="12">
        <v>0</v>
      </c>
      <c r="P6" s="12">
        <v>0</v>
      </c>
      <c r="Q6" s="12"/>
      <c r="R6" s="12">
        <v>0.23235043825269999</v>
      </c>
      <c r="S6" s="12">
        <v>0.2806432365148</v>
      </c>
      <c r="T6" s="12">
        <v>0.70721654316729998</v>
      </c>
      <c r="U6" s="12">
        <v>0.45779070527560001</v>
      </c>
      <c r="V6" s="12">
        <v>0</v>
      </c>
      <c r="W6" s="12">
        <v>0.7873110049580001</v>
      </c>
      <c r="X6" s="12">
        <v>0.18207159742189999</v>
      </c>
      <c r="Y6" s="12">
        <v>0.40645375312620002</v>
      </c>
      <c r="Z6" s="12">
        <v>0.458586662719</v>
      </c>
      <c r="AA6" s="12"/>
      <c r="AB6" s="12">
        <v>0.62572791300370001</v>
      </c>
      <c r="AC6" s="12">
        <v>0</v>
      </c>
      <c r="AD6" s="12">
        <v>0.24510797551569999</v>
      </c>
      <c r="AE6" s="12">
        <v>0.48592240644189999</v>
      </c>
      <c r="AF6" s="12">
        <v>0.45387577009419999</v>
      </c>
      <c r="AG6" s="12">
        <v>0.30961702931149998</v>
      </c>
      <c r="AH6" s="12"/>
      <c r="AI6" s="12">
        <v>1</v>
      </c>
      <c r="AJ6" s="12"/>
      <c r="AK6" s="12">
        <v>0.44957452650500002</v>
      </c>
      <c r="AL6" s="12"/>
      <c r="AM6" s="12">
        <v>0</v>
      </c>
      <c r="AN6" s="12">
        <v>0.60090183652649998</v>
      </c>
      <c r="AO6" s="12">
        <v>0.35487957780739998</v>
      </c>
      <c r="AP6" s="12">
        <v>0.48170030348530002</v>
      </c>
      <c r="AQ6" s="12">
        <v>1</v>
      </c>
      <c r="AR6" s="8"/>
    </row>
    <row r="7" spans="1:44" x14ac:dyDescent="0.2">
      <c r="A7" s="28"/>
      <c r="B7" s="23"/>
      <c r="C7" s="13">
        <v>21</v>
      </c>
      <c r="D7" s="13">
        <v>0</v>
      </c>
      <c r="E7" s="13">
        <v>21</v>
      </c>
      <c r="F7" s="13">
        <v>0</v>
      </c>
      <c r="G7" s="13">
        <v>0</v>
      </c>
      <c r="H7" s="13">
        <v>5</v>
      </c>
      <c r="I7" s="13">
        <v>1</v>
      </c>
      <c r="J7" s="13">
        <v>1</v>
      </c>
      <c r="K7" s="13">
        <v>6</v>
      </c>
      <c r="L7" s="13">
        <v>7</v>
      </c>
      <c r="M7" s="13">
        <v>9</v>
      </c>
      <c r="N7" s="13">
        <v>11</v>
      </c>
      <c r="O7" s="13">
        <v>0</v>
      </c>
      <c r="P7" s="13">
        <v>0</v>
      </c>
      <c r="Q7" s="13">
        <v>0</v>
      </c>
      <c r="R7" s="13">
        <v>1</v>
      </c>
      <c r="S7" s="13">
        <v>5</v>
      </c>
      <c r="T7" s="13">
        <v>3</v>
      </c>
      <c r="U7" s="13">
        <v>9</v>
      </c>
      <c r="V7" s="13">
        <v>0</v>
      </c>
      <c r="W7" s="13">
        <v>2</v>
      </c>
      <c r="X7" s="13">
        <v>2</v>
      </c>
      <c r="Y7" s="13">
        <v>10</v>
      </c>
      <c r="Z7" s="13">
        <v>6</v>
      </c>
      <c r="AA7" s="13">
        <v>0</v>
      </c>
      <c r="AB7" s="13">
        <v>3</v>
      </c>
      <c r="AC7" s="13">
        <v>0</v>
      </c>
      <c r="AD7" s="13">
        <v>1</v>
      </c>
      <c r="AE7" s="13">
        <v>1</v>
      </c>
      <c r="AF7" s="13">
        <v>2</v>
      </c>
      <c r="AG7" s="13">
        <v>1</v>
      </c>
      <c r="AH7" s="13">
        <v>0</v>
      </c>
      <c r="AI7" s="13">
        <v>2</v>
      </c>
      <c r="AJ7" s="13">
        <v>0</v>
      </c>
      <c r="AK7" s="13">
        <v>10</v>
      </c>
      <c r="AL7" s="13">
        <v>0</v>
      </c>
      <c r="AM7" s="13">
        <v>0</v>
      </c>
      <c r="AN7" s="13">
        <v>7</v>
      </c>
      <c r="AO7" s="13">
        <v>6</v>
      </c>
      <c r="AP7" s="13">
        <v>6</v>
      </c>
      <c r="AQ7" s="13">
        <v>1</v>
      </c>
      <c r="AR7" s="8"/>
    </row>
    <row r="8" spans="1:44" x14ac:dyDescent="0.2">
      <c r="A8" s="28"/>
      <c r="B8" s="23"/>
      <c r="C8" s="14" t="s">
        <v>128</v>
      </c>
      <c r="D8" s="14" t="s">
        <v>128</v>
      </c>
      <c r="E8" s="14" t="s">
        <v>128</v>
      </c>
      <c r="F8" s="14" t="s">
        <v>128</v>
      </c>
      <c r="G8" s="14" t="s">
        <v>128</v>
      </c>
      <c r="H8" s="14"/>
      <c r="I8" s="14"/>
      <c r="J8" s="14"/>
      <c r="K8" s="14"/>
      <c r="L8" s="14"/>
      <c r="M8" s="14"/>
      <c r="N8" s="14"/>
      <c r="O8" s="14" t="s">
        <v>128</v>
      </c>
      <c r="P8" s="14"/>
      <c r="Q8" s="14" t="s">
        <v>128</v>
      </c>
      <c r="R8" s="14"/>
      <c r="S8" s="14"/>
      <c r="T8" s="14"/>
      <c r="U8" s="14"/>
      <c r="V8" s="14" t="s">
        <v>128</v>
      </c>
      <c r="W8" s="14"/>
      <c r="X8" s="14"/>
      <c r="Y8" s="14"/>
      <c r="Z8" s="14"/>
      <c r="AA8" s="14" t="s">
        <v>128</v>
      </c>
      <c r="AB8" s="14"/>
      <c r="AC8" s="14"/>
      <c r="AD8" s="14"/>
      <c r="AE8" s="14"/>
      <c r="AF8" s="14"/>
      <c r="AG8" s="14"/>
      <c r="AH8" s="14" t="s">
        <v>128</v>
      </c>
      <c r="AI8" s="15" t="s">
        <v>148</v>
      </c>
      <c r="AJ8" s="14" t="s">
        <v>128</v>
      </c>
      <c r="AK8" s="14"/>
      <c r="AL8" s="14" t="s">
        <v>128</v>
      </c>
      <c r="AM8" s="14"/>
      <c r="AN8" s="14"/>
      <c r="AO8" s="14"/>
      <c r="AP8" s="14"/>
      <c r="AQ8" s="14" t="s">
        <v>128</v>
      </c>
      <c r="AR8" s="8"/>
    </row>
    <row r="9" spans="1:44" x14ac:dyDescent="0.2">
      <c r="A9" s="27"/>
      <c r="B9" s="24" t="s">
        <v>467</v>
      </c>
      <c r="C9" s="12">
        <v>0.36590748535209999</v>
      </c>
      <c r="D9" s="12"/>
      <c r="E9" s="12">
        <v>0.36590748535209999</v>
      </c>
      <c r="F9" s="12"/>
      <c r="G9" s="12"/>
      <c r="H9" s="12">
        <v>0.43989192652920012</v>
      </c>
      <c r="I9" s="12">
        <v>0</v>
      </c>
      <c r="J9" s="12">
        <v>0.40664857997199999</v>
      </c>
      <c r="K9" s="12">
        <v>0.3587795531597</v>
      </c>
      <c r="L9" s="12">
        <v>0.17374416423770001</v>
      </c>
      <c r="M9" s="12">
        <v>0.26422711896739998</v>
      </c>
      <c r="N9" s="12">
        <v>0.44268459410450001</v>
      </c>
      <c r="O9" s="12">
        <v>0</v>
      </c>
      <c r="P9" s="12">
        <v>1</v>
      </c>
      <c r="Q9" s="12"/>
      <c r="R9" s="12">
        <v>0.35420799944199999</v>
      </c>
      <c r="S9" s="12">
        <v>0.3895423116335</v>
      </c>
      <c r="T9" s="12">
        <v>0</v>
      </c>
      <c r="U9" s="12">
        <v>0.50995147268499996</v>
      </c>
      <c r="V9" s="12">
        <v>0</v>
      </c>
      <c r="W9" s="12">
        <v>0.21268899504200001</v>
      </c>
      <c r="X9" s="12">
        <v>0.37667546059309998</v>
      </c>
      <c r="Y9" s="12">
        <v>0.31757099079529999</v>
      </c>
      <c r="Z9" s="12">
        <v>0.50277926248999993</v>
      </c>
      <c r="AA9" s="12"/>
      <c r="AB9" s="12">
        <v>8.8715604246319996E-2</v>
      </c>
      <c r="AC9" s="12">
        <v>0.26214015384729999</v>
      </c>
      <c r="AD9" s="12">
        <v>0.75489202448430004</v>
      </c>
      <c r="AE9" s="12">
        <v>0</v>
      </c>
      <c r="AF9" s="12">
        <v>0.18508353059890001</v>
      </c>
      <c r="AG9" s="12">
        <v>0.69038297068849996</v>
      </c>
      <c r="AH9" s="12"/>
      <c r="AI9" s="12">
        <v>0</v>
      </c>
      <c r="AJ9" s="12"/>
      <c r="AK9" s="12">
        <v>0.38621743873999997</v>
      </c>
      <c r="AL9" s="12"/>
      <c r="AM9" s="12">
        <v>0.43915310173220001</v>
      </c>
      <c r="AN9" s="12">
        <v>0.22775894514139999</v>
      </c>
      <c r="AO9" s="12">
        <v>0.44991772038759997</v>
      </c>
      <c r="AP9" s="12">
        <v>0.32922694655710011</v>
      </c>
      <c r="AQ9" s="12">
        <v>0</v>
      </c>
      <c r="AR9" s="8"/>
    </row>
    <row r="10" spans="1:44" x14ac:dyDescent="0.2">
      <c r="A10" s="28"/>
      <c r="B10" s="23"/>
      <c r="C10" s="13">
        <v>23</v>
      </c>
      <c r="D10" s="13">
        <v>0</v>
      </c>
      <c r="E10" s="13">
        <v>23</v>
      </c>
      <c r="F10" s="13">
        <v>0</v>
      </c>
      <c r="G10" s="13">
        <v>0</v>
      </c>
      <c r="H10" s="13">
        <v>5</v>
      </c>
      <c r="I10" s="13">
        <v>0</v>
      </c>
      <c r="J10" s="13">
        <v>3</v>
      </c>
      <c r="K10" s="13">
        <v>9</v>
      </c>
      <c r="L10" s="13">
        <v>3</v>
      </c>
      <c r="M10" s="13">
        <v>12</v>
      </c>
      <c r="N10" s="13">
        <v>9</v>
      </c>
      <c r="O10" s="13">
        <v>0</v>
      </c>
      <c r="P10" s="13">
        <v>2</v>
      </c>
      <c r="Q10" s="13">
        <v>0</v>
      </c>
      <c r="R10" s="13">
        <v>2</v>
      </c>
      <c r="S10" s="13">
        <v>5</v>
      </c>
      <c r="T10" s="13">
        <v>0</v>
      </c>
      <c r="U10" s="13">
        <v>13</v>
      </c>
      <c r="V10" s="13">
        <v>0</v>
      </c>
      <c r="W10" s="13">
        <v>2</v>
      </c>
      <c r="X10" s="13">
        <v>5</v>
      </c>
      <c r="Y10" s="13">
        <v>9</v>
      </c>
      <c r="Z10" s="13">
        <v>6</v>
      </c>
      <c r="AA10" s="13">
        <v>0</v>
      </c>
      <c r="AB10" s="13">
        <v>1</v>
      </c>
      <c r="AC10" s="13">
        <v>1</v>
      </c>
      <c r="AD10" s="13">
        <v>1</v>
      </c>
      <c r="AE10" s="13">
        <v>0</v>
      </c>
      <c r="AF10" s="13">
        <v>1</v>
      </c>
      <c r="AG10" s="13">
        <v>2</v>
      </c>
      <c r="AH10" s="13">
        <v>0</v>
      </c>
      <c r="AI10" s="13">
        <v>0</v>
      </c>
      <c r="AJ10" s="13">
        <v>0</v>
      </c>
      <c r="AK10" s="13">
        <v>15</v>
      </c>
      <c r="AL10" s="13">
        <v>0</v>
      </c>
      <c r="AM10" s="13">
        <v>2</v>
      </c>
      <c r="AN10" s="13">
        <v>5</v>
      </c>
      <c r="AO10" s="13">
        <v>9</v>
      </c>
      <c r="AP10" s="13">
        <v>6</v>
      </c>
      <c r="AQ10" s="13">
        <v>0</v>
      </c>
      <c r="AR10" s="8"/>
    </row>
    <row r="11" spans="1:44" x14ac:dyDescent="0.2">
      <c r="A11" s="28"/>
      <c r="B11" s="23"/>
      <c r="C11" s="14" t="s">
        <v>128</v>
      </c>
      <c r="D11" s="14" t="s">
        <v>128</v>
      </c>
      <c r="E11" s="14" t="s">
        <v>128</v>
      </c>
      <c r="F11" s="14" t="s">
        <v>128</v>
      </c>
      <c r="G11" s="14" t="s">
        <v>128</v>
      </c>
      <c r="H11" s="14"/>
      <c r="I11" s="14"/>
      <c r="J11" s="14"/>
      <c r="K11" s="14"/>
      <c r="L11" s="14"/>
      <c r="M11" s="14"/>
      <c r="N11" s="14"/>
      <c r="O11" s="14" t="s">
        <v>128</v>
      </c>
      <c r="P11" s="15" t="s">
        <v>129</v>
      </c>
      <c r="Q11" s="14" t="s">
        <v>128</v>
      </c>
      <c r="R11" s="14"/>
      <c r="S11" s="14"/>
      <c r="T11" s="14"/>
      <c r="U11" s="14"/>
      <c r="V11" s="14" t="s">
        <v>128</v>
      </c>
      <c r="W11" s="14"/>
      <c r="X11" s="14"/>
      <c r="Y11" s="14"/>
      <c r="Z11" s="14"/>
      <c r="AA11" s="14" t="s">
        <v>128</v>
      </c>
      <c r="AB11" s="14"/>
      <c r="AC11" s="14"/>
      <c r="AD11" s="14"/>
      <c r="AE11" s="14"/>
      <c r="AF11" s="14"/>
      <c r="AG11" s="14"/>
      <c r="AH11" s="14" t="s">
        <v>128</v>
      </c>
      <c r="AI11" s="14"/>
      <c r="AJ11" s="14" t="s">
        <v>128</v>
      </c>
      <c r="AK11" s="14"/>
      <c r="AL11" s="14" t="s">
        <v>128</v>
      </c>
      <c r="AM11" s="14"/>
      <c r="AN11" s="14"/>
      <c r="AO11" s="14"/>
      <c r="AP11" s="14"/>
      <c r="AQ11" s="14" t="s">
        <v>128</v>
      </c>
      <c r="AR11" s="8"/>
    </row>
    <row r="12" spans="1:44" x14ac:dyDescent="0.2">
      <c r="A12" s="27"/>
      <c r="B12" s="24" t="s">
        <v>468</v>
      </c>
      <c r="C12" s="12">
        <v>0.19950385905859999</v>
      </c>
      <c r="D12" s="12"/>
      <c r="E12" s="12">
        <v>0.19950385905859999</v>
      </c>
      <c r="F12" s="12"/>
      <c r="G12" s="12"/>
      <c r="H12" s="12">
        <v>0</v>
      </c>
      <c r="I12" s="12">
        <v>0.58306011465499996</v>
      </c>
      <c r="J12" s="12">
        <v>0.38647679611079999</v>
      </c>
      <c r="K12" s="12">
        <v>0.1904278381673</v>
      </c>
      <c r="L12" s="12">
        <v>0.50957406177719999</v>
      </c>
      <c r="M12" s="12">
        <v>0.30158837602990002</v>
      </c>
      <c r="N12" s="12">
        <v>0.1123530679224</v>
      </c>
      <c r="O12" s="12">
        <v>1</v>
      </c>
      <c r="P12" s="12">
        <v>0</v>
      </c>
      <c r="Q12" s="12"/>
      <c r="R12" s="12">
        <v>0.41344156230529999</v>
      </c>
      <c r="S12" s="12">
        <v>0.32981445185179997</v>
      </c>
      <c r="T12" s="12">
        <v>0.29278345683270002</v>
      </c>
      <c r="U12" s="12">
        <v>3.2257822039340002E-2</v>
      </c>
      <c r="V12" s="12">
        <v>1</v>
      </c>
      <c r="W12" s="12">
        <v>0</v>
      </c>
      <c r="X12" s="12">
        <v>0.44125294198499998</v>
      </c>
      <c r="Y12" s="12">
        <v>0.27597525607849999</v>
      </c>
      <c r="Z12" s="12">
        <v>3.8634074790929999E-2</v>
      </c>
      <c r="AA12" s="12"/>
      <c r="AB12" s="12">
        <v>0.28555648275000001</v>
      </c>
      <c r="AC12" s="12">
        <v>0.73785984615269995</v>
      </c>
      <c r="AD12" s="12">
        <v>0</v>
      </c>
      <c r="AE12" s="12">
        <v>0.51407759355810001</v>
      </c>
      <c r="AF12" s="12">
        <v>0.36104069930690003</v>
      </c>
      <c r="AG12" s="12">
        <v>0</v>
      </c>
      <c r="AH12" s="12"/>
      <c r="AI12" s="12">
        <v>0</v>
      </c>
      <c r="AJ12" s="12"/>
      <c r="AK12" s="12">
        <v>0.16420803475510001</v>
      </c>
      <c r="AL12" s="12"/>
      <c r="AM12" s="12">
        <v>0.56084689826779999</v>
      </c>
      <c r="AN12" s="12">
        <v>0.1713392183321</v>
      </c>
      <c r="AO12" s="12">
        <v>0.19520270180499999</v>
      </c>
      <c r="AP12" s="12">
        <v>0.18907274995760001</v>
      </c>
      <c r="AQ12" s="12">
        <v>0</v>
      </c>
      <c r="AR12" s="8"/>
    </row>
    <row r="13" spans="1:44" x14ac:dyDescent="0.2">
      <c r="A13" s="28"/>
      <c r="B13" s="23"/>
      <c r="C13" s="13">
        <v>15</v>
      </c>
      <c r="D13" s="13">
        <v>0</v>
      </c>
      <c r="E13" s="13">
        <v>15</v>
      </c>
      <c r="F13" s="13">
        <v>0</v>
      </c>
      <c r="G13" s="13">
        <v>0</v>
      </c>
      <c r="H13" s="13">
        <v>0</v>
      </c>
      <c r="I13" s="13">
        <v>2</v>
      </c>
      <c r="J13" s="13">
        <v>2</v>
      </c>
      <c r="K13" s="13">
        <v>3</v>
      </c>
      <c r="L13" s="13">
        <v>8</v>
      </c>
      <c r="M13" s="13">
        <v>11</v>
      </c>
      <c r="N13" s="13">
        <v>4</v>
      </c>
      <c r="O13" s="13">
        <v>1</v>
      </c>
      <c r="P13" s="13">
        <v>0</v>
      </c>
      <c r="Q13" s="13">
        <v>0</v>
      </c>
      <c r="R13" s="13">
        <v>2</v>
      </c>
      <c r="S13" s="13">
        <v>6</v>
      </c>
      <c r="T13" s="13">
        <v>4</v>
      </c>
      <c r="U13" s="13">
        <v>1</v>
      </c>
      <c r="V13" s="13">
        <v>1</v>
      </c>
      <c r="W13" s="13">
        <v>0</v>
      </c>
      <c r="X13" s="13">
        <v>4</v>
      </c>
      <c r="Y13" s="13">
        <v>9</v>
      </c>
      <c r="Z13" s="13">
        <v>1</v>
      </c>
      <c r="AA13" s="13">
        <v>0</v>
      </c>
      <c r="AB13" s="13">
        <v>2</v>
      </c>
      <c r="AC13" s="13">
        <v>3</v>
      </c>
      <c r="AD13" s="13">
        <v>0</v>
      </c>
      <c r="AE13" s="13">
        <v>1</v>
      </c>
      <c r="AF13" s="13">
        <v>1</v>
      </c>
      <c r="AG13" s="13">
        <v>0</v>
      </c>
      <c r="AH13" s="13">
        <v>0</v>
      </c>
      <c r="AI13" s="13">
        <v>0</v>
      </c>
      <c r="AJ13" s="13">
        <v>0</v>
      </c>
      <c r="AK13" s="13">
        <v>8</v>
      </c>
      <c r="AL13" s="13">
        <v>0</v>
      </c>
      <c r="AM13" s="13">
        <v>2</v>
      </c>
      <c r="AN13" s="13">
        <v>3</v>
      </c>
      <c r="AO13" s="13">
        <v>6</v>
      </c>
      <c r="AP13" s="13">
        <v>4</v>
      </c>
      <c r="AQ13" s="13">
        <v>0</v>
      </c>
      <c r="AR13" s="8"/>
    </row>
    <row r="14" spans="1:44" x14ac:dyDescent="0.2">
      <c r="A14" s="28"/>
      <c r="B14" s="23"/>
      <c r="C14" s="14" t="s">
        <v>128</v>
      </c>
      <c r="D14" s="14" t="s">
        <v>128</v>
      </c>
      <c r="E14" s="14" t="s">
        <v>128</v>
      </c>
      <c r="F14" s="14" t="s">
        <v>128</v>
      </c>
      <c r="G14" s="14" t="s">
        <v>128</v>
      </c>
      <c r="H14" s="14"/>
      <c r="I14" s="14"/>
      <c r="J14" s="15" t="s">
        <v>133</v>
      </c>
      <c r="K14" s="14"/>
      <c r="L14" s="15" t="s">
        <v>133</v>
      </c>
      <c r="M14" s="14"/>
      <c r="N14" s="14"/>
      <c r="O14" s="14" t="s">
        <v>128</v>
      </c>
      <c r="P14" s="14"/>
      <c r="Q14" s="14" t="s">
        <v>128</v>
      </c>
      <c r="R14" s="14"/>
      <c r="S14" s="14"/>
      <c r="T14" s="14"/>
      <c r="U14" s="14"/>
      <c r="V14" s="14" t="s">
        <v>128</v>
      </c>
      <c r="W14" s="14"/>
      <c r="X14" s="14"/>
      <c r="Y14" s="14"/>
      <c r="Z14" s="14"/>
      <c r="AA14" s="14" t="s">
        <v>128</v>
      </c>
      <c r="AB14" s="14"/>
      <c r="AC14" s="14"/>
      <c r="AD14" s="14"/>
      <c r="AE14" s="14"/>
      <c r="AF14" s="14"/>
      <c r="AG14" s="14"/>
      <c r="AH14" s="14" t="s">
        <v>128</v>
      </c>
      <c r="AI14" s="14"/>
      <c r="AJ14" s="14" t="s">
        <v>128</v>
      </c>
      <c r="AK14" s="14"/>
      <c r="AL14" s="14" t="s">
        <v>128</v>
      </c>
      <c r="AM14" s="14"/>
      <c r="AN14" s="14"/>
      <c r="AO14" s="14"/>
      <c r="AP14" s="14"/>
      <c r="AQ14" s="14" t="s">
        <v>128</v>
      </c>
      <c r="AR14" s="8"/>
    </row>
    <row r="15" spans="1:44" x14ac:dyDescent="0.2">
      <c r="A15" s="27"/>
      <c r="B15" s="24" t="s">
        <v>67</v>
      </c>
      <c r="C15" s="12">
        <v>1</v>
      </c>
      <c r="D15" s="12"/>
      <c r="E15" s="12">
        <v>1</v>
      </c>
      <c r="F15" s="12"/>
      <c r="G15" s="12"/>
      <c r="H15" s="12">
        <v>1</v>
      </c>
      <c r="I15" s="12">
        <v>1</v>
      </c>
      <c r="J15" s="12">
        <v>1</v>
      </c>
      <c r="K15" s="12">
        <v>1</v>
      </c>
      <c r="L15" s="12">
        <v>1</v>
      </c>
      <c r="M15" s="12">
        <v>1</v>
      </c>
      <c r="N15" s="12">
        <v>1</v>
      </c>
      <c r="O15" s="12">
        <v>1</v>
      </c>
      <c r="P15" s="12">
        <v>1</v>
      </c>
      <c r="Q15" s="12"/>
      <c r="R15" s="12">
        <v>1</v>
      </c>
      <c r="S15" s="12">
        <v>1</v>
      </c>
      <c r="T15" s="12">
        <v>1</v>
      </c>
      <c r="U15" s="12">
        <v>1</v>
      </c>
      <c r="V15" s="12">
        <v>1</v>
      </c>
      <c r="W15" s="12">
        <v>1</v>
      </c>
      <c r="X15" s="12">
        <v>1</v>
      </c>
      <c r="Y15" s="12">
        <v>1</v>
      </c>
      <c r="Z15" s="12">
        <v>1</v>
      </c>
      <c r="AA15" s="12"/>
      <c r="AB15" s="12">
        <v>1</v>
      </c>
      <c r="AC15" s="12">
        <v>1</v>
      </c>
      <c r="AD15" s="12">
        <v>1</v>
      </c>
      <c r="AE15" s="12">
        <v>1</v>
      </c>
      <c r="AF15" s="12">
        <v>1</v>
      </c>
      <c r="AG15" s="12">
        <v>1</v>
      </c>
      <c r="AH15" s="12"/>
      <c r="AI15" s="12">
        <v>1</v>
      </c>
      <c r="AJ15" s="12"/>
      <c r="AK15" s="12">
        <v>1</v>
      </c>
      <c r="AL15" s="12"/>
      <c r="AM15" s="12">
        <v>1</v>
      </c>
      <c r="AN15" s="12">
        <v>1</v>
      </c>
      <c r="AO15" s="12">
        <v>1</v>
      </c>
      <c r="AP15" s="12">
        <v>1</v>
      </c>
      <c r="AQ15" s="12">
        <v>1</v>
      </c>
      <c r="AR15" s="8"/>
    </row>
    <row r="16" spans="1:44" x14ac:dyDescent="0.2">
      <c r="A16" s="28"/>
      <c r="B16" s="23"/>
      <c r="C16" s="13">
        <v>59</v>
      </c>
      <c r="D16" s="13">
        <v>0</v>
      </c>
      <c r="E16" s="13">
        <v>59</v>
      </c>
      <c r="F16" s="13">
        <v>0</v>
      </c>
      <c r="G16" s="13">
        <v>0</v>
      </c>
      <c r="H16" s="13">
        <v>10</v>
      </c>
      <c r="I16" s="13">
        <v>3</v>
      </c>
      <c r="J16" s="13">
        <v>6</v>
      </c>
      <c r="K16" s="13">
        <v>18</v>
      </c>
      <c r="L16" s="13">
        <v>18</v>
      </c>
      <c r="M16" s="13">
        <v>32</v>
      </c>
      <c r="N16" s="13">
        <v>24</v>
      </c>
      <c r="O16" s="13">
        <v>1</v>
      </c>
      <c r="P16" s="13">
        <v>2</v>
      </c>
      <c r="Q16" s="13">
        <v>0</v>
      </c>
      <c r="R16" s="13">
        <v>5</v>
      </c>
      <c r="S16" s="13">
        <v>16</v>
      </c>
      <c r="T16" s="13">
        <v>7</v>
      </c>
      <c r="U16" s="13">
        <v>23</v>
      </c>
      <c r="V16" s="13">
        <v>1</v>
      </c>
      <c r="W16" s="13">
        <v>4</v>
      </c>
      <c r="X16" s="13">
        <v>11</v>
      </c>
      <c r="Y16" s="13">
        <v>28</v>
      </c>
      <c r="Z16" s="13">
        <v>13</v>
      </c>
      <c r="AA16" s="13">
        <v>0</v>
      </c>
      <c r="AB16" s="13">
        <v>6</v>
      </c>
      <c r="AC16" s="13">
        <v>4</v>
      </c>
      <c r="AD16" s="13">
        <v>2</v>
      </c>
      <c r="AE16" s="13">
        <v>2</v>
      </c>
      <c r="AF16" s="13">
        <v>4</v>
      </c>
      <c r="AG16" s="13">
        <v>3</v>
      </c>
      <c r="AH16" s="13">
        <v>0</v>
      </c>
      <c r="AI16" s="13">
        <v>2</v>
      </c>
      <c r="AJ16" s="13">
        <v>0</v>
      </c>
      <c r="AK16" s="13">
        <v>33</v>
      </c>
      <c r="AL16" s="13">
        <v>0</v>
      </c>
      <c r="AM16" s="13">
        <v>4</v>
      </c>
      <c r="AN16" s="13">
        <v>15</v>
      </c>
      <c r="AO16" s="13">
        <v>21</v>
      </c>
      <c r="AP16" s="13">
        <v>16</v>
      </c>
      <c r="AQ16" s="13">
        <v>1</v>
      </c>
      <c r="AR16" s="8"/>
    </row>
    <row r="17" spans="1:44" x14ac:dyDescent="0.2">
      <c r="A17" s="28"/>
      <c r="B17" s="23"/>
      <c r="C17" s="14" t="s">
        <v>128</v>
      </c>
      <c r="D17" s="14" t="s">
        <v>128</v>
      </c>
      <c r="E17" s="14" t="s">
        <v>128</v>
      </c>
      <c r="F17" s="14" t="s">
        <v>128</v>
      </c>
      <c r="G17" s="14" t="s">
        <v>128</v>
      </c>
      <c r="H17" s="14" t="s">
        <v>128</v>
      </c>
      <c r="I17" s="14" t="s">
        <v>128</v>
      </c>
      <c r="J17" s="14" t="s">
        <v>128</v>
      </c>
      <c r="K17" s="14" t="s">
        <v>128</v>
      </c>
      <c r="L17" s="14" t="s">
        <v>128</v>
      </c>
      <c r="M17" s="14" t="s">
        <v>128</v>
      </c>
      <c r="N17" s="14" t="s">
        <v>128</v>
      </c>
      <c r="O17" s="14" t="s">
        <v>128</v>
      </c>
      <c r="P17" s="14" t="s">
        <v>128</v>
      </c>
      <c r="Q17" s="14" t="s">
        <v>128</v>
      </c>
      <c r="R17" s="14" t="s">
        <v>128</v>
      </c>
      <c r="S17" s="14" t="s">
        <v>128</v>
      </c>
      <c r="T17" s="14" t="s">
        <v>128</v>
      </c>
      <c r="U17" s="14" t="s">
        <v>128</v>
      </c>
      <c r="V17" s="14" t="s">
        <v>128</v>
      </c>
      <c r="W17" s="14" t="s">
        <v>128</v>
      </c>
      <c r="X17" s="14" t="s">
        <v>128</v>
      </c>
      <c r="Y17" s="14" t="s">
        <v>128</v>
      </c>
      <c r="Z17" s="14" t="s">
        <v>128</v>
      </c>
      <c r="AA17" s="14" t="s">
        <v>128</v>
      </c>
      <c r="AB17" s="14" t="s">
        <v>128</v>
      </c>
      <c r="AC17" s="14" t="s">
        <v>128</v>
      </c>
      <c r="AD17" s="14" t="s">
        <v>128</v>
      </c>
      <c r="AE17" s="14" t="s">
        <v>128</v>
      </c>
      <c r="AF17" s="14" t="s">
        <v>128</v>
      </c>
      <c r="AG17" s="14" t="s">
        <v>128</v>
      </c>
      <c r="AH17" s="14" t="s">
        <v>128</v>
      </c>
      <c r="AI17" s="14" t="s">
        <v>128</v>
      </c>
      <c r="AJ17" s="14" t="s">
        <v>128</v>
      </c>
      <c r="AK17" s="14" t="s">
        <v>128</v>
      </c>
      <c r="AL17" s="14" t="s">
        <v>128</v>
      </c>
      <c r="AM17" s="14" t="s">
        <v>128</v>
      </c>
      <c r="AN17" s="14" t="s">
        <v>128</v>
      </c>
      <c r="AO17" s="14" t="s">
        <v>128</v>
      </c>
      <c r="AP17" s="14" t="s">
        <v>128</v>
      </c>
      <c r="AQ17" s="14" t="s">
        <v>128</v>
      </c>
      <c r="AR17" s="8"/>
    </row>
    <row r="18" spans="1:44" x14ac:dyDescent="0.2">
      <c r="A18" s="16" t="s">
        <v>469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row>
    <row r="19" spans="1:44" x14ac:dyDescent="0.2">
      <c r="A19" s="18" t="s">
        <v>144</v>
      </c>
    </row>
  </sheetData>
  <mergeCells count="15">
    <mergeCell ref="B12:B14"/>
    <mergeCell ref="B15:B17"/>
    <mergeCell ref="A6:A17"/>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C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42"/>
  <sheetViews>
    <sheetView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8.83203125" defaultRowHeight="15" x14ac:dyDescent="0.2"/>
  <cols>
    <col min="1" max="1" width="50" style="1" bestFit="1" customWidth="1"/>
    <col min="2" max="2" width="25" style="1" bestFit="1" customWidth="1"/>
    <col min="3" max="3" width="15.6640625" style="1" bestFit="1" customWidth="1"/>
    <col min="4"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1" t="s">
        <v>145</v>
      </c>
      <c r="B2" s="20"/>
      <c r="C2" s="20"/>
      <c r="D2" s="2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10"/>
      <c r="AS2" s="8"/>
    </row>
    <row r="3" spans="1:45" ht="37" customHeight="1" x14ac:dyDescent="0.2">
      <c r="A3" s="22"/>
      <c r="B3" s="20"/>
      <c r="C3" s="20"/>
      <c r="D3" s="11" t="s">
        <v>67</v>
      </c>
      <c r="E3" s="25" t="s">
        <v>68</v>
      </c>
      <c r="F3" s="20"/>
      <c r="G3" s="20"/>
      <c r="H3" s="20"/>
      <c r="I3" s="25" t="s">
        <v>69</v>
      </c>
      <c r="J3" s="20"/>
      <c r="K3" s="20"/>
      <c r="L3" s="20"/>
      <c r="M3" s="20"/>
      <c r="N3" s="25" t="s">
        <v>70</v>
      </c>
      <c r="O3" s="20"/>
      <c r="P3" s="25" t="s">
        <v>71</v>
      </c>
      <c r="Q3" s="20"/>
      <c r="R3" s="20"/>
      <c r="S3" s="20"/>
      <c r="T3" s="20"/>
      <c r="U3" s="20"/>
      <c r="V3" s="20"/>
      <c r="W3" s="25" t="s">
        <v>72</v>
      </c>
      <c r="X3" s="20"/>
      <c r="Y3" s="20"/>
      <c r="Z3" s="20"/>
      <c r="AA3" s="20"/>
      <c r="AB3" s="20"/>
      <c r="AC3" s="25" t="s">
        <v>73</v>
      </c>
      <c r="AD3" s="20"/>
      <c r="AE3" s="20"/>
      <c r="AF3" s="20"/>
      <c r="AG3" s="20"/>
      <c r="AH3" s="20"/>
      <c r="AI3" s="20"/>
      <c r="AJ3" s="20"/>
      <c r="AK3" s="20"/>
      <c r="AL3" s="20"/>
      <c r="AM3" s="25" t="s">
        <v>74</v>
      </c>
      <c r="AN3" s="20"/>
      <c r="AO3" s="20"/>
      <c r="AP3" s="20"/>
      <c r="AQ3" s="20"/>
      <c r="AR3" s="20"/>
      <c r="AS3" s="8"/>
    </row>
    <row r="4" spans="1:45" ht="16" customHeight="1" x14ac:dyDescent="0.2">
      <c r="A4" s="23"/>
      <c r="B4" s="20"/>
      <c r="C4" s="20"/>
      <c r="D4" s="9" t="s">
        <v>75</v>
      </c>
      <c r="E4" s="9" t="s">
        <v>75</v>
      </c>
      <c r="F4" s="9" t="s">
        <v>76</v>
      </c>
      <c r="G4" s="9" t="s">
        <v>77</v>
      </c>
      <c r="H4" s="9" t="s">
        <v>78</v>
      </c>
      <c r="I4" s="9" t="s">
        <v>75</v>
      </c>
      <c r="J4" s="9" t="s">
        <v>76</v>
      </c>
      <c r="K4" s="9" t="s">
        <v>77</v>
      </c>
      <c r="L4" s="9" t="s">
        <v>78</v>
      </c>
      <c r="M4" s="9" t="s">
        <v>79</v>
      </c>
      <c r="N4" s="9" t="s">
        <v>75</v>
      </c>
      <c r="O4" s="9" t="s">
        <v>76</v>
      </c>
      <c r="P4" s="9" t="s">
        <v>75</v>
      </c>
      <c r="Q4" s="9" t="s">
        <v>76</v>
      </c>
      <c r="R4" s="9" t="s">
        <v>77</v>
      </c>
      <c r="S4" s="9" t="s">
        <v>78</v>
      </c>
      <c r="T4" s="9" t="s">
        <v>79</v>
      </c>
      <c r="U4" s="9" t="s">
        <v>80</v>
      </c>
      <c r="V4" s="9" t="s">
        <v>81</v>
      </c>
      <c r="W4" s="9" t="s">
        <v>75</v>
      </c>
      <c r="X4" s="9" t="s">
        <v>76</v>
      </c>
      <c r="Y4" s="9" t="s">
        <v>77</v>
      </c>
      <c r="Z4" s="9" t="s">
        <v>78</v>
      </c>
      <c r="AA4" s="9" t="s">
        <v>79</v>
      </c>
      <c r="AB4" s="9" t="s">
        <v>80</v>
      </c>
      <c r="AC4" s="9" t="s">
        <v>75</v>
      </c>
      <c r="AD4" s="9" t="s">
        <v>76</v>
      </c>
      <c r="AE4" s="9" t="s">
        <v>77</v>
      </c>
      <c r="AF4" s="9" t="s">
        <v>78</v>
      </c>
      <c r="AG4" s="9" t="s">
        <v>79</v>
      </c>
      <c r="AH4" s="9" t="s">
        <v>80</v>
      </c>
      <c r="AI4" s="9" t="s">
        <v>81</v>
      </c>
      <c r="AJ4" s="9" t="s">
        <v>82</v>
      </c>
      <c r="AK4" s="9" t="s">
        <v>83</v>
      </c>
      <c r="AL4" s="9" t="s">
        <v>84</v>
      </c>
      <c r="AM4" s="9" t="s">
        <v>75</v>
      </c>
      <c r="AN4" s="9" t="s">
        <v>76</v>
      </c>
      <c r="AO4" s="9" t="s">
        <v>77</v>
      </c>
      <c r="AP4" s="9" t="s">
        <v>78</v>
      </c>
      <c r="AQ4" s="9" t="s">
        <v>79</v>
      </c>
      <c r="AR4" s="9" t="s">
        <v>80</v>
      </c>
      <c r="AS4" s="8"/>
    </row>
    <row r="5" spans="1:45" ht="37" x14ac:dyDescent="0.2">
      <c r="A5" s="23"/>
      <c r="B5" s="20"/>
      <c r="C5" s="20"/>
      <c r="D5" s="11" t="s">
        <v>85</v>
      </c>
      <c r="E5" s="11" t="s">
        <v>86</v>
      </c>
      <c r="F5" s="11" t="s">
        <v>87</v>
      </c>
      <c r="G5" s="11" t="s">
        <v>88</v>
      </c>
      <c r="H5" s="11" t="s">
        <v>89</v>
      </c>
      <c r="I5" s="11" t="s">
        <v>90</v>
      </c>
      <c r="J5" s="11" t="s">
        <v>91</v>
      </c>
      <c r="K5" s="11" t="s">
        <v>92</v>
      </c>
      <c r="L5" s="11" t="s">
        <v>93</v>
      </c>
      <c r="M5" s="11" t="s">
        <v>94</v>
      </c>
      <c r="N5" s="11" t="s">
        <v>95</v>
      </c>
      <c r="O5" s="11" t="s">
        <v>96</v>
      </c>
      <c r="P5" s="11" t="s">
        <v>97</v>
      </c>
      <c r="Q5" s="11" t="s">
        <v>98</v>
      </c>
      <c r="R5" s="11" t="s">
        <v>99</v>
      </c>
      <c r="S5" s="11" t="s">
        <v>100</v>
      </c>
      <c r="T5" s="11" t="s">
        <v>101</v>
      </c>
      <c r="U5" s="11" t="s">
        <v>102</v>
      </c>
      <c r="V5" s="11" t="s">
        <v>103</v>
      </c>
      <c r="W5" s="11" t="s">
        <v>104</v>
      </c>
      <c r="X5" s="11" t="s">
        <v>105</v>
      </c>
      <c r="Y5" s="11" t="s">
        <v>106</v>
      </c>
      <c r="Z5" s="11" t="s">
        <v>107</v>
      </c>
      <c r="AA5" s="11" t="s">
        <v>108</v>
      </c>
      <c r="AB5" s="11" t="s">
        <v>109</v>
      </c>
      <c r="AC5" s="11" t="s">
        <v>110</v>
      </c>
      <c r="AD5" s="11" t="s">
        <v>111</v>
      </c>
      <c r="AE5" s="11" t="s">
        <v>112</v>
      </c>
      <c r="AF5" s="11" t="s">
        <v>113</v>
      </c>
      <c r="AG5" s="11" t="s">
        <v>114</v>
      </c>
      <c r="AH5" s="11" t="s">
        <v>115</v>
      </c>
      <c r="AI5" s="11" t="s">
        <v>116</v>
      </c>
      <c r="AJ5" s="11" t="s">
        <v>117</v>
      </c>
      <c r="AK5" s="11" t="s">
        <v>118</v>
      </c>
      <c r="AL5" s="11" t="s">
        <v>119</v>
      </c>
      <c r="AM5" s="11" t="s">
        <v>120</v>
      </c>
      <c r="AN5" s="11" t="s">
        <v>121</v>
      </c>
      <c r="AO5" s="11" t="s">
        <v>122</v>
      </c>
      <c r="AP5" s="11" t="s">
        <v>123</v>
      </c>
      <c r="AQ5" s="11" t="s">
        <v>124</v>
      </c>
      <c r="AR5" s="11" t="s">
        <v>125</v>
      </c>
      <c r="AS5" s="8"/>
    </row>
    <row r="6" spans="1:45" x14ac:dyDescent="0.2">
      <c r="A6" s="26" t="s">
        <v>146</v>
      </c>
      <c r="B6" s="24" t="s">
        <v>147</v>
      </c>
      <c r="C6" s="24" t="s">
        <v>127</v>
      </c>
      <c r="D6" s="12">
        <v>0.71316257152090001</v>
      </c>
      <c r="E6" s="12">
        <v>0.72981625495419999</v>
      </c>
      <c r="F6" s="12">
        <v>0.64939504225060007</v>
      </c>
      <c r="G6" s="12">
        <v>0.74137282596899989</v>
      </c>
      <c r="H6" s="12">
        <v>0.73640622469170003</v>
      </c>
      <c r="I6" s="12">
        <v>0.68627418703039988</v>
      </c>
      <c r="J6" s="12">
        <v>0.64092335231590003</v>
      </c>
      <c r="K6" s="12">
        <v>0.67033308176789996</v>
      </c>
      <c r="L6" s="12">
        <v>0.70316776351730004</v>
      </c>
      <c r="M6" s="12">
        <v>0.78101710301460003</v>
      </c>
      <c r="N6" s="12">
        <v>0.66719378666319995</v>
      </c>
      <c r="O6" s="12">
        <v>0.74463023331760003</v>
      </c>
      <c r="P6" s="12">
        <v>0.63312403885989998</v>
      </c>
      <c r="Q6" s="12">
        <v>0.63503755753980007</v>
      </c>
      <c r="R6" s="12">
        <v>0.62678536266990004</v>
      </c>
      <c r="S6" s="12">
        <v>0.713784806439</v>
      </c>
      <c r="T6" s="12">
        <v>0.8504956082624</v>
      </c>
      <c r="U6" s="12">
        <v>0.67198607094660001</v>
      </c>
      <c r="V6" s="12">
        <v>0.92698441426459999</v>
      </c>
      <c r="W6" s="12">
        <v>0.59308848998219998</v>
      </c>
      <c r="X6" s="12">
        <v>0.63490396709499997</v>
      </c>
      <c r="Y6" s="12">
        <v>0.67022594358709997</v>
      </c>
      <c r="Z6" s="12">
        <v>0.89506218756389999</v>
      </c>
      <c r="AA6" s="12">
        <v>0.92838322348489999</v>
      </c>
      <c r="AB6" s="12">
        <v>0.43168148613090002</v>
      </c>
      <c r="AC6" s="12">
        <v>0.70227502449750001</v>
      </c>
      <c r="AD6" s="12">
        <v>0.65496087637770006</v>
      </c>
      <c r="AE6" s="12">
        <v>0.78262430867960009</v>
      </c>
      <c r="AF6" s="12">
        <v>0.79840476617559997</v>
      </c>
      <c r="AG6" s="12">
        <v>0.61649247060439993</v>
      </c>
      <c r="AH6" s="12">
        <v>0.84857774498670002</v>
      </c>
      <c r="AI6" s="12">
        <v>0.55404149722880003</v>
      </c>
      <c r="AJ6" s="12">
        <v>0.7836554144711001</v>
      </c>
      <c r="AK6" s="12">
        <v>1</v>
      </c>
      <c r="AL6" s="12">
        <v>0.7439352036264999</v>
      </c>
      <c r="AM6" s="12">
        <v>0.61512657024549999</v>
      </c>
      <c r="AN6" s="12">
        <v>0.66285484115209992</v>
      </c>
      <c r="AO6" s="12">
        <v>0.72306336906330004</v>
      </c>
      <c r="AP6" s="12">
        <v>0.69275371409539999</v>
      </c>
      <c r="AQ6" s="12">
        <v>0.73125779560170001</v>
      </c>
      <c r="AR6" s="12">
        <v>0.60678070167949993</v>
      </c>
      <c r="AS6" s="8"/>
    </row>
    <row r="7" spans="1:45" x14ac:dyDescent="0.2">
      <c r="A7" s="23"/>
      <c r="B7" s="23"/>
      <c r="C7" s="23"/>
      <c r="D7" s="13">
        <v>964</v>
      </c>
      <c r="E7" s="13">
        <v>211</v>
      </c>
      <c r="F7" s="13">
        <v>239</v>
      </c>
      <c r="G7" s="13">
        <v>270</v>
      </c>
      <c r="H7" s="13">
        <v>244</v>
      </c>
      <c r="I7" s="13">
        <v>75</v>
      </c>
      <c r="J7" s="13">
        <v>123</v>
      </c>
      <c r="K7" s="13">
        <v>136</v>
      </c>
      <c r="L7" s="13">
        <v>203</v>
      </c>
      <c r="M7" s="13">
        <v>330</v>
      </c>
      <c r="N7" s="13">
        <v>500</v>
      </c>
      <c r="O7" s="13">
        <v>380</v>
      </c>
      <c r="P7" s="13">
        <v>198</v>
      </c>
      <c r="Q7" s="13">
        <v>88</v>
      </c>
      <c r="R7" s="13">
        <v>101</v>
      </c>
      <c r="S7" s="13">
        <v>132</v>
      </c>
      <c r="T7" s="13">
        <v>122</v>
      </c>
      <c r="U7" s="13">
        <v>44</v>
      </c>
      <c r="V7" s="13">
        <v>144</v>
      </c>
      <c r="W7" s="13">
        <v>170</v>
      </c>
      <c r="X7" s="13">
        <v>244</v>
      </c>
      <c r="Y7" s="13">
        <v>167</v>
      </c>
      <c r="Z7" s="13">
        <v>226</v>
      </c>
      <c r="AA7" s="13">
        <v>81</v>
      </c>
      <c r="AB7" s="13">
        <v>4</v>
      </c>
      <c r="AC7" s="13">
        <v>387</v>
      </c>
      <c r="AD7" s="13">
        <v>82</v>
      </c>
      <c r="AE7" s="13">
        <v>17</v>
      </c>
      <c r="AF7" s="13">
        <v>42</v>
      </c>
      <c r="AG7" s="13">
        <v>71</v>
      </c>
      <c r="AH7" s="13">
        <v>31</v>
      </c>
      <c r="AI7" s="13">
        <v>2</v>
      </c>
      <c r="AJ7" s="13">
        <v>12</v>
      </c>
      <c r="AK7" s="13">
        <v>3</v>
      </c>
      <c r="AL7" s="13">
        <v>260</v>
      </c>
      <c r="AM7" s="13">
        <v>2</v>
      </c>
      <c r="AN7" s="13">
        <v>40</v>
      </c>
      <c r="AO7" s="13">
        <v>194</v>
      </c>
      <c r="AP7" s="13">
        <v>363</v>
      </c>
      <c r="AQ7" s="13">
        <v>263</v>
      </c>
      <c r="AR7" s="13">
        <v>28</v>
      </c>
      <c r="AS7" s="8"/>
    </row>
    <row r="8" spans="1:45" x14ac:dyDescent="0.2">
      <c r="A8" s="23"/>
      <c r="B8" s="23"/>
      <c r="C8" s="23"/>
      <c r="D8" s="14" t="s">
        <v>128</v>
      </c>
      <c r="E8" s="14"/>
      <c r="F8" s="14"/>
      <c r="G8" s="14"/>
      <c r="H8" s="14"/>
      <c r="I8" s="14"/>
      <c r="J8" s="14"/>
      <c r="K8" s="14"/>
      <c r="L8" s="14"/>
      <c r="M8" s="15" t="s">
        <v>148</v>
      </c>
      <c r="N8" s="14"/>
      <c r="O8" s="15" t="s">
        <v>133</v>
      </c>
      <c r="P8" s="14"/>
      <c r="Q8" s="14"/>
      <c r="R8" s="14"/>
      <c r="S8" s="14"/>
      <c r="T8" s="15" t="s">
        <v>149</v>
      </c>
      <c r="U8" s="14"/>
      <c r="V8" s="15" t="s">
        <v>150</v>
      </c>
      <c r="W8" s="14"/>
      <c r="X8" s="14"/>
      <c r="Y8" s="14"/>
      <c r="Z8" s="15" t="s">
        <v>151</v>
      </c>
      <c r="AA8" s="15" t="s">
        <v>152</v>
      </c>
      <c r="AB8" s="14"/>
      <c r="AC8" s="14"/>
      <c r="AD8" s="14"/>
      <c r="AE8" s="14"/>
      <c r="AF8" s="14"/>
      <c r="AG8" s="14"/>
      <c r="AH8" s="14"/>
      <c r="AI8" s="14"/>
      <c r="AJ8" s="14"/>
      <c r="AK8" s="14"/>
      <c r="AL8" s="14"/>
      <c r="AM8" s="14"/>
      <c r="AN8" s="14"/>
      <c r="AO8" s="14"/>
      <c r="AP8" s="14"/>
      <c r="AQ8" s="14"/>
      <c r="AR8" s="14"/>
      <c r="AS8" s="8"/>
    </row>
    <row r="9" spans="1:45" x14ac:dyDescent="0.2">
      <c r="A9" s="27"/>
      <c r="B9" s="27"/>
      <c r="C9" s="24" t="s">
        <v>153</v>
      </c>
      <c r="D9" s="12">
        <v>0.37867858083349998</v>
      </c>
      <c r="E9" s="12">
        <v>0.32320082699550001</v>
      </c>
      <c r="F9" s="12">
        <v>0.3722939945432</v>
      </c>
      <c r="G9" s="12">
        <v>0.41364183728179998</v>
      </c>
      <c r="H9" s="12">
        <v>0.39271333813039999</v>
      </c>
      <c r="I9" s="12">
        <v>0.35473327668620003</v>
      </c>
      <c r="J9" s="12">
        <v>0.32954964400230002</v>
      </c>
      <c r="K9" s="12">
        <v>0.35829649726509999</v>
      </c>
      <c r="L9" s="12">
        <v>0.36147604429169999</v>
      </c>
      <c r="M9" s="12">
        <v>0.42547045036120001</v>
      </c>
      <c r="N9" s="12">
        <v>0.28446824479639998</v>
      </c>
      <c r="O9" s="12">
        <v>0.46236090436540001</v>
      </c>
      <c r="P9" s="12">
        <v>0.28207383711419998</v>
      </c>
      <c r="Q9" s="12">
        <v>0.3311567330272</v>
      </c>
      <c r="R9" s="12">
        <v>0.2244173042599</v>
      </c>
      <c r="S9" s="12">
        <v>0.3505059066665</v>
      </c>
      <c r="T9" s="12">
        <v>0.51426232392100002</v>
      </c>
      <c r="U9" s="12">
        <v>0.37524637057819998</v>
      </c>
      <c r="V9" s="12">
        <v>0.69543511351010001</v>
      </c>
      <c r="W9" s="12">
        <v>0.26179498536329998</v>
      </c>
      <c r="X9" s="12">
        <v>0.27985634594160003</v>
      </c>
      <c r="Y9" s="12">
        <v>0.34612890467079999</v>
      </c>
      <c r="Z9" s="12">
        <v>0.55927542826150001</v>
      </c>
      <c r="AA9" s="12">
        <v>0.6563754561281</v>
      </c>
      <c r="AB9" s="12">
        <v>0.32370261888660001</v>
      </c>
      <c r="AC9" s="12">
        <v>0.33673476681659997</v>
      </c>
      <c r="AD9" s="12">
        <v>0.31487333873270001</v>
      </c>
      <c r="AE9" s="12">
        <v>0.66224007655240003</v>
      </c>
      <c r="AF9" s="12">
        <v>0.38007797925379999</v>
      </c>
      <c r="AG9" s="12">
        <v>0.31251477280880002</v>
      </c>
      <c r="AH9" s="12">
        <v>0.41794422997530001</v>
      </c>
      <c r="AI9" s="12">
        <v>0.55404149722880003</v>
      </c>
      <c r="AJ9" s="12">
        <v>0.46255402608469998</v>
      </c>
      <c r="AK9" s="12">
        <v>0.81666153950850007</v>
      </c>
      <c r="AL9" s="12">
        <v>0.4479650707608</v>
      </c>
      <c r="AM9" s="12">
        <v>0.3784570143407</v>
      </c>
      <c r="AN9" s="12">
        <v>0.37771298671699999</v>
      </c>
      <c r="AO9" s="12">
        <v>0.3461874199894</v>
      </c>
      <c r="AP9" s="12">
        <v>0.38303978872479999</v>
      </c>
      <c r="AQ9" s="12">
        <v>0.38511526432359999</v>
      </c>
      <c r="AR9" s="12">
        <v>0.34839037558260011</v>
      </c>
      <c r="AS9" s="8"/>
    </row>
    <row r="10" spans="1:45" x14ac:dyDescent="0.2">
      <c r="A10" s="23"/>
      <c r="B10" s="23"/>
      <c r="C10" s="23"/>
      <c r="D10" s="13">
        <v>512</v>
      </c>
      <c r="E10" s="13">
        <v>99</v>
      </c>
      <c r="F10" s="13">
        <v>141</v>
      </c>
      <c r="G10" s="13">
        <v>145</v>
      </c>
      <c r="H10" s="13">
        <v>127</v>
      </c>
      <c r="I10" s="13">
        <v>39</v>
      </c>
      <c r="J10" s="13">
        <v>62</v>
      </c>
      <c r="K10" s="13">
        <v>67</v>
      </c>
      <c r="L10" s="13">
        <v>110</v>
      </c>
      <c r="M10" s="13">
        <v>179</v>
      </c>
      <c r="N10" s="13">
        <v>237</v>
      </c>
      <c r="O10" s="13">
        <v>230</v>
      </c>
      <c r="P10" s="13">
        <v>88</v>
      </c>
      <c r="Q10" s="13">
        <v>48</v>
      </c>
      <c r="R10" s="13">
        <v>42</v>
      </c>
      <c r="S10" s="13">
        <v>70</v>
      </c>
      <c r="T10" s="13">
        <v>71</v>
      </c>
      <c r="U10" s="13">
        <v>24</v>
      </c>
      <c r="V10" s="13">
        <v>105</v>
      </c>
      <c r="W10" s="13">
        <v>74</v>
      </c>
      <c r="X10" s="13">
        <v>111</v>
      </c>
      <c r="Y10" s="13">
        <v>89</v>
      </c>
      <c r="Z10" s="13">
        <v>139</v>
      </c>
      <c r="AA10" s="13">
        <v>56</v>
      </c>
      <c r="AB10" s="13">
        <v>3</v>
      </c>
      <c r="AC10" s="13">
        <v>186</v>
      </c>
      <c r="AD10" s="13">
        <v>40</v>
      </c>
      <c r="AE10" s="13">
        <v>12</v>
      </c>
      <c r="AF10" s="13">
        <v>20</v>
      </c>
      <c r="AG10" s="13">
        <v>39</v>
      </c>
      <c r="AH10" s="13">
        <v>15</v>
      </c>
      <c r="AI10" s="13">
        <v>2</v>
      </c>
      <c r="AJ10" s="13">
        <v>8</v>
      </c>
      <c r="AK10" s="13">
        <v>2</v>
      </c>
      <c r="AL10" s="13">
        <v>157</v>
      </c>
      <c r="AM10" s="13">
        <v>1</v>
      </c>
      <c r="AN10" s="13">
        <v>19</v>
      </c>
      <c r="AO10" s="13">
        <v>97</v>
      </c>
      <c r="AP10" s="13">
        <v>199</v>
      </c>
      <c r="AQ10" s="13">
        <v>140</v>
      </c>
      <c r="AR10" s="13">
        <v>15</v>
      </c>
      <c r="AS10" s="8"/>
    </row>
    <row r="11" spans="1:45" x14ac:dyDescent="0.2">
      <c r="A11" s="23"/>
      <c r="B11" s="23"/>
      <c r="C11" s="23"/>
      <c r="D11" s="14" t="s">
        <v>128</v>
      </c>
      <c r="E11" s="14"/>
      <c r="F11" s="14"/>
      <c r="G11" s="14"/>
      <c r="H11" s="14"/>
      <c r="I11" s="14"/>
      <c r="J11" s="14"/>
      <c r="K11" s="14"/>
      <c r="L11" s="14"/>
      <c r="M11" s="14"/>
      <c r="N11" s="14"/>
      <c r="O11" s="15" t="s">
        <v>154</v>
      </c>
      <c r="P11" s="14"/>
      <c r="Q11" s="14"/>
      <c r="R11" s="14"/>
      <c r="S11" s="14"/>
      <c r="T11" s="15" t="s">
        <v>155</v>
      </c>
      <c r="U11" s="14"/>
      <c r="V11" s="15" t="s">
        <v>150</v>
      </c>
      <c r="W11" s="14"/>
      <c r="X11" s="14"/>
      <c r="Y11" s="14"/>
      <c r="Z11" s="15" t="s">
        <v>156</v>
      </c>
      <c r="AA11" s="15" t="s">
        <v>156</v>
      </c>
      <c r="AB11" s="14"/>
      <c r="AC11" s="14"/>
      <c r="AD11" s="14"/>
      <c r="AE11" s="14"/>
      <c r="AF11" s="14"/>
      <c r="AG11" s="14"/>
      <c r="AH11" s="14"/>
      <c r="AI11" s="14"/>
      <c r="AJ11" s="14"/>
      <c r="AK11" s="14"/>
      <c r="AL11" s="14"/>
      <c r="AM11" s="14"/>
      <c r="AN11" s="14"/>
      <c r="AO11" s="14"/>
      <c r="AP11" s="14"/>
      <c r="AQ11" s="14"/>
      <c r="AR11" s="14"/>
      <c r="AS11" s="8"/>
    </row>
    <row r="12" spans="1:45" x14ac:dyDescent="0.2">
      <c r="A12" s="27"/>
      <c r="B12" s="27"/>
      <c r="C12" s="24" t="s">
        <v>157</v>
      </c>
      <c r="D12" s="12">
        <v>0.33448399068739998</v>
      </c>
      <c r="E12" s="12">
        <v>0.40661542795869998</v>
      </c>
      <c r="F12" s="12">
        <v>0.27710104770740002</v>
      </c>
      <c r="G12" s="12">
        <v>0.32773098868720002</v>
      </c>
      <c r="H12" s="12">
        <v>0.34369288656140001</v>
      </c>
      <c r="I12" s="12">
        <v>0.33154091034420002</v>
      </c>
      <c r="J12" s="12">
        <v>0.31137370831369998</v>
      </c>
      <c r="K12" s="12">
        <v>0.31203658450279997</v>
      </c>
      <c r="L12" s="12">
        <v>0.34169171922570002</v>
      </c>
      <c r="M12" s="12">
        <v>0.35554665265350011</v>
      </c>
      <c r="N12" s="12">
        <v>0.38272554186669999</v>
      </c>
      <c r="O12" s="12">
        <v>0.28226932895220003</v>
      </c>
      <c r="P12" s="12">
        <v>0.35105020174570001</v>
      </c>
      <c r="Q12" s="12">
        <v>0.30388082451260001</v>
      </c>
      <c r="R12" s="12">
        <v>0.40236805841000001</v>
      </c>
      <c r="S12" s="12">
        <v>0.36327889977250011</v>
      </c>
      <c r="T12" s="12">
        <v>0.33623328434139998</v>
      </c>
      <c r="U12" s="12">
        <v>0.29673970036839997</v>
      </c>
      <c r="V12" s="12">
        <v>0.2315493007545</v>
      </c>
      <c r="W12" s="12">
        <v>0.3312935046189</v>
      </c>
      <c r="X12" s="12">
        <v>0.35504762115339999</v>
      </c>
      <c r="Y12" s="12">
        <v>0.32409703891629998</v>
      </c>
      <c r="Z12" s="12">
        <v>0.33578675930250002</v>
      </c>
      <c r="AA12" s="12">
        <v>0.27200776735679999</v>
      </c>
      <c r="AB12" s="12">
        <v>0.1079788672443</v>
      </c>
      <c r="AC12" s="12">
        <v>0.36554025768080001</v>
      </c>
      <c r="AD12" s="12">
        <v>0.34008753764490002</v>
      </c>
      <c r="AE12" s="12">
        <v>0.12038423212719999</v>
      </c>
      <c r="AF12" s="12">
        <v>0.41832678692179998</v>
      </c>
      <c r="AG12" s="12">
        <v>0.30397769779560002</v>
      </c>
      <c r="AH12" s="12">
        <v>0.43063351501129998</v>
      </c>
      <c r="AI12" s="12">
        <v>0</v>
      </c>
      <c r="AJ12" s="12">
        <v>0.32110138838640001</v>
      </c>
      <c r="AK12" s="12">
        <v>0.18333846049149999</v>
      </c>
      <c r="AL12" s="12">
        <v>0.29597013286570001</v>
      </c>
      <c r="AM12" s="12">
        <v>0.23666955590479999</v>
      </c>
      <c r="AN12" s="12">
        <v>0.28514185443509998</v>
      </c>
      <c r="AO12" s="12">
        <v>0.37687594907389999</v>
      </c>
      <c r="AP12" s="12">
        <v>0.3097139253706</v>
      </c>
      <c r="AQ12" s="12">
        <v>0.34614253127810002</v>
      </c>
      <c r="AR12" s="12">
        <v>0.25839032609689999</v>
      </c>
      <c r="AS12" s="8"/>
    </row>
    <row r="13" spans="1:45" x14ac:dyDescent="0.2">
      <c r="A13" s="23"/>
      <c r="B13" s="23"/>
      <c r="C13" s="23"/>
      <c r="D13" s="13">
        <v>452</v>
      </c>
      <c r="E13" s="13">
        <v>112</v>
      </c>
      <c r="F13" s="13">
        <v>98</v>
      </c>
      <c r="G13" s="13">
        <v>125</v>
      </c>
      <c r="H13" s="13">
        <v>117</v>
      </c>
      <c r="I13" s="13">
        <v>36</v>
      </c>
      <c r="J13" s="13">
        <v>61</v>
      </c>
      <c r="K13" s="13">
        <v>69</v>
      </c>
      <c r="L13" s="13">
        <v>93</v>
      </c>
      <c r="M13" s="13">
        <v>151</v>
      </c>
      <c r="N13" s="13">
        <v>263</v>
      </c>
      <c r="O13" s="13">
        <v>150</v>
      </c>
      <c r="P13" s="13">
        <v>110</v>
      </c>
      <c r="Q13" s="13">
        <v>40</v>
      </c>
      <c r="R13" s="13">
        <v>59</v>
      </c>
      <c r="S13" s="13">
        <v>62</v>
      </c>
      <c r="T13" s="13">
        <v>51</v>
      </c>
      <c r="U13" s="13">
        <v>20</v>
      </c>
      <c r="V13" s="13">
        <v>39</v>
      </c>
      <c r="W13" s="13">
        <v>96</v>
      </c>
      <c r="X13" s="13">
        <v>133</v>
      </c>
      <c r="Y13" s="13">
        <v>78</v>
      </c>
      <c r="Z13" s="13">
        <v>87</v>
      </c>
      <c r="AA13" s="13">
        <v>25</v>
      </c>
      <c r="AB13" s="13">
        <v>1</v>
      </c>
      <c r="AC13" s="13">
        <v>201</v>
      </c>
      <c r="AD13" s="13">
        <v>42</v>
      </c>
      <c r="AE13" s="13">
        <v>5</v>
      </c>
      <c r="AF13" s="13">
        <v>22</v>
      </c>
      <c r="AG13" s="13">
        <v>32</v>
      </c>
      <c r="AH13" s="13">
        <v>16</v>
      </c>
      <c r="AI13" s="13">
        <v>0</v>
      </c>
      <c r="AJ13" s="13">
        <v>4</v>
      </c>
      <c r="AK13" s="13">
        <v>1</v>
      </c>
      <c r="AL13" s="13">
        <v>103</v>
      </c>
      <c r="AM13" s="13">
        <v>1</v>
      </c>
      <c r="AN13" s="13">
        <v>21</v>
      </c>
      <c r="AO13" s="13">
        <v>97</v>
      </c>
      <c r="AP13" s="13">
        <v>164</v>
      </c>
      <c r="AQ13" s="13">
        <v>123</v>
      </c>
      <c r="AR13" s="13">
        <v>13</v>
      </c>
      <c r="AS13" s="8"/>
    </row>
    <row r="14" spans="1:45" x14ac:dyDescent="0.2">
      <c r="A14" s="23"/>
      <c r="B14" s="23"/>
      <c r="C14" s="23"/>
      <c r="D14" s="14" t="s">
        <v>128</v>
      </c>
      <c r="E14" s="15" t="s">
        <v>148</v>
      </c>
      <c r="F14" s="14"/>
      <c r="G14" s="14"/>
      <c r="H14" s="14"/>
      <c r="I14" s="14"/>
      <c r="J14" s="14"/>
      <c r="K14" s="14"/>
      <c r="L14" s="14"/>
      <c r="M14" s="14"/>
      <c r="N14" s="15" t="s">
        <v>148</v>
      </c>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8"/>
    </row>
    <row r="15" spans="1:45" x14ac:dyDescent="0.2">
      <c r="A15" s="27"/>
      <c r="B15" s="27"/>
      <c r="C15" s="24" t="s">
        <v>158</v>
      </c>
      <c r="D15" s="12">
        <v>0.2300597856561</v>
      </c>
      <c r="E15" s="12">
        <v>0.21206385795829999</v>
      </c>
      <c r="F15" s="12">
        <v>0.28936717247330002</v>
      </c>
      <c r="G15" s="12">
        <v>0.20998684854749999</v>
      </c>
      <c r="H15" s="12">
        <v>0.20333544664059999</v>
      </c>
      <c r="I15" s="12">
        <v>0.25553365246800003</v>
      </c>
      <c r="J15" s="12">
        <v>0.2873054819218</v>
      </c>
      <c r="K15" s="12">
        <v>0.2680513692807</v>
      </c>
      <c r="L15" s="12">
        <v>0.25708265052649998</v>
      </c>
      <c r="M15" s="12">
        <v>0.16622748213819999</v>
      </c>
      <c r="N15" s="12">
        <v>0.25454836833869998</v>
      </c>
      <c r="O15" s="12">
        <v>0.22085828023840001</v>
      </c>
      <c r="P15" s="12">
        <v>0.29997834635769999</v>
      </c>
      <c r="Q15" s="12">
        <v>0.28339640437039998</v>
      </c>
      <c r="R15" s="12">
        <v>0.2420465324669</v>
      </c>
      <c r="S15" s="12">
        <v>0.2394207080139</v>
      </c>
      <c r="T15" s="12">
        <v>0.1331252405935</v>
      </c>
      <c r="U15" s="12">
        <v>0.32801392905339999</v>
      </c>
      <c r="V15" s="12">
        <v>7.3015585735380001E-2</v>
      </c>
      <c r="W15" s="12">
        <v>0.29809650652969999</v>
      </c>
      <c r="X15" s="12">
        <v>0.29150114701829999</v>
      </c>
      <c r="Y15" s="12">
        <v>0.28196234551830002</v>
      </c>
      <c r="Z15" s="12">
        <v>0.1020394032596</v>
      </c>
      <c r="AA15" s="12">
        <v>7.1616776515070008E-2</v>
      </c>
      <c r="AB15" s="12">
        <v>0.36853215268900003</v>
      </c>
      <c r="AC15" s="12">
        <v>0.23719069298520001</v>
      </c>
      <c r="AD15" s="12">
        <v>0.26954558905589998</v>
      </c>
      <c r="AE15" s="12">
        <v>0.12027989247360001</v>
      </c>
      <c r="AF15" s="12">
        <v>0.16382541597889999</v>
      </c>
      <c r="AG15" s="12">
        <v>0.28734824698979999</v>
      </c>
      <c r="AH15" s="12">
        <v>0.15142225501330001</v>
      </c>
      <c r="AI15" s="12">
        <v>0.44595850277120003</v>
      </c>
      <c r="AJ15" s="12">
        <v>0.21634458552890001</v>
      </c>
      <c r="AK15" s="12">
        <v>0</v>
      </c>
      <c r="AL15" s="12">
        <v>0.21663615124210001</v>
      </c>
      <c r="AM15" s="12">
        <v>0.38487342975450001</v>
      </c>
      <c r="AN15" s="12">
        <v>0.2929845588085</v>
      </c>
      <c r="AO15" s="12">
        <v>0.2109335500883</v>
      </c>
      <c r="AP15" s="12">
        <v>0.26071914353210002</v>
      </c>
      <c r="AQ15" s="12">
        <v>0.21266231586520001</v>
      </c>
      <c r="AR15" s="12">
        <v>0.25365841098289998</v>
      </c>
      <c r="AS15" s="8"/>
    </row>
    <row r="16" spans="1:45" x14ac:dyDescent="0.2">
      <c r="A16" s="23"/>
      <c r="B16" s="23"/>
      <c r="C16" s="23"/>
      <c r="D16" s="13">
        <v>282</v>
      </c>
      <c r="E16" s="13">
        <v>53</v>
      </c>
      <c r="F16" s="13">
        <v>89</v>
      </c>
      <c r="G16" s="13">
        <v>82</v>
      </c>
      <c r="H16" s="13">
        <v>58</v>
      </c>
      <c r="I16" s="13">
        <v>27</v>
      </c>
      <c r="J16" s="13">
        <v>54</v>
      </c>
      <c r="K16" s="13">
        <v>51</v>
      </c>
      <c r="L16" s="13">
        <v>71</v>
      </c>
      <c r="M16" s="13">
        <v>65</v>
      </c>
      <c r="N16" s="13">
        <v>181</v>
      </c>
      <c r="O16" s="13">
        <v>87</v>
      </c>
      <c r="P16" s="13">
        <v>91</v>
      </c>
      <c r="Q16" s="13">
        <v>29</v>
      </c>
      <c r="R16" s="13">
        <v>47</v>
      </c>
      <c r="S16" s="13">
        <v>44</v>
      </c>
      <c r="T16" s="13">
        <v>17</v>
      </c>
      <c r="U16" s="13">
        <v>9</v>
      </c>
      <c r="V16" s="13">
        <v>13</v>
      </c>
      <c r="W16" s="13">
        <v>93</v>
      </c>
      <c r="X16" s="13">
        <v>92</v>
      </c>
      <c r="Y16" s="13">
        <v>53</v>
      </c>
      <c r="Z16" s="13">
        <v>24</v>
      </c>
      <c r="AA16" s="13">
        <v>7</v>
      </c>
      <c r="AB16" s="13">
        <v>3</v>
      </c>
      <c r="AC16" s="13">
        <v>131</v>
      </c>
      <c r="AD16" s="13">
        <v>31</v>
      </c>
      <c r="AE16" s="13">
        <v>4</v>
      </c>
      <c r="AF16" s="13">
        <v>9</v>
      </c>
      <c r="AG16" s="13">
        <v>21</v>
      </c>
      <c r="AH16" s="13">
        <v>4</v>
      </c>
      <c r="AI16" s="13">
        <v>3</v>
      </c>
      <c r="AJ16" s="13">
        <v>4</v>
      </c>
      <c r="AK16" s="13">
        <v>0</v>
      </c>
      <c r="AL16" s="13">
        <v>64</v>
      </c>
      <c r="AM16" s="13">
        <v>1</v>
      </c>
      <c r="AN16" s="13">
        <v>18</v>
      </c>
      <c r="AO16" s="13">
        <v>56</v>
      </c>
      <c r="AP16" s="13">
        <v>107</v>
      </c>
      <c r="AQ16" s="13">
        <v>83</v>
      </c>
      <c r="AR16" s="13">
        <v>7</v>
      </c>
      <c r="AS16" s="8"/>
    </row>
    <row r="17" spans="1:45" x14ac:dyDescent="0.2">
      <c r="A17" s="23"/>
      <c r="B17" s="23"/>
      <c r="C17" s="23"/>
      <c r="D17" s="14" t="s">
        <v>128</v>
      </c>
      <c r="E17" s="14"/>
      <c r="F17" s="14"/>
      <c r="G17" s="14"/>
      <c r="H17" s="14"/>
      <c r="I17" s="14"/>
      <c r="J17" s="14"/>
      <c r="K17" s="14"/>
      <c r="L17" s="14"/>
      <c r="M17" s="14"/>
      <c r="N17" s="14"/>
      <c r="O17" s="14"/>
      <c r="P17" s="15" t="s">
        <v>159</v>
      </c>
      <c r="Q17" s="15" t="s">
        <v>160</v>
      </c>
      <c r="R17" s="15" t="s">
        <v>160</v>
      </c>
      <c r="S17" s="15" t="s">
        <v>160</v>
      </c>
      <c r="T17" s="14"/>
      <c r="U17" s="15" t="s">
        <v>160</v>
      </c>
      <c r="V17" s="14"/>
      <c r="W17" s="15" t="s">
        <v>161</v>
      </c>
      <c r="X17" s="15" t="s">
        <v>161</v>
      </c>
      <c r="Y17" s="15" t="s">
        <v>162</v>
      </c>
      <c r="Z17" s="14"/>
      <c r="AA17" s="14"/>
      <c r="AB17" s="14"/>
      <c r="AC17" s="14"/>
      <c r="AD17" s="14"/>
      <c r="AE17" s="14"/>
      <c r="AF17" s="14"/>
      <c r="AG17" s="14"/>
      <c r="AH17" s="14"/>
      <c r="AI17" s="14"/>
      <c r="AJ17" s="14"/>
      <c r="AK17" s="14"/>
      <c r="AL17" s="14"/>
      <c r="AM17" s="14"/>
      <c r="AN17" s="14"/>
      <c r="AO17" s="14"/>
      <c r="AP17" s="14"/>
      <c r="AQ17" s="14"/>
      <c r="AR17" s="14"/>
      <c r="AS17" s="8"/>
    </row>
    <row r="18" spans="1:45" x14ac:dyDescent="0.2">
      <c r="A18" s="27"/>
      <c r="B18" s="27"/>
      <c r="C18" s="24" t="s">
        <v>163</v>
      </c>
      <c r="D18" s="12">
        <v>3.7940691095659999E-2</v>
      </c>
      <c r="E18" s="12">
        <v>4.4835018138890001E-2</v>
      </c>
      <c r="F18" s="12">
        <v>3.800585181307E-2</v>
      </c>
      <c r="G18" s="12">
        <v>3.5799201557410003E-2</v>
      </c>
      <c r="H18" s="12">
        <v>3.440351967968E-2</v>
      </c>
      <c r="I18" s="12">
        <v>3.9506451567479998E-2</v>
      </c>
      <c r="J18" s="12">
        <v>4.6071117208959997E-2</v>
      </c>
      <c r="K18" s="12">
        <v>4.8321982327880007E-2</v>
      </c>
      <c r="L18" s="12">
        <v>2.9219523679350001E-2</v>
      </c>
      <c r="M18" s="12">
        <v>3.1754890094449997E-2</v>
      </c>
      <c r="N18" s="12">
        <v>5.1317511084059998E-2</v>
      </c>
      <c r="O18" s="12">
        <v>2.211990118268E-2</v>
      </c>
      <c r="P18" s="12">
        <v>5.1130671747529999E-2</v>
      </c>
      <c r="Q18" s="12">
        <v>5.2268202488499997E-2</v>
      </c>
      <c r="R18" s="12">
        <v>8.9017236804890001E-2</v>
      </c>
      <c r="S18" s="12">
        <v>1.550285786795E-2</v>
      </c>
      <c r="T18" s="12">
        <v>0</v>
      </c>
      <c r="U18" s="12">
        <v>0</v>
      </c>
      <c r="V18" s="12">
        <v>0</v>
      </c>
      <c r="W18" s="12">
        <v>7.3026149182569999E-2</v>
      </c>
      <c r="X18" s="12">
        <v>4.8300393397110002E-2</v>
      </c>
      <c r="Y18" s="12">
        <v>2.51340408483E-2</v>
      </c>
      <c r="Z18" s="12">
        <v>2.8984091764629998E-3</v>
      </c>
      <c r="AA18" s="12">
        <v>0</v>
      </c>
      <c r="AB18" s="12">
        <v>0.19978636118010001</v>
      </c>
      <c r="AC18" s="12">
        <v>4.2805581604449999E-2</v>
      </c>
      <c r="AD18" s="12">
        <v>4.8859097517540001E-2</v>
      </c>
      <c r="AE18" s="12">
        <v>2.0805381600730002E-2</v>
      </c>
      <c r="AF18" s="12">
        <v>2.2824341946659998E-2</v>
      </c>
      <c r="AG18" s="12">
        <v>9.6159282405800003E-2</v>
      </c>
      <c r="AH18" s="12">
        <v>0</v>
      </c>
      <c r="AI18" s="12">
        <v>0</v>
      </c>
      <c r="AJ18" s="12">
        <v>0</v>
      </c>
      <c r="AK18" s="12">
        <v>0</v>
      </c>
      <c r="AL18" s="12">
        <v>1.3093311082260001E-2</v>
      </c>
      <c r="AM18" s="12">
        <v>0</v>
      </c>
      <c r="AN18" s="12">
        <v>2.819235510853E-2</v>
      </c>
      <c r="AO18" s="12">
        <v>5.8578842556990002E-2</v>
      </c>
      <c r="AP18" s="12">
        <v>2.718896011665E-2</v>
      </c>
      <c r="AQ18" s="12">
        <v>3.9618567416230002E-2</v>
      </c>
      <c r="AR18" s="12">
        <v>1.5980587368580001E-2</v>
      </c>
      <c r="AS18" s="8"/>
    </row>
    <row r="19" spans="1:45" x14ac:dyDescent="0.2">
      <c r="A19" s="23"/>
      <c r="B19" s="23"/>
      <c r="C19" s="23"/>
      <c r="D19" s="13">
        <v>48</v>
      </c>
      <c r="E19" s="13">
        <v>11</v>
      </c>
      <c r="F19" s="13">
        <v>12</v>
      </c>
      <c r="G19" s="13">
        <v>15</v>
      </c>
      <c r="H19" s="13">
        <v>10</v>
      </c>
      <c r="I19" s="13">
        <v>4</v>
      </c>
      <c r="J19" s="13">
        <v>9</v>
      </c>
      <c r="K19" s="13">
        <v>9</v>
      </c>
      <c r="L19" s="13">
        <v>10</v>
      </c>
      <c r="M19" s="13">
        <v>12</v>
      </c>
      <c r="N19" s="13">
        <v>34</v>
      </c>
      <c r="O19" s="13">
        <v>8</v>
      </c>
      <c r="P19" s="13">
        <v>16</v>
      </c>
      <c r="Q19" s="13">
        <v>5</v>
      </c>
      <c r="R19" s="13">
        <v>11</v>
      </c>
      <c r="S19" s="13">
        <v>5</v>
      </c>
      <c r="T19" s="13">
        <v>0</v>
      </c>
      <c r="U19" s="13">
        <v>0</v>
      </c>
      <c r="V19" s="13">
        <v>0</v>
      </c>
      <c r="W19" s="13">
        <v>19</v>
      </c>
      <c r="X19" s="13">
        <v>17</v>
      </c>
      <c r="Y19" s="13">
        <v>5</v>
      </c>
      <c r="Z19" s="13">
        <v>1</v>
      </c>
      <c r="AA19" s="13">
        <v>0</v>
      </c>
      <c r="AB19" s="13">
        <v>2</v>
      </c>
      <c r="AC19" s="13">
        <v>21</v>
      </c>
      <c r="AD19" s="13">
        <v>7</v>
      </c>
      <c r="AE19" s="13">
        <v>1</v>
      </c>
      <c r="AF19" s="13">
        <v>2</v>
      </c>
      <c r="AG19" s="13">
        <v>7</v>
      </c>
      <c r="AH19" s="13">
        <v>0</v>
      </c>
      <c r="AI19" s="13">
        <v>0</v>
      </c>
      <c r="AJ19" s="13">
        <v>0</v>
      </c>
      <c r="AK19" s="13">
        <v>0</v>
      </c>
      <c r="AL19" s="13">
        <v>6</v>
      </c>
      <c r="AM19" s="13">
        <v>0</v>
      </c>
      <c r="AN19" s="13">
        <v>2</v>
      </c>
      <c r="AO19" s="13">
        <v>12</v>
      </c>
      <c r="AP19" s="13">
        <v>19</v>
      </c>
      <c r="AQ19" s="13">
        <v>10</v>
      </c>
      <c r="AR19" s="13">
        <v>1</v>
      </c>
      <c r="AS19" s="8"/>
    </row>
    <row r="20" spans="1:45" x14ac:dyDescent="0.2">
      <c r="A20" s="23"/>
      <c r="B20" s="23"/>
      <c r="C20" s="23"/>
      <c r="D20" s="14" t="s">
        <v>128</v>
      </c>
      <c r="E20" s="14"/>
      <c r="F20" s="14"/>
      <c r="G20" s="14"/>
      <c r="H20" s="14"/>
      <c r="I20" s="14"/>
      <c r="J20" s="14"/>
      <c r="K20" s="14"/>
      <c r="L20" s="14"/>
      <c r="M20" s="14"/>
      <c r="N20" s="14"/>
      <c r="O20" s="14"/>
      <c r="P20" s="14"/>
      <c r="Q20" s="14"/>
      <c r="R20" s="15" t="s">
        <v>132</v>
      </c>
      <c r="S20" s="14"/>
      <c r="T20" s="14"/>
      <c r="U20" s="14"/>
      <c r="V20" s="14"/>
      <c r="W20" s="15" t="s">
        <v>164</v>
      </c>
      <c r="X20" s="15" t="s">
        <v>132</v>
      </c>
      <c r="Y20" s="14"/>
      <c r="Z20" s="14"/>
      <c r="AA20" s="14"/>
      <c r="AB20" s="15" t="s">
        <v>165</v>
      </c>
      <c r="AC20" s="14"/>
      <c r="AD20" s="14"/>
      <c r="AE20" s="14"/>
      <c r="AF20" s="14"/>
      <c r="AG20" s="15" t="s">
        <v>166</v>
      </c>
      <c r="AH20" s="14"/>
      <c r="AI20" s="14"/>
      <c r="AJ20" s="14"/>
      <c r="AK20" s="14"/>
      <c r="AL20" s="14"/>
      <c r="AM20" s="14"/>
      <c r="AN20" s="14"/>
      <c r="AO20" s="14"/>
      <c r="AP20" s="14"/>
      <c r="AQ20" s="14"/>
      <c r="AR20" s="14"/>
      <c r="AS20" s="8"/>
    </row>
    <row r="21" spans="1:45" x14ac:dyDescent="0.2">
      <c r="A21" s="27"/>
      <c r="B21" s="27"/>
      <c r="C21" s="24" t="s">
        <v>167</v>
      </c>
      <c r="D21" s="12">
        <v>1.4490277629309999E-2</v>
      </c>
      <c r="E21" s="12">
        <v>1.005618434577E-2</v>
      </c>
      <c r="F21" s="12">
        <v>2.0302627779390001E-2</v>
      </c>
      <c r="G21" s="12">
        <v>1.0277601806770001E-2</v>
      </c>
      <c r="H21" s="12">
        <v>1.6848090755629999E-2</v>
      </c>
      <c r="I21" s="12">
        <v>1.8685708934170001E-2</v>
      </c>
      <c r="J21" s="12">
        <v>1.7137431227179999E-2</v>
      </c>
      <c r="K21" s="12">
        <v>1.329356662351E-2</v>
      </c>
      <c r="L21" s="12">
        <v>5.9883969453249997E-3</v>
      </c>
      <c r="M21" s="12">
        <v>1.323230069644E-2</v>
      </c>
      <c r="N21" s="12">
        <v>2.4086011962389998E-2</v>
      </c>
      <c r="O21" s="12">
        <v>7.376660574846E-3</v>
      </c>
      <c r="P21" s="12">
        <v>6.6338680569529998E-3</v>
      </c>
      <c r="Q21" s="12">
        <v>2.9297835601279999E-2</v>
      </c>
      <c r="R21" s="12">
        <v>3.573816447257E-2</v>
      </c>
      <c r="S21" s="12">
        <v>3.1291627679179999E-2</v>
      </c>
      <c r="T21" s="12">
        <v>7.8635773192919992E-3</v>
      </c>
      <c r="U21" s="12">
        <v>0</v>
      </c>
      <c r="V21" s="12">
        <v>0</v>
      </c>
      <c r="W21" s="12">
        <v>2.5683170109800001E-2</v>
      </c>
      <c r="X21" s="12">
        <v>2.0445192077579999E-2</v>
      </c>
      <c r="Y21" s="12">
        <v>1.8014485813449999E-2</v>
      </c>
      <c r="Z21" s="12">
        <v>0</v>
      </c>
      <c r="AA21" s="12">
        <v>0</v>
      </c>
      <c r="AB21" s="12">
        <v>0</v>
      </c>
      <c r="AC21" s="12">
        <v>1.268438076741E-2</v>
      </c>
      <c r="AD21" s="12">
        <v>1.200163264152E-2</v>
      </c>
      <c r="AE21" s="12">
        <v>7.6290417246009989E-2</v>
      </c>
      <c r="AF21" s="12">
        <v>1.4945475898820001E-2</v>
      </c>
      <c r="AG21" s="12">
        <v>0</v>
      </c>
      <c r="AH21" s="12">
        <v>0</v>
      </c>
      <c r="AI21" s="12">
        <v>0</v>
      </c>
      <c r="AJ21" s="12">
        <v>0</v>
      </c>
      <c r="AK21" s="12">
        <v>0</v>
      </c>
      <c r="AL21" s="12">
        <v>2.3044355697949999E-2</v>
      </c>
      <c r="AM21" s="12">
        <v>0</v>
      </c>
      <c r="AN21" s="12">
        <v>1.5968244930799999E-2</v>
      </c>
      <c r="AO21" s="12">
        <v>3.8585684372870002E-3</v>
      </c>
      <c r="AP21" s="12">
        <v>1.5345376275580001E-2</v>
      </c>
      <c r="AQ21" s="12">
        <v>8.5736213373409989E-3</v>
      </c>
      <c r="AR21" s="12">
        <v>0.123580299969</v>
      </c>
      <c r="AS21" s="8"/>
    </row>
    <row r="22" spans="1:45" x14ac:dyDescent="0.2">
      <c r="A22" s="23"/>
      <c r="B22" s="23"/>
      <c r="C22" s="23"/>
      <c r="D22" s="13">
        <v>18</v>
      </c>
      <c r="E22" s="13">
        <v>4</v>
      </c>
      <c r="F22" s="13">
        <v>6</v>
      </c>
      <c r="G22" s="13">
        <v>6</v>
      </c>
      <c r="H22" s="13">
        <v>2</v>
      </c>
      <c r="I22" s="13">
        <v>3</v>
      </c>
      <c r="J22" s="13">
        <v>6</v>
      </c>
      <c r="K22" s="13">
        <v>3</v>
      </c>
      <c r="L22" s="13">
        <v>2</v>
      </c>
      <c r="M22" s="13">
        <v>1</v>
      </c>
      <c r="N22" s="13">
        <v>13</v>
      </c>
      <c r="O22" s="13">
        <v>5</v>
      </c>
      <c r="P22" s="13">
        <v>3</v>
      </c>
      <c r="Q22" s="13">
        <v>3</v>
      </c>
      <c r="R22" s="13">
        <v>2</v>
      </c>
      <c r="S22" s="13">
        <v>8</v>
      </c>
      <c r="T22" s="13">
        <v>1</v>
      </c>
      <c r="U22" s="13">
        <v>0</v>
      </c>
      <c r="V22" s="13">
        <v>0</v>
      </c>
      <c r="W22" s="13">
        <v>7</v>
      </c>
      <c r="X22" s="13">
        <v>5</v>
      </c>
      <c r="Y22" s="13">
        <v>6</v>
      </c>
      <c r="Z22" s="13">
        <v>0</v>
      </c>
      <c r="AA22" s="13">
        <v>0</v>
      </c>
      <c r="AB22" s="13">
        <v>0</v>
      </c>
      <c r="AC22" s="13">
        <v>5</v>
      </c>
      <c r="AD22" s="13">
        <v>2</v>
      </c>
      <c r="AE22" s="13">
        <v>3</v>
      </c>
      <c r="AF22" s="13">
        <v>1</v>
      </c>
      <c r="AG22" s="13">
        <v>0</v>
      </c>
      <c r="AH22" s="13">
        <v>0</v>
      </c>
      <c r="AI22" s="13">
        <v>0</v>
      </c>
      <c r="AJ22" s="13">
        <v>0</v>
      </c>
      <c r="AK22" s="13">
        <v>0</v>
      </c>
      <c r="AL22" s="13">
        <v>7</v>
      </c>
      <c r="AM22" s="13">
        <v>0</v>
      </c>
      <c r="AN22" s="13">
        <v>1</v>
      </c>
      <c r="AO22" s="13">
        <v>1</v>
      </c>
      <c r="AP22" s="13">
        <v>9</v>
      </c>
      <c r="AQ22" s="13">
        <v>4</v>
      </c>
      <c r="AR22" s="13">
        <v>1</v>
      </c>
      <c r="AS22" s="8"/>
    </row>
    <row r="23" spans="1:45" x14ac:dyDescent="0.2">
      <c r="A23" s="23"/>
      <c r="B23" s="23"/>
      <c r="C23" s="23"/>
      <c r="D23" s="14" t="s">
        <v>128</v>
      </c>
      <c r="E23" s="14"/>
      <c r="F23" s="14"/>
      <c r="G23" s="14"/>
      <c r="H23" s="14"/>
      <c r="I23" s="14"/>
      <c r="J23" s="14"/>
      <c r="K23" s="14"/>
      <c r="L23" s="14"/>
      <c r="M23" s="14"/>
      <c r="N23" s="15" t="s">
        <v>148</v>
      </c>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5" t="s">
        <v>168</v>
      </c>
      <c r="AS23" s="8"/>
    </row>
    <row r="24" spans="1:45" x14ac:dyDescent="0.2">
      <c r="A24" s="27"/>
      <c r="B24" s="27"/>
      <c r="C24" s="24" t="s">
        <v>141</v>
      </c>
      <c r="D24" s="12">
        <v>5.2430968724970002E-2</v>
      </c>
      <c r="E24" s="12">
        <v>5.4891202484660007E-2</v>
      </c>
      <c r="F24" s="12">
        <v>5.8308479592460001E-2</v>
      </c>
      <c r="G24" s="12">
        <v>4.6076803364189997E-2</v>
      </c>
      <c r="H24" s="12">
        <v>5.1251610435319998E-2</v>
      </c>
      <c r="I24" s="12">
        <v>5.8192160501649999E-2</v>
      </c>
      <c r="J24" s="12">
        <v>6.3208548436140002E-2</v>
      </c>
      <c r="K24" s="12">
        <v>6.1615548951390001E-2</v>
      </c>
      <c r="L24" s="12">
        <v>3.5207920624679999E-2</v>
      </c>
      <c r="M24" s="12">
        <v>4.4987190790879997E-2</v>
      </c>
      <c r="N24" s="12">
        <v>7.5403523046449997E-2</v>
      </c>
      <c r="O24" s="12">
        <v>2.9496561757530002E-2</v>
      </c>
      <c r="P24" s="12">
        <v>5.776453980448E-2</v>
      </c>
      <c r="Q24" s="12">
        <v>8.1566038089779996E-2</v>
      </c>
      <c r="R24" s="12">
        <v>0.1247554012775</v>
      </c>
      <c r="S24" s="12">
        <v>4.6794485547119999E-2</v>
      </c>
      <c r="T24" s="12">
        <v>7.8635773192919992E-3</v>
      </c>
      <c r="U24" s="12">
        <v>0</v>
      </c>
      <c r="V24" s="12">
        <v>0</v>
      </c>
      <c r="W24" s="12">
        <v>9.8709319292370007E-2</v>
      </c>
      <c r="X24" s="12">
        <v>6.8745585474690007E-2</v>
      </c>
      <c r="Y24" s="12">
        <v>4.3148526661749988E-2</v>
      </c>
      <c r="Z24" s="12">
        <v>2.8984091764629998E-3</v>
      </c>
      <c r="AA24" s="12">
        <v>0</v>
      </c>
      <c r="AB24" s="12">
        <v>0.19978636118010001</v>
      </c>
      <c r="AC24" s="12">
        <v>5.5489962371859998E-2</v>
      </c>
      <c r="AD24" s="12">
        <v>6.0860730159060003E-2</v>
      </c>
      <c r="AE24" s="12">
        <v>9.7095798846739995E-2</v>
      </c>
      <c r="AF24" s="12">
        <v>3.7769817845480003E-2</v>
      </c>
      <c r="AG24" s="12">
        <v>9.6159282405800003E-2</v>
      </c>
      <c r="AH24" s="12">
        <v>0</v>
      </c>
      <c r="AI24" s="12">
        <v>0</v>
      </c>
      <c r="AJ24" s="12">
        <v>0</v>
      </c>
      <c r="AK24" s="12">
        <v>0</v>
      </c>
      <c r="AL24" s="12">
        <v>3.613766678021E-2</v>
      </c>
      <c r="AM24" s="12">
        <v>0</v>
      </c>
      <c r="AN24" s="12">
        <v>4.4160600039339998E-2</v>
      </c>
      <c r="AO24" s="12">
        <v>6.2437410994279997E-2</v>
      </c>
      <c r="AP24" s="12">
        <v>4.2534336392229997E-2</v>
      </c>
      <c r="AQ24" s="12">
        <v>4.8192188753570002E-2</v>
      </c>
      <c r="AR24" s="12">
        <v>0.1395608873376</v>
      </c>
      <c r="AS24" s="8"/>
    </row>
    <row r="25" spans="1:45" x14ac:dyDescent="0.2">
      <c r="A25" s="23"/>
      <c r="B25" s="23"/>
      <c r="C25" s="23"/>
      <c r="D25" s="13">
        <v>66</v>
      </c>
      <c r="E25" s="13">
        <v>15</v>
      </c>
      <c r="F25" s="13">
        <v>18</v>
      </c>
      <c r="G25" s="13">
        <v>21</v>
      </c>
      <c r="H25" s="13">
        <v>12</v>
      </c>
      <c r="I25" s="13">
        <v>7</v>
      </c>
      <c r="J25" s="13">
        <v>15</v>
      </c>
      <c r="K25" s="13">
        <v>12</v>
      </c>
      <c r="L25" s="13">
        <v>12</v>
      </c>
      <c r="M25" s="13">
        <v>13</v>
      </c>
      <c r="N25" s="13">
        <v>47</v>
      </c>
      <c r="O25" s="13">
        <v>13</v>
      </c>
      <c r="P25" s="13">
        <v>19</v>
      </c>
      <c r="Q25" s="13">
        <v>8</v>
      </c>
      <c r="R25" s="13">
        <v>13</v>
      </c>
      <c r="S25" s="13">
        <v>13</v>
      </c>
      <c r="T25" s="13">
        <v>1</v>
      </c>
      <c r="U25" s="13">
        <v>0</v>
      </c>
      <c r="V25" s="13">
        <v>0</v>
      </c>
      <c r="W25" s="13">
        <v>26</v>
      </c>
      <c r="X25" s="13">
        <v>22</v>
      </c>
      <c r="Y25" s="13">
        <v>11</v>
      </c>
      <c r="Z25" s="13">
        <v>1</v>
      </c>
      <c r="AA25" s="13">
        <v>0</v>
      </c>
      <c r="AB25" s="13">
        <v>2</v>
      </c>
      <c r="AC25" s="13">
        <v>26</v>
      </c>
      <c r="AD25" s="13">
        <v>9</v>
      </c>
      <c r="AE25" s="13">
        <v>4</v>
      </c>
      <c r="AF25" s="13">
        <v>3</v>
      </c>
      <c r="AG25" s="13">
        <v>7</v>
      </c>
      <c r="AH25" s="13">
        <v>0</v>
      </c>
      <c r="AI25" s="13">
        <v>0</v>
      </c>
      <c r="AJ25" s="13">
        <v>0</v>
      </c>
      <c r="AK25" s="13">
        <v>0</v>
      </c>
      <c r="AL25" s="13">
        <v>13</v>
      </c>
      <c r="AM25" s="13">
        <v>0</v>
      </c>
      <c r="AN25" s="13">
        <v>3</v>
      </c>
      <c r="AO25" s="13">
        <v>13</v>
      </c>
      <c r="AP25" s="13">
        <v>28</v>
      </c>
      <c r="AQ25" s="13">
        <v>14</v>
      </c>
      <c r="AR25" s="13">
        <v>2</v>
      </c>
      <c r="AS25" s="8"/>
    </row>
    <row r="26" spans="1:45" x14ac:dyDescent="0.2">
      <c r="A26" s="23"/>
      <c r="B26" s="23"/>
      <c r="C26" s="23"/>
      <c r="D26" s="14" t="s">
        <v>128</v>
      </c>
      <c r="E26" s="14"/>
      <c r="F26" s="14"/>
      <c r="G26" s="14"/>
      <c r="H26" s="14"/>
      <c r="I26" s="14"/>
      <c r="J26" s="14"/>
      <c r="K26" s="14"/>
      <c r="L26" s="14"/>
      <c r="M26" s="14"/>
      <c r="N26" s="15" t="s">
        <v>148</v>
      </c>
      <c r="O26" s="14"/>
      <c r="P26" s="14"/>
      <c r="Q26" s="14"/>
      <c r="R26" s="15" t="s">
        <v>137</v>
      </c>
      <c r="S26" s="14"/>
      <c r="T26" s="14"/>
      <c r="U26" s="14"/>
      <c r="V26" s="14"/>
      <c r="W26" s="15" t="s">
        <v>164</v>
      </c>
      <c r="X26" s="15" t="s">
        <v>164</v>
      </c>
      <c r="Y26" s="15" t="s">
        <v>132</v>
      </c>
      <c r="Z26" s="14"/>
      <c r="AA26" s="14"/>
      <c r="AB26" s="15" t="s">
        <v>165</v>
      </c>
      <c r="AC26" s="14"/>
      <c r="AD26" s="14"/>
      <c r="AE26" s="14"/>
      <c r="AF26" s="14"/>
      <c r="AG26" s="14"/>
      <c r="AH26" s="14"/>
      <c r="AI26" s="14"/>
      <c r="AJ26" s="14"/>
      <c r="AK26" s="14"/>
      <c r="AL26" s="14"/>
      <c r="AM26" s="14"/>
      <c r="AN26" s="14"/>
      <c r="AO26" s="14"/>
      <c r="AP26" s="14"/>
      <c r="AQ26" s="14"/>
      <c r="AR26" s="14"/>
      <c r="AS26" s="8"/>
    </row>
    <row r="27" spans="1:45" x14ac:dyDescent="0.2">
      <c r="A27" s="27"/>
      <c r="B27" s="27"/>
      <c r="C27" s="24" t="s">
        <v>142</v>
      </c>
      <c r="D27" s="12">
        <v>4.346674098006E-3</v>
      </c>
      <c r="E27" s="12">
        <v>3.2286846028280001E-3</v>
      </c>
      <c r="F27" s="12">
        <v>2.9293056836809999E-3</v>
      </c>
      <c r="G27" s="12">
        <v>2.5635221194050001E-3</v>
      </c>
      <c r="H27" s="12">
        <v>9.0067182323259991E-3</v>
      </c>
      <c r="I27" s="12">
        <v>0</v>
      </c>
      <c r="J27" s="12">
        <v>8.5626173261440005E-3</v>
      </c>
      <c r="K27" s="12">
        <v>0</v>
      </c>
      <c r="L27" s="12">
        <v>4.5416653314639998E-3</v>
      </c>
      <c r="M27" s="12">
        <v>7.768224056249E-3</v>
      </c>
      <c r="N27" s="12">
        <v>2.8543219517E-3</v>
      </c>
      <c r="O27" s="12">
        <v>5.0149246865130014E-3</v>
      </c>
      <c r="P27" s="12">
        <v>9.133074977909E-3</v>
      </c>
      <c r="Q27" s="12">
        <v>0</v>
      </c>
      <c r="R27" s="12">
        <v>6.4127035858030004E-3</v>
      </c>
      <c r="S27" s="12">
        <v>0</v>
      </c>
      <c r="T27" s="12">
        <v>8.5155738247979992E-3</v>
      </c>
      <c r="U27" s="12">
        <v>0</v>
      </c>
      <c r="V27" s="12">
        <v>0</v>
      </c>
      <c r="W27" s="12">
        <v>1.010568419576E-2</v>
      </c>
      <c r="X27" s="12">
        <v>4.8493004119630001E-3</v>
      </c>
      <c r="Y27" s="12">
        <v>4.6631842328389997E-3</v>
      </c>
      <c r="Z27" s="12">
        <v>0</v>
      </c>
      <c r="AA27" s="12">
        <v>0</v>
      </c>
      <c r="AB27" s="12">
        <v>0</v>
      </c>
      <c r="AC27" s="12">
        <v>5.0443201454889999E-3</v>
      </c>
      <c r="AD27" s="12">
        <v>1.4632804407380001E-2</v>
      </c>
      <c r="AE27" s="12">
        <v>0</v>
      </c>
      <c r="AF27" s="12">
        <v>0</v>
      </c>
      <c r="AG27" s="12">
        <v>0</v>
      </c>
      <c r="AH27" s="12">
        <v>0</v>
      </c>
      <c r="AI27" s="12">
        <v>0</v>
      </c>
      <c r="AJ27" s="12">
        <v>0</v>
      </c>
      <c r="AK27" s="12">
        <v>0</v>
      </c>
      <c r="AL27" s="12">
        <v>3.2909783512200001E-3</v>
      </c>
      <c r="AM27" s="12">
        <v>0</v>
      </c>
      <c r="AN27" s="12">
        <v>0</v>
      </c>
      <c r="AO27" s="12">
        <v>3.5656698541780001E-3</v>
      </c>
      <c r="AP27" s="12">
        <v>3.9928059802409998E-3</v>
      </c>
      <c r="AQ27" s="12">
        <v>7.8876997795440003E-3</v>
      </c>
      <c r="AR27" s="12">
        <v>0</v>
      </c>
      <c r="AS27" s="8"/>
    </row>
    <row r="28" spans="1:45" x14ac:dyDescent="0.2">
      <c r="A28" s="23"/>
      <c r="B28" s="23"/>
      <c r="C28" s="23"/>
      <c r="D28" s="13">
        <v>6</v>
      </c>
      <c r="E28" s="13">
        <v>1</v>
      </c>
      <c r="F28" s="13">
        <v>1</v>
      </c>
      <c r="G28" s="13">
        <v>1</v>
      </c>
      <c r="H28" s="13">
        <v>3</v>
      </c>
      <c r="I28" s="13">
        <v>0</v>
      </c>
      <c r="J28" s="13">
        <v>2</v>
      </c>
      <c r="K28" s="13">
        <v>0</v>
      </c>
      <c r="L28" s="13">
        <v>1</v>
      </c>
      <c r="M28" s="13">
        <v>3</v>
      </c>
      <c r="N28" s="13">
        <v>2</v>
      </c>
      <c r="O28" s="13">
        <v>3</v>
      </c>
      <c r="P28" s="13">
        <v>3</v>
      </c>
      <c r="Q28" s="13">
        <v>0</v>
      </c>
      <c r="R28" s="13">
        <v>1</v>
      </c>
      <c r="S28" s="13">
        <v>0</v>
      </c>
      <c r="T28" s="13">
        <v>1</v>
      </c>
      <c r="U28" s="13">
        <v>0</v>
      </c>
      <c r="V28" s="13">
        <v>0</v>
      </c>
      <c r="W28" s="13">
        <v>3</v>
      </c>
      <c r="X28" s="13">
        <v>2</v>
      </c>
      <c r="Y28" s="13">
        <v>1</v>
      </c>
      <c r="Z28" s="13">
        <v>0</v>
      </c>
      <c r="AA28" s="13">
        <v>0</v>
      </c>
      <c r="AB28" s="13">
        <v>0</v>
      </c>
      <c r="AC28" s="13">
        <v>3</v>
      </c>
      <c r="AD28" s="13">
        <v>2</v>
      </c>
      <c r="AE28" s="13">
        <v>0</v>
      </c>
      <c r="AF28" s="13">
        <v>0</v>
      </c>
      <c r="AG28" s="13">
        <v>0</v>
      </c>
      <c r="AH28" s="13">
        <v>0</v>
      </c>
      <c r="AI28" s="13">
        <v>0</v>
      </c>
      <c r="AJ28" s="13">
        <v>0</v>
      </c>
      <c r="AK28" s="13">
        <v>0</v>
      </c>
      <c r="AL28" s="13">
        <v>1</v>
      </c>
      <c r="AM28" s="13">
        <v>0</v>
      </c>
      <c r="AN28" s="13">
        <v>0</v>
      </c>
      <c r="AO28" s="13">
        <v>1</v>
      </c>
      <c r="AP28" s="13">
        <v>2</v>
      </c>
      <c r="AQ28" s="13">
        <v>3</v>
      </c>
      <c r="AR28" s="13">
        <v>0</v>
      </c>
      <c r="AS28" s="8"/>
    </row>
    <row r="29" spans="1:45" x14ac:dyDescent="0.2">
      <c r="A29" s="23"/>
      <c r="B29" s="23"/>
      <c r="C29" s="23"/>
      <c r="D29" s="14" t="s">
        <v>128</v>
      </c>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8"/>
    </row>
    <row r="30" spans="1:45" x14ac:dyDescent="0.2">
      <c r="A30" s="27"/>
      <c r="B30" s="27"/>
      <c r="C30" s="24" t="s">
        <v>67</v>
      </c>
      <c r="D30" s="12">
        <v>1</v>
      </c>
      <c r="E30" s="12">
        <v>1</v>
      </c>
      <c r="F30" s="12">
        <v>1</v>
      </c>
      <c r="G30" s="12">
        <v>1</v>
      </c>
      <c r="H30" s="12">
        <v>1</v>
      </c>
      <c r="I30" s="12">
        <v>1</v>
      </c>
      <c r="J30" s="12">
        <v>1</v>
      </c>
      <c r="K30" s="12">
        <v>1</v>
      </c>
      <c r="L30" s="12">
        <v>1</v>
      </c>
      <c r="M30" s="12">
        <v>1</v>
      </c>
      <c r="N30" s="12">
        <v>1</v>
      </c>
      <c r="O30" s="12">
        <v>1</v>
      </c>
      <c r="P30" s="12">
        <v>1</v>
      </c>
      <c r="Q30" s="12">
        <v>1</v>
      </c>
      <c r="R30" s="12">
        <v>1</v>
      </c>
      <c r="S30" s="12">
        <v>1</v>
      </c>
      <c r="T30" s="12">
        <v>1</v>
      </c>
      <c r="U30" s="12">
        <v>1</v>
      </c>
      <c r="V30" s="12">
        <v>1</v>
      </c>
      <c r="W30" s="12">
        <v>1</v>
      </c>
      <c r="X30" s="12">
        <v>1</v>
      </c>
      <c r="Y30" s="12">
        <v>1</v>
      </c>
      <c r="Z30" s="12">
        <v>1</v>
      </c>
      <c r="AA30" s="12">
        <v>1</v>
      </c>
      <c r="AB30" s="12">
        <v>1</v>
      </c>
      <c r="AC30" s="12">
        <v>1</v>
      </c>
      <c r="AD30" s="12">
        <v>1</v>
      </c>
      <c r="AE30" s="12">
        <v>1</v>
      </c>
      <c r="AF30" s="12">
        <v>1</v>
      </c>
      <c r="AG30" s="12">
        <v>1</v>
      </c>
      <c r="AH30" s="12">
        <v>1</v>
      </c>
      <c r="AI30" s="12">
        <v>1</v>
      </c>
      <c r="AJ30" s="12">
        <v>1</v>
      </c>
      <c r="AK30" s="12">
        <v>1</v>
      </c>
      <c r="AL30" s="12">
        <v>1</v>
      </c>
      <c r="AM30" s="12">
        <v>1</v>
      </c>
      <c r="AN30" s="12">
        <v>1</v>
      </c>
      <c r="AO30" s="12">
        <v>1</v>
      </c>
      <c r="AP30" s="12">
        <v>1</v>
      </c>
      <c r="AQ30" s="12">
        <v>1</v>
      </c>
      <c r="AR30" s="12">
        <v>1</v>
      </c>
      <c r="AS30" s="8"/>
    </row>
    <row r="31" spans="1:45" x14ac:dyDescent="0.2">
      <c r="A31" s="23"/>
      <c r="B31" s="23"/>
      <c r="C31" s="23"/>
      <c r="D31" s="13">
        <v>1318</v>
      </c>
      <c r="E31" s="13">
        <v>280</v>
      </c>
      <c r="F31" s="13">
        <v>347</v>
      </c>
      <c r="G31" s="13">
        <v>374</v>
      </c>
      <c r="H31" s="13">
        <v>317</v>
      </c>
      <c r="I31" s="13">
        <v>109</v>
      </c>
      <c r="J31" s="13">
        <v>194</v>
      </c>
      <c r="K31" s="13">
        <v>199</v>
      </c>
      <c r="L31" s="13">
        <v>287</v>
      </c>
      <c r="M31" s="13">
        <v>411</v>
      </c>
      <c r="N31" s="13">
        <v>730</v>
      </c>
      <c r="O31" s="13">
        <v>483</v>
      </c>
      <c r="P31" s="13">
        <v>311</v>
      </c>
      <c r="Q31" s="13">
        <v>125</v>
      </c>
      <c r="R31" s="13">
        <v>162</v>
      </c>
      <c r="S31" s="13">
        <v>189</v>
      </c>
      <c r="T31" s="13">
        <v>141</v>
      </c>
      <c r="U31" s="13">
        <v>53</v>
      </c>
      <c r="V31" s="13">
        <v>157</v>
      </c>
      <c r="W31" s="13">
        <v>292</v>
      </c>
      <c r="X31" s="13">
        <v>360</v>
      </c>
      <c r="Y31" s="13">
        <v>232</v>
      </c>
      <c r="Z31" s="13">
        <v>251</v>
      </c>
      <c r="AA31" s="13">
        <v>88</v>
      </c>
      <c r="AB31" s="13">
        <v>9</v>
      </c>
      <c r="AC31" s="13">
        <v>547</v>
      </c>
      <c r="AD31" s="13">
        <v>124</v>
      </c>
      <c r="AE31" s="13">
        <v>25</v>
      </c>
      <c r="AF31" s="13">
        <v>54</v>
      </c>
      <c r="AG31" s="13">
        <v>99</v>
      </c>
      <c r="AH31" s="13">
        <v>35</v>
      </c>
      <c r="AI31" s="13">
        <v>5</v>
      </c>
      <c r="AJ31" s="13">
        <v>16</v>
      </c>
      <c r="AK31" s="13">
        <v>3</v>
      </c>
      <c r="AL31" s="13">
        <v>338</v>
      </c>
      <c r="AM31" s="13">
        <v>3</v>
      </c>
      <c r="AN31" s="13">
        <v>61</v>
      </c>
      <c r="AO31" s="13">
        <v>264</v>
      </c>
      <c r="AP31" s="13">
        <v>500</v>
      </c>
      <c r="AQ31" s="13">
        <v>363</v>
      </c>
      <c r="AR31" s="13">
        <v>37</v>
      </c>
      <c r="AS31" s="8"/>
    </row>
    <row r="32" spans="1:45" x14ac:dyDescent="0.2">
      <c r="A32" s="23"/>
      <c r="B32" s="23"/>
      <c r="C32" s="23"/>
      <c r="D32" s="14" t="s">
        <v>128</v>
      </c>
      <c r="E32" s="14" t="s">
        <v>128</v>
      </c>
      <c r="F32" s="14" t="s">
        <v>128</v>
      </c>
      <c r="G32" s="14" t="s">
        <v>128</v>
      </c>
      <c r="H32" s="14" t="s">
        <v>128</v>
      </c>
      <c r="I32" s="14" t="s">
        <v>128</v>
      </c>
      <c r="J32" s="14" t="s">
        <v>128</v>
      </c>
      <c r="K32" s="14" t="s">
        <v>128</v>
      </c>
      <c r="L32" s="14" t="s">
        <v>128</v>
      </c>
      <c r="M32" s="14" t="s">
        <v>128</v>
      </c>
      <c r="N32" s="14" t="s">
        <v>128</v>
      </c>
      <c r="O32" s="14" t="s">
        <v>128</v>
      </c>
      <c r="P32" s="14" t="s">
        <v>128</v>
      </c>
      <c r="Q32" s="14" t="s">
        <v>128</v>
      </c>
      <c r="R32" s="14" t="s">
        <v>128</v>
      </c>
      <c r="S32" s="14" t="s">
        <v>128</v>
      </c>
      <c r="T32" s="14" t="s">
        <v>128</v>
      </c>
      <c r="U32" s="14" t="s">
        <v>128</v>
      </c>
      <c r="V32" s="14" t="s">
        <v>128</v>
      </c>
      <c r="W32" s="14" t="s">
        <v>128</v>
      </c>
      <c r="X32" s="14" t="s">
        <v>128</v>
      </c>
      <c r="Y32" s="14" t="s">
        <v>128</v>
      </c>
      <c r="Z32" s="14" t="s">
        <v>128</v>
      </c>
      <c r="AA32" s="14" t="s">
        <v>128</v>
      </c>
      <c r="AB32" s="14" t="s">
        <v>128</v>
      </c>
      <c r="AC32" s="14" t="s">
        <v>128</v>
      </c>
      <c r="AD32" s="14" t="s">
        <v>128</v>
      </c>
      <c r="AE32" s="14" t="s">
        <v>128</v>
      </c>
      <c r="AF32" s="14" t="s">
        <v>128</v>
      </c>
      <c r="AG32" s="14" t="s">
        <v>128</v>
      </c>
      <c r="AH32" s="14" t="s">
        <v>128</v>
      </c>
      <c r="AI32" s="14" t="s">
        <v>128</v>
      </c>
      <c r="AJ32" s="14" t="s">
        <v>128</v>
      </c>
      <c r="AK32" s="14" t="s">
        <v>128</v>
      </c>
      <c r="AL32" s="14" t="s">
        <v>128</v>
      </c>
      <c r="AM32" s="14" t="s">
        <v>128</v>
      </c>
      <c r="AN32" s="14" t="s">
        <v>128</v>
      </c>
      <c r="AO32" s="14" t="s">
        <v>128</v>
      </c>
      <c r="AP32" s="14" t="s">
        <v>128</v>
      </c>
      <c r="AQ32" s="14" t="s">
        <v>128</v>
      </c>
      <c r="AR32" s="14" t="s">
        <v>128</v>
      </c>
      <c r="AS32" s="8"/>
    </row>
    <row r="33" spans="1:45" x14ac:dyDescent="0.2">
      <c r="A33" s="27"/>
      <c r="B33" s="24" t="s">
        <v>169</v>
      </c>
      <c r="C33" s="24" t="s">
        <v>127</v>
      </c>
      <c r="D33" s="12">
        <v>0.64725770369079993</v>
      </c>
      <c r="E33" s="12">
        <v>0.64903656725570003</v>
      </c>
      <c r="F33" s="12">
        <v>0.59567435775099997</v>
      </c>
      <c r="G33" s="12">
        <v>0.67071029884919997</v>
      </c>
      <c r="H33" s="12">
        <v>0.67538316573480006</v>
      </c>
      <c r="I33" s="12">
        <v>0.65416748771580002</v>
      </c>
      <c r="J33" s="12">
        <v>0.59509928707930004</v>
      </c>
      <c r="K33" s="12">
        <v>0.61076494596700004</v>
      </c>
      <c r="L33" s="12">
        <v>0.64639271179220004</v>
      </c>
      <c r="M33" s="12">
        <v>0.67666830162279989</v>
      </c>
      <c r="N33" s="12">
        <v>0.56433737992660005</v>
      </c>
      <c r="O33" s="12">
        <v>0.71875828860989999</v>
      </c>
      <c r="P33" s="12">
        <v>0.49923629569249989</v>
      </c>
      <c r="Q33" s="12">
        <v>0.56035332147859995</v>
      </c>
      <c r="R33" s="12">
        <v>0.52936295004629996</v>
      </c>
      <c r="S33" s="12">
        <v>0.63952255359310006</v>
      </c>
      <c r="T33" s="12">
        <v>0.86084226729009994</v>
      </c>
      <c r="U33" s="12">
        <v>0.69391738179520002</v>
      </c>
      <c r="V33" s="12">
        <v>0.95606149596540002</v>
      </c>
      <c r="W33" s="12">
        <v>0.43326383343140001</v>
      </c>
      <c r="X33" s="12">
        <v>0.54661406631330001</v>
      </c>
      <c r="Y33" s="12">
        <v>0.64867093035910006</v>
      </c>
      <c r="Z33" s="12">
        <v>0.88775587473849993</v>
      </c>
      <c r="AA33" s="12">
        <v>0.96400957196949999</v>
      </c>
      <c r="AB33" s="12">
        <v>0.43168148613090002</v>
      </c>
      <c r="AC33" s="12">
        <v>0.62451431627050003</v>
      </c>
      <c r="AD33" s="12">
        <v>0.58476839054560004</v>
      </c>
      <c r="AE33" s="12">
        <v>0.78262430867960009</v>
      </c>
      <c r="AF33" s="12">
        <v>0.54721465249470003</v>
      </c>
      <c r="AG33" s="12">
        <v>0.49561140457899999</v>
      </c>
      <c r="AH33" s="12">
        <v>0.69798321601829993</v>
      </c>
      <c r="AI33" s="12">
        <v>0.55404149722880003</v>
      </c>
      <c r="AJ33" s="12">
        <v>0.81950329338299999</v>
      </c>
      <c r="AK33" s="12">
        <v>0.81666153950850007</v>
      </c>
      <c r="AL33" s="12">
        <v>0.74270164382510007</v>
      </c>
      <c r="AM33" s="12">
        <v>0.3784570143407</v>
      </c>
      <c r="AN33" s="12">
        <v>0.63780744590909999</v>
      </c>
      <c r="AO33" s="12">
        <v>0.59400763471780005</v>
      </c>
      <c r="AP33" s="12">
        <v>0.6402179647913</v>
      </c>
      <c r="AQ33" s="12">
        <v>0.6935966198929</v>
      </c>
      <c r="AR33" s="12">
        <v>0.56961916729930007</v>
      </c>
      <c r="AS33" s="8"/>
    </row>
    <row r="34" spans="1:45" x14ac:dyDescent="0.2">
      <c r="A34" s="23"/>
      <c r="B34" s="23"/>
      <c r="C34" s="23"/>
      <c r="D34" s="13">
        <v>864</v>
      </c>
      <c r="E34" s="13">
        <v>179</v>
      </c>
      <c r="F34" s="13">
        <v>218</v>
      </c>
      <c r="G34" s="13">
        <v>241</v>
      </c>
      <c r="H34" s="13">
        <v>226</v>
      </c>
      <c r="I34" s="13">
        <v>75</v>
      </c>
      <c r="J34" s="13">
        <v>115</v>
      </c>
      <c r="K34" s="13">
        <v>121</v>
      </c>
      <c r="L34" s="13">
        <v>181</v>
      </c>
      <c r="M34" s="13">
        <v>285</v>
      </c>
      <c r="N34" s="13">
        <v>429</v>
      </c>
      <c r="O34" s="13">
        <v>361</v>
      </c>
      <c r="P34" s="13">
        <v>151</v>
      </c>
      <c r="Q34" s="13">
        <v>79</v>
      </c>
      <c r="R34" s="13">
        <v>86</v>
      </c>
      <c r="S34" s="13">
        <v>117</v>
      </c>
      <c r="T34" s="13">
        <v>122</v>
      </c>
      <c r="U34" s="13">
        <v>42</v>
      </c>
      <c r="V34" s="13">
        <v>148</v>
      </c>
      <c r="W34" s="13">
        <v>120</v>
      </c>
      <c r="X34" s="13">
        <v>212</v>
      </c>
      <c r="Y34" s="13">
        <v>159</v>
      </c>
      <c r="Z34" s="13">
        <v>221</v>
      </c>
      <c r="AA34" s="13">
        <v>83</v>
      </c>
      <c r="AB34" s="13">
        <v>4</v>
      </c>
      <c r="AC34" s="13">
        <v>338</v>
      </c>
      <c r="AD34" s="13">
        <v>73</v>
      </c>
      <c r="AE34" s="13">
        <v>17</v>
      </c>
      <c r="AF34" s="13">
        <v>32</v>
      </c>
      <c r="AG34" s="13">
        <v>61</v>
      </c>
      <c r="AH34" s="13">
        <v>24</v>
      </c>
      <c r="AI34" s="13">
        <v>2</v>
      </c>
      <c r="AJ34" s="13">
        <v>13</v>
      </c>
      <c r="AK34" s="13">
        <v>2</v>
      </c>
      <c r="AL34" s="13">
        <v>251</v>
      </c>
      <c r="AM34" s="13">
        <v>1</v>
      </c>
      <c r="AN34" s="13">
        <v>35</v>
      </c>
      <c r="AO34" s="13">
        <v>160</v>
      </c>
      <c r="AP34" s="13">
        <v>328</v>
      </c>
      <c r="AQ34" s="13">
        <v>248</v>
      </c>
      <c r="AR34" s="13">
        <v>25</v>
      </c>
      <c r="AS34" s="8"/>
    </row>
    <row r="35" spans="1:45" x14ac:dyDescent="0.2">
      <c r="A35" s="23"/>
      <c r="B35" s="23"/>
      <c r="C35" s="23"/>
      <c r="D35" s="14" t="s">
        <v>128</v>
      </c>
      <c r="E35" s="14"/>
      <c r="F35" s="14"/>
      <c r="G35" s="14"/>
      <c r="H35" s="14"/>
      <c r="I35" s="14"/>
      <c r="J35" s="14"/>
      <c r="K35" s="14"/>
      <c r="L35" s="14"/>
      <c r="M35" s="14"/>
      <c r="N35" s="14"/>
      <c r="O35" s="15" t="s">
        <v>154</v>
      </c>
      <c r="P35" s="14"/>
      <c r="Q35" s="14"/>
      <c r="R35" s="14"/>
      <c r="S35" s="14"/>
      <c r="T35" s="15" t="s">
        <v>170</v>
      </c>
      <c r="U35" s="14"/>
      <c r="V35" s="15" t="s">
        <v>171</v>
      </c>
      <c r="W35" s="14"/>
      <c r="X35" s="14"/>
      <c r="Y35" s="15" t="s">
        <v>133</v>
      </c>
      <c r="Z35" s="15" t="s">
        <v>151</v>
      </c>
      <c r="AA35" s="15" t="s">
        <v>152</v>
      </c>
      <c r="AB35" s="14"/>
      <c r="AC35" s="14"/>
      <c r="AD35" s="14"/>
      <c r="AE35" s="14"/>
      <c r="AF35" s="14"/>
      <c r="AG35" s="14"/>
      <c r="AH35" s="14"/>
      <c r="AI35" s="14"/>
      <c r="AJ35" s="14"/>
      <c r="AK35" s="14"/>
      <c r="AL35" s="15" t="s">
        <v>137</v>
      </c>
      <c r="AM35" s="14"/>
      <c r="AN35" s="14"/>
      <c r="AO35" s="14"/>
      <c r="AP35" s="14"/>
      <c r="AQ35" s="14"/>
      <c r="AR35" s="14"/>
      <c r="AS35" s="8"/>
    </row>
    <row r="36" spans="1:45" x14ac:dyDescent="0.2">
      <c r="A36" s="27"/>
      <c r="B36" s="27"/>
      <c r="C36" s="24" t="s">
        <v>153</v>
      </c>
      <c r="D36" s="12">
        <v>0.33834066540829999</v>
      </c>
      <c r="E36" s="12">
        <v>0.34472351499420001</v>
      </c>
      <c r="F36" s="12">
        <v>0.33511568430939997</v>
      </c>
      <c r="G36" s="12">
        <v>0.32535571217249998</v>
      </c>
      <c r="H36" s="12">
        <v>0.35173297514450003</v>
      </c>
      <c r="I36" s="12">
        <v>0.26406481773180002</v>
      </c>
      <c r="J36" s="12">
        <v>0.34921084557979998</v>
      </c>
      <c r="K36" s="12">
        <v>0.36520019252879998</v>
      </c>
      <c r="L36" s="12">
        <v>0.31016906973649999</v>
      </c>
      <c r="M36" s="12">
        <v>0.35433611257370001</v>
      </c>
      <c r="N36" s="12">
        <v>0.25580328209370001</v>
      </c>
      <c r="O36" s="12">
        <v>0.4102757134285</v>
      </c>
      <c r="P36" s="12">
        <v>0.2258188182767</v>
      </c>
      <c r="Q36" s="12">
        <v>0.32038341154689998</v>
      </c>
      <c r="R36" s="12">
        <v>0.17849699936839999</v>
      </c>
      <c r="S36" s="12">
        <v>0.35552168283980001</v>
      </c>
      <c r="T36" s="12">
        <v>0.44638612147960011</v>
      </c>
      <c r="U36" s="12">
        <v>0.3806074990669</v>
      </c>
      <c r="V36" s="12">
        <v>0.63386575521159993</v>
      </c>
      <c r="W36" s="12">
        <v>0.17287089321320001</v>
      </c>
      <c r="X36" s="12">
        <v>0.24176494739179999</v>
      </c>
      <c r="Y36" s="12">
        <v>0.3669149220997</v>
      </c>
      <c r="Z36" s="12">
        <v>0.4978195681773</v>
      </c>
      <c r="AA36" s="12">
        <v>0.65764604839559992</v>
      </c>
      <c r="AB36" s="12">
        <v>0.20045376207009999</v>
      </c>
      <c r="AC36" s="12">
        <v>0.28788586662389998</v>
      </c>
      <c r="AD36" s="12">
        <v>0.29318525494030001</v>
      </c>
      <c r="AE36" s="12">
        <v>0.4785877741622</v>
      </c>
      <c r="AF36" s="12">
        <v>0.207335667025</v>
      </c>
      <c r="AG36" s="12">
        <v>0.31236642437529999</v>
      </c>
      <c r="AH36" s="12">
        <v>0.33154074300550002</v>
      </c>
      <c r="AI36" s="12">
        <v>0.55404149722880003</v>
      </c>
      <c r="AJ36" s="12">
        <v>0.29011577037000003</v>
      </c>
      <c r="AK36" s="12">
        <v>0.81666153950850007</v>
      </c>
      <c r="AL36" s="12">
        <v>0.44149635857739999</v>
      </c>
      <c r="AM36" s="12">
        <v>0.3784570143407</v>
      </c>
      <c r="AN36" s="12">
        <v>0.41499782870259999</v>
      </c>
      <c r="AO36" s="12">
        <v>0.29882901335779999</v>
      </c>
      <c r="AP36" s="12">
        <v>0.34953577257120011</v>
      </c>
      <c r="AQ36" s="12">
        <v>0.33269551731859998</v>
      </c>
      <c r="AR36" s="12">
        <v>0.28609925505810002</v>
      </c>
      <c r="AS36" s="8"/>
    </row>
    <row r="37" spans="1:45" x14ac:dyDescent="0.2">
      <c r="A37" s="23"/>
      <c r="B37" s="23"/>
      <c r="C37" s="23"/>
      <c r="D37" s="13">
        <v>450</v>
      </c>
      <c r="E37" s="13">
        <v>94</v>
      </c>
      <c r="F37" s="13">
        <v>121</v>
      </c>
      <c r="G37" s="13">
        <v>118</v>
      </c>
      <c r="H37" s="13">
        <v>117</v>
      </c>
      <c r="I37" s="13">
        <v>35</v>
      </c>
      <c r="J37" s="13">
        <v>66</v>
      </c>
      <c r="K37" s="13">
        <v>65</v>
      </c>
      <c r="L37" s="13">
        <v>91</v>
      </c>
      <c r="M37" s="13">
        <v>145</v>
      </c>
      <c r="N37" s="13">
        <v>205</v>
      </c>
      <c r="O37" s="13">
        <v>204</v>
      </c>
      <c r="P37" s="13">
        <v>70</v>
      </c>
      <c r="Q37" s="13">
        <v>44</v>
      </c>
      <c r="R37" s="13">
        <v>27</v>
      </c>
      <c r="S37" s="13">
        <v>66</v>
      </c>
      <c r="T37" s="13">
        <v>64</v>
      </c>
      <c r="U37" s="13">
        <v>21</v>
      </c>
      <c r="V37" s="13">
        <v>100</v>
      </c>
      <c r="W37" s="13">
        <v>48</v>
      </c>
      <c r="X37" s="13">
        <v>99</v>
      </c>
      <c r="Y37" s="13">
        <v>83</v>
      </c>
      <c r="Z37" s="13">
        <v>124</v>
      </c>
      <c r="AA37" s="13">
        <v>58</v>
      </c>
      <c r="AB37" s="13">
        <v>2</v>
      </c>
      <c r="AC37" s="13">
        <v>162</v>
      </c>
      <c r="AD37" s="13">
        <v>37</v>
      </c>
      <c r="AE37" s="13">
        <v>11</v>
      </c>
      <c r="AF37" s="13">
        <v>13</v>
      </c>
      <c r="AG37" s="13">
        <v>37</v>
      </c>
      <c r="AH37" s="13">
        <v>10</v>
      </c>
      <c r="AI37" s="13">
        <v>2</v>
      </c>
      <c r="AJ37" s="13">
        <v>6</v>
      </c>
      <c r="AK37" s="13">
        <v>2</v>
      </c>
      <c r="AL37" s="13">
        <v>143</v>
      </c>
      <c r="AM37" s="13">
        <v>1</v>
      </c>
      <c r="AN37" s="13">
        <v>20</v>
      </c>
      <c r="AO37" s="13">
        <v>77</v>
      </c>
      <c r="AP37" s="13">
        <v>183</v>
      </c>
      <c r="AQ37" s="13">
        <v>121</v>
      </c>
      <c r="AR37" s="13">
        <v>12</v>
      </c>
      <c r="AS37" s="8"/>
    </row>
    <row r="38" spans="1:45" x14ac:dyDescent="0.2">
      <c r="A38" s="23"/>
      <c r="B38" s="23"/>
      <c r="C38" s="23"/>
      <c r="D38" s="14" t="s">
        <v>128</v>
      </c>
      <c r="E38" s="14"/>
      <c r="F38" s="14"/>
      <c r="G38" s="14"/>
      <c r="H38" s="14"/>
      <c r="I38" s="14"/>
      <c r="J38" s="14"/>
      <c r="K38" s="14"/>
      <c r="L38" s="14"/>
      <c r="M38" s="14"/>
      <c r="N38" s="14"/>
      <c r="O38" s="15" t="s">
        <v>154</v>
      </c>
      <c r="P38" s="14"/>
      <c r="Q38" s="14"/>
      <c r="R38" s="14"/>
      <c r="S38" s="14"/>
      <c r="T38" s="15" t="s">
        <v>149</v>
      </c>
      <c r="U38" s="14"/>
      <c r="V38" s="15" t="s">
        <v>172</v>
      </c>
      <c r="W38" s="14"/>
      <c r="X38" s="14"/>
      <c r="Y38" s="15" t="s">
        <v>133</v>
      </c>
      <c r="Z38" s="15" t="s">
        <v>173</v>
      </c>
      <c r="AA38" s="15" t="s">
        <v>156</v>
      </c>
      <c r="AB38" s="14"/>
      <c r="AC38" s="14"/>
      <c r="AD38" s="14"/>
      <c r="AE38" s="14"/>
      <c r="AF38" s="14"/>
      <c r="AG38" s="14"/>
      <c r="AH38" s="14"/>
      <c r="AI38" s="14"/>
      <c r="AJ38" s="14"/>
      <c r="AK38" s="14"/>
      <c r="AL38" s="15" t="s">
        <v>133</v>
      </c>
      <c r="AM38" s="14"/>
      <c r="AN38" s="14"/>
      <c r="AO38" s="14"/>
      <c r="AP38" s="14"/>
      <c r="AQ38" s="14"/>
      <c r="AR38" s="14"/>
      <c r="AS38" s="8"/>
    </row>
    <row r="39" spans="1:45" x14ac:dyDescent="0.2">
      <c r="A39" s="27"/>
      <c r="B39" s="27"/>
      <c r="C39" s="24" t="s">
        <v>157</v>
      </c>
      <c r="D39" s="12">
        <v>0.30891703828240002</v>
      </c>
      <c r="E39" s="12">
        <v>0.30431305226159999</v>
      </c>
      <c r="F39" s="12">
        <v>0.2605586734416</v>
      </c>
      <c r="G39" s="12">
        <v>0.34535458667669999</v>
      </c>
      <c r="H39" s="12">
        <v>0.32365019059029998</v>
      </c>
      <c r="I39" s="12">
        <v>0.39010266998389997</v>
      </c>
      <c r="J39" s="12">
        <v>0.24588844149950001</v>
      </c>
      <c r="K39" s="12">
        <v>0.2455647534382</v>
      </c>
      <c r="L39" s="12">
        <v>0.33622364205560001</v>
      </c>
      <c r="M39" s="12">
        <v>0.32233218904920002</v>
      </c>
      <c r="N39" s="12">
        <v>0.30853409783289998</v>
      </c>
      <c r="O39" s="12">
        <v>0.30848257518150002</v>
      </c>
      <c r="P39" s="12">
        <v>0.2734174774159</v>
      </c>
      <c r="Q39" s="12">
        <v>0.2399699099317</v>
      </c>
      <c r="R39" s="12">
        <v>0.3508659506779</v>
      </c>
      <c r="S39" s="12">
        <v>0.28400087075329999</v>
      </c>
      <c r="T39" s="12">
        <v>0.4144561458105</v>
      </c>
      <c r="U39" s="12">
        <v>0.31330988272830002</v>
      </c>
      <c r="V39" s="12">
        <v>0.32219574075390001</v>
      </c>
      <c r="W39" s="12">
        <v>0.26039294021819998</v>
      </c>
      <c r="X39" s="12">
        <v>0.30484911892150002</v>
      </c>
      <c r="Y39" s="12">
        <v>0.28175600825949998</v>
      </c>
      <c r="Z39" s="12">
        <v>0.38993630656119999</v>
      </c>
      <c r="AA39" s="12">
        <v>0.30636352357379998</v>
      </c>
      <c r="AB39" s="12">
        <v>0.2312277240608</v>
      </c>
      <c r="AC39" s="12">
        <v>0.33662844964659999</v>
      </c>
      <c r="AD39" s="12">
        <v>0.29158313560530003</v>
      </c>
      <c r="AE39" s="12">
        <v>0.30403653451739998</v>
      </c>
      <c r="AF39" s="12">
        <v>0.33987898546970002</v>
      </c>
      <c r="AG39" s="12">
        <v>0.1832449802037</v>
      </c>
      <c r="AH39" s="12">
        <v>0.36644247301290001</v>
      </c>
      <c r="AI39" s="12">
        <v>0</v>
      </c>
      <c r="AJ39" s="12">
        <v>0.52938752301309999</v>
      </c>
      <c r="AK39" s="12">
        <v>0</v>
      </c>
      <c r="AL39" s="12">
        <v>0.30120528524770002</v>
      </c>
      <c r="AM39" s="12">
        <v>0</v>
      </c>
      <c r="AN39" s="12">
        <v>0.2228096172065</v>
      </c>
      <c r="AO39" s="12">
        <v>0.29517862136</v>
      </c>
      <c r="AP39" s="12">
        <v>0.2906821922201</v>
      </c>
      <c r="AQ39" s="12">
        <v>0.36090110257430003</v>
      </c>
      <c r="AR39" s="12">
        <v>0.28351991224119999</v>
      </c>
      <c r="AS39" s="8"/>
    </row>
    <row r="40" spans="1:45" x14ac:dyDescent="0.2">
      <c r="A40" s="23"/>
      <c r="B40" s="23"/>
      <c r="C40" s="23"/>
      <c r="D40" s="13">
        <v>414</v>
      </c>
      <c r="E40" s="13">
        <v>85</v>
      </c>
      <c r="F40" s="13">
        <v>97</v>
      </c>
      <c r="G40" s="13">
        <v>123</v>
      </c>
      <c r="H40" s="13">
        <v>109</v>
      </c>
      <c r="I40" s="13">
        <v>40</v>
      </c>
      <c r="J40" s="13">
        <v>49</v>
      </c>
      <c r="K40" s="13">
        <v>56</v>
      </c>
      <c r="L40" s="13">
        <v>90</v>
      </c>
      <c r="M40" s="13">
        <v>140</v>
      </c>
      <c r="N40" s="13">
        <v>224</v>
      </c>
      <c r="O40" s="13">
        <v>157</v>
      </c>
      <c r="P40" s="13">
        <v>81</v>
      </c>
      <c r="Q40" s="13">
        <v>35</v>
      </c>
      <c r="R40" s="13">
        <v>59</v>
      </c>
      <c r="S40" s="13">
        <v>51</v>
      </c>
      <c r="T40" s="13">
        <v>58</v>
      </c>
      <c r="U40" s="13">
        <v>21</v>
      </c>
      <c r="V40" s="13">
        <v>48</v>
      </c>
      <c r="W40" s="13">
        <v>72</v>
      </c>
      <c r="X40" s="13">
        <v>113</v>
      </c>
      <c r="Y40" s="13">
        <v>76</v>
      </c>
      <c r="Z40" s="13">
        <v>97</v>
      </c>
      <c r="AA40" s="13">
        <v>25</v>
      </c>
      <c r="AB40" s="13">
        <v>2</v>
      </c>
      <c r="AC40" s="13">
        <v>176</v>
      </c>
      <c r="AD40" s="13">
        <v>36</v>
      </c>
      <c r="AE40" s="13">
        <v>6</v>
      </c>
      <c r="AF40" s="13">
        <v>19</v>
      </c>
      <c r="AG40" s="13">
        <v>24</v>
      </c>
      <c r="AH40" s="13">
        <v>14</v>
      </c>
      <c r="AI40" s="13">
        <v>0</v>
      </c>
      <c r="AJ40" s="13">
        <v>7</v>
      </c>
      <c r="AK40" s="13">
        <v>0</v>
      </c>
      <c r="AL40" s="13">
        <v>108</v>
      </c>
      <c r="AM40" s="13">
        <v>0</v>
      </c>
      <c r="AN40" s="13">
        <v>15</v>
      </c>
      <c r="AO40" s="13">
        <v>83</v>
      </c>
      <c r="AP40" s="13">
        <v>145</v>
      </c>
      <c r="AQ40" s="13">
        <v>127</v>
      </c>
      <c r="AR40" s="13">
        <v>13</v>
      </c>
      <c r="AS40" s="8"/>
    </row>
    <row r="41" spans="1:45" x14ac:dyDescent="0.2">
      <c r="A41" s="23"/>
      <c r="B41" s="23"/>
      <c r="C41" s="23"/>
      <c r="D41" s="14" t="s">
        <v>128</v>
      </c>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8"/>
    </row>
    <row r="42" spans="1:45" x14ac:dyDescent="0.2">
      <c r="A42" s="27"/>
      <c r="B42" s="27"/>
      <c r="C42" s="24" t="s">
        <v>158</v>
      </c>
      <c r="D42" s="12">
        <v>0.2657348698109</v>
      </c>
      <c r="E42" s="12">
        <v>0.2780723131933</v>
      </c>
      <c r="F42" s="12">
        <v>0.29767466929539999</v>
      </c>
      <c r="G42" s="12">
        <v>0.24697884511769999</v>
      </c>
      <c r="H42" s="12">
        <v>0.2416488891254</v>
      </c>
      <c r="I42" s="12">
        <v>0.22625304507050001</v>
      </c>
      <c r="J42" s="12">
        <v>0.30673829847970002</v>
      </c>
      <c r="K42" s="12">
        <v>0.28366095264340002</v>
      </c>
      <c r="L42" s="12">
        <v>0.29621423424409998</v>
      </c>
      <c r="M42" s="12">
        <v>0.2490078465536</v>
      </c>
      <c r="N42" s="12">
        <v>0.31275360043490003</v>
      </c>
      <c r="O42" s="12">
        <v>0.23300967504869999</v>
      </c>
      <c r="P42" s="12">
        <v>0.39181212344979999</v>
      </c>
      <c r="Q42" s="12">
        <v>0.26010301910520001</v>
      </c>
      <c r="R42" s="12">
        <v>0.32762934514820002</v>
      </c>
      <c r="S42" s="12">
        <v>0.30459959230290001</v>
      </c>
      <c r="T42" s="12">
        <v>0.13129415539059999</v>
      </c>
      <c r="U42" s="12">
        <v>0.21655856565199999</v>
      </c>
      <c r="V42" s="12">
        <v>2.9541156483720001E-2</v>
      </c>
      <c r="W42" s="12">
        <v>0.41333518430229998</v>
      </c>
      <c r="X42" s="12">
        <v>0.32950829054640002</v>
      </c>
      <c r="Y42" s="12">
        <v>0.29572915042300002</v>
      </c>
      <c r="Z42" s="12">
        <v>0.1032713700154</v>
      </c>
      <c r="AA42" s="12">
        <v>1.172183078864E-2</v>
      </c>
      <c r="AB42" s="12">
        <v>0.18694338320910001</v>
      </c>
      <c r="AC42" s="12">
        <v>0.27748699828590001</v>
      </c>
      <c r="AD42" s="12">
        <v>0.31882040507409998</v>
      </c>
      <c r="AE42" s="12">
        <v>0.12027989247360001</v>
      </c>
      <c r="AF42" s="12">
        <v>0.4075295472728</v>
      </c>
      <c r="AG42" s="12">
        <v>0.39795431473519999</v>
      </c>
      <c r="AH42" s="12">
        <v>0.29087239166060003</v>
      </c>
      <c r="AI42" s="12">
        <v>0.44595850277120003</v>
      </c>
      <c r="AJ42" s="12">
        <v>9.9454779870519996E-2</v>
      </c>
      <c r="AK42" s="12">
        <v>0.18333846049149999</v>
      </c>
      <c r="AL42" s="12">
        <v>0.1869756028223</v>
      </c>
      <c r="AM42" s="12">
        <v>0.6215429856593</v>
      </c>
      <c r="AN42" s="12">
        <v>0.31574064305639998</v>
      </c>
      <c r="AO42" s="12">
        <v>0.3119211400977</v>
      </c>
      <c r="AP42" s="12">
        <v>0.26565368494980002</v>
      </c>
      <c r="AQ42" s="12">
        <v>0.24581944991669999</v>
      </c>
      <c r="AR42" s="12">
        <v>0.17177417097770001</v>
      </c>
      <c r="AS42" s="8"/>
    </row>
    <row r="43" spans="1:45" x14ac:dyDescent="0.2">
      <c r="A43" s="23"/>
      <c r="B43" s="23"/>
      <c r="C43" s="23"/>
      <c r="D43" s="13">
        <v>339</v>
      </c>
      <c r="E43" s="13">
        <v>79</v>
      </c>
      <c r="F43" s="13">
        <v>94</v>
      </c>
      <c r="G43" s="13">
        <v>91</v>
      </c>
      <c r="H43" s="13">
        <v>75</v>
      </c>
      <c r="I43" s="13">
        <v>22</v>
      </c>
      <c r="J43" s="13">
        <v>54</v>
      </c>
      <c r="K43" s="13">
        <v>57</v>
      </c>
      <c r="L43" s="13">
        <v>85</v>
      </c>
      <c r="M43" s="13">
        <v>98</v>
      </c>
      <c r="N43" s="13">
        <v>216</v>
      </c>
      <c r="O43" s="13">
        <v>104</v>
      </c>
      <c r="P43" s="13">
        <v>122</v>
      </c>
      <c r="Q43" s="13">
        <v>31</v>
      </c>
      <c r="R43" s="13">
        <v>51</v>
      </c>
      <c r="S43" s="13">
        <v>57</v>
      </c>
      <c r="T43" s="13">
        <v>18</v>
      </c>
      <c r="U43" s="13">
        <v>9</v>
      </c>
      <c r="V43" s="13">
        <v>7</v>
      </c>
      <c r="W43" s="13">
        <v>124</v>
      </c>
      <c r="X43" s="13">
        <v>106</v>
      </c>
      <c r="Y43" s="13">
        <v>62</v>
      </c>
      <c r="Z43" s="13">
        <v>27</v>
      </c>
      <c r="AA43" s="13">
        <v>3</v>
      </c>
      <c r="AB43" s="13">
        <v>2</v>
      </c>
      <c r="AC43" s="13">
        <v>156</v>
      </c>
      <c r="AD43" s="13">
        <v>34</v>
      </c>
      <c r="AE43" s="13">
        <v>4</v>
      </c>
      <c r="AF43" s="13">
        <v>18</v>
      </c>
      <c r="AG43" s="13">
        <v>31</v>
      </c>
      <c r="AH43" s="13">
        <v>10</v>
      </c>
      <c r="AI43" s="13">
        <v>3</v>
      </c>
      <c r="AJ43" s="13">
        <v>2</v>
      </c>
      <c r="AK43" s="13">
        <v>1</v>
      </c>
      <c r="AL43" s="13">
        <v>67</v>
      </c>
      <c r="AM43" s="13">
        <v>2</v>
      </c>
      <c r="AN43" s="13">
        <v>21</v>
      </c>
      <c r="AO43" s="13">
        <v>81</v>
      </c>
      <c r="AP43" s="13">
        <v>125</v>
      </c>
      <c r="AQ43" s="13">
        <v>86</v>
      </c>
      <c r="AR43" s="13">
        <v>8</v>
      </c>
      <c r="AS43" s="8"/>
    </row>
    <row r="44" spans="1:45" x14ac:dyDescent="0.2">
      <c r="A44" s="23"/>
      <c r="B44" s="23"/>
      <c r="C44" s="23"/>
      <c r="D44" s="14" t="s">
        <v>128</v>
      </c>
      <c r="E44" s="14"/>
      <c r="F44" s="14"/>
      <c r="G44" s="14"/>
      <c r="H44" s="14"/>
      <c r="I44" s="14"/>
      <c r="J44" s="14"/>
      <c r="K44" s="14"/>
      <c r="L44" s="14"/>
      <c r="M44" s="14"/>
      <c r="N44" s="15" t="s">
        <v>148</v>
      </c>
      <c r="O44" s="14"/>
      <c r="P44" s="15" t="s">
        <v>174</v>
      </c>
      <c r="Q44" s="15" t="s">
        <v>159</v>
      </c>
      <c r="R44" s="15" t="s">
        <v>159</v>
      </c>
      <c r="S44" s="15" t="s">
        <v>159</v>
      </c>
      <c r="T44" s="15" t="s">
        <v>160</v>
      </c>
      <c r="U44" s="15" t="s">
        <v>160</v>
      </c>
      <c r="V44" s="14"/>
      <c r="W44" s="15" t="s">
        <v>165</v>
      </c>
      <c r="X44" s="15" t="s">
        <v>165</v>
      </c>
      <c r="Y44" s="15" t="s">
        <v>165</v>
      </c>
      <c r="Z44" s="15" t="s">
        <v>175</v>
      </c>
      <c r="AA44" s="14"/>
      <c r="AB44" s="15" t="s">
        <v>137</v>
      </c>
      <c r="AC44" s="14"/>
      <c r="AD44" s="14"/>
      <c r="AE44" s="14"/>
      <c r="AF44" s="14"/>
      <c r="AG44" s="14"/>
      <c r="AH44" s="14"/>
      <c r="AI44" s="14"/>
      <c r="AJ44" s="14"/>
      <c r="AK44" s="14"/>
      <c r="AL44" s="14"/>
      <c r="AM44" s="14"/>
      <c r="AN44" s="14"/>
      <c r="AO44" s="14"/>
      <c r="AP44" s="14"/>
      <c r="AQ44" s="14"/>
      <c r="AR44" s="14"/>
      <c r="AS44" s="8"/>
    </row>
    <row r="45" spans="1:45" x14ac:dyDescent="0.2">
      <c r="A45" s="27"/>
      <c r="B45" s="27"/>
      <c r="C45" s="24" t="s">
        <v>163</v>
      </c>
      <c r="D45" s="12">
        <v>6.6987001163320001E-2</v>
      </c>
      <c r="E45" s="12">
        <v>4.1888773667840003E-2</v>
      </c>
      <c r="F45" s="12">
        <v>7.8728629334400002E-2</v>
      </c>
      <c r="G45" s="12">
        <v>6.0863901611379993E-2</v>
      </c>
      <c r="H45" s="12">
        <v>8.2967945139770002E-2</v>
      </c>
      <c r="I45" s="12">
        <v>9.0970982739850006E-2</v>
      </c>
      <c r="J45" s="12">
        <v>6.489509158038001E-2</v>
      </c>
      <c r="K45" s="12">
        <v>8.3487452003320015E-2</v>
      </c>
      <c r="L45" s="12">
        <v>4.3687885649269988E-2</v>
      </c>
      <c r="M45" s="12">
        <v>6.7652753474970004E-2</v>
      </c>
      <c r="N45" s="12">
        <v>0.1030921339533</v>
      </c>
      <c r="O45" s="12">
        <v>3.072333502424E-2</v>
      </c>
      <c r="P45" s="12">
        <v>8.4581462946820007E-2</v>
      </c>
      <c r="Q45" s="12">
        <v>0.15789349625179999</v>
      </c>
      <c r="R45" s="12">
        <v>0.1187554898215</v>
      </c>
      <c r="S45" s="12">
        <v>2.0457877742740001E-2</v>
      </c>
      <c r="T45" s="12">
        <v>0</v>
      </c>
      <c r="U45" s="12">
        <v>8.1100813928219995E-2</v>
      </c>
      <c r="V45" s="12">
        <v>2.2139854157590001E-3</v>
      </c>
      <c r="W45" s="12">
        <v>0.1059830971364</v>
      </c>
      <c r="X45" s="12">
        <v>0.110604444402</v>
      </c>
      <c r="Y45" s="12">
        <v>4.1250948231809997E-2</v>
      </c>
      <c r="Z45" s="12">
        <v>4.2133764550690003E-3</v>
      </c>
      <c r="AA45" s="12">
        <v>3.7319596658199998E-3</v>
      </c>
      <c r="AB45" s="12">
        <v>0.38137513066000001</v>
      </c>
      <c r="AC45" s="12">
        <v>8.9422625603910011E-2</v>
      </c>
      <c r="AD45" s="12">
        <v>8.0163783678080011E-2</v>
      </c>
      <c r="AE45" s="12">
        <v>2.0805381600730002E-2</v>
      </c>
      <c r="AF45" s="12">
        <v>1.772657935952E-2</v>
      </c>
      <c r="AG45" s="12">
        <v>6.7591114865130003E-2</v>
      </c>
      <c r="AH45" s="12">
        <v>1.1144392321080001E-2</v>
      </c>
      <c r="AI45" s="12">
        <v>0</v>
      </c>
      <c r="AJ45" s="12">
        <v>8.1041926746440007E-2</v>
      </c>
      <c r="AK45" s="12">
        <v>0</v>
      </c>
      <c r="AL45" s="12">
        <v>4.1132264845130002E-2</v>
      </c>
      <c r="AM45" s="12">
        <v>0</v>
      </c>
      <c r="AN45" s="12">
        <v>3.3660214231550002E-2</v>
      </c>
      <c r="AO45" s="12">
        <v>6.5190676198840003E-2</v>
      </c>
      <c r="AP45" s="12">
        <v>7.417712603868E-2</v>
      </c>
      <c r="AQ45" s="12">
        <v>4.790415099354E-2</v>
      </c>
      <c r="AR45" s="12">
        <v>0.25860666172300001</v>
      </c>
      <c r="AS45" s="8"/>
    </row>
    <row r="46" spans="1:45" x14ac:dyDescent="0.2">
      <c r="A46" s="23"/>
      <c r="B46" s="23"/>
      <c r="C46" s="23"/>
      <c r="D46" s="13">
        <v>86</v>
      </c>
      <c r="E46" s="13">
        <v>14</v>
      </c>
      <c r="F46" s="13">
        <v>26</v>
      </c>
      <c r="G46" s="13">
        <v>30</v>
      </c>
      <c r="H46" s="13">
        <v>16</v>
      </c>
      <c r="I46" s="13">
        <v>8</v>
      </c>
      <c r="J46" s="13">
        <v>18</v>
      </c>
      <c r="K46" s="13">
        <v>15</v>
      </c>
      <c r="L46" s="13">
        <v>16</v>
      </c>
      <c r="M46" s="13">
        <v>24</v>
      </c>
      <c r="N46" s="13">
        <v>68</v>
      </c>
      <c r="O46" s="13">
        <v>10</v>
      </c>
      <c r="P46" s="13">
        <v>33</v>
      </c>
      <c r="Q46" s="13">
        <v>13</v>
      </c>
      <c r="R46" s="13">
        <v>20</v>
      </c>
      <c r="S46" s="13">
        <v>5</v>
      </c>
      <c r="T46" s="13">
        <v>0</v>
      </c>
      <c r="U46" s="13">
        <v>1</v>
      </c>
      <c r="V46" s="13">
        <v>1</v>
      </c>
      <c r="W46" s="13">
        <v>37</v>
      </c>
      <c r="X46" s="13">
        <v>34</v>
      </c>
      <c r="Y46" s="13">
        <v>6</v>
      </c>
      <c r="Z46" s="13">
        <v>1</v>
      </c>
      <c r="AA46" s="13">
        <v>1</v>
      </c>
      <c r="AB46" s="13">
        <v>3</v>
      </c>
      <c r="AC46" s="13">
        <v>45</v>
      </c>
      <c r="AD46" s="13">
        <v>13</v>
      </c>
      <c r="AE46" s="13">
        <v>1</v>
      </c>
      <c r="AF46" s="13">
        <v>2</v>
      </c>
      <c r="AG46" s="13">
        <v>6</v>
      </c>
      <c r="AH46" s="13">
        <v>1</v>
      </c>
      <c r="AI46" s="13">
        <v>0</v>
      </c>
      <c r="AJ46" s="13">
        <v>1</v>
      </c>
      <c r="AK46" s="13">
        <v>0</v>
      </c>
      <c r="AL46" s="13">
        <v>11</v>
      </c>
      <c r="AM46" s="13">
        <v>0</v>
      </c>
      <c r="AN46" s="13">
        <v>3</v>
      </c>
      <c r="AO46" s="13">
        <v>17</v>
      </c>
      <c r="AP46" s="13">
        <v>36</v>
      </c>
      <c r="AQ46" s="13">
        <v>22</v>
      </c>
      <c r="AR46" s="13">
        <v>4</v>
      </c>
      <c r="AS46" s="8"/>
    </row>
    <row r="47" spans="1:45" x14ac:dyDescent="0.2">
      <c r="A47" s="23"/>
      <c r="B47" s="23"/>
      <c r="C47" s="23"/>
      <c r="D47" s="14" t="s">
        <v>128</v>
      </c>
      <c r="E47" s="14"/>
      <c r="F47" s="14"/>
      <c r="G47" s="14"/>
      <c r="H47" s="14"/>
      <c r="I47" s="14"/>
      <c r="J47" s="14"/>
      <c r="K47" s="14"/>
      <c r="L47" s="14"/>
      <c r="M47" s="14"/>
      <c r="N47" s="15" t="s">
        <v>148</v>
      </c>
      <c r="O47" s="14"/>
      <c r="P47" s="15" t="s">
        <v>174</v>
      </c>
      <c r="Q47" s="15" t="s">
        <v>176</v>
      </c>
      <c r="R47" s="15" t="s">
        <v>176</v>
      </c>
      <c r="S47" s="14"/>
      <c r="T47" s="14"/>
      <c r="U47" s="15" t="s">
        <v>159</v>
      </c>
      <c r="V47" s="14"/>
      <c r="W47" s="15" t="s">
        <v>165</v>
      </c>
      <c r="X47" s="15" t="s">
        <v>165</v>
      </c>
      <c r="Y47" s="14"/>
      <c r="Z47" s="14"/>
      <c r="AA47" s="14"/>
      <c r="AB47" s="15" t="s">
        <v>177</v>
      </c>
      <c r="AC47" s="14"/>
      <c r="AD47" s="14"/>
      <c r="AE47" s="14"/>
      <c r="AF47" s="14"/>
      <c r="AG47" s="14"/>
      <c r="AH47" s="14"/>
      <c r="AI47" s="14"/>
      <c r="AJ47" s="14"/>
      <c r="AK47" s="14"/>
      <c r="AL47" s="14"/>
      <c r="AM47" s="14"/>
      <c r="AN47" s="14"/>
      <c r="AO47" s="14"/>
      <c r="AP47" s="14"/>
      <c r="AQ47" s="14"/>
      <c r="AR47" s="15" t="s">
        <v>137</v>
      </c>
      <c r="AS47" s="8"/>
    </row>
    <row r="48" spans="1:45" x14ac:dyDescent="0.2">
      <c r="A48" s="27"/>
      <c r="B48" s="27"/>
      <c r="C48" s="24" t="s">
        <v>167</v>
      </c>
      <c r="D48" s="12">
        <v>1.752869080622E-2</v>
      </c>
      <c r="E48" s="12">
        <v>2.777055520821E-2</v>
      </c>
      <c r="F48" s="12">
        <v>2.243236239792E-2</v>
      </c>
      <c r="G48" s="12">
        <v>2.0213397842730001E-2</v>
      </c>
      <c r="H48" s="12">
        <v>0</v>
      </c>
      <c r="I48" s="12">
        <v>1.8685708934170001E-2</v>
      </c>
      <c r="J48" s="12">
        <v>3.3267322860670002E-2</v>
      </c>
      <c r="K48" s="12">
        <v>1.9905097605979999E-2</v>
      </c>
      <c r="L48" s="12">
        <v>1.3705168314470001E-2</v>
      </c>
      <c r="M48" s="12">
        <v>4.0197919678999997E-3</v>
      </c>
      <c r="N48" s="12">
        <v>1.5836809643750002E-2</v>
      </c>
      <c r="O48" s="12">
        <v>1.750870131717E-2</v>
      </c>
      <c r="P48" s="12">
        <v>2.1452587613139999E-2</v>
      </c>
      <c r="Q48" s="12">
        <v>2.165016316434E-2</v>
      </c>
      <c r="R48" s="12">
        <v>2.425221498394E-2</v>
      </c>
      <c r="S48" s="12">
        <v>3.5419976361279998E-2</v>
      </c>
      <c r="T48" s="12">
        <v>7.8635773192919992E-3</v>
      </c>
      <c r="U48" s="12">
        <v>0</v>
      </c>
      <c r="V48" s="12">
        <v>0</v>
      </c>
      <c r="W48" s="12">
        <v>4.4186552874640003E-2</v>
      </c>
      <c r="X48" s="12">
        <v>1.327319873829E-2</v>
      </c>
      <c r="Y48" s="12">
        <v>1.4348970986070001E-2</v>
      </c>
      <c r="Z48" s="12">
        <v>2.8984091764629998E-3</v>
      </c>
      <c r="AA48" s="12">
        <v>0</v>
      </c>
      <c r="AB48" s="12">
        <v>0</v>
      </c>
      <c r="AC48" s="12">
        <v>6.0578492574989993E-3</v>
      </c>
      <c r="AD48" s="12">
        <v>1.6247420702319999E-2</v>
      </c>
      <c r="AE48" s="12">
        <v>7.6290417246009989E-2</v>
      </c>
      <c r="AF48" s="12">
        <v>2.7529220872929999E-2</v>
      </c>
      <c r="AG48" s="12">
        <v>3.8843165820639999E-2</v>
      </c>
      <c r="AH48" s="12">
        <v>0</v>
      </c>
      <c r="AI48" s="12">
        <v>0</v>
      </c>
      <c r="AJ48" s="12">
        <v>0</v>
      </c>
      <c r="AK48" s="12">
        <v>0</v>
      </c>
      <c r="AL48" s="12">
        <v>2.3563013579920002E-2</v>
      </c>
      <c r="AM48" s="12">
        <v>0</v>
      </c>
      <c r="AN48" s="12">
        <v>1.2791696803E-2</v>
      </c>
      <c r="AO48" s="12">
        <v>2.8880548985639999E-2</v>
      </c>
      <c r="AP48" s="12">
        <v>1.625726522659E-2</v>
      </c>
      <c r="AQ48" s="12">
        <v>8.5895634122539997E-3</v>
      </c>
      <c r="AR48" s="12">
        <v>0</v>
      </c>
      <c r="AS48" s="8"/>
    </row>
    <row r="49" spans="1:45" x14ac:dyDescent="0.2">
      <c r="A49" s="23"/>
      <c r="B49" s="23"/>
      <c r="C49" s="23"/>
      <c r="D49" s="13">
        <v>24</v>
      </c>
      <c r="E49" s="13">
        <v>6</v>
      </c>
      <c r="F49" s="13">
        <v>7</v>
      </c>
      <c r="G49" s="13">
        <v>11</v>
      </c>
      <c r="H49" s="13">
        <v>0</v>
      </c>
      <c r="I49" s="13">
        <v>3</v>
      </c>
      <c r="J49" s="13">
        <v>7</v>
      </c>
      <c r="K49" s="13">
        <v>5</v>
      </c>
      <c r="L49" s="13">
        <v>4</v>
      </c>
      <c r="M49" s="13">
        <v>2</v>
      </c>
      <c r="N49" s="13">
        <v>13</v>
      </c>
      <c r="O49" s="13">
        <v>8</v>
      </c>
      <c r="P49" s="13">
        <v>4</v>
      </c>
      <c r="Q49" s="13">
        <v>2</v>
      </c>
      <c r="R49" s="13">
        <v>4</v>
      </c>
      <c r="S49" s="13">
        <v>10</v>
      </c>
      <c r="T49" s="13">
        <v>1</v>
      </c>
      <c r="U49" s="13">
        <v>0</v>
      </c>
      <c r="V49" s="13">
        <v>0</v>
      </c>
      <c r="W49" s="13">
        <v>9</v>
      </c>
      <c r="X49" s="13">
        <v>7</v>
      </c>
      <c r="Y49" s="13">
        <v>5</v>
      </c>
      <c r="Z49" s="13">
        <v>1</v>
      </c>
      <c r="AA49" s="13">
        <v>0</v>
      </c>
      <c r="AB49" s="13">
        <v>0</v>
      </c>
      <c r="AC49" s="13">
        <v>5</v>
      </c>
      <c r="AD49" s="13">
        <v>3</v>
      </c>
      <c r="AE49" s="13">
        <v>3</v>
      </c>
      <c r="AF49" s="13">
        <v>2</v>
      </c>
      <c r="AG49" s="13">
        <v>1</v>
      </c>
      <c r="AH49" s="13">
        <v>0</v>
      </c>
      <c r="AI49" s="13">
        <v>0</v>
      </c>
      <c r="AJ49" s="13">
        <v>0</v>
      </c>
      <c r="AK49" s="13">
        <v>0</v>
      </c>
      <c r="AL49" s="13">
        <v>8</v>
      </c>
      <c r="AM49" s="13">
        <v>0</v>
      </c>
      <c r="AN49" s="13">
        <v>1</v>
      </c>
      <c r="AO49" s="13">
        <v>6</v>
      </c>
      <c r="AP49" s="13">
        <v>10</v>
      </c>
      <c r="AQ49" s="13">
        <v>4</v>
      </c>
      <c r="AR49" s="13">
        <v>0</v>
      </c>
      <c r="AS49" s="8"/>
    </row>
    <row r="50" spans="1:45" x14ac:dyDescent="0.2">
      <c r="A50" s="23"/>
      <c r="B50" s="23"/>
      <c r="C50" s="23"/>
      <c r="D50" s="14" t="s">
        <v>128</v>
      </c>
      <c r="E50" s="14"/>
      <c r="F50" s="14"/>
      <c r="G50" s="15" t="s">
        <v>132</v>
      </c>
      <c r="H50" s="14"/>
      <c r="I50" s="14"/>
      <c r="J50" s="14"/>
      <c r="K50" s="14"/>
      <c r="L50" s="14"/>
      <c r="M50" s="14"/>
      <c r="N50" s="14"/>
      <c r="O50" s="14"/>
      <c r="P50" s="14"/>
      <c r="Q50" s="14"/>
      <c r="R50" s="14"/>
      <c r="S50" s="14"/>
      <c r="T50" s="14"/>
      <c r="U50" s="14"/>
      <c r="V50" s="14"/>
      <c r="W50" s="15" t="s">
        <v>132</v>
      </c>
      <c r="X50" s="14"/>
      <c r="Y50" s="14"/>
      <c r="Z50" s="14"/>
      <c r="AA50" s="14"/>
      <c r="AB50" s="14"/>
      <c r="AC50" s="14"/>
      <c r="AD50" s="14"/>
      <c r="AE50" s="15" t="s">
        <v>133</v>
      </c>
      <c r="AF50" s="14"/>
      <c r="AG50" s="14"/>
      <c r="AH50" s="14"/>
      <c r="AI50" s="14"/>
      <c r="AJ50" s="14"/>
      <c r="AK50" s="14"/>
      <c r="AL50" s="14"/>
      <c r="AM50" s="14"/>
      <c r="AN50" s="14"/>
      <c r="AO50" s="14"/>
      <c r="AP50" s="14"/>
      <c r="AQ50" s="14"/>
      <c r="AR50" s="14"/>
      <c r="AS50" s="8"/>
    </row>
    <row r="51" spans="1:45" x14ac:dyDescent="0.2">
      <c r="A51" s="27"/>
      <c r="B51" s="27"/>
      <c r="C51" s="24" t="s">
        <v>141</v>
      </c>
      <c r="D51" s="12">
        <v>8.4515691969540008E-2</v>
      </c>
      <c r="E51" s="12">
        <v>6.9659328876050003E-2</v>
      </c>
      <c r="F51" s="12">
        <v>0.1011609917323</v>
      </c>
      <c r="G51" s="12">
        <v>8.1077299454110005E-2</v>
      </c>
      <c r="H51" s="12">
        <v>8.2967945139770002E-2</v>
      </c>
      <c r="I51" s="12">
        <v>0.109656691674</v>
      </c>
      <c r="J51" s="12">
        <v>9.816241444104E-2</v>
      </c>
      <c r="K51" s="12">
        <v>0.1033925496093</v>
      </c>
      <c r="L51" s="12">
        <v>5.7393053963729998E-2</v>
      </c>
      <c r="M51" s="12">
        <v>7.1672545442869995E-2</v>
      </c>
      <c r="N51" s="12">
        <v>0.118928943597</v>
      </c>
      <c r="O51" s="12">
        <v>4.8232036341410003E-2</v>
      </c>
      <c r="P51" s="12">
        <v>0.10603405056</v>
      </c>
      <c r="Q51" s="12">
        <v>0.17954365941610001</v>
      </c>
      <c r="R51" s="12">
        <v>0.14300770480550001</v>
      </c>
      <c r="S51" s="12">
        <v>5.5877854104019999E-2</v>
      </c>
      <c r="T51" s="12">
        <v>7.8635773192919992E-3</v>
      </c>
      <c r="U51" s="12">
        <v>8.1100813928219995E-2</v>
      </c>
      <c r="V51" s="12">
        <v>2.2139854157590001E-3</v>
      </c>
      <c r="W51" s="12">
        <v>0.15016965001099999</v>
      </c>
      <c r="X51" s="12">
        <v>0.1238776431403</v>
      </c>
      <c r="Y51" s="12">
        <v>5.5599919217880003E-2</v>
      </c>
      <c r="Z51" s="12">
        <v>7.1117856315320001E-3</v>
      </c>
      <c r="AA51" s="12">
        <v>3.7319596658199998E-3</v>
      </c>
      <c r="AB51" s="12">
        <v>0.38137513066000001</v>
      </c>
      <c r="AC51" s="12">
        <v>9.5480474861409995E-2</v>
      </c>
      <c r="AD51" s="12">
        <v>9.6411204380389998E-2</v>
      </c>
      <c r="AE51" s="12">
        <v>9.7095798846739995E-2</v>
      </c>
      <c r="AF51" s="12">
        <v>4.5255800232450002E-2</v>
      </c>
      <c r="AG51" s="12">
        <v>0.10643428068580001</v>
      </c>
      <c r="AH51" s="12">
        <v>1.1144392321080001E-2</v>
      </c>
      <c r="AI51" s="12">
        <v>0</v>
      </c>
      <c r="AJ51" s="12">
        <v>8.1041926746440007E-2</v>
      </c>
      <c r="AK51" s="12">
        <v>0</v>
      </c>
      <c r="AL51" s="12">
        <v>6.4695278425039998E-2</v>
      </c>
      <c r="AM51" s="12">
        <v>0</v>
      </c>
      <c r="AN51" s="12">
        <v>4.6451911034539987E-2</v>
      </c>
      <c r="AO51" s="12">
        <v>9.4071225184480009E-2</v>
      </c>
      <c r="AP51" s="12">
        <v>9.0434391265270003E-2</v>
      </c>
      <c r="AQ51" s="12">
        <v>5.6493714405790013E-2</v>
      </c>
      <c r="AR51" s="12">
        <v>0.25860666172300001</v>
      </c>
      <c r="AS51" s="8"/>
    </row>
    <row r="52" spans="1:45" x14ac:dyDescent="0.2">
      <c r="A52" s="23"/>
      <c r="B52" s="23"/>
      <c r="C52" s="23"/>
      <c r="D52" s="13">
        <v>110</v>
      </c>
      <c r="E52" s="13">
        <v>20</v>
      </c>
      <c r="F52" s="13">
        <v>33</v>
      </c>
      <c r="G52" s="13">
        <v>41</v>
      </c>
      <c r="H52" s="13">
        <v>16</v>
      </c>
      <c r="I52" s="13">
        <v>11</v>
      </c>
      <c r="J52" s="13">
        <v>25</v>
      </c>
      <c r="K52" s="13">
        <v>20</v>
      </c>
      <c r="L52" s="13">
        <v>20</v>
      </c>
      <c r="M52" s="13">
        <v>26</v>
      </c>
      <c r="N52" s="13">
        <v>81</v>
      </c>
      <c r="O52" s="13">
        <v>18</v>
      </c>
      <c r="P52" s="13">
        <v>37</v>
      </c>
      <c r="Q52" s="13">
        <v>15</v>
      </c>
      <c r="R52" s="13">
        <v>24</v>
      </c>
      <c r="S52" s="13">
        <v>15</v>
      </c>
      <c r="T52" s="13">
        <v>1</v>
      </c>
      <c r="U52" s="13">
        <v>1</v>
      </c>
      <c r="V52" s="13">
        <v>1</v>
      </c>
      <c r="W52" s="13">
        <v>46</v>
      </c>
      <c r="X52" s="13">
        <v>41</v>
      </c>
      <c r="Y52" s="13">
        <v>11</v>
      </c>
      <c r="Z52" s="13">
        <v>2</v>
      </c>
      <c r="AA52" s="13">
        <v>1</v>
      </c>
      <c r="AB52" s="13">
        <v>3</v>
      </c>
      <c r="AC52" s="13">
        <v>50</v>
      </c>
      <c r="AD52" s="13">
        <v>16</v>
      </c>
      <c r="AE52" s="13">
        <v>4</v>
      </c>
      <c r="AF52" s="13">
        <v>4</v>
      </c>
      <c r="AG52" s="13">
        <v>7</v>
      </c>
      <c r="AH52" s="13">
        <v>1</v>
      </c>
      <c r="AI52" s="13">
        <v>0</v>
      </c>
      <c r="AJ52" s="13">
        <v>1</v>
      </c>
      <c r="AK52" s="13">
        <v>0</v>
      </c>
      <c r="AL52" s="13">
        <v>19</v>
      </c>
      <c r="AM52" s="13">
        <v>0</v>
      </c>
      <c r="AN52" s="13">
        <v>4</v>
      </c>
      <c r="AO52" s="13">
        <v>23</v>
      </c>
      <c r="AP52" s="13">
        <v>46</v>
      </c>
      <c r="AQ52" s="13">
        <v>26</v>
      </c>
      <c r="AR52" s="13">
        <v>4</v>
      </c>
      <c r="AS52" s="8"/>
    </row>
    <row r="53" spans="1:45" x14ac:dyDescent="0.2">
      <c r="A53" s="23"/>
      <c r="B53" s="23"/>
      <c r="C53" s="23"/>
      <c r="D53" s="14" t="s">
        <v>128</v>
      </c>
      <c r="E53" s="14"/>
      <c r="F53" s="14"/>
      <c r="G53" s="14"/>
      <c r="H53" s="14"/>
      <c r="I53" s="14"/>
      <c r="J53" s="14"/>
      <c r="K53" s="14"/>
      <c r="L53" s="14"/>
      <c r="M53" s="14"/>
      <c r="N53" s="15" t="s">
        <v>148</v>
      </c>
      <c r="O53" s="14"/>
      <c r="P53" s="15" t="s">
        <v>174</v>
      </c>
      <c r="Q53" s="15" t="s">
        <v>178</v>
      </c>
      <c r="R53" s="15" t="s">
        <v>174</v>
      </c>
      <c r="S53" s="15" t="s">
        <v>159</v>
      </c>
      <c r="T53" s="14"/>
      <c r="U53" s="15" t="s">
        <v>159</v>
      </c>
      <c r="V53" s="14"/>
      <c r="W53" s="15" t="s">
        <v>165</v>
      </c>
      <c r="X53" s="15" t="s">
        <v>165</v>
      </c>
      <c r="Y53" s="15" t="s">
        <v>162</v>
      </c>
      <c r="Z53" s="14"/>
      <c r="AA53" s="14"/>
      <c r="AB53" s="15" t="s">
        <v>177</v>
      </c>
      <c r="AC53" s="14"/>
      <c r="AD53" s="14"/>
      <c r="AE53" s="14"/>
      <c r="AF53" s="14"/>
      <c r="AG53" s="14"/>
      <c r="AH53" s="14"/>
      <c r="AI53" s="14"/>
      <c r="AJ53" s="14"/>
      <c r="AK53" s="14"/>
      <c r="AL53" s="14"/>
      <c r="AM53" s="14"/>
      <c r="AN53" s="14"/>
      <c r="AO53" s="14"/>
      <c r="AP53" s="14"/>
      <c r="AQ53" s="14"/>
      <c r="AR53" s="14"/>
      <c r="AS53" s="8"/>
    </row>
    <row r="54" spans="1:45" x14ac:dyDescent="0.2">
      <c r="A54" s="27"/>
      <c r="B54" s="27"/>
      <c r="C54" s="24" t="s">
        <v>142</v>
      </c>
      <c r="D54" s="12">
        <v>2.4917345288099999E-3</v>
      </c>
      <c r="E54" s="12">
        <v>3.2317906749390001E-3</v>
      </c>
      <c r="F54" s="12">
        <v>5.4899812212559993E-3</v>
      </c>
      <c r="G54" s="12">
        <v>1.233556578996E-3</v>
      </c>
      <c r="H54" s="12">
        <v>0</v>
      </c>
      <c r="I54" s="12">
        <v>9.9227755397070013E-3</v>
      </c>
      <c r="J54" s="12">
        <v>0</v>
      </c>
      <c r="K54" s="12">
        <v>2.1815517802619999E-3</v>
      </c>
      <c r="L54" s="12">
        <v>0</v>
      </c>
      <c r="M54" s="12">
        <v>2.6513063806889998E-3</v>
      </c>
      <c r="N54" s="12">
        <v>3.9800760414539999E-3</v>
      </c>
      <c r="O54" s="12">
        <v>0</v>
      </c>
      <c r="P54" s="12">
        <v>2.9175302976970001E-3</v>
      </c>
      <c r="Q54" s="12">
        <v>0</v>
      </c>
      <c r="R54" s="12">
        <v>0</v>
      </c>
      <c r="S54" s="12">
        <v>0</v>
      </c>
      <c r="T54" s="12">
        <v>0</v>
      </c>
      <c r="U54" s="12">
        <v>8.4232386245710004E-3</v>
      </c>
      <c r="V54" s="12">
        <v>1.2183362135080001E-2</v>
      </c>
      <c r="W54" s="12">
        <v>3.2313322552970001E-3</v>
      </c>
      <c r="X54" s="12">
        <v>0</v>
      </c>
      <c r="Y54" s="12">
        <v>0</v>
      </c>
      <c r="Z54" s="12">
        <v>1.860969614525E-3</v>
      </c>
      <c r="AA54" s="12">
        <v>2.0536637576089999E-2</v>
      </c>
      <c r="AB54" s="12">
        <v>0</v>
      </c>
      <c r="AC54" s="12">
        <v>2.5182105821650001E-3</v>
      </c>
      <c r="AD54" s="12">
        <v>0</v>
      </c>
      <c r="AE54" s="12">
        <v>0</v>
      </c>
      <c r="AF54" s="12">
        <v>0</v>
      </c>
      <c r="AG54" s="12">
        <v>0</v>
      </c>
      <c r="AH54" s="12">
        <v>0</v>
      </c>
      <c r="AI54" s="12">
        <v>0</v>
      </c>
      <c r="AJ54" s="12">
        <v>0</v>
      </c>
      <c r="AK54" s="12">
        <v>0</v>
      </c>
      <c r="AL54" s="12">
        <v>5.6274749275530001E-3</v>
      </c>
      <c r="AM54" s="12">
        <v>0</v>
      </c>
      <c r="AN54" s="12">
        <v>0</v>
      </c>
      <c r="AO54" s="12">
        <v>0</v>
      </c>
      <c r="AP54" s="12">
        <v>3.6939589935569999E-3</v>
      </c>
      <c r="AQ54" s="12">
        <v>4.0902157845800003E-3</v>
      </c>
      <c r="AR54" s="12">
        <v>0</v>
      </c>
      <c r="AS54" s="8"/>
    </row>
    <row r="55" spans="1:45" x14ac:dyDescent="0.2">
      <c r="A55" s="23"/>
      <c r="B55" s="23"/>
      <c r="C55" s="23"/>
      <c r="D55" s="13">
        <v>3</v>
      </c>
      <c r="E55" s="13">
        <v>1</v>
      </c>
      <c r="F55" s="13">
        <v>1</v>
      </c>
      <c r="G55" s="13">
        <v>1</v>
      </c>
      <c r="H55" s="13">
        <v>0</v>
      </c>
      <c r="I55" s="13">
        <v>1</v>
      </c>
      <c r="J55" s="13">
        <v>0</v>
      </c>
      <c r="K55" s="13">
        <v>1</v>
      </c>
      <c r="L55" s="13">
        <v>0</v>
      </c>
      <c r="M55" s="13">
        <v>1</v>
      </c>
      <c r="N55" s="13">
        <v>2</v>
      </c>
      <c r="O55" s="13">
        <v>0</v>
      </c>
      <c r="P55" s="13">
        <v>1</v>
      </c>
      <c r="Q55" s="13">
        <v>0</v>
      </c>
      <c r="R55" s="13">
        <v>0</v>
      </c>
      <c r="S55" s="13">
        <v>0</v>
      </c>
      <c r="T55" s="13">
        <v>0</v>
      </c>
      <c r="U55" s="13">
        <v>1</v>
      </c>
      <c r="V55" s="13">
        <v>1</v>
      </c>
      <c r="W55" s="13">
        <v>1</v>
      </c>
      <c r="X55" s="13">
        <v>0</v>
      </c>
      <c r="Y55" s="13">
        <v>0</v>
      </c>
      <c r="Z55" s="13">
        <v>1</v>
      </c>
      <c r="AA55" s="13">
        <v>1</v>
      </c>
      <c r="AB55" s="13">
        <v>0</v>
      </c>
      <c r="AC55" s="13">
        <v>2</v>
      </c>
      <c r="AD55" s="13">
        <v>0</v>
      </c>
      <c r="AE55" s="13">
        <v>0</v>
      </c>
      <c r="AF55" s="13">
        <v>0</v>
      </c>
      <c r="AG55" s="13">
        <v>0</v>
      </c>
      <c r="AH55" s="13">
        <v>0</v>
      </c>
      <c r="AI55" s="13">
        <v>0</v>
      </c>
      <c r="AJ55" s="13">
        <v>0</v>
      </c>
      <c r="AK55" s="13">
        <v>0</v>
      </c>
      <c r="AL55" s="13">
        <v>1</v>
      </c>
      <c r="AM55" s="13">
        <v>0</v>
      </c>
      <c r="AN55" s="13">
        <v>0</v>
      </c>
      <c r="AO55" s="13">
        <v>0</v>
      </c>
      <c r="AP55" s="13">
        <v>1</v>
      </c>
      <c r="AQ55" s="13">
        <v>2</v>
      </c>
      <c r="AR55" s="13">
        <v>0</v>
      </c>
      <c r="AS55" s="8"/>
    </row>
    <row r="56" spans="1:45" x14ac:dyDescent="0.2">
      <c r="A56" s="23"/>
      <c r="B56" s="23"/>
      <c r="C56" s="23"/>
      <c r="D56" s="14" t="s">
        <v>128</v>
      </c>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8"/>
    </row>
    <row r="57" spans="1:45" x14ac:dyDescent="0.2">
      <c r="A57" s="27"/>
      <c r="B57" s="27"/>
      <c r="C57" s="24" t="s">
        <v>67</v>
      </c>
      <c r="D57" s="12">
        <v>1</v>
      </c>
      <c r="E57" s="12">
        <v>1</v>
      </c>
      <c r="F57" s="12">
        <v>1</v>
      </c>
      <c r="G57" s="12">
        <v>1</v>
      </c>
      <c r="H57" s="12">
        <v>1</v>
      </c>
      <c r="I57" s="12">
        <v>1</v>
      </c>
      <c r="J57" s="12">
        <v>1</v>
      </c>
      <c r="K57" s="12">
        <v>1</v>
      </c>
      <c r="L57" s="12">
        <v>1</v>
      </c>
      <c r="M57" s="12">
        <v>1</v>
      </c>
      <c r="N57" s="12">
        <v>1</v>
      </c>
      <c r="O57" s="12">
        <v>1</v>
      </c>
      <c r="P57" s="12">
        <v>1</v>
      </c>
      <c r="Q57" s="12">
        <v>1</v>
      </c>
      <c r="R57" s="12">
        <v>1</v>
      </c>
      <c r="S57" s="12">
        <v>1</v>
      </c>
      <c r="T57" s="12">
        <v>1</v>
      </c>
      <c r="U57" s="12">
        <v>1</v>
      </c>
      <c r="V57" s="12">
        <v>1</v>
      </c>
      <c r="W57" s="12">
        <v>1</v>
      </c>
      <c r="X57" s="12">
        <v>1</v>
      </c>
      <c r="Y57" s="12">
        <v>1</v>
      </c>
      <c r="Z57" s="12">
        <v>1</v>
      </c>
      <c r="AA57" s="12">
        <v>1</v>
      </c>
      <c r="AB57" s="12">
        <v>1</v>
      </c>
      <c r="AC57" s="12">
        <v>1</v>
      </c>
      <c r="AD57" s="12">
        <v>1</v>
      </c>
      <c r="AE57" s="12">
        <v>1</v>
      </c>
      <c r="AF57" s="12">
        <v>1</v>
      </c>
      <c r="AG57" s="12">
        <v>1</v>
      </c>
      <c r="AH57" s="12">
        <v>1</v>
      </c>
      <c r="AI57" s="12">
        <v>1</v>
      </c>
      <c r="AJ57" s="12">
        <v>1</v>
      </c>
      <c r="AK57" s="12">
        <v>1</v>
      </c>
      <c r="AL57" s="12">
        <v>1</v>
      </c>
      <c r="AM57" s="12">
        <v>1</v>
      </c>
      <c r="AN57" s="12">
        <v>1</v>
      </c>
      <c r="AO57" s="12">
        <v>1</v>
      </c>
      <c r="AP57" s="12">
        <v>1</v>
      </c>
      <c r="AQ57" s="12">
        <v>1</v>
      </c>
      <c r="AR57" s="12">
        <v>1</v>
      </c>
      <c r="AS57" s="8"/>
    </row>
    <row r="58" spans="1:45" x14ac:dyDescent="0.2">
      <c r="A58" s="23"/>
      <c r="B58" s="23"/>
      <c r="C58" s="23"/>
      <c r="D58" s="13">
        <v>1316</v>
      </c>
      <c r="E58" s="13">
        <v>279</v>
      </c>
      <c r="F58" s="13">
        <v>346</v>
      </c>
      <c r="G58" s="13">
        <v>374</v>
      </c>
      <c r="H58" s="13">
        <v>317</v>
      </c>
      <c r="I58" s="13">
        <v>109</v>
      </c>
      <c r="J58" s="13">
        <v>194</v>
      </c>
      <c r="K58" s="13">
        <v>199</v>
      </c>
      <c r="L58" s="13">
        <v>286</v>
      </c>
      <c r="M58" s="13">
        <v>410</v>
      </c>
      <c r="N58" s="13">
        <v>728</v>
      </c>
      <c r="O58" s="13">
        <v>483</v>
      </c>
      <c r="P58" s="13">
        <v>311</v>
      </c>
      <c r="Q58" s="13">
        <v>125</v>
      </c>
      <c r="R58" s="13">
        <v>161</v>
      </c>
      <c r="S58" s="13">
        <v>189</v>
      </c>
      <c r="T58" s="13">
        <v>141</v>
      </c>
      <c r="U58" s="13">
        <v>53</v>
      </c>
      <c r="V58" s="13">
        <v>157</v>
      </c>
      <c r="W58" s="13">
        <v>291</v>
      </c>
      <c r="X58" s="13">
        <v>359</v>
      </c>
      <c r="Y58" s="13">
        <v>232</v>
      </c>
      <c r="Z58" s="13">
        <v>251</v>
      </c>
      <c r="AA58" s="13">
        <v>88</v>
      </c>
      <c r="AB58" s="13">
        <v>9</v>
      </c>
      <c r="AC58" s="13">
        <v>546</v>
      </c>
      <c r="AD58" s="13">
        <v>123</v>
      </c>
      <c r="AE58" s="13">
        <v>25</v>
      </c>
      <c r="AF58" s="13">
        <v>54</v>
      </c>
      <c r="AG58" s="13">
        <v>99</v>
      </c>
      <c r="AH58" s="13">
        <v>35</v>
      </c>
      <c r="AI58" s="13">
        <v>5</v>
      </c>
      <c r="AJ58" s="13">
        <v>16</v>
      </c>
      <c r="AK58" s="13">
        <v>3</v>
      </c>
      <c r="AL58" s="13">
        <v>338</v>
      </c>
      <c r="AM58" s="13">
        <v>3</v>
      </c>
      <c r="AN58" s="13">
        <v>60</v>
      </c>
      <c r="AO58" s="13">
        <v>264</v>
      </c>
      <c r="AP58" s="13">
        <v>500</v>
      </c>
      <c r="AQ58" s="13">
        <v>362</v>
      </c>
      <c r="AR58" s="13">
        <v>37</v>
      </c>
      <c r="AS58" s="8"/>
    </row>
    <row r="59" spans="1:45" x14ac:dyDescent="0.2">
      <c r="A59" s="23"/>
      <c r="B59" s="23"/>
      <c r="C59" s="23"/>
      <c r="D59" s="14" t="s">
        <v>128</v>
      </c>
      <c r="E59" s="14" t="s">
        <v>128</v>
      </c>
      <c r="F59" s="14" t="s">
        <v>128</v>
      </c>
      <c r="G59" s="14" t="s">
        <v>128</v>
      </c>
      <c r="H59" s="14" t="s">
        <v>128</v>
      </c>
      <c r="I59" s="14" t="s">
        <v>128</v>
      </c>
      <c r="J59" s="14" t="s">
        <v>128</v>
      </c>
      <c r="K59" s="14" t="s">
        <v>128</v>
      </c>
      <c r="L59" s="14" t="s">
        <v>128</v>
      </c>
      <c r="M59" s="14" t="s">
        <v>128</v>
      </c>
      <c r="N59" s="14" t="s">
        <v>128</v>
      </c>
      <c r="O59" s="14" t="s">
        <v>128</v>
      </c>
      <c r="P59" s="14" t="s">
        <v>128</v>
      </c>
      <c r="Q59" s="14" t="s">
        <v>128</v>
      </c>
      <c r="R59" s="14" t="s">
        <v>128</v>
      </c>
      <c r="S59" s="14" t="s">
        <v>128</v>
      </c>
      <c r="T59" s="14" t="s">
        <v>128</v>
      </c>
      <c r="U59" s="14" t="s">
        <v>128</v>
      </c>
      <c r="V59" s="14" t="s">
        <v>128</v>
      </c>
      <c r="W59" s="14" t="s">
        <v>128</v>
      </c>
      <c r="X59" s="14" t="s">
        <v>128</v>
      </c>
      <c r="Y59" s="14" t="s">
        <v>128</v>
      </c>
      <c r="Z59" s="14" t="s">
        <v>128</v>
      </c>
      <c r="AA59" s="14" t="s">
        <v>128</v>
      </c>
      <c r="AB59" s="14" t="s">
        <v>128</v>
      </c>
      <c r="AC59" s="14" t="s">
        <v>128</v>
      </c>
      <c r="AD59" s="14" t="s">
        <v>128</v>
      </c>
      <c r="AE59" s="14" t="s">
        <v>128</v>
      </c>
      <c r="AF59" s="14" t="s">
        <v>128</v>
      </c>
      <c r="AG59" s="14" t="s">
        <v>128</v>
      </c>
      <c r="AH59" s="14" t="s">
        <v>128</v>
      </c>
      <c r="AI59" s="14" t="s">
        <v>128</v>
      </c>
      <c r="AJ59" s="14" t="s">
        <v>128</v>
      </c>
      <c r="AK59" s="14" t="s">
        <v>128</v>
      </c>
      <c r="AL59" s="14" t="s">
        <v>128</v>
      </c>
      <c r="AM59" s="14" t="s">
        <v>128</v>
      </c>
      <c r="AN59" s="14" t="s">
        <v>128</v>
      </c>
      <c r="AO59" s="14" t="s">
        <v>128</v>
      </c>
      <c r="AP59" s="14" t="s">
        <v>128</v>
      </c>
      <c r="AQ59" s="14" t="s">
        <v>128</v>
      </c>
      <c r="AR59" s="14" t="s">
        <v>128</v>
      </c>
      <c r="AS59" s="8"/>
    </row>
    <row r="60" spans="1:45" x14ac:dyDescent="0.2">
      <c r="A60" s="27"/>
      <c r="B60" s="24" t="s">
        <v>179</v>
      </c>
      <c r="C60" s="24" t="s">
        <v>127</v>
      </c>
      <c r="D60" s="12">
        <v>0.45310436339170002</v>
      </c>
      <c r="E60" s="12">
        <v>0.42662839214710002</v>
      </c>
      <c r="F60" s="12">
        <v>0.43374425897899999</v>
      </c>
      <c r="G60" s="12">
        <v>0.47459727795270001</v>
      </c>
      <c r="H60" s="12">
        <v>0.47226470927089997</v>
      </c>
      <c r="I60" s="12">
        <v>0.44036938312379997</v>
      </c>
      <c r="J60" s="12">
        <v>0.46374885694889989</v>
      </c>
      <c r="K60" s="12">
        <v>0.42120639484790001</v>
      </c>
      <c r="L60" s="12">
        <v>0.43520015345520002</v>
      </c>
      <c r="M60" s="12">
        <v>0.45181076609990001</v>
      </c>
      <c r="N60" s="12">
        <v>0.38338091949539999</v>
      </c>
      <c r="O60" s="12">
        <v>0.50419743819020002</v>
      </c>
      <c r="P60" s="12">
        <v>0.31258613006239999</v>
      </c>
      <c r="Q60" s="12">
        <v>0.39656415698379999</v>
      </c>
      <c r="R60" s="12">
        <v>0.2713058396377</v>
      </c>
      <c r="S60" s="12">
        <v>0.49914545539019989</v>
      </c>
      <c r="T60" s="12">
        <v>0.66683562589629997</v>
      </c>
      <c r="U60" s="12">
        <v>0.40243144613620002</v>
      </c>
      <c r="V60" s="12">
        <v>0.73114697710510002</v>
      </c>
      <c r="W60" s="12">
        <v>0.28327114008859999</v>
      </c>
      <c r="X60" s="12">
        <v>0.30850494101850001</v>
      </c>
      <c r="Y60" s="12">
        <v>0.52348355711630001</v>
      </c>
      <c r="Z60" s="12">
        <v>0.63433020294550002</v>
      </c>
      <c r="AA60" s="12">
        <v>0.74493388841729991</v>
      </c>
      <c r="AB60" s="12">
        <v>0.43168148613090002</v>
      </c>
      <c r="AC60" s="12">
        <v>0.38883177351879999</v>
      </c>
      <c r="AD60" s="12">
        <v>0.3791669929132</v>
      </c>
      <c r="AE60" s="12">
        <v>0.56043329296279998</v>
      </c>
      <c r="AF60" s="12">
        <v>0.46291933287210002</v>
      </c>
      <c r="AG60" s="12">
        <v>0.34783711704609999</v>
      </c>
      <c r="AH60" s="12">
        <v>0.44231229484790002</v>
      </c>
      <c r="AI60" s="12">
        <v>0.55404149722880003</v>
      </c>
      <c r="AJ60" s="12">
        <v>0.64316307098280001</v>
      </c>
      <c r="AK60" s="12">
        <v>0.27959620403789998</v>
      </c>
      <c r="AL60" s="12">
        <v>0.58931307014440004</v>
      </c>
      <c r="AM60" s="12">
        <v>0.3784570143407</v>
      </c>
      <c r="AN60" s="12">
        <v>0.44929484494409999</v>
      </c>
      <c r="AO60" s="12">
        <v>0.43233431346770002</v>
      </c>
      <c r="AP60" s="12">
        <v>0.43651023425340002</v>
      </c>
      <c r="AQ60" s="12">
        <v>0.4710687819596</v>
      </c>
      <c r="AR60" s="12">
        <v>0.40592484422890002</v>
      </c>
      <c r="AS60" s="8"/>
    </row>
    <row r="61" spans="1:45" x14ac:dyDescent="0.2">
      <c r="A61" s="23"/>
      <c r="B61" s="23"/>
      <c r="C61" s="23"/>
      <c r="D61" s="13">
        <v>597</v>
      </c>
      <c r="E61" s="13">
        <v>123</v>
      </c>
      <c r="F61" s="13">
        <v>157</v>
      </c>
      <c r="G61" s="13">
        <v>163</v>
      </c>
      <c r="H61" s="13">
        <v>154</v>
      </c>
      <c r="I61" s="13">
        <v>48</v>
      </c>
      <c r="J61" s="13">
        <v>83</v>
      </c>
      <c r="K61" s="13">
        <v>84</v>
      </c>
      <c r="L61" s="13">
        <v>125</v>
      </c>
      <c r="M61" s="13">
        <v>191</v>
      </c>
      <c r="N61" s="13">
        <v>284</v>
      </c>
      <c r="O61" s="13">
        <v>254</v>
      </c>
      <c r="P61" s="13">
        <v>92</v>
      </c>
      <c r="Q61" s="13">
        <v>53</v>
      </c>
      <c r="R61" s="13">
        <v>45</v>
      </c>
      <c r="S61" s="13">
        <v>91</v>
      </c>
      <c r="T61" s="13">
        <v>92</v>
      </c>
      <c r="U61" s="13">
        <v>26</v>
      </c>
      <c r="V61" s="13">
        <v>114</v>
      </c>
      <c r="W61" s="13">
        <v>74</v>
      </c>
      <c r="X61" s="13">
        <v>124</v>
      </c>
      <c r="Y61" s="13">
        <v>116</v>
      </c>
      <c r="Z61" s="13">
        <v>161</v>
      </c>
      <c r="AA61" s="13">
        <v>66</v>
      </c>
      <c r="AB61" s="13">
        <v>4</v>
      </c>
      <c r="AC61" s="13">
        <v>205</v>
      </c>
      <c r="AD61" s="13">
        <v>48</v>
      </c>
      <c r="AE61" s="13">
        <v>13</v>
      </c>
      <c r="AF61" s="13">
        <v>25</v>
      </c>
      <c r="AG61" s="13">
        <v>45</v>
      </c>
      <c r="AH61" s="13">
        <v>15</v>
      </c>
      <c r="AI61" s="13">
        <v>2</v>
      </c>
      <c r="AJ61" s="13">
        <v>10</v>
      </c>
      <c r="AK61" s="13">
        <v>1</v>
      </c>
      <c r="AL61" s="13">
        <v>196</v>
      </c>
      <c r="AM61" s="13">
        <v>1</v>
      </c>
      <c r="AN61" s="13">
        <v>23</v>
      </c>
      <c r="AO61" s="13">
        <v>111</v>
      </c>
      <c r="AP61" s="13">
        <v>229</v>
      </c>
      <c r="AQ61" s="13">
        <v>162</v>
      </c>
      <c r="AR61" s="13">
        <v>18</v>
      </c>
      <c r="AS61" s="8"/>
    </row>
    <row r="62" spans="1:45" x14ac:dyDescent="0.2">
      <c r="A62" s="23"/>
      <c r="B62" s="23"/>
      <c r="C62" s="23"/>
      <c r="D62" s="14" t="s">
        <v>128</v>
      </c>
      <c r="E62" s="14"/>
      <c r="F62" s="14"/>
      <c r="G62" s="14"/>
      <c r="H62" s="14"/>
      <c r="I62" s="14"/>
      <c r="J62" s="14"/>
      <c r="K62" s="14"/>
      <c r="L62" s="14"/>
      <c r="M62" s="14"/>
      <c r="N62" s="14"/>
      <c r="O62" s="15" t="s">
        <v>154</v>
      </c>
      <c r="P62" s="14"/>
      <c r="Q62" s="14"/>
      <c r="R62" s="14"/>
      <c r="S62" s="15" t="s">
        <v>149</v>
      </c>
      <c r="T62" s="15" t="s">
        <v>180</v>
      </c>
      <c r="U62" s="14"/>
      <c r="V62" s="15" t="s">
        <v>181</v>
      </c>
      <c r="W62" s="14"/>
      <c r="X62" s="14"/>
      <c r="Y62" s="15" t="s">
        <v>173</v>
      </c>
      <c r="Z62" s="15" t="s">
        <v>173</v>
      </c>
      <c r="AA62" s="15" t="s">
        <v>173</v>
      </c>
      <c r="AB62" s="14"/>
      <c r="AC62" s="14"/>
      <c r="AD62" s="14"/>
      <c r="AE62" s="14"/>
      <c r="AF62" s="14"/>
      <c r="AG62" s="14"/>
      <c r="AH62" s="14"/>
      <c r="AI62" s="14"/>
      <c r="AJ62" s="14"/>
      <c r="AK62" s="14"/>
      <c r="AL62" s="15" t="s">
        <v>182</v>
      </c>
      <c r="AM62" s="14"/>
      <c r="AN62" s="14"/>
      <c r="AO62" s="14"/>
      <c r="AP62" s="14"/>
      <c r="AQ62" s="14"/>
      <c r="AR62" s="14"/>
      <c r="AS62" s="8"/>
    </row>
    <row r="63" spans="1:45" x14ac:dyDescent="0.2">
      <c r="A63" s="27"/>
      <c r="B63" s="27"/>
      <c r="C63" s="24" t="s">
        <v>153</v>
      </c>
      <c r="D63" s="12">
        <v>0.17034776258129999</v>
      </c>
      <c r="E63" s="12">
        <v>0.1669933615451</v>
      </c>
      <c r="F63" s="12">
        <v>0.16266637716910001</v>
      </c>
      <c r="G63" s="12">
        <v>0.15912500459750001</v>
      </c>
      <c r="H63" s="12">
        <v>0.1950786579913</v>
      </c>
      <c r="I63" s="12">
        <v>0.1334391398751</v>
      </c>
      <c r="J63" s="12">
        <v>0.19849813320830001</v>
      </c>
      <c r="K63" s="12">
        <v>0.19065375985079999</v>
      </c>
      <c r="L63" s="12">
        <v>0.16405406708750001</v>
      </c>
      <c r="M63" s="12">
        <v>0.14712172220719999</v>
      </c>
      <c r="N63" s="12">
        <v>0.14479472885479999</v>
      </c>
      <c r="O63" s="12">
        <v>0.1877504958191</v>
      </c>
      <c r="P63" s="12">
        <v>0.1248251143974</v>
      </c>
      <c r="Q63" s="12">
        <v>0.14027301086419999</v>
      </c>
      <c r="R63" s="12">
        <v>6.0064224446310002E-2</v>
      </c>
      <c r="S63" s="12">
        <v>0.17524953760869999</v>
      </c>
      <c r="T63" s="12">
        <v>0.2404416676135</v>
      </c>
      <c r="U63" s="12">
        <v>6.7308956769729991E-2</v>
      </c>
      <c r="V63" s="12">
        <v>0.32799640434540001</v>
      </c>
      <c r="W63" s="12">
        <v>0.1145455416135</v>
      </c>
      <c r="X63" s="12">
        <v>0.1018446901089</v>
      </c>
      <c r="Y63" s="12">
        <v>0.1987553140917</v>
      </c>
      <c r="Z63" s="12">
        <v>0.2275260688321</v>
      </c>
      <c r="AA63" s="12">
        <v>0.32834800524789998</v>
      </c>
      <c r="AB63" s="12">
        <v>9.1583696727890004E-2</v>
      </c>
      <c r="AC63" s="12">
        <v>0.13896147914090001</v>
      </c>
      <c r="AD63" s="12">
        <v>0.153208585708</v>
      </c>
      <c r="AE63" s="12">
        <v>0.26853780222279999</v>
      </c>
      <c r="AF63" s="12">
        <v>5.3318686724119997E-2</v>
      </c>
      <c r="AG63" s="12">
        <v>0.1899490781655</v>
      </c>
      <c r="AH63" s="12">
        <v>0.25942322643120003</v>
      </c>
      <c r="AI63" s="12">
        <v>0.55404149722880003</v>
      </c>
      <c r="AJ63" s="12">
        <v>8.5665678936860001E-2</v>
      </c>
      <c r="AK63" s="12">
        <v>0</v>
      </c>
      <c r="AL63" s="12">
        <v>0.20418845384330001</v>
      </c>
      <c r="AM63" s="12">
        <v>0</v>
      </c>
      <c r="AN63" s="12">
        <v>0.28945315610380001</v>
      </c>
      <c r="AO63" s="12">
        <v>0.151179059743</v>
      </c>
      <c r="AP63" s="12">
        <v>0.16462763240049999</v>
      </c>
      <c r="AQ63" s="12">
        <v>0.1643105621598</v>
      </c>
      <c r="AR63" s="12">
        <v>0.1475346570504</v>
      </c>
      <c r="AS63" s="8"/>
    </row>
    <row r="64" spans="1:45" x14ac:dyDescent="0.2">
      <c r="A64" s="23"/>
      <c r="B64" s="23"/>
      <c r="C64" s="23"/>
      <c r="D64" s="13">
        <v>219</v>
      </c>
      <c r="E64" s="13">
        <v>44</v>
      </c>
      <c r="F64" s="13">
        <v>56</v>
      </c>
      <c r="G64" s="13">
        <v>56</v>
      </c>
      <c r="H64" s="13">
        <v>63</v>
      </c>
      <c r="I64" s="13">
        <v>14</v>
      </c>
      <c r="J64" s="13">
        <v>37</v>
      </c>
      <c r="K64" s="13">
        <v>31</v>
      </c>
      <c r="L64" s="13">
        <v>50</v>
      </c>
      <c r="M64" s="13">
        <v>61</v>
      </c>
      <c r="N64" s="13">
        <v>109</v>
      </c>
      <c r="O64" s="13">
        <v>87</v>
      </c>
      <c r="P64" s="13">
        <v>39</v>
      </c>
      <c r="Q64" s="13">
        <v>20</v>
      </c>
      <c r="R64" s="13">
        <v>10</v>
      </c>
      <c r="S64" s="13">
        <v>30</v>
      </c>
      <c r="T64" s="13">
        <v>31</v>
      </c>
      <c r="U64" s="13">
        <v>8</v>
      </c>
      <c r="V64" s="13">
        <v>49</v>
      </c>
      <c r="W64" s="13">
        <v>31</v>
      </c>
      <c r="X64" s="13">
        <v>42</v>
      </c>
      <c r="Y64" s="13">
        <v>38</v>
      </c>
      <c r="Z64" s="13">
        <v>59</v>
      </c>
      <c r="AA64" s="13">
        <v>27</v>
      </c>
      <c r="AB64" s="13">
        <v>1</v>
      </c>
      <c r="AC64" s="13">
        <v>74</v>
      </c>
      <c r="AD64" s="13">
        <v>16</v>
      </c>
      <c r="AE64" s="13">
        <v>6</v>
      </c>
      <c r="AF64" s="13">
        <v>4</v>
      </c>
      <c r="AG64" s="13">
        <v>22</v>
      </c>
      <c r="AH64" s="13">
        <v>7</v>
      </c>
      <c r="AI64" s="13">
        <v>2</v>
      </c>
      <c r="AJ64" s="13">
        <v>2</v>
      </c>
      <c r="AK64" s="13">
        <v>0</v>
      </c>
      <c r="AL64" s="13">
        <v>69</v>
      </c>
      <c r="AM64" s="13">
        <v>0</v>
      </c>
      <c r="AN64" s="13">
        <v>14</v>
      </c>
      <c r="AO64" s="13">
        <v>38</v>
      </c>
      <c r="AP64" s="13">
        <v>85</v>
      </c>
      <c r="AQ64" s="13">
        <v>54</v>
      </c>
      <c r="AR64" s="13">
        <v>7</v>
      </c>
      <c r="AS64" s="8"/>
    </row>
    <row r="65" spans="1:45" x14ac:dyDescent="0.2">
      <c r="A65" s="23"/>
      <c r="B65" s="23"/>
      <c r="C65" s="23"/>
      <c r="D65" s="14" t="s">
        <v>128</v>
      </c>
      <c r="E65" s="14"/>
      <c r="F65" s="14"/>
      <c r="G65" s="14"/>
      <c r="H65" s="14"/>
      <c r="I65" s="14"/>
      <c r="J65" s="14"/>
      <c r="K65" s="14"/>
      <c r="L65" s="14"/>
      <c r="M65" s="14"/>
      <c r="N65" s="14"/>
      <c r="O65" s="14"/>
      <c r="P65" s="14"/>
      <c r="Q65" s="14"/>
      <c r="R65" s="14"/>
      <c r="S65" s="14"/>
      <c r="T65" s="15" t="s">
        <v>183</v>
      </c>
      <c r="U65" s="14"/>
      <c r="V65" s="15" t="s">
        <v>184</v>
      </c>
      <c r="W65" s="14"/>
      <c r="X65" s="14"/>
      <c r="Y65" s="14"/>
      <c r="Z65" s="15" t="s">
        <v>148</v>
      </c>
      <c r="AA65" s="15" t="s">
        <v>185</v>
      </c>
      <c r="AB65" s="14"/>
      <c r="AC65" s="14"/>
      <c r="AD65" s="14"/>
      <c r="AE65" s="14"/>
      <c r="AF65" s="14"/>
      <c r="AG65" s="14"/>
      <c r="AH65" s="14"/>
      <c r="AI65" s="14"/>
      <c r="AJ65" s="14"/>
      <c r="AK65" s="14"/>
      <c r="AL65" s="14"/>
      <c r="AM65" s="14"/>
      <c r="AN65" s="14"/>
      <c r="AO65" s="14"/>
      <c r="AP65" s="14"/>
      <c r="AQ65" s="14"/>
      <c r="AR65" s="14"/>
      <c r="AS65" s="8"/>
    </row>
    <row r="66" spans="1:45" x14ac:dyDescent="0.2">
      <c r="A66" s="27"/>
      <c r="B66" s="27"/>
      <c r="C66" s="24" t="s">
        <v>157</v>
      </c>
      <c r="D66" s="12">
        <v>0.28275660081039999</v>
      </c>
      <c r="E66" s="12">
        <v>0.25963503060210003</v>
      </c>
      <c r="F66" s="12">
        <v>0.2710778818099</v>
      </c>
      <c r="G66" s="12">
        <v>0.31547227335520001</v>
      </c>
      <c r="H66" s="12">
        <v>0.2771860512796</v>
      </c>
      <c r="I66" s="12">
        <v>0.30693024324880003</v>
      </c>
      <c r="J66" s="12">
        <v>0.26525072374059999</v>
      </c>
      <c r="K66" s="12">
        <v>0.2305526349972</v>
      </c>
      <c r="L66" s="12">
        <v>0.27114608636769999</v>
      </c>
      <c r="M66" s="12">
        <v>0.30468904389270002</v>
      </c>
      <c r="N66" s="12">
        <v>0.2385861906407</v>
      </c>
      <c r="O66" s="12">
        <v>0.31644694237109999</v>
      </c>
      <c r="P66" s="12">
        <v>0.1877610156649</v>
      </c>
      <c r="Q66" s="12">
        <v>0.25629114611960002</v>
      </c>
      <c r="R66" s="12">
        <v>0.2112416151913</v>
      </c>
      <c r="S66" s="12">
        <v>0.32389591778150001</v>
      </c>
      <c r="T66" s="12">
        <v>0.4263939582829</v>
      </c>
      <c r="U66" s="12">
        <v>0.33512248936650002</v>
      </c>
      <c r="V66" s="12">
        <v>0.40315057275970001</v>
      </c>
      <c r="W66" s="12">
        <v>0.16872559847509999</v>
      </c>
      <c r="X66" s="12">
        <v>0.20666025090949999</v>
      </c>
      <c r="Y66" s="12">
        <v>0.32472824302460002</v>
      </c>
      <c r="Z66" s="12">
        <v>0.4068041341134</v>
      </c>
      <c r="AA66" s="12">
        <v>0.41658588316939998</v>
      </c>
      <c r="AB66" s="12">
        <v>0.34009778940300001</v>
      </c>
      <c r="AC66" s="12">
        <v>0.24987029437780001</v>
      </c>
      <c r="AD66" s="12">
        <v>0.2259584072053</v>
      </c>
      <c r="AE66" s="12">
        <v>0.29189549073999999</v>
      </c>
      <c r="AF66" s="12">
        <v>0.40960064614800001</v>
      </c>
      <c r="AG66" s="12">
        <v>0.15788803888069999</v>
      </c>
      <c r="AH66" s="12">
        <v>0.1828890684167</v>
      </c>
      <c r="AI66" s="12">
        <v>0</v>
      </c>
      <c r="AJ66" s="12">
        <v>0.55749739204600002</v>
      </c>
      <c r="AK66" s="12">
        <v>0.27959620403789998</v>
      </c>
      <c r="AL66" s="12">
        <v>0.38512461630110001</v>
      </c>
      <c r="AM66" s="12">
        <v>0.3784570143407</v>
      </c>
      <c r="AN66" s="12">
        <v>0.15984168884030001</v>
      </c>
      <c r="AO66" s="12">
        <v>0.28115525372470002</v>
      </c>
      <c r="AP66" s="12">
        <v>0.27188260185300001</v>
      </c>
      <c r="AQ66" s="12">
        <v>0.3067582197998</v>
      </c>
      <c r="AR66" s="12">
        <v>0.25839018717849999</v>
      </c>
      <c r="AS66" s="8"/>
    </row>
    <row r="67" spans="1:45" x14ac:dyDescent="0.2">
      <c r="A67" s="23"/>
      <c r="B67" s="23"/>
      <c r="C67" s="23"/>
      <c r="D67" s="13">
        <v>378</v>
      </c>
      <c r="E67" s="13">
        <v>79</v>
      </c>
      <c r="F67" s="13">
        <v>101</v>
      </c>
      <c r="G67" s="13">
        <v>107</v>
      </c>
      <c r="H67" s="13">
        <v>91</v>
      </c>
      <c r="I67" s="13">
        <v>34</v>
      </c>
      <c r="J67" s="13">
        <v>46</v>
      </c>
      <c r="K67" s="13">
        <v>53</v>
      </c>
      <c r="L67" s="13">
        <v>75</v>
      </c>
      <c r="M67" s="13">
        <v>130</v>
      </c>
      <c r="N67" s="13">
        <v>175</v>
      </c>
      <c r="O67" s="13">
        <v>167</v>
      </c>
      <c r="P67" s="13">
        <v>53</v>
      </c>
      <c r="Q67" s="13">
        <v>33</v>
      </c>
      <c r="R67" s="13">
        <v>35</v>
      </c>
      <c r="S67" s="13">
        <v>61</v>
      </c>
      <c r="T67" s="13">
        <v>61</v>
      </c>
      <c r="U67" s="13">
        <v>18</v>
      </c>
      <c r="V67" s="13">
        <v>65</v>
      </c>
      <c r="W67" s="13">
        <v>43</v>
      </c>
      <c r="X67" s="13">
        <v>82</v>
      </c>
      <c r="Y67" s="13">
        <v>78</v>
      </c>
      <c r="Z67" s="13">
        <v>102</v>
      </c>
      <c r="AA67" s="13">
        <v>39</v>
      </c>
      <c r="AB67" s="13">
        <v>3</v>
      </c>
      <c r="AC67" s="13">
        <v>131</v>
      </c>
      <c r="AD67" s="13">
        <v>32</v>
      </c>
      <c r="AE67" s="13">
        <v>7</v>
      </c>
      <c r="AF67" s="13">
        <v>21</v>
      </c>
      <c r="AG67" s="13">
        <v>23</v>
      </c>
      <c r="AH67" s="13">
        <v>8</v>
      </c>
      <c r="AI67" s="13">
        <v>0</v>
      </c>
      <c r="AJ67" s="13">
        <v>8</v>
      </c>
      <c r="AK67" s="13">
        <v>1</v>
      </c>
      <c r="AL67" s="13">
        <v>127</v>
      </c>
      <c r="AM67" s="13">
        <v>1</v>
      </c>
      <c r="AN67" s="13">
        <v>9</v>
      </c>
      <c r="AO67" s="13">
        <v>73</v>
      </c>
      <c r="AP67" s="13">
        <v>144</v>
      </c>
      <c r="AQ67" s="13">
        <v>108</v>
      </c>
      <c r="AR67" s="13">
        <v>11</v>
      </c>
      <c r="AS67" s="8"/>
    </row>
    <row r="68" spans="1:45" x14ac:dyDescent="0.2">
      <c r="A68" s="23"/>
      <c r="B68" s="23"/>
      <c r="C68" s="23"/>
      <c r="D68" s="14" t="s">
        <v>128</v>
      </c>
      <c r="E68" s="14"/>
      <c r="F68" s="14"/>
      <c r="G68" s="14"/>
      <c r="H68" s="14"/>
      <c r="I68" s="14"/>
      <c r="J68" s="14"/>
      <c r="K68" s="14"/>
      <c r="L68" s="14"/>
      <c r="M68" s="14"/>
      <c r="N68" s="14"/>
      <c r="O68" s="15" t="s">
        <v>133</v>
      </c>
      <c r="P68" s="14"/>
      <c r="Q68" s="14"/>
      <c r="R68" s="14"/>
      <c r="S68" s="14"/>
      <c r="T68" s="15" t="s">
        <v>186</v>
      </c>
      <c r="U68" s="14"/>
      <c r="V68" s="15" t="s">
        <v>133</v>
      </c>
      <c r="W68" s="14"/>
      <c r="X68" s="14"/>
      <c r="Y68" s="15" t="s">
        <v>133</v>
      </c>
      <c r="Z68" s="15" t="s">
        <v>173</v>
      </c>
      <c r="AA68" s="15" t="s">
        <v>187</v>
      </c>
      <c r="AB68" s="14"/>
      <c r="AC68" s="14"/>
      <c r="AD68" s="14"/>
      <c r="AE68" s="14"/>
      <c r="AF68" s="14"/>
      <c r="AG68" s="14"/>
      <c r="AH68" s="14"/>
      <c r="AI68" s="14"/>
      <c r="AJ68" s="15" t="s">
        <v>137</v>
      </c>
      <c r="AK68" s="14"/>
      <c r="AL68" s="15" t="s">
        <v>188</v>
      </c>
      <c r="AM68" s="14"/>
      <c r="AN68" s="14"/>
      <c r="AO68" s="14"/>
      <c r="AP68" s="14"/>
      <c r="AQ68" s="14"/>
      <c r="AR68" s="14"/>
      <c r="AS68" s="8"/>
    </row>
    <row r="69" spans="1:45" x14ac:dyDescent="0.2">
      <c r="A69" s="27"/>
      <c r="B69" s="27"/>
      <c r="C69" s="24" t="s">
        <v>158</v>
      </c>
      <c r="D69" s="12">
        <v>0.35843527041930001</v>
      </c>
      <c r="E69" s="12">
        <v>0.33946955969010001</v>
      </c>
      <c r="F69" s="12">
        <v>0.3482711921453</v>
      </c>
      <c r="G69" s="12">
        <v>0.36881675784680001</v>
      </c>
      <c r="H69" s="12">
        <v>0.37396689585460002</v>
      </c>
      <c r="I69" s="12">
        <v>0.38957451996780001</v>
      </c>
      <c r="J69" s="12">
        <v>0.35260093115379998</v>
      </c>
      <c r="K69" s="12">
        <v>0.34040409370309999</v>
      </c>
      <c r="L69" s="12">
        <v>0.43120389207100002</v>
      </c>
      <c r="M69" s="12">
        <v>0.33651676423940002</v>
      </c>
      <c r="N69" s="12">
        <v>0.39750121833669999</v>
      </c>
      <c r="O69" s="12">
        <v>0.33870546391169998</v>
      </c>
      <c r="P69" s="12">
        <v>0.42913186158029998</v>
      </c>
      <c r="Q69" s="12">
        <v>0.38714607468169998</v>
      </c>
      <c r="R69" s="12">
        <v>0.46266115790939999</v>
      </c>
      <c r="S69" s="12">
        <v>0.27962015015609998</v>
      </c>
      <c r="T69" s="12">
        <v>0.26169645395300001</v>
      </c>
      <c r="U69" s="12">
        <v>0.49429802095469999</v>
      </c>
      <c r="V69" s="12">
        <v>0.237981103316</v>
      </c>
      <c r="W69" s="12">
        <v>0.39857029652569997</v>
      </c>
      <c r="X69" s="12">
        <v>0.45870636150659999</v>
      </c>
      <c r="Y69" s="12">
        <v>0.3290940601813</v>
      </c>
      <c r="Z69" s="12">
        <v>0.30078580328600002</v>
      </c>
      <c r="AA69" s="12">
        <v>0.19963073798959999</v>
      </c>
      <c r="AB69" s="12">
        <v>0.118324180684</v>
      </c>
      <c r="AC69" s="12">
        <v>0.41152058575419997</v>
      </c>
      <c r="AD69" s="12">
        <v>0.37869985413489998</v>
      </c>
      <c r="AE69" s="12">
        <v>0.15903052408849999</v>
      </c>
      <c r="AF69" s="12">
        <v>0.33899504277780002</v>
      </c>
      <c r="AG69" s="12">
        <v>0.34339468192849998</v>
      </c>
      <c r="AH69" s="12">
        <v>0.51112649084499995</v>
      </c>
      <c r="AI69" s="12">
        <v>0.3957007421448</v>
      </c>
      <c r="AJ69" s="12">
        <v>0.21033436668489999</v>
      </c>
      <c r="AK69" s="12">
        <v>0.72040379596210002</v>
      </c>
      <c r="AL69" s="12">
        <v>0.29062820167390002</v>
      </c>
      <c r="AM69" s="12">
        <v>0.6215429856593</v>
      </c>
      <c r="AN69" s="12">
        <v>0.2968814898869</v>
      </c>
      <c r="AO69" s="12">
        <v>0.37124275775510002</v>
      </c>
      <c r="AP69" s="12">
        <v>0.37520650538029998</v>
      </c>
      <c r="AQ69" s="12">
        <v>0.35552968956780001</v>
      </c>
      <c r="AR69" s="12">
        <v>0.42023625599760001</v>
      </c>
      <c r="AS69" s="8"/>
    </row>
    <row r="70" spans="1:45" x14ac:dyDescent="0.2">
      <c r="A70" s="23"/>
      <c r="B70" s="23"/>
      <c r="C70" s="23"/>
      <c r="D70" s="13">
        <v>477</v>
      </c>
      <c r="E70" s="13">
        <v>99</v>
      </c>
      <c r="F70" s="13">
        <v>118</v>
      </c>
      <c r="G70" s="13">
        <v>135</v>
      </c>
      <c r="H70" s="13">
        <v>125</v>
      </c>
      <c r="I70" s="13">
        <v>42</v>
      </c>
      <c r="J70" s="13">
        <v>71</v>
      </c>
      <c r="K70" s="13">
        <v>73</v>
      </c>
      <c r="L70" s="13">
        <v>119</v>
      </c>
      <c r="M70" s="13">
        <v>141</v>
      </c>
      <c r="N70" s="13">
        <v>286</v>
      </c>
      <c r="O70" s="13">
        <v>166</v>
      </c>
      <c r="P70" s="13">
        <v>133</v>
      </c>
      <c r="Q70" s="13">
        <v>48</v>
      </c>
      <c r="R70" s="13">
        <v>76</v>
      </c>
      <c r="S70" s="13">
        <v>59</v>
      </c>
      <c r="T70" s="13">
        <v>42</v>
      </c>
      <c r="U70" s="13">
        <v>23</v>
      </c>
      <c r="V70" s="13">
        <v>40</v>
      </c>
      <c r="W70" s="13">
        <v>121</v>
      </c>
      <c r="X70" s="13">
        <v>155</v>
      </c>
      <c r="Y70" s="13">
        <v>84</v>
      </c>
      <c r="Z70" s="13">
        <v>79</v>
      </c>
      <c r="AA70" s="13">
        <v>18</v>
      </c>
      <c r="AB70" s="13">
        <v>1</v>
      </c>
      <c r="AC70" s="13">
        <v>227</v>
      </c>
      <c r="AD70" s="13">
        <v>45</v>
      </c>
      <c r="AE70" s="13">
        <v>6</v>
      </c>
      <c r="AF70" s="13">
        <v>18</v>
      </c>
      <c r="AG70" s="13">
        <v>36</v>
      </c>
      <c r="AH70" s="13">
        <v>17</v>
      </c>
      <c r="AI70" s="13">
        <v>2</v>
      </c>
      <c r="AJ70" s="13">
        <v>4</v>
      </c>
      <c r="AK70" s="13">
        <v>2</v>
      </c>
      <c r="AL70" s="13">
        <v>99</v>
      </c>
      <c r="AM70" s="13">
        <v>2</v>
      </c>
      <c r="AN70" s="13">
        <v>21</v>
      </c>
      <c r="AO70" s="13">
        <v>103</v>
      </c>
      <c r="AP70" s="13">
        <v>182</v>
      </c>
      <c r="AQ70" s="13">
        <v>135</v>
      </c>
      <c r="AR70" s="13">
        <v>14</v>
      </c>
      <c r="AS70" s="8"/>
    </row>
    <row r="71" spans="1:45" x14ac:dyDescent="0.2">
      <c r="A71" s="23"/>
      <c r="B71" s="23"/>
      <c r="C71" s="23"/>
      <c r="D71" s="14" t="s">
        <v>128</v>
      </c>
      <c r="E71" s="14"/>
      <c r="F71" s="14"/>
      <c r="G71" s="14"/>
      <c r="H71" s="14"/>
      <c r="I71" s="14"/>
      <c r="J71" s="14"/>
      <c r="K71" s="14"/>
      <c r="L71" s="14"/>
      <c r="M71" s="14"/>
      <c r="N71" s="14"/>
      <c r="O71" s="14"/>
      <c r="P71" s="15" t="s">
        <v>160</v>
      </c>
      <c r="Q71" s="14"/>
      <c r="R71" s="15" t="s">
        <v>160</v>
      </c>
      <c r="S71" s="14"/>
      <c r="T71" s="14"/>
      <c r="U71" s="14"/>
      <c r="V71" s="14"/>
      <c r="W71" s="14"/>
      <c r="X71" s="15" t="s">
        <v>162</v>
      </c>
      <c r="Y71" s="14"/>
      <c r="Z71" s="14"/>
      <c r="AA71" s="14"/>
      <c r="AB71" s="14"/>
      <c r="AC71" s="14"/>
      <c r="AD71" s="14"/>
      <c r="AE71" s="14"/>
      <c r="AF71" s="14"/>
      <c r="AG71" s="14"/>
      <c r="AH71" s="14"/>
      <c r="AI71" s="14"/>
      <c r="AJ71" s="14"/>
      <c r="AK71" s="14"/>
      <c r="AL71" s="14"/>
      <c r="AM71" s="14"/>
      <c r="AN71" s="14"/>
      <c r="AO71" s="14"/>
      <c r="AP71" s="14"/>
      <c r="AQ71" s="14"/>
      <c r="AR71" s="14"/>
      <c r="AS71" s="8"/>
    </row>
    <row r="72" spans="1:45" x14ac:dyDescent="0.2">
      <c r="A72" s="27"/>
      <c r="B72" s="27"/>
      <c r="C72" s="24" t="s">
        <v>163</v>
      </c>
      <c r="D72" s="12">
        <v>0.1485379611796</v>
      </c>
      <c r="E72" s="12">
        <v>0.1805202040477</v>
      </c>
      <c r="F72" s="12">
        <v>0.15776403969950001</v>
      </c>
      <c r="G72" s="12">
        <v>0.1174002256565</v>
      </c>
      <c r="H72" s="12">
        <v>0.1472659530655</v>
      </c>
      <c r="I72" s="12">
        <v>0.14016985114870001</v>
      </c>
      <c r="J72" s="12">
        <v>0.14063779119479999</v>
      </c>
      <c r="K72" s="12">
        <v>0.18779409361810001</v>
      </c>
      <c r="L72" s="12">
        <v>0.10305497602160001</v>
      </c>
      <c r="M72" s="12">
        <v>0.16399843306690001</v>
      </c>
      <c r="N72" s="12">
        <v>0.16903597030289999</v>
      </c>
      <c r="O72" s="12">
        <v>0.12672126369780001</v>
      </c>
      <c r="P72" s="12">
        <v>0.20531773323829999</v>
      </c>
      <c r="Q72" s="12">
        <v>0.1808926980684</v>
      </c>
      <c r="R72" s="12">
        <v>0.19831138282140001</v>
      </c>
      <c r="S72" s="12">
        <v>0.168493204599</v>
      </c>
      <c r="T72" s="12">
        <v>4.2564925297459998E-2</v>
      </c>
      <c r="U72" s="12">
        <v>8.5746376748129988E-2</v>
      </c>
      <c r="V72" s="12">
        <v>3.0871919578859999E-2</v>
      </c>
      <c r="W72" s="12">
        <v>0.22900304846360001</v>
      </c>
      <c r="X72" s="12">
        <v>0.1999941445874</v>
      </c>
      <c r="Y72" s="12">
        <v>0.10578116651900001</v>
      </c>
      <c r="Z72" s="12">
        <v>5.277016000122E-2</v>
      </c>
      <c r="AA72" s="12">
        <v>5.5435373593100003E-2</v>
      </c>
      <c r="AB72" s="12">
        <v>0.19978636118010001</v>
      </c>
      <c r="AC72" s="12">
        <v>0.16672970539490001</v>
      </c>
      <c r="AD72" s="12">
        <v>0.1946328742216</v>
      </c>
      <c r="AE72" s="12">
        <v>0.1834403841019</v>
      </c>
      <c r="AF72" s="12">
        <v>0.15539368640910001</v>
      </c>
      <c r="AG72" s="12">
        <v>0.2170483407189</v>
      </c>
      <c r="AH72" s="12">
        <v>4.6561214307090003E-2</v>
      </c>
      <c r="AI72" s="12">
        <v>5.0257760626349998E-2</v>
      </c>
      <c r="AJ72" s="12">
        <v>0.1465025623323</v>
      </c>
      <c r="AK72" s="12">
        <v>0</v>
      </c>
      <c r="AL72" s="12">
        <v>8.3097383154680002E-2</v>
      </c>
      <c r="AM72" s="12">
        <v>0</v>
      </c>
      <c r="AN72" s="12">
        <v>0.19070057143329999</v>
      </c>
      <c r="AO72" s="12">
        <v>0.1406456870892</v>
      </c>
      <c r="AP72" s="12">
        <v>0.1540684601682</v>
      </c>
      <c r="AQ72" s="12">
        <v>0.1351365550501</v>
      </c>
      <c r="AR72" s="12">
        <v>0.1578583124049</v>
      </c>
      <c r="AS72" s="8"/>
    </row>
    <row r="73" spans="1:45" x14ac:dyDescent="0.2">
      <c r="A73" s="23"/>
      <c r="B73" s="23"/>
      <c r="C73" s="23"/>
      <c r="D73" s="13">
        <v>190</v>
      </c>
      <c r="E73" s="13">
        <v>45</v>
      </c>
      <c r="F73" s="13">
        <v>52</v>
      </c>
      <c r="G73" s="13">
        <v>58</v>
      </c>
      <c r="H73" s="13">
        <v>35</v>
      </c>
      <c r="I73" s="13">
        <v>14</v>
      </c>
      <c r="J73" s="13">
        <v>29</v>
      </c>
      <c r="K73" s="13">
        <v>35</v>
      </c>
      <c r="L73" s="13">
        <v>33</v>
      </c>
      <c r="M73" s="13">
        <v>61</v>
      </c>
      <c r="N73" s="13">
        <v>126</v>
      </c>
      <c r="O73" s="13">
        <v>47</v>
      </c>
      <c r="P73" s="13">
        <v>70</v>
      </c>
      <c r="Q73" s="13">
        <v>20</v>
      </c>
      <c r="R73" s="13">
        <v>32</v>
      </c>
      <c r="S73" s="13">
        <v>25</v>
      </c>
      <c r="T73" s="13">
        <v>4</v>
      </c>
      <c r="U73" s="13">
        <v>3</v>
      </c>
      <c r="V73" s="13">
        <v>3</v>
      </c>
      <c r="W73" s="13">
        <v>72</v>
      </c>
      <c r="X73" s="13">
        <v>66</v>
      </c>
      <c r="Y73" s="13">
        <v>24</v>
      </c>
      <c r="Z73" s="13">
        <v>8</v>
      </c>
      <c r="AA73" s="13">
        <v>4</v>
      </c>
      <c r="AB73" s="13">
        <v>2</v>
      </c>
      <c r="AC73" s="13">
        <v>94</v>
      </c>
      <c r="AD73" s="13">
        <v>23</v>
      </c>
      <c r="AE73" s="13">
        <v>2</v>
      </c>
      <c r="AF73" s="13">
        <v>8</v>
      </c>
      <c r="AG73" s="13">
        <v>14</v>
      </c>
      <c r="AH73" s="13">
        <v>3</v>
      </c>
      <c r="AI73" s="13">
        <v>1</v>
      </c>
      <c r="AJ73" s="13">
        <v>2</v>
      </c>
      <c r="AK73" s="13">
        <v>0</v>
      </c>
      <c r="AL73" s="13">
        <v>30</v>
      </c>
      <c r="AM73" s="13">
        <v>0</v>
      </c>
      <c r="AN73" s="13">
        <v>12</v>
      </c>
      <c r="AO73" s="13">
        <v>36</v>
      </c>
      <c r="AP73" s="13">
        <v>73</v>
      </c>
      <c r="AQ73" s="13">
        <v>50</v>
      </c>
      <c r="AR73" s="13">
        <v>4</v>
      </c>
      <c r="AS73" s="8"/>
    </row>
    <row r="74" spans="1:45" x14ac:dyDescent="0.2">
      <c r="A74" s="23"/>
      <c r="B74" s="23"/>
      <c r="C74" s="23"/>
      <c r="D74" s="14" t="s">
        <v>128</v>
      </c>
      <c r="E74" s="14"/>
      <c r="F74" s="14"/>
      <c r="G74" s="14"/>
      <c r="H74" s="14"/>
      <c r="I74" s="14"/>
      <c r="J74" s="14"/>
      <c r="K74" s="14"/>
      <c r="L74" s="14"/>
      <c r="M74" s="14"/>
      <c r="N74" s="14"/>
      <c r="O74" s="14"/>
      <c r="P74" s="14"/>
      <c r="Q74" s="14"/>
      <c r="R74" s="14"/>
      <c r="S74" s="14"/>
      <c r="T74" s="14"/>
      <c r="U74" s="14"/>
      <c r="V74" s="14"/>
      <c r="W74" s="15" t="s">
        <v>132</v>
      </c>
      <c r="X74" s="15" t="s">
        <v>132</v>
      </c>
      <c r="Y74" s="14"/>
      <c r="Z74" s="14"/>
      <c r="AA74" s="14"/>
      <c r="AB74" s="14"/>
      <c r="AC74" s="14"/>
      <c r="AD74" s="14"/>
      <c r="AE74" s="14"/>
      <c r="AF74" s="14"/>
      <c r="AG74" s="14"/>
      <c r="AH74" s="14"/>
      <c r="AI74" s="14"/>
      <c r="AJ74" s="14"/>
      <c r="AK74" s="14"/>
      <c r="AL74" s="14"/>
      <c r="AM74" s="14"/>
      <c r="AN74" s="14"/>
      <c r="AO74" s="14"/>
      <c r="AP74" s="14"/>
      <c r="AQ74" s="14"/>
      <c r="AR74" s="14"/>
      <c r="AS74" s="8"/>
    </row>
    <row r="75" spans="1:45" x14ac:dyDescent="0.2">
      <c r="A75" s="27"/>
      <c r="B75" s="27"/>
      <c r="C75" s="24" t="s">
        <v>167</v>
      </c>
      <c r="D75" s="12">
        <v>3.7427645463369998E-2</v>
      </c>
      <c r="E75" s="12">
        <v>4.8567274226449998E-2</v>
      </c>
      <c r="F75" s="12">
        <v>5.464636683929E-2</v>
      </c>
      <c r="G75" s="12">
        <v>3.918573854396E-2</v>
      </c>
      <c r="H75" s="12">
        <v>6.5024418089630002E-3</v>
      </c>
      <c r="I75" s="12">
        <v>2.988624575966E-2</v>
      </c>
      <c r="J75" s="12">
        <v>4.3012420702429999E-2</v>
      </c>
      <c r="K75" s="12">
        <v>5.0595417830909997E-2</v>
      </c>
      <c r="L75" s="12">
        <v>2.8366317395469999E-2</v>
      </c>
      <c r="M75" s="12">
        <v>3.9340539192619997E-2</v>
      </c>
      <c r="N75" s="12">
        <v>4.7880368726610001E-2</v>
      </c>
      <c r="O75" s="12">
        <v>2.7223804514429999E-2</v>
      </c>
      <c r="P75" s="12">
        <v>5.2964275119099999E-2</v>
      </c>
      <c r="Q75" s="12">
        <v>3.5397070266150001E-2</v>
      </c>
      <c r="R75" s="12">
        <v>6.7721619631570001E-2</v>
      </c>
      <c r="S75" s="12">
        <v>5.0078772803700003E-2</v>
      </c>
      <c r="T75" s="12">
        <v>7.8635773192919992E-3</v>
      </c>
      <c r="U75" s="12">
        <v>1.7524156160930001E-2</v>
      </c>
      <c r="V75" s="12">
        <v>0</v>
      </c>
      <c r="W75" s="12">
        <v>8.9155514922119997E-2</v>
      </c>
      <c r="X75" s="12">
        <v>2.8874369329319999E-2</v>
      </c>
      <c r="Y75" s="12">
        <v>4.1641216183300002E-2</v>
      </c>
      <c r="Z75" s="12">
        <v>6.7700698985719999E-3</v>
      </c>
      <c r="AA75" s="12">
        <v>0</v>
      </c>
      <c r="AB75" s="12">
        <v>0.18158876947979999</v>
      </c>
      <c r="AC75" s="12">
        <v>2.92570179009E-2</v>
      </c>
      <c r="AD75" s="12">
        <v>4.7500278730199998E-2</v>
      </c>
      <c r="AE75" s="12">
        <v>9.7095798846739995E-2</v>
      </c>
      <c r="AF75" s="12">
        <v>4.2691937941009998E-2</v>
      </c>
      <c r="AG75" s="12">
        <v>9.171986030649E-2</v>
      </c>
      <c r="AH75" s="12">
        <v>0</v>
      </c>
      <c r="AI75" s="12">
        <v>0</v>
      </c>
      <c r="AJ75" s="12">
        <v>0</v>
      </c>
      <c r="AK75" s="12">
        <v>0</v>
      </c>
      <c r="AL75" s="12">
        <v>3.3103815092659999E-2</v>
      </c>
      <c r="AM75" s="12">
        <v>0</v>
      </c>
      <c r="AN75" s="12">
        <v>5.4359004309919988E-2</v>
      </c>
      <c r="AO75" s="12">
        <v>4.6138458785470002E-2</v>
      </c>
      <c r="AP75" s="12">
        <v>3.4214800198089999E-2</v>
      </c>
      <c r="AQ75" s="12">
        <v>3.8264973422550003E-2</v>
      </c>
      <c r="AR75" s="12">
        <v>1.5980587368580001E-2</v>
      </c>
      <c r="AS75" s="8"/>
    </row>
    <row r="76" spans="1:45" x14ac:dyDescent="0.2">
      <c r="A76" s="23"/>
      <c r="B76" s="23"/>
      <c r="C76" s="23"/>
      <c r="D76" s="13">
        <v>50</v>
      </c>
      <c r="E76" s="13">
        <v>12</v>
      </c>
      <c r="F76" s="13">
        <v>17</v>
      </c>
      <c r="G76" s="13">
        <v>18</v>
      </c>
      <c r="H76" s="13">
        <v>3</v>
      </c>
      <c r="I76" s="13">
        <v>5</v>
      </c>
      <c r="J76" s="13">
        <v>11</v>
      </c>
      <c r="K76" s="13">
        <v>7</v>
      </c>
      <c r="L76" s="13">
        <v>9</v>
      </c>
      <c r="M76" s="13">
        <v>15</v>
      </c>
      <c r="N76" s="13">
        <v>32</v>
      </c>
      <c r="O76" s="13">
        <v>14</v>
      </c>
      <c r="P76" s="13">
        <v>16</v>
      </c>
      <c r="Q76" s="13">
        <v>4</v>
      </c>
      <c r="R76" s="13">
        <v>9</v>
      </c>
      <c r="S76" s="13">
        <v>13</v>
      </c>
      <c r="T76" s="13">
        <v>1</v>
      </c>
      <c r="U76" s="13">
        <v>1</v>
      </c>
      <c r="V76" s="13">
        <v>0</v>
      </c>
      <c r="W76" s="13">
        <v>25</v>
      </c>
      <c r="X76" s="13">
        <v>13</v>
      </c>
      <c r="Y76" s="13">
        <v>8</v>
      </c>
      <c r="Z76" s="13">
        <v>2</v>
      </c>
      <c r="AA76" s="13">
        <v>0</v>
      </c>
      <c r="AB76" s="13">
        <v>1</v>
      </c>
      <c r="AC76" s="13">
        <v>18</v>
      </c>
      <c r="AD76" s="13">
        <v>8</v>
      </c>
      <c r="AE76" s="13">
        <v>4</v>
      </c>
      <c r="AF76" s="13">
        <v>3</v>
      </c>
      <c r="AG76" s="13">
        <v>4</v>
      </c>
      <c r="AH76" s="13">
        <v>0</v>
      </c>
      <c r="AI76" s="13">
        <v>0</v>
      </c>
      <c r="AJ76" s="13">
        <v>0</v>
      </c>
      <c r="AK76" s="13">
        <v>0</v>
      </c>
      <c r="AL76" s="13">
        <v>12</v>
      </c>
      <c r="AM76" s="13">
        <v>0</v>
      </c>
      <c r="AN76" s="13">
        <v>4</v>
      </c>
      <c r="AO76" s="13">
        <v>12</v>
      </c>
      <c r="AP76" s="13">
        <v>16</v>
      </c>
      <c r="AQ76" s="13">
        <v>15</v>
      </c>
      <c r="AR76" s="13">
        <v>1</v>
      </c>
      <c r="AS76" s="8"/>
    </row>
    <row r="77" spans="1:45" x14ac:dyDescent="0.2">
      <c r="A77" s="23"/>
      <c r="B77" s="23"/>
      <c r="C77" s="23"/>
      <c r="D77" s="14" t="s">
        <v>128</v>
      </c>
      <c r="E77" s="15" t="s">
        <v>132</v>
      </c>
      <c r="F77" s="15" t="s">
        <v>164</v>
      </c>
      <c r="G77" s="15" t="s">
        <v>132</v>
      </c>
      <c r="H77" s="14"/>
      <c r="I77" s="14"/>
      <c r="J77" s="14"/>
      <c r="K77" s="14"/>
      <c r="L77" s="14"/>
      <c r="M77" s="14"/>
      <c r="N77" s="14"/>
      <c r="O77" s="14"/>
      <c r="P77" s="14"/>
      <c r="Q77" s="14"/>
      <c r="R77" s="14"/>
      <c r="S77" s="14"/>
      <c r="T77" s="14"/>
      <c r="U77" s="14"/>
      <c r="V77" s="14"/>
      <c r="W77" s="15" t="s">
        <v>189</v>
      </c>
      <c r="X77" s="14"/>
      <c r="Y77" s="14"/>
      <c r="Z77" s="14"/>
      <c r="AA77" s="14"/>
      <c r="AB77" s="15" t="s">
        <v>161</v>
      </c>
      <c r="AC77" s="14"/>
      <c r="AD77" s="14"/>
      <c r="AE77" s="14"/>
      <c r="AF77" s="14"/>
      <c r="AG77" s="14"/>
      <c r="AH77" s="14"/>
      <c r="AI77" s="14"/>
      <c r="AJ77" s="14"/>
      <c r="AK77" s="14"/>
      <c r="AL77" s="14"/>
      <c r="AM77" s="14"/>
      <c r="AN77" s="14"/>
      <c r="AO77" s="14"/>
      <c r="AP77" s="14"/>
      <c r="AQ77" s="14"/>
      <c r="AR77" s="14"/>
      <c r="AS77" s="8"/>
    </row>
    <row r="78" spans="1:45" x14ac:dyDescent="0.2">
      <c r="A78" s="27"/>
      <c r="B78" s="27"/>
      <c r="C78" s="24" t="s">
        <v>141</v>
      </c>
      <c r="D78" s="12">
        <v>0.18596560664299999</v>
      </c>
      <c r="E78" s="12">
        <v>0.22908747827420001</v>
      </c>
      <c r="F78" s="12">
        <v>0.2124104065388</v>
      </c>
      <c r="G78" s="12">
        <v>0.1565859642005</v>
      </c>
      <c r="H78" s="12">
        <v>0.1537683948745</v>
      </c>
      <c r="I78" s="12">
        <v>0.17005609690840001</v>
      </c>
      <c r="J78" s="12">
        <v>0.18365021189729999</v>
      </c>
      <c r="K78" s="12">
        <v>0.238389511449</v>
      </c>
      <c r="L78" s="12">
        <v>0.13142129341709999</v>
      </c>
      <c r="M78" s="12">
        <v>0.20333897225950001</v>
      </c>
      <c r="N78" s="12">
        <v>0.2169163390295</v>
      </c>
      <c r="O78" s="12">
        <v>0.1539450682122</v>
      </c>
      <c r="P78" s="12">
        <v>0.25828200835740001</v>
      </c>
      <c r="Q78" s="12">
        <v>0.2162897683345</v>
      </c>
      <c r="R78" s="12">
        <v>0.26603300245290001</v>
      </c>
      <c r="S78" s="12">
        <v>0.21857197740270001</v>
      </c>
      <c r="T78" s="12">
        <v>5.0428502616750012E-2</v>
      </c>
      <c r="U78" s="12">
        <v>0.1032705329091</v>
      </c>
      <c r="V78" s="12">
        <v>3.0871919578859999E-2</v>
      </c>
      <c r="W78" s="12">
        <v>0.31815856338569998</v>
      </c>
      <c r="X78" s="12">
        <v>0.22886851391679999</v>
      </c>
      <c r="Y78" s="12">
        <v>0.14742238270229999</v>
      </c>
      <c r="Z78" s="12">
        <v>5.954022989979E-2</v>
      </c>
      <c r="AA78" s="12">
        <v>5.5435373593100003E-2</v>
      </c>
      <c r="AB78" s="12">
        <v>0.38137513066000001</v>
      </c>
      <c r="AC78" s="12">
        <v>0.1959867232958</v>
      </c>
      <c r="AD78" s="12">
        <v>0.24213315295179999</v>
      </c>
      <c r="AE78" s="12">
        <v>0.2805361829486</v>
      </c>
      <c r="AF78" s="12">
        <v>0.19808562435009999</v>
      </c>
      <c r="AG78" s="12">
        <v>0.30876820102539998</v>
      </c>
      <c r="AH78" s="12">
        <v>4.6561214307090003E-2</v>
      </c>
      <c r="AI78" s="12">
        <v>5.0257760626349998E-2</v>
      </c>
      <c r="AJ78" s="12">
        <v>0.1465025623323</v>
      </c>
      <c r="AK78" s="12">
        <v>0</v>
      </c>
      <c r="AL78" s="12">
        <v>0.11620119824730001</v>
      </c>
      <c r="AM78" s="12">
        <v>0</v>
      </c>
      <c r="AN78" s="12">
        <v>0.2450595757432</v>
      </c>
      <c r="AO78" s="12">
        <v>0.18678414587469999</v>
      </c>
      <c r="AP78" s="12">
        <v>0.1882832603663</v>
      </c>
      <c r="AQ78" s="12">
        <v>0.17340152847259999</v>
      </c>
      <c r="AR78" s="12">
        <v>0.17383889977350001</v>
      </c>
      <c r="AS78" s="8"/>
    </row>
    <row r="79" spans="1:45" x14ac:dyDescent="0.2">
      <c r="A79" s="23"/>
      <c r="B79" s="23"/>
      <c r="C79" s="23"/>
      <c r="D79" s="13">
        <v>240</v>
      </c>
      <c r="E79" s="13">
        <v>57</v>
      </c>
      <c r="F79" s="13">
        <v>69</v>
      </c>
      <c r="G79" s="13">
        <v>76</v>
      </c>
      <c r="H79" s="13">
        <v>38</v>
      </c>
      <c r="I79" s="13">
        <v>19</v>
      </c>
      <c r="J79" s="13">
        <v>40</v>
      </c>
      <c r="K79" s="13">
        <v>42</v>
      </c>
      <c r="L79" s="13">
        <v>42</v>
      </c>
      <c r="M79" s="13">
        <v>76</v>
      </c>
      <c r="N79" s="13">
        <v>158</v>
      </c>
      <c r="O79" s="13">
        <v>61</v>
      </c>
      <c r="P79" s="13">
        <v>86</v>
      </c>
      <c r="Q79" s="13">
        <v>24</v>
      </c>
      <c r="R79" s="13">
        <v>41</v>
      </c>
      <c r="S79" s="13">
        <v>38</v>
      </c>
      <c r="T79" s="13">
        <v>5</v>
      </c>
      <c r="U79" s="13">
        <v>4</v>
      </c>
      <c r="V79" s="13">
        <v>3</v>
      </c>
      <c r="W79" s="13">
        <v>97</v>
      </c>
      <c r="X79" s="13">
        <v>79</v>
      </c>
      <c r="Y79" s="13">
        <v>32</v>
      </c>
      <c r="Z79" s="13">
        <v>10</v>
      </c>
      <c r="AA79" s="13">
        <v>4</v>
      </c>
      <c r="AB79" s="13">
        <v>3</v>
      </c>
      <c r="AC79" s="13">
        <v>112</v>
      </c>
      <c r="AD79" s="13">
        <v>31</v>
      </c>
      <c r="AE79" s="13">
        <v>6</v>
      </c>
      <c r="AF79" s="13">
        <v>11</v>
      </c>
      <c r="AG79" s="13">
        <v>18</v>
      </c>
      <c r="AH79" s="13">
        <v>3</v>
      </c>
      <c r="AI79" s="13">
        <v>1</v>
      </c>
      <c r="AJ79" s="13">
        <v>2</v>
      </c>
      <c r="AK79" s="13">
        <v>0</v>
      </c>
      <c r="AL79" s="13">
        <v>42</v>
      </c>
      <c r="AM79" s="13">
        <v>0</v>
      </c>
      <c r="AN79" s="13">
        <v>16</v>
      </c>
      <c r="AO79" s="13">
        <v>48</v>
      </c>
      <c r="AP79" s="13">
        <v>89</v>
      </c>
      <c r="AQ79" s="13">
        <v>65</v>
      </c>
      <c r="AR79" s="13">
        <v>5</v>
      </c>
      <c r="AS79" s="8"/>
    </row>
    <row r="80" spans="1:45" x14ac:dyDescent="0.2">
      <c r="A80" s="23"/>
      <c r="B80" s="23"/>
      <c r="C80" s="23"/>
      <c r="D80" s="14" t="s">
        <v>128</v>
      </c>
      <c r="E80" s="14"/>
      <c r="F80" s="14"/>
      <c r="G80" s="14"/>
      <c r="H80" s="14"/>
      <c r="I80" s="14"/>
      <c r="J80" s="14"/>
      <c r="K80" s="14"/>
      <c r="L80" s="14"/>
      <c r="M80" s="14"/>
      <c r="N80" s="15" t="s">
        <v>148</v>
      </c>
      <c r="O80" s="14"/>
      <c r="P80" s="15" t="s">
        <v>190</v>
      </c>
      <c r="Q80" s="14"/>
      <c r="R80" s="15" t="s">
        <v>160</v>
      </c>
      <c r="S80" s="14"/>
      <c r="T80" s="14"/>
      <c r="U80" s="14"/>
      <c r="V80" s="14"/>
      <c r="W80" s="15" t="s">
        <v>139</v>
      </c>
      <c r="X80" s="15" t="s">
        <v>132</v>
      </c>
      <c r="Y80" s="14"/>
      <c r="Z80" s="14"/>
      <c r="AA80" s="14"/>
      <c r="AB80" s="15" t="s">
        <v>132</v>
      </c>
      <c r="AC80" s="14"/>
      <c r="AD80" s="14"/>
      <c r="AE80" s="14"/>
      <c r="AF80" s="14"/>
      <c r="AG80" s="15" t="s">
        <v>191</v>
      </c>
      <c r="AH80" s="14"/>
      <c r="AI80" s="14"/>
      <c r="AJ80" s="14"/>
      <c r="AK80" s="14"/>
      <c r="AL80" s="14"/>
      <c r="AM80" s="14"/>
      <c r="AN80" s="14"/>
      <c r="AO80" s="14"/>
      <c r="AP80" s="14"/>
      <c r="AQ80" s="14"/>
      <c r="AR80" s="14"/>
      <c r="AS80" s="8"/>
    </row>
    <row r="81" spans="1:45" x14ac:dyDescent="0.2">
      <c r="A81" s="27"/>
      <c r="B81" s="27"/>
      <c r="C81" s="24" t="s">
        <v>142</v>
      </c>
      <c r="D81" s="12">
        <v>2.4947595460720002E-3</v>
      </c>
      <c r="E81" s="12">
        <v>4.8145698886000003E-3</v>
      </c>
      <c r="F81" s="12">
        <v>5.5741423369130008E-3</v>
      </c>
      <c r="G81" s="12">
        <v>0</v>
      </c>
      <c r="H81" s="12">
        <v>0</v>
      </c>
      <c r="I81" s="12">
        <v>0</v>
      </c>
      <c r="J81" s="12">
        <v>0</v>
      </c>
      <c r="K81" s="12">
        <v>0</v>
      </c>
      <c r="L81" s="12">
        <v>2.1746610567779999E-3</v>
      </c>
      <c r="M81" s="12">
        <v>8.3334974011980006E-3</v>
      </c>
      <c r="N81" s="12">
        <v>2.2015231383499998E-3</v>
      </c>
      <c r="O81" s="12">
        <v>3.1520296859310001E-3</v>
      </c>
      <c r="P81" s="12">
        <v>0</v>
      </c>
      <c r="Q81" s="12">
        <v>0</v>
      </c>
      <c r="R81" s="12">
        <v>0</v>
      </c>
      <c r="S81" s="12">
        <v>2.6624170510419999E-3</v>
      </c>
      <c r="T81" s="12">
        <v>2.1039417533899998E-2</v>
      </c>
      <c r="U81" s="12">
        <v>0</v>
      </c>
      <c r="V81" s="12">
        <v>0</v>
      </c>
      <c r="W81" s="12">
        <v>0</v>
      </c>
      <c r="X81" s="12">
        <v>3.9201835582220006E-3</v>
      </c>
      <c r="Y81" s="12">
        <v>0</v>
      </c>
      <c r="Z81" s="12">
        <v>5.3437638686789999E-3</v>
      </c>
      <c r="AA81" s="12">
        <v>0</v>
      </c>
      <c r="AB81" s="12">
        <v>6.8619202525180001E-2</v>
      </c>
      <c r="AC81" s="12">
        <v>3.6609174312370002E-3</v>
      </c>
      <c r="AD81" s="12">
        <v>0</v>
      </c>
      <c r="AE81" s="12">
        <v>0</v>
      </c>
      <c r="AF81" s="12">
        <v>0</v>
      </c>
      <c r="AG81" s="12">
        <v>0</v>
      </c>
      <c r="AH81" s="12">
        <v>0</v>
      </c>
      <c r="AI81" s="12">
        <v>0</v>
      </c>
      <c r="AJ81" s="12">
        <v>0</v>
      </c>
      <c r="AK81" s="12">
        <v>0</v>
      </c>
      <c r="AL81" s="12">
        <v>3.8575299344290001E-3</v>
      </c>
      <c r="AM81" s="12">
        <v>0</v>
      </c>
      <c r="AN81" s="12">
        <v>8.7640894257599994E-3</v>
      </c>
      <c r="AO81" s="12">
        <v>9.6387829025060007E-3</v>
      </c>
      <c r="AP81" s="12">
        <v>0</v>
      </c>
      <c r="AQ81" s="12">
        <v>0</v>
      </c>
      <c r="AR81" s="12">
        <v>0</v>
      </c>
      <c r="AS81" s="8"/>
    </row>
    <row r="82" spans="1:45" x14ac:dyDescent="0.2">
      <c r="A82" s="23"/>
      <c r="B82" s="23"/>
      <c r="C82" s="23"/>
      <c r="D82" s="13">
        <v>3</v>
      </c>
      <c r="E82" s="13">
        <v>1</v>
      </c>
      <c r="F82" s="13">
        <v>2</v>
      </c>
      <c r="G82" s="13">
        <v>0</v>
      </c>
      <c r="H82" s="13">
        <v>0</v>
      </c>
      <c r="I82" s="13">
        <v>0</v>
      </c>
      <c r="J82" s="13">
        <v>0</v>
      </c>
      <c r="K82" s="13">
        <v>0</v>
      </c>
      <c r="L82" s="13">
        <v>1</v>
      </c>
      <c r="M82" s="13">
        <v>2</v>
      </c>
      <c r="N82" s="13">
        <v>1</v>
      </c>
      <c r="O82" s="13">
        <v>2</v>
      </c>
      <c r="P82" s="13">
        <v>0</v>
      </c>
      <c r="Q82" s="13">
        <v>0</v>
      </c>
      <c r="R82" s="13">
        <v>0</v>
      </c>
      <c r="S82" s="13">
        <v>1</v>
      </c>
      <c r="T82" s="13">
        <v>2</v>
      </c>
      <c r="U82" s="13">
        <v>0</v>
      </c>
      <c r="V82" s="13">
        <v>0</v>
      </c>
      <c r="W82" s="13">
        <v>0</v>
      </c>
      <c r="X82" s="13">
        <v>1</v>
      </c>
      <c r="Y82" s="13">
        <v>0</v>
      </c>
      <c r="Z82" s="13">
        <v>1</v>
      </c>
      <c r="AA82" s="13">
        <v>0</v>
      </c>
      <c r="AB82" s="13">
        <v>1</v>
      </c>
      <c r="AC82" s="13">
        <v>2</v>
      </c>
      <c r="AD82" s="13">
        <v>0</v>
      </c>
      <c r="AE82" s="13">
        <v>0</v>
      </c>
      <c r="AF82" s="13">
        <v>0</v>
      </c>
      <c r="AG82" s="13">
        <v>0</v>
      </c>
      <c r="AH82" s="13">
        <v>0</v>
      </c>
      <c r="AI82" s="13">
        <v>0</v>
      </c>
      <c r="AJ82" s="13">
        <v>0</v>
      </c>
      <c r="AK82" s="13">
        <v>0</v>
      </c>
      <c r="AL82" s="13">
        <v>1</v>
      </c>
      <c r="AM82" s="13">
        <v>0</v>
      </c>
      <c r="AN82" s="13">
        <v>1</v>
      </c>
      <c r="AO82" s="13">
        <v>2</v>
      </c>
      <c r="AP82" s="13">
        <v>0</v>
      </c>
      <c r="AQ82" s="13">
        <v>0</v>
      </c>
      <c r="AR82" s="13">
        <v>0</v>
      </c>
      <c r="AS82" s="8"/>
    </row>
    <row r="83" spans="1:45" x14ac:dyDescent="0.2">
      <c r="A83" s="23"/>
      <c r="B83" s="23"/>
      <c r="C83" s="23"/>
      <c r="D83" s="14" t="s">
        <v>128</v>
      </c>
      <c r="E83" s="14"/>
      <c r="F83" s="14"/>
      <c r="G83" s="14"/>
      <c r="H83" s="14"/>
      <c r="I83" s="14"/>
      <c r="J83" s="14"/>
      <c r="K83" s="14"/>
      <c r="L83" s="14"/>
      <c r="M83" s="14"/>
      <c r="N83" s="14"/>
      <c r="O83" s="14"/>
      <c r="P83" s="14"/>
      <c r="Q83" s="14"/>
      <c r="R83" s="14"/>
      <c r="S83" s="14"/>
      <c r="T83" s="14"/>
      <c r="U83" s="14"/>
      <c r="V83" s="14"/>
      <c r="W83" s="14"/>
      <c r="X83" s="14"/>
      <c r="Y83" s="14"/>
      <c r="Z83" s="14"/>
      <c r="AA83" s="14"/>
      <c r="AB83" s="15" t="s">
        <v>192</v>
      </c>
      <c r="AC83" s="14"/>
      <c r="AD83" s="14"/>
      <c r="AE83" s="14"/>
      <c r="AF83" s="14"/>
      <c r="AG83" s="14"/>
      <c r="AH83" s="14"/>
      <c r="AI83" s="14"/>
      <c r="AJ83" s="14"/>
      <c r="AK83" s="14"/>
      <c r="AL83" s="14"/>
      <c r="AM83" s="14"/>
      <c r="AN83" s="15" t="s">
        <v>132</v>
      </c>
      <c r="AO83" s="14"/>
      <c r="AP83" s="14"/>
      <c r="AQ83" s="14"/>
      <c r="AR83" s="14"/>
      <c r="AS83" s="8"/>
    </row>
    <row r="84" spans="1:45" x14ac:dyDescent="0.2">
      <c r="A84" s="27"/>
      <c r="B84" s="27"/>
      <c r="C84" s="24" t="s">
        <v>67</v>
      </c>
      <c r="D84" s="12">
        <v>1</v>
      </c>
      <c r="E84" s="12">
        <v>1</v>
      </c>
      <c r="F84" s="12">
        <v>1</v>
      </c>
      <c r="G84" s="12">
        <v>1</v>
      </c>
      <c r="H84" s="12">
        <v>1</v>
      </c>
      <c r="I84" s="12">
        <v>1</v>
      </c>
      <c r="J84" s="12">
        <v>1</v>
      </c>
      <c r="K84" s="12">
        <v>1</v>
      </c>
      <c r="L84" s="12">
        <v>1</v>
      </c>
      <c r="M84" s="12">
        <v>1</v>
      </c>
      <c r="N84" s="12">
        <v>1</v>
      </c>
      <c r="O84" s="12">
        <v>1</v>
      </c>
      <c r="P84" s="12">
        <v>1</v>
      </c>
      <c r="Q84" s="12">
        <v>1</v>
      </c>
      <c r="R84" s="12">
        <v>1</v>
      </c>
      <c r="S84" s="12">
        <v>1</v>
      </c>
      <c r="T84" s="12">
        <v>1</v>
      </c>
      <c r="U84" s="12">
        <v>1</v>
      </c>
      <c r="V84" s="12">
        <v>1</v>
      </c>
      <c r="W84" s="12">
        <v>1</v>
      </c>
      <c r="X84" s="12">
        <v>1</v>
      </c>
      <c r="Y84" s="12">
        <v>1</v>
      </c>
      <c r="Z84" s="12">
        <v>1</v>
      </c>
      <c r="AA84" s="12">
        <v>1</v>
      </c>
      <c r="AB84" s="12">
        <v>1</v>
      </c>
      <c r="AC84" s="12">
        <v>1</v>
      </c>
      <c r="AD84" s="12">
        <v>1</v>
      </c>
      <c r="AE84" s="12">
        <v>1</v>
      </c>
      <c r="AF84" s="12">
        <v>1</v>
      </c>
      <c r="AG84" s="12">
        <v>1</v>
      </c>
      <c r="AH84" s="12">
        <v>1</v>
      </c>
      <c r="AI84" s="12">
        <v>1</v>
      </c>
      <c r="AJ84" s="12">
        <v>1</v>
      </c>
      <c r="AK84" s="12">
        <v>1</v>
      </c>
      <c r="AL84" s="12">
        <v>1</v>
      </c>
      <c r="AM84" s="12">
        <v>1</v>
      </c>
      <c r="AN84" s="12">
        <v>1</v>
      </c>
      <c r="AO84" s="12">
        <v>1</v>
      </c>
      <c r="AP84" s="12">
        <v>1</v>
      </c>
      <c r="AQ84" s="12">
        <v>1</v>
      </c>
      <c r="AR84" s="12">
        <v>1</v>
      </c>
      <c r="AS84" s="8"/>
    </row>
    <row r="85" spans="1:45" x14ac:dyDescent="0.2">
      <c r="A85" s="23"/>
      <c r="B85" s="23"/>
      <c r="C85" s="23"/>
      <c r="D85" s="13">
        <v>1317</v>
      </c>
      <c r="E85" s="13">
        <v>280</v>
      </c>
      <c r="F85" s="13">
        <v>346</v>
      </c>
      <c r="G85" s="13">
        <v>374</v>
      </c>
      <c r="H85" s="13">
        <v>317</v>
      </c>
      <c r="I85" s="13">
        <v>109</v>
      </c>
      <c r="J85" s="13">
        <v>194</v>
      </c>
      <c r="K85" s="13">
        <v>199</v>
      </c>
      <c r="L85" s="13">
        <v>287</v>
      </c>
      <c r="M85" s="13">
        <v>410</v>
      </c>
      <c r="N85" s="13">
        <v>729</v>
      </c>
      <c r="O85" s="13">
        <v>483</v>
      </c>
      <c r="P85" s="13">
        <v>311</v>
      </c>
      <c r="Q85" s="13">
        <v>125</v>
      </c>
      <c r="R85" s="13">
        <v>162</v>
      </c>
      <c r="S85" s="13">
        <v>189</v>
      </c>
      <c r="T85" s="13">
        <v>141</v>
      </c>
      <c r="U85" s="13">
        <v>53</v>
      </c>
      <c r="V85" s="13">
        <v>157</v>
      </c>
      <c r="W85" s="13">
        <v>292</v>
      </c>
      <c r="X85" s="13">
        <v>359</v>
      </c>
      <c r="Y85" s="13">
        <v>232</v>
      </c>
      <c r="Z85" s="13">
        <v>251</v>
      </c>
      <c r="AA85" s="13">
        <v>88</v>
      </c>
      <c r="AB85" s="13">
        <v>9</v>
      </c>
      <c r="AC85" s="13">
        <v>546</v>
      </c>
      <c r="AD85" s="13">
        <v>124</v>
      </c>
      <c r="AE85" s="13">
        <v>25</v>
      </c>
      <c r="AF85" s="13">
        <v>54</v>
      </c>
      <c r="AG85" s="13">
        <v>99</v>
      </c>
      <c r="AH85" s="13">
        <v>35</v>
      </c>
      <c r="AI85" s="13">
        <v>5</v>
      </c>
      <c r="AJ85" s="13">
        <v>16</v>
      </c>
      <c r="AK85" s="13">
        <v>3</v>
      </c>
      <c r="AL85" s="13">
        <v>338</v>
      </c>
      <c r="AM85" s="13">
        <v>3</v>
      </c>
      <c r="AN85" s="13">
        <v>61</v>
      </c>
      <c r="AO85" s="13">
        <v>264</v>
      </c>
      <c r="AP85" s="13">
        <v>500</v>
      </c>
      <c r="AQ85" s="13">
        <v>362</v>
      </c>
      <c r="AR85" s="13">
        <v>37</v>
      </c>
      <c r="AS85" s="8"/>
    </row>
    <row r="86" spans="1:45" x14ac:dyDescent="0.2">
      <c r="A86" s="23"/>
      <c r="B86" s="23"/>
      <c r="C86" s="23"/>
      <c r="D86" s="14" t="s">
        <v>128</v>
      </c>
      <c r="E86" s="14" t="s">
        <v>128</v>
      </c>
      <c r="F86" s="14" t="s">
        <v>128</v>
      </c>
      <c r="G86" s="14" t="s">
        <v>128</v>
      </c>
      <c r="H86" s="14" t="s">
        <v>128</v>
      </c>
      <c r="I86" s="14" t="s">
        <v>128</v>
      </c>
      <c r="J86" s="14" t="s">
        <v>128</v>
      </c>
      <c r="K86" s="14" t="s">
        <v>128</v>
      </c>
      <c r="L86" s="14" t="s">
        <v>128</v>
      </c>
      <c r="M86" s="14" t="s">
        <v>128</v>
      </c>
      <c r="N86" s="14" t="s">
        <v>128</v>
      </c>
      <c r="O86" s="14" t="s">
        <v>128</v>
      </c>
      <c r="P86" s="14" t="s">
        <v>128</v>
      </c>
      <c r="Q86" s="14" t="s">
        <v>128</v>
      </c>
      <c r="R86" s="14" t="s">
        <v>128</v>
      </c>
      <c r="S86" s="14" t="s">
        <v>128</v>
      </c>
      <c r="T86" s="14" t="s">
        <v>128</v>
      </c>
      <c r="U86" s="14" t="s">
        <v>128</v>
      </c>
      <c r="V86" s="14" t="s">
        <v>128</v>
      </c>
      <c r="W86" s="14" t="s">
        <v>128</v>
      </c>
      <c r="X86" s="14" t="s">
        <v>128</v>
      </c>
      <c r="Y86" s="14" t="s">
        <v>128</v>
      </c>
      <c r="Z86" s="14" t="s">
        <v>128</v>
      </c>
      <c r="AA86" s="14" t="s">
        <v>128</v>
      </c>
      <c r="AB86" s="14" t="s">
        <v>128</v>
      </c>
      <c r="AC86" s="14" t="s">
        <v>128</v>
      </c>
      <c r="AD86" s="14" t="s">
        <v>128</v>
      </c>
      <c r="AE86" s="14" t="s">
        <v>128</v>
      </c>
      <c r="AF86" s="14" t="s">
        <v>128</v>
      </c>
      <c r="AG86" s="14" t="s">
        <v>128</v>
      </c>
      <c r="AH86" s="14" t="s">
        <v>128</v>
      </c>
      <c r="AI86" s="14" t="s">
        <v>128</v>
      </c>
      <c r="AJ86" s="14" t="s">
        <v>128</v>
      </c>
      <c r="AK86" s="14" t="s">
        <v>128</v>
      </c>
      <c r="AL86" s="14" t="s">
        <v>128</v>
      </c>
      <c r="AM86" s="14" t="s">
        <v>128</v>
      </c>
      <c r="AN86" s="14" t="s">
        <v>128</v>
      </c>
      <c r="AO86" s="14" t="s">
        <v>128</v>
      </c>
      <c r="AP86" s="14" t="s">
        <v>128</v>
      </c>
      <c r="AQ86" s="14" t="s">
        <v>128</v>
      </c>
      <c r="AR86" s="14" t="s">
        <v>128</v>
      </c>
      <c r="AS86" s="8"/>
    </row>
    <row r="87" spans="1:45" x14ac:dyDescent="0.2">
      <c r="A87" s="27"/>
      <c r="B87" s="24" t="s">
        <v>193</v>
      </c>
      <c r="C87" s="24" t="s">
        <v>127</v>
      </c>
      <c r="D87" s="12">
        <v>0.29684374934660002</v>
      </c>
      <c r="E87" s="12">
        <v>0.28608531460620001</v>
      </c>
      <c r="F87" s="12">
        <v>0.28395086388059998</v>
      </c>
      <c r="G87" s="12">
        <v>0.2947745736497</v>
      </c>
      <c r="H87" s="12">
        <v>0.32299195504229999</v>
      </c>
      <c r="I87" s="12">
        <v>0.1189658621274</v>
      </c>
      <c r="J87" s="12">
        <v>0.22471473406779999</v>
      </c>
      <c r="K87" s="12">
        <v>0.24775298763360001</v>
      </c>
      <c r="L87" s="12">
        <v>0.36379602587609999</v>
      </c>
      <c r="M87" s="12">
        <v>0.39593923476499998</v>
      </c>
      <c r="N87" s="12">
        <v>0.25992783580310003</v>
      </c>
      <c r="O87" s="12">
        <v>0.31564308323860002</v>
      </c>
      <c r="P87" s="12">
        <v>0.2829520274731</v>
      </c>
      <c r="Q87" s="12">
        <v>0.2381116235929</v>
      </c>
      <c r="R87" s="12">
        <v>0.21292145253370001</v>
      </c>
      <c r="S87" s="12">
        <v>0.28494089331099998</v>
      </c>
      <c r="T87" s="12">
        <v>0.41836028597340003</v>
      </c>
      <c r="U87" s="12">
        <v>0.20546966466399999</v>
      </c>
      <c r="V87" s="12">
        <v>0.39691781098020001</v>
      </c>
      <c r="W87" s="12">
        <v>0.2234090093669</v>
      </c>
      <c r="X87" s="12">
        <v>0.23909219872119999</v>
      </c>
      <c r="Y87" s="12">
        <v>0.31884978872600001</v>
      </c>
      <c r="Z87" s="12">
        <v>0.40234724568020003</v>
      </c>
      <c r="AA87" s="12">
        <v>0.27866612936910001</v>
      </c>
      <c r="AB87" s="12">
        <v>0.30843262931429999</v>
      </c>
      <c r="AC87" s="12">
        <v>0.23287845799340001</v>
      </c>
      <c r="AD87" s="12">
        <v>0.30483563981360001</v>
      </c>
      <c r="AE87" s="12">
        <v>0.39441842714410003</v>
      </c>
      <c r="AF87" s="12">
        <v>0.44278343929440001</v>
      </c>
      <c r="AG87" s="12">
        <v>0.32032651203700002</v>
      </c>
      <c r="AH87" s="12">
        <v>0.33850095022620003</v>
      </c>
      <c r="AI87" s="12">
        <v>0</v>
      </c>
      <c r="AJ87" s="12">
        <v>0.63650456409870004</v>
      </c>
      <c r="AK87" s="12">
        <v>0.18333846049149999</v>
      </c>
      <c r="AL87" s="12">
        <v>0.33156095779759998</v>
      </c>
      <c r="AM87" s="12">
        <v>0</v>
      </c>
      <c r="AN87" s="12">
        <v>0.3757176273583</v>
      </c>
      <c r="AO87" s="12">
        <v>0.25175129276460001</v>
      </c>
      <c r="AP87" s="12">
        <v>0.27233562287739999</v>
      </c>
      <c r="AQ87" s="12">
        <v>0.32781375894300002</v>
      </c>
      <c r="AR87" s="12">
        <v>0.29989114361539998</v>
      </c>
      <c r="AS87" s="8"/>
    </row>
    <row r="88" spans="1:45" x14ac:dyDescent="0.2">
      <c r="A88" s="23"/>
      <c r="B88" s="23"/>
      <c r="C88" s="23"/>
      <c r="D88" s="13">
        <v>410</v>
      </c>
      <c r="E88" s="13">
        <v>85</v>
      </c>
      <c r="F88" s="13">
        <v>108</v>
      </c>
      <c r="G88" s="13">
        <v>110</v>
      </c>
      <c r="H88" s="13">
        <v>107</v>
      </c>
      <c r="I88" s="13">
        <v>12</v>
      </c>
      <c r="J88" s="13">
        <v>38</v>
      </c>
      <c r="K88" s="13">
        <v>44</v>
      </c>
      <c r="L88" s="13">
        <v>106</v>
      </c>
      <c r="M88" s="13">
        <v>159</v>
      </c>
      <c r="N88" s="13">
        <v>202</v>
      </c>
      <c r="O88" s="13">
        <v>165</v>
      </c>
      <c r="P88" s="13">
        <v>80</v>
      </c>
      <c r="Q88" s="13">
        <v>34</v>
      </c>
      <c r="R88" s="13">
        <v>36</v>
      </c>
      <c r="S88" s="13">
        <v>58</v>
      </c>
      <c r="T88" s="13">
        <v>57</v>
      </c>
      <c r="U88" s="13">
        <v>16</v>
      </c>
      <c r="V88" s="13">
        <v>71</v>
      </c>
      <c r="W88" s="13">
        <v>61</v>
      </c>
      <c r="X88" s="13">
        <v>90</v>
      </c>
      <c r="Y88" s="13">
        <v>78</v>
      </c>
      <c r="Z88" s="13">
        <v>109</v>
      </c>
      <c r="AA88" s="13">
        <v>30</v>
      </c>
      <c r="AB88" s="13">
        <v>3</v>
      </c>
      <c r="AC88" s="13">
        <v>131</v>
      </c>
      <c r="AD88" s="13">
        <v>40</v>
      </c>
      <c r="AE88" s="13">
        <v>9</v>
      </c>
      <c r="AF88" s="13">
        <v>20</v>
      </c>
      <c r="AG88" s="13">
        <v>38</v>
      </c>
      <c r="AH88" s="13">
        <v>11</v>
      </c>
      <c r="AI88" s="13">
        <v>0</v>
      </c>
      <c r="AJ88" s="13">
        <v>9</v>
      </c>
      <c r="AK88" s="13">
        <v>1</v>
      </c>
      <c r="AL88" s="13">
        <v>123</v>
      </c>
      <c r="AM88" s="13">
        <v>0</v>
      </c>
      <c r="AN88" s="13">
        <v>19</v>
      </c>
      <c r="AO88" s="13">
        <v>75</v>
      </c>
      <c r="AP88" s="13">
        <v>147</v>
      </c>
      <c r="AQ88" s="13">
        <v>115</v>
      </c>
      <c r="AR88" s="13">
        <v>14</v>
      </c>
      <c r="AS88" s="8"/>
    </row>
    <row r="89" spans="1:45" x14ac:dyDescent="0.2">
      <c r="A89" s="23"/>
      <c r="B89" s="23"/>
      <c r="C89" s="23"/>
      <c r="D89" s="14" t="s">
        <v>128</v>
      </c>
      <c r="E89" s="14"/>
      <c r="F89" s="14"/>
      <c r="G89" s="14"/>
      <c r="H89" s="14"/>
      <c r="I89" s="14"/>
      <c r="J89" s="14"/>
      <c r="K89" s="14"/>
      <c r="L89" s="15" t="s">
        <v>133</v>
      </c>
      <c r="M89" s="15" t="s">
        <v>194</v>
      </c>
      <c r="N89" s="14"/>
      <c r="O89" s="14"/>
      <c r="P89" s="14"/>
      <c r="Q89" s="14"/>
      <c r="R89" s="14"/>
      <c r="S89" s="14"/>
      <c r="T89" s="14"/>
      <c r="U89" s="14"/>
      <c r="V89" s="14"/>
      <c r="W89" s="14"/>
      <c r="X89" s="14"/>
      <c r="Y89" s="14"/>
      <c r="Z89" s="15" t="s">
        <v>187</v>
      </c>
      <c r="AA89" s="14"/>
      <c r="AB89" s="14"/>
      <c r="AC89" s="14"/>
      <c r="AD89" s="14"/>
      <c r="AE89" s="14"/>
      <c r="AF89" s="14"/>
      <c r="AG89" s="14"/>
      <c r="AH89" s="14"/>
      <c r="AI89" s="14"/>
      <c r="AJ89" s="15" t="s">
        <v>133</v>
      </c>
      <c r="AK89" s="14"/>
      <c r="AL89" s="14"/>
      <c r="AM89" s="14"/>
      <c r="AN89" s="14"/>
      <c r="AO89" s="14"/>
      <c r="AP89" s="14"/>
      <c r="AQ89" s="14"/>
      <c r="AR89" s="14"/>
      <c r="AS89" s="8"/>
    </row>
    <row r="90" spans="1:45" x14ac:dyDescent="0.2">
      <c r="A90" s="27"/>
      <c r="B90" s="27"/>
      <c r="C90" s="24" t="s">
        <v>153</v>
      </c>
      <c r="D90" s="12">
        <v>0.11592764634449999</v>
      </c>
      <c r="E90" s="12">
        <v>0.13647396300350001</v>
      </c>
      <c r="F90" s="12">
        <v>0.11941389318990001</v>
      </c>
      <c r="G90" s="12">
        <v>0.10511396880730001</v>
      </c>
      <c r="H90" s="12">
        <v>0.10696245223750001</v>
      </c>
      <c r="I90" s="12">
        <v>4.5207948186020003E-2</v>
      </c>
      <c r="J90" s="12">
        <v>8.8224704287300004E-2</v>
      </c>
      <c r="K90" s="12">
        <v>9.071842468039E-2</v>
      </c>
      <c r="L90" s="12">
        <v>0.1439177834831</v>
      </c>
      <c r="M90" s="12">
        <v>0.16265923270409999</v>
      </c>
      <c r="N90" s="12">
        <v>0.1013879990626</v>
      </c>
      <c r="O90" s="12">
        <v>0.1245196837052</v>
      </c>
      <c r="P90" s="12">
        <v>0.10774634097669999</v>
      </c>
      <c r="Q90" s="12">
        <v>0.10899987355220001</v>
      </c>
      <c r="R90" s="12">
        <v>9.6839819028830001E-2</v>
      </c>
      <c r="S90" s="12">
        <v>0.13086416169340001</v>
      </c>
      <c r="T90" s="12">
        <v>0.11197042813330001</v>
      </c>
      <c r="U90" s="12">
        <v>6.305426852505E-2</v>
      </c>
      <c r="V90" s="12">
        <v>0.15566696825679999</v>
      </c>
      <c r="W90" s="12">
        <v>8.3065939496559993E-2</v>
      </c>
      <c r="X90" s="12">
        <v>0.10595678205469999</v>
      </c>
      <c r="Y90" s="12">
        <v>0.13247094456</v>
      </c>
      <c r="Z90" s="12">
        <v>0.16101944135480001</v>
      </c>
      <c r="AA90" s="12">
        <v>5.1689650102530002E-2</v>
      </c>
      <c r="AB90" s="12">
        <v>0</v>
      </c>
      <c r="AC90" s="12">
        <v>9.1856553943639993E-2</v>
      </c>
      <c r="AD90" s="12">
        <v>0.14691063211390001</v>
      </c>
      <c r="AE90" s="12">
        <v>6.0481307218060013E-2</v>
      </c>
      <c r="AF90" s="12">
        <v>0.18281405319640001</v>
      </c>
      <c r="AG90" s="12">
        <v>0.1483212237457</v>
      </c>
      <c r="AH90" s="12">
        <v>0.16982957762190001</v>
      </c>
      <c r="AI90" s="12">
        <v>0</v>
      </c>
      <c r="AJ90" s="12">
        <v>0.1486245565148</v>
      </c>
      <c r="AK90" s="12">
        <v>0</v>
      </c>
      <c r="AL90" s="12">
        <v>0.122047288088</v>
      </c>
      <c r="AM90" s="12">
        <v>0</v>
      </c>
      <c r="AN90" s="12">
        <v>0.26052435737579999</v>
      </c>
      <c r="AO90" s="12">
        <v>7.9340259674490002E-2</v>
      </c>
      <c r="AP90" s="12">
        <v>0.1002984391027</v>
      </c>
      <c r="AQ90" s="12">
        <v>0.13970673933210001</v>
      </c>
      <c r="AR90" s="12">
        <v>6.2946917062479998E-2</v>
      </c>
      <c r="AS90" s="8"/>
    </row>
    <row r="91" spans="1:45" x14ac:dyDescent="0.2">
      <c r="A91" s="23"/>
      <c r="B91" s="23"/>
      <c r="C91" s="23"/>
      <c r="D91" s="13">
        <v>153</v>
      </c>
      <c r="E91" s="13">
        <v>33</v>
      </c>
      <c r="F91" s="13">
        <v>39</v>
      </c>
      <c r="G91" s="13">
        <v>43</v>
      </c>
      <c r="H91" s="13">
        <v>38</v>
      </c>
      <c r="I91" s="13">
        <v>4</v>
      </c>
      <c r="J91" s="13">
        <v>15</v>
      </c>
      <c r="K91" s="13">
        <v>14</v>
      </c>
      <c r="L91" s="13">
        <v>39</v>
      </c>
      <c r="M91" s="13">
        <v>63</v>
      </c>
      <c r="N91" s="13">
        <v>78</v>
      </c>
      <c r="O91" s="13">
        <v>59</v>
      </c>
      <c r="P91" s="13">
        <v>31</v>
      </c>
      <c r="Q91" s="13">
        <v>14</v>
      </c>
      <c r="R91" s="13">
        <v>13</v>
      </c>
      <c r="S91" s="13">
        <v>23</v>
      </c>
      <c r="T91" s="13">
        <v>17</v>
      </c>
      <c r="U91" s="13">
        <v>7</v>
      </c>
      <c r="V91" s="13">
        <v>27</v>
      </c>
      <c r="W91" s="13">
        <v>23</v>
      </c>
      <c r="X91" s="13">
        <v>35</v>
      </c>
      <c r="Y91" s="13">
        <v>31</v>
      </c>
      <c r="Z91" s="13">
        <v>40</v>
      </c>
      <c r="AA91" s="13">
        <v>9</v>
      </c>
      <c r="AB91" s="13">
        <v>0</v>
      </c>
      <c r="AC91" s="13">
        <v>50</v>
      </c>
      <c r="AD91" s="13">
        <v>17</v>
      </c>
      <c r="AE91" s="13">
        <v>2</v>
      </c>
      <c r="AF91" s="13">
        <v>8</v>
      </c>
      <c r="AG91" s="13">
        <v>13</v>
      </c>
      <c r="AH91" s="13">
        <v>4</v>
      </c>
      <c r="AI91" s="13">
        <v>0</v>
      </c>
      <c r="AJ91" s="13">
        <v>2</v>
      </c>
      <c r="AK91" s="13">
        <v>0</v>
      </c>
      <c r="AL91" s="13">
        <v>48</v>
      </c>
      <c r="AM91" s="13">
        <v>0</v>
      </c>
      <c r="AN91" s="13">
        <v>11</v>
      </c>
      <c r="AO91" s="13">
        <v>23</v>
      </c>
      <c r="AP91" s="13">
        <v>51</v>
      </c>
      <c r="AQ91" s="13">
        <v>50</v>
      </c>
      <c r="AR91" s="13">
        <v>2</v>
      </c>
      <c r="AS91" s="8"/>
    </row>
    <row r="92" spans="1:45" x14ac:dyDescent="0.2">
      <c r="A92" s="23"/>
      <c r="B92" s="23"/>
      <c r="C92" s="23"/>
      <c r="D92" s="14" t="s">
        <v>128</v>
      </c>
      <c r="E92" s="14"/>
      <c r="F92" s="14"/>
      <c r="G92" s="14"/>
      <c r="H92" s="14"/>
      <c r="I92" s="14"/>
      <c r="J92" s="14"/>
      <c r="K92" s="14"/>
      <c r="L92" s="14"/>
      <c r="M92" s="14"/>
      <c r="N92" s="14"/>
      <c r="O92" s="14"/>
      <c r="P92" s="14"/>
      <c r="Q92" s="14"/>
      <c r="R92" s="14"/>
      <c r="S92" s="14"/>
      <c r="T92" s="14"/>
      <c r="U92" s="14"/>
      <c r="V92" s="14"/>
      <c r="W92" s="14"/>
      <c r="X92" s="14"/>
      <c r="Y92" s="14"/>
      <c r="Z92" s="15" t="s">
        <v>137</v>
      </c>
      <c r="AA92" s="14"/>
      <c r="AB92" s="14"/>
      <c r="AC92" s="14"/>
      <c r="AD92" s="14"/>
      <c r="AE92" s="14"/>
      <c r="AF92" s="14"/>
      <c r="AG92" s="14"/>
      <c r="AH92" s="14"/>
      <c r="AI92" s="14"/>
      <c r="AJ92" s="14"/>
      <c r="AK92" s="14"/>
      <c r="AL92" s="14"/>
      <c r="AM92" s="14"/>
      <c r="AN92" s="14"/>
      <c r="AO92" s="14"/>
      <c r="AP92" s="14"/>
      <c r="AQ92" s="14"/>
      <c r="AR92" s="14"/>
      <c r="AS92" s="8"/>
    </row>
    <row r="93" spans="1:45" x14ac:dyDescent="0.2">
      <c r="A93" s="27"/>
      <c r="B93" s="27"/>
      <c r="C93" s="24" t="s">
        <v>157</v>
      </c>
      <c r="D93" s="12">
        <v>0.18091610300220001</v>
      </c>
      <c r="E93" s="12">
        <v>0.1496113516027</v>
      </c>
      <c r="F93" s="12">
        <v>0.1645369706907</v>
      </c>
      <c r="G93" s="12">
        <v>0.18966060484239999</v>
      </c>
      <c r="H93" s="12">
        <v>0.21602950280479999</v>
      </c>
      <c r="I93" s="12">
        <v>7.3757913941379996E-2</v>
      </c>
      <c r="J93" s="12">
        <v>0.13649002978050001</v>
      </c>
      <c r="K93" s="12">
        <v>0.15703456295320001</v>
      </c>
      <c r="L93" s="12">
        <v>0.219878242393</v>
      </c>
      <c r="M93" s="12">
        <v>0.23328000206089999</v>
      </c>
      <c r="N93" s="12">
        <v>0.15853983674050001</v>
      </c>
      <c r="O93" s="12">
        <v>0.19112339953339999</v>
      </c>
      <c r="P93" s="12">
        <v>0.1752056864964</v>
      </c>
      <c r="Q93" s="12">
        <v>0.1291117500407</v>
      </c>
      <c r="R93" s="12">
        <v>0.1160816335048</v>
      </c>
      <c r="S93" s="12">
        <v>0.15407673161759999</v>
      </c>
      <c r="T93" s="12">
        <v>0.30638985784009998</v>
      </c>
      <c r="U93" s="12">
        <v>0.14241539613900001</v>
      </c>
      <c r="V93" s="12">
        <v>0.2412508427234</v>
      </c>
      <c r="W93" s="12">
        <v>0.14034306987030001</v>
      </c>
      <c r="X93" s="12">
        <v>0.1331354166665</v>
      </c>
      <c r="Y93" s="12">
        <v>0.18637884416600001</v>
      </c>
      <c r="Z93" s="12">
        <v>0.24132780432539999</v>
      </c>
      <c r="AA93" s="12">
        <v>0.2269764792666</v>
      </c>
      <c r="AB93" s="12">
        <v>0.30843262931429999</v>
      </c>
      <c r="AC93" s="12">
        <v>0.1410219040497</v>
      </c>
      <c r="AD93" s="12">
        <v>0.1579250076997</v>
      </c>
      <c r="AE93" s="12">
        <v>0.33393711992609998</v>
      </c>
      <c r="AF93" s="12">
        <v>0.25996938609800002</v>
      </c>
      <c r="AG93" s="12">
        <v>0.17200528829129999</v>
      </c>
      <c r="AH93" s="12">
        <v>0.16867137260430001</v>
      </c>
      <c r="AI93" s="12">
        <v>0</v>
      </c>
      <c r="AJ93" s="12">
        <v>0.48788000758389999</v>
      </c>
      <c r="AK93" s="12">
        <v>0.18333846049149999</v>
      </c>
      <c r="AL93" s="12">
        <v>0.2095136697096</v>
      </c>
      <c r="AM93" s="12">
        <v>0</v>
      </c>
      <c r="AN93" s="12">
        <v>0.1151932699825</v>
      </c>
      <c r="AO93" s="12">
        <v>0.1724110330901</v>
      </c>
      <c r="AP93" s="12">
        <v>0.17203718377480001</v>
      </c>
      <c r="AQ93" s="12">
        <v>0.18810701961090001</v>
      </c>
      <c r="AR93" s="12">
        <v>0.23694422655290001</v>
      </c>
      <c r="AS93" s="8"/>
    </row>
    <row r="94" spans="1:45" x14ac:dyDescent="0.2">
      <c r="A94" s="23"/>
      <c r="B94" s="23"/>
      <c r="C94" s="23"/>
      <c r="D94" s="13">
        <v>257</v>
      </c>
      <c r="E94" s="13">
        <v>52</v>
      </c>
      <c r="F94" s="13">
        <v>69</v>
      </c>
      <c r="G94" s="13">
        <v>67</v>
      </c>
      <c r="H94" s="13">
        <v>69</v>
      </c>
      <c r="I94" s="13">
        <v>8</v>
      </c>
      <c r="J94" s="13">
        <v>23</v>
      </c>
      <c r="K94" s="13">
        <v>30</v>
      </c>
      <c r="L94" s="13">
        <v>67</v>
      </c>
      <c r="M94" s="13">
        <v>96</v>
      </c>
      <c r="N94" s="13">
        <v>124</v>
      </c>
      <c r="O94" s="13">
        <v>106</v>
      </c>
      <c r="P94" s="13">
        <v>49</v>
      </c>
      <c r="Q94" s="13">
        <v>20</v>
      </c>
      <c r="R94" s="13">
        <v>23</v>
      </c>
      <c r="S94" s="13">
        <v>35</v>
      </c>
      <c r="T94" s="13">
        <v>40</v>
      </c>
      <c r="U94" s="13">
        <v>9</v>
      </c>
      <c r="V94" s="13">
        <v>44</v>
      </c>
      <c r="W94" s="13">
        <v>38</v>
      </c>
      <c r="X94" s="13">
        <v>55</v>
      </c>
      <c r="Y94" s="13">
        <v>47</v>
      </c>
      <c r="Z94" s="13">
        <v>69</v>
      </c>
      <c r="AA94" s="13">
        <v>21</v>
      </c>
      <c r="AB94" s="13">
        <v>3</v>
      </c>
      <c r="AC94" s="13">
        <v>81</v>
      </c>
      <c r="AD94" s="13">
        <v>23</v>
      </c>
      <c r="AE94" s="13">
        <v>7</v>
      </c>
      <c r="AF94" s="13">
        <v>12</v>
      </c>
      <c r="AG94" s="13">
        <v>25</v>
      </c>
      <c r="AH94" s="13">
        <v>7</v>
      </c>
      <c r="AI94" s="13">
        <v>0</v>
      </c>
      <c r="AJ94" s="13">
        <v>7</v>
      </c>
      <c r="AK94" s="13">
        <v>1</v>
      </c>
      <c r="AL94" s="13">
        <v>75</v>
      </c>
      <c r="AM94" s="13">
        <v>0</v>
      </c>
      <c r="AN94" s="13">
        <v>8</v>
      </c>
      <c r="AO94" s="13">
        <v>52</v>
      </c>
      <c r="AP94" s="13">
        <v>96</v>
      </c>
      <c r="AQ94" s="13">
        <v>65</v>
      </c>
      <c r="AR94" s="13">
        <v>12</v>
      </c>
      <c r="AS94" s="8"/>
    </row>
    <row r="95" spans="1:45" x14ac:dyDescent="0.2">
      <c r="A95" s="23"/>
      <c r="B95" s="23"/>
      <c r="C95" s="23"/>
      <c r="D95" s="14" t="s">
        <v>128</v>
      </c>
      <c r="E95" s="14"/>
      <c r="F95" s="14"/>
      <c r="G95" s="14"/>
      <c r="H95" s="14"/>
      <c r="I95" s="14"/>
      <c r="J95" s="14"/>
      <c r="K95" s="14"/>
      <c r="L95" s="14"/>
      <c r="M95" s="15" t="s">
        <v>133</v>
      </c>
      <c r="N95" s="14"/>
      <c r="O95" s="14"/>
      <c r="P95" s="14"/>
      <c r="Q95" s="14"/>
      <c r="R95" s="14"/>
      <c r="S95" s="14"/>
      <c r="T95" s="15" t="s">
        <v>195</v>
      </c>
      <c r="U95" s="14"/>
      <c r="V95" s="14"/>
      <c r="W95" s="14"/>
      <c r="X95" s="14"/>
      <c r="Y95" s="14"/>
      <c r="Z95" s="15" t="s">
        <v>148</v>
      </c>
      <c r="AA95" s="14"/>
      <c r="AB95" s="14"/>
      <c r="AC95" s="14"/>
      <c r="AD95" s="14"/>
      <c r="AE95" s="14"/>
      <c r="AF95" s="14"/>
      <c r="AG95" s="14"/>
      <c r="AH95" s="14"/>
      <c r="AI95" s="14"/>
      <c r="AJ95" s="15" t="s">
        <v>133</v>
      </c>
      <c r="AK95" s="14"/>
      <c r="AL95" s="14"/>
      <c r="AM95" s="14"/>
      <c r="AN95" s="14"/>
      <c r="AO95" s="14"/>
      <c r="AP95" s="14"/>
      <c r="AQ95" s="14"/>
      <c r="AR95" s="14"/>
      <c r="AS95" s="8"/>
    </row>
    <row r="96" spans="1:45" x14ac:dyDescent="0.2">
      <c r="A96" s="27"/>
      <c r="B96" s="27"/>
      <c r="C96" s="24" t="s">
        <v>158</v>
      </c>
      <c r="D96" s="12">
        <v>0.30590577128320001</v>
      </c>
      <c r="E96" s="12">
        <v>0.28173650095800001</v>
      </c>
      <c r="F96" s="12">
        <v>0.31076747593479997</v>
      </c>
      <c r="G96" s="12">
        <v>0.29792035004</v>
      </c>
      <c r="H96" s="12">
        <v>0.33095632881260001</v>
      </c>
      <c r="I96" s="12">
        <v>0.25079332479849997</v>
      </c>
      <c r="J96" s="12">
        <v>0.25920978398290001</v>
      </c>
      <c r="K96" s="12">
        <v>0.38659732315329998</v>
      </c>
      <c r="L96" s="12">
        <v>0.3286387473947</v>
      </c>
      <c r="M96" s="12">
        <v>0.3164425472115</v>
      </c>
      <c r="N96" s="12">
        <v>0.29071652601859999</v>
      </c>
      <c r="O96" s="12">
        <v>0.32218646894469999</v>
      </c>
      <c r="P96" s="12">
        <v>0.27421647964380003</v>
      </c>
      <c r="Q96" s="12">
        <v>0.31664012648649997</v>
      </c>
      <c r="R96" s="12">
        <v>0.29385261504139998</v>
      </c>
      <c r="S96" s="12">
        <v>0.34896121607989999</v>
      </c>
      <c r="T96" s="12">
        <v>0.34386961740380001</v>
      </c>
      <c r="U96" s="12">
        <v>0.28984423703149997</v>
      </c>
      <c r="V96" s="12">
        <v>0.2970295022528</v>
      </c>
      <c r="W96" s="12">
        <v>0.27096333013669999</v>
      </c>
      <c r="X96" s="12">
        <v>0.31025185619520002</v>
      </c>
      <c r="Y96" s="12">
        <v>0.32445917698830001</v>
      </c>
      <c r="Z96" s="12">
        <v>0.34534091279579998</v>
      </c>
      <c r="AA96" s="12">
        <v>0.2937883695597</v>
      </c>
      <c r="AB96" s="12">
        <v>0.1232488568166</v>
      </c>
      <c r="AC96" s="12">
        <v>0.35847396229610001</v>
      </c>
      <c r="AD96" s="12">
        <v>0.19800225004210001</v>
      </c>
      <c r="AE96" s="12">
        <v>0.22847652347280001</v>
      </c>
      <c r="AF96" s="12">
        <v>0.18619104526630001</v>
      </c>
      <c r="AG96" s="12">
        <v>0.25067653296839998</v>
      </c>
      <c r="AH96" s="12">
        <v>0.49071836920299999</v>
      </c>
      <c r="AI96" s="12">
        <v>9.8278448441639993E-2</v>
      </c>
      <c r="AJ96" s="12">
        <v>6.3138743018190002E-2</v>
      </c>
      <c r="AK96" s="12">
        <v>0</v>
      </c>
      <c r="AL96" s="12">
        <v>0.31650006142030002</v>
      </c>
      <c r="AM96" s="12">
        <v>0.76333044409520001</v>
      </c>
      <c r="AN96" s="12">
        <v>0.37106404788269998</v>
      </c>
      <c r="AO96" s="12">
        <v>0.27873239412090001</v>
      </c>
      <c r="AP96" s="12">
        <v>0.30028758259690003</v>
      </c>
      <c r="AQ96" s="12">
        <v>0.33188906127869999</v>
      </c>
      <c r="AR96" s="12">
        <v>0.3479676101984</v>
      </c>
      <c r="AS96" s="8"/>
    </row>
    <row r="97" spans="1:45" x14ac:dyDescent="0.2">
      <c r="A97" s="23"/>
      <c r="B97" s="23"/>
      <c r="C97" s="23"/>
      <c r="D97" s="13">
        <v>439</v>
      </c>
      <c r="E97" s="13">
        <v>92</v>
      </c>
      <c r="F97" s="13">
        <v>116</v>
      </c>
      <c r="G97" s="13">
        <v>122</v>
      </c>
      <c r="H97" s="13">
        <v>109</v>
      </c>
      <c r="I97" s="13">
        <v>35</v>
      </c>
      <c r="J97" s="13">
        <v>53</v>
      </c>
      <c r="K97" s="13">
        <v>79</v>
      </c>
      <c r="L97" s="13">
        <v>100</v>
      </c>
      <c r="M97" s="13">
        <v>140</v>
      </c>
      <c r="N97" s="13">
        <v>240</v>
      </c>
      <c r="O97" s="13">
        <v>168</v>
      </c>
      <c r="P97" s="13">
        <v>99</v>
      </c>
      <c r="Q97" s="13">
        <v>45</v>
      </c>
      <c r="R97" s="13">
        <v>53</v>
      </c>
      <c r="S97" s="13">
        <v>65</v>
      </c>
      <c r="T97" s="13">
        <v>56</v>
      </c>
      <c r="U97" s="13">
        <v>19</v>
      </c>
      <c r="V97" s="13">
        <v>49</v>
      </c>
      <c r="W97" s="13">
        <v>87</v>
      </c>
      <c r="X97" s="13">
        <v>126</v>
      </c>
      <c r="Y97" s="13">
        <v>86</v>
      </c>
      <c r="Z97" s="13">
        <v>91</v>
      </c>
      <c r="AA97" s="13">
        <v>26</v>
      </c>
      <c r="AB97" s="13">
        <v>1</v>
      </c>
      <c r="AC97" s="13">
        <v>211</v>
      </c>
      <c r="AD97" s="13">
        <v>30</v>
      </c>
      <c r="AE97" s="13">
        <v>7</v>
      </c>
      <c r="AF97" s="13">
        <v>11</v>
      </c>
      <c r="AG97" s="13">
        <v>33</v>
      </c>
      <c r="AH97" s="13">
        <v>18</v>
      </c>
      <c r="AI97" s="13">
        <v>1</v>
      </c>
      <c r="AJ97" s="13">
        <v>2</v>
      </c>
      <c r="AK97" s="13">
        <v>0</v>
      </c>
      <c r="AL97" s="13">
        <v>108</v>
      </c>
      <c r="AM97" s="13">
        <v>2</v>
      </c>
      <c r="AN97" s="13">
        <v>20</v>
      </c>
      <c r="AO97" s="13">
        <v>87</v>
      </c>
      <c r="AP97" s="13">
        <v>168</v>
      </c>
      <c r="AQ97" s="13">
        <v>125</v>
      </c>
      <c r="AR97" s="13">
        <v>14</v>
      </c>
      <c r="AS97" s="8"/>
    </row>
    <row r="98" spans="1:45" x14ac:dyDescent="0.2">
      <c r="A98" s="23"/>
      <c r="B98" s="23"/>
      <c r="C98" s="23"/>
      <c r="D98" s="14" t="s">
        <v>128</v>
      </c>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5" t="s">
        <v>196</v>
      </c>
      <c r="AI98" s="14"/>
      <c r="AJ98" s="14"/>
      <c r="AK98" s="14"/>
      <c r="AL98" s="14"/>
      <c r="AM98" s="14"/>
      <c r="AN98" s="14"/>
      <c r="AO98" s="14"/>
      <c r="AP98" s="14"/>
      <c r="AQ98" s="14"/>
      <c r="AR98" s="14"/>
      <c r="AS98" s="8"/>
    </row>
    <row r="99" spans="1:45" x14ac:dyDescent="0.2">
      <c r="A99" s="27"/>
      <c r="B99" s="27"/>
      <c r="C99" s="24" t="s">
        <v>163</v>
      </c>
      <c r="D99" s="12">
        <v>0.25961358770960002</v>
      </c>
      <c r="E99" s="12">
        <v>0.25564645699209998</v>
      </c>
      <c r="F99" s="12">
        <v>0.23064755566049999</v>
      </c>
      <c r="G99" s="12">
        <v>0.28981703907079998</v>
      </c>
      <c r="H99" s="12">
        <v>0.25958902182369997</v>
      </c>
      <c r="I99" s="12">
        <v>0.44137596200910001</v>
      </c>
      <c r="J99" s="12">
        <v>0.3453754304462</v>
      </c>
      <c r="K99" s="12">
        <v>0.25555676262670002</v>
      </c>
      <c r="L99" s="12">
        <v>0.20146602863720001</v>
      </c>
      <c r="M99" s="12">
        <v>0.15644565772649999</v>
      </c>
      <c r="N99" s="12">
        <v>0.25432792190300002</v>
      </c>
      <c r="O99" s="12">
        <v>0.27650964169890002</v>
      </c>
      <c r="P99" s="12">
        <v>0.25091233223940002</v>
      </c>
      <c r="Q99" s="12">
        <v>0.34494202820120001</v>
      </c>
      <c r="R99" s="12">
        <v>0.27638081015580002</v>
      </c>
      <c r="S99" s="12">
        <v>0.2044846377482</v>
      </c>
      <c r="T99" s="12">
        <v>0.17248622331739999</v>
      </c>
      <c r="U99" s="12">
        <v>0.39611013923100002</v>
      </c>
      <c r="V99" s="12">
        <v>0.28219499775169998</v>
      </c>
      <c r="W99" s="12">
        <v>0.27800412403559999</v>
      </c>
      <c r="X99" s="12">
        <v>0.29335703492389997</v>
      </c>
      <c r="Y99" s="12">
        <v>0.21937762454849999</v>
      </c>
      <c r="Z99" s="12">
        <v>0.21912503936130001</v>
      </c>
      <c r="AA99" s="12">
        <v>0.32752056483710001</v>
      </c>
      <c r="AB99" s="12">
        <v>0.1970604410341</v>
      </c>
      <c r="AC99" s="12">
        <v>0.26939518963800002</v>
      </c>
      <c r="AD99" s="12">
        <v>0.28362922684339997</v>
      </c>
      <c r="AE99" s="12">
        <v>0.15717786052150001</v>
      </c>
      <c r="AF99" s="12">
        <v>0.20613608280699999</v>
      </c>
      <c r="AG99" s="12">
        <v>0.32848039810500002</v>
      </c>
      <c r="AH99" s="12">
        <v>0.13780571466899999</v>
      </c>
      <c r="AI99" s="12">
        <v>0.78000801928429997</v>
      </c>
      <c r="AJ99" s="12">
        <v>0.2663625485985</v>
      </c>
      <c r="AK99" s="12">
        <v>0.81666153950850007</v>
      </c>
      <c r="AL99" s="12">
        <v>0.2249047359344</v>
      </c>
      <c r="AM99" s="12">
        <v>0</v>
      </c>
      <c r="AN99" s="12">
        <v>8.6056900413400014E-2</v>
      </c>
      <c r="AO99" s="12">
        <v>0.30028535134849998</v>
      </c>
      <c r="AP99" s="12">
        <v>0.29781138567589999</v>
      </c>
      <c r="AQ99" s="12">
        <v>0.2132670326502</v>
      </c>
      <c r="AR99" s="12">
        <v>0.19867257618930001</v>
      </c>
      <c r="AS99" s="8"/>
    </row>
    <row r="100" spans="1:45" x14ac:dyDescent="0.2">
      <c r="A100" s="23"/>
      <c r="B100" s="23"/>
      <c r="C100" s="23"/>
      <c r="D100" s="13">
        <v>293</v>
      </c>
      <c r="E100" s="13">
        <v>69</v>
      </c>
      <c r="F100" s="13">
        <v>65</v>
      </c>
      <c r="G100" s="13">
        <v>89</v>
      </c>
      <c r="H100" s="13">
        <v>70</v>
      </c>
      <c r="I100" s="13">
        <v>37</v>
      </c>
      <c r="J100" s="13">
        <v>67</v>
      </c>
      <c r="K100" s="13">
        <v>52</v>
      </c>
      <c r="L100" s="13">
        <v>53</v>
      </c>
      <c r="M100" s="13">
        <v>62</v>
      </c>
      <c r="N100" s="13">
        <v>167</v>
      </c>
      <c r="O100" s="13">
        <v>107</v>
      </c>
      <c r="P100" s="13">
        <v>77</v>
      </c>
      <c r="Q100" s="13">
        <v>32</v>
      </c>
      <c r="R100" s="13">
        <v>42</v>
      </c>
      <c r="S100" s="13">
        <v>33</v>
      </c>
      <c r="T100" s="13">
        <v>18</v>
      </c>
      <c r="U100" s="13">
        <v>14</v>
      </c>
      <c r="V100" s="13">
        <v>35</v>
      </c>
      <c r="W100" s="13">
        <v>76</v>
      </c>
      <c r="X100" s="13">
        <v>89</v>
      </c>
      <c r="Y100" s="13">
        <v>39</v>
      </c>
      <c r="Z100" s="13">
        <v>43</v>
      </c>
      <c r="AA100" s="13">
        <v>26</v>
      </c>
      <c r="AB100" s="13">
        <v>2</v>
      </c>
      <c r="AC100" s="13">
        <v>130</v>
      </c>
      <c r="AD100" s="13">
        <v>30</v>
      </c>
      <c r="AE100" s="13">
        <v>2</v>
      </c>
      <c r="AF100" s="13">
        <v>12</v>
      </c>
      <c r="AG100" s="13">
        <v>22</v>
      </c>
      <c r="AH100" s="13">
        <v>5</v>
      </c>
      <c r="AI100" s="13">
        <v>2</v>
      </c>
      <c r="AJ100" s="13">
        <v>4</v>
      </c>
      <c r="AK100" s="13">
        <v>2</v>
      </c>
      <c r="AL100" s="13">
        <v>67</v>
      </c>
      <c r="AM100" s="13">
        <v>0</v>
      </c>
      <c r="AN100" s="13">
        <v>10</v>
      </c>
      <c r="AO100" s="13">
        <v>65</v>
      </c>
      <c r="AP100" s="13">
        <v>117</v>
      </c>
      <c r="AQ100" s="13">
        <v>78</v>
      </c>
      <c r="AR100" s="13">
        <v>4</v>
      </c>
      <c r="AS100" s="8"/>
    </row>
    <row r="101" spans="1:45" x14ac:dyDescent="0.2">
      <c r="A101" s="23"/>
      <c r="B101" s="23"/>
      <c r="C101" s="23"/>
      <c r="D101" s="14" t="s">
        <v>128</v>
      </c>
      <c r="E101" s="14"/>
      <c r="F101" s="14"/>
      <c r="G101" s="14"/>
      <c r="H101" s="14"/>
      <c r="I101" s="15" t="s">
        <v>136</v>
      </c>
      <c r="J101" s="15" t="s">
        <v>175</v>
      </c>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5" t="s">
        <v>148</v>
      </c>
      <c r="AP101" s="15" t="s">
        <v>197</v>
      </c>
      <c r="AQ101" s="14"/>
      <c r="AR101" s="14"/>
      <c r="AS101" s="8"/>
    </row>
    <row r="102" spans="1:45" x14ac:dyDescent="0.2">
      <c r="A102" s="27"/>
      <c r="B102" s="27"/>
      <c r="C102" s="24" t="s">
        <v>167</v>
      </c>
      <c r="D102" s="12">
        <v>0.13170874103669999</v>
      </c>
      <c r="E102" s="12">
        <v>0.1717171575551</v>
      </c>
      <c r="F102" s="12">
        <v>0.16245136690299999</v>
      </c>
      <c r="G102" s="12">
        <v>0.1139882530554</v>
      </c>
      <c r="H102" s="12">
        <v>8.3654679195479989E-2</v>
      </c>
      <c r="I102" s="12">
        <v>0.172221551828</v>
      </c>
      <c r="J102" s="12">
        <v>0.16705851840659999</v>
      </c>
      <c r="K102" s="12">
        <v>0.11009292658640001</v>
      </c>
      <c r="L102" s="12">
        <v>0.106099198092</v>
      </c>
      <c r="M102" s="12">
        <v>0.1228390628958</v>
      </c>
      <c r="N102" s="12">
        <v>0.1874393569068</v>
      </c>
      <c r="O102" s="12">
        <v>8.0449154285599997E-2</v>
      </c>
      <c r="P102" s="12">
        <v>0.19191916064369999</v>
      </c>
      <c r="Q102" s="12">
        <v>0.1003062217194</v>
      </c>
      <c r="R102" s="12">
        <v>0.20809033976999999</v>
      </c>
      <c r="S102" s="12">
        <v>0.15683121159790001</v>
      </c>
      <c r="T102" s="12">
        <v>4.4244455771509997E-2</v>
      </c>
      <c r="U102" s="12">
        <v>0.1085759590735</v>
      </c>
      <c r="V102" s="12">
        <v>1.1674326880180001E-2</v>
      </c>
      <c r="W102" s="12">
        <v>0.21963899931600001</v>
      </c>
      <c r="X102" s="12">
        <v>0.15337872660140001</v>
      </c>
      <c r="Y102" s="12">
        <v>0.1336478949097</v>
      </c>
      <c r="Z102" s="12">
        <v>2.7843038294040001E-2</v>
      </c>
      <c r="AA102" s="12">
        <v>7.9488298657990009E-2</v>
      </c>
      <c r="AB102" s="12">
        <v>0.37125807283500001</v>
      </c>
      <c r="AC102" s="12">
        <v>0.13651427642940001</v>
      </c>
      <c r="AD102" s="12">
        <v>0.21353288330090001</v>
      </c>
      <c r="AE102" s="12">
        <v>0.21992718886150001</v>
      </c>
      <c r="AF102" s="12">
        <v>0.1648894326324</v>
      </c>
      <c r="AG102" s="12">
        <v>0.1005165568896</v>
      </c>
      <c r="AH102" s="12">
        <v>3.2974965901770001E-2</v>
      </c>
      <c r="AI102" s="12">
        <v>0.12171353227410001</v>
      </c>
      <c r="AJ102" s="12">
        <v>3.3994144284660001E-2</v>
      </c>
      <c r="AK102" s="12">
        <v>0</v>
      </c>
      <c r="AL102" s="12">
        <v>0.1111509620188</v>
      </c>
      <c r="AM102" s="12">
        <v>0.23666955590479999</v>
      </c>
      <c r="AN102" s="12">
        <v>0.14396878794250001</v>
      </c>
      <c r="AO102" s="12">
        <v>0.15959217886339999</v>
      </c>
      <c r="AP102" s="12">
        <v>0.12417337851059999</v>
      </c>
      <c r="AQ102" s="12">
        <v>0.1243379876835</v>
      </c>
      <c r="AR102" s="12">
        <v>0.15346866999690001</v>
      </c>
      <c r="AS102" s="8"/>
    </row>
    <row r="103" spans="1:45" x14ac:dyDescent="0.2">
      <c r="A103" s="23"/>
      <c r="B103" s="23"/>
      <c r="C103" s="23"/>
      <c r="D103" s="13">
        <v>169</v>
      </c>
      <c r="E103" s="13">
        <v>33</v>
      </c>
      <c r="F103" s="13">
        <v>54</v>
      </c>
      <c r="G103" s="13">
        <v>52</v>
      </c>
      <c r="H103" s="13">
        <v>30</v>
      </c>
      <c r="I103" s="13">
        <v>23</v>
      </c>
      <c r="J103" s="13">
        <v>35</v>
      </c>
      <c r="K103" s="13">
        <v>24</v>
      </c>
      <c r="L103" s="13">
        <v>28</v>
      </c>
      <c r="M103" s="13">
        <v>47</v>
      </c>
      <c r="N103" s="13">
        <v>117</v>
      </c>
      <c r="O103" s="13">
        <v>40</v>
      </c>
      <c r="P103" s="13">
        <v>55</v>
      </c>
      <c r="Q103" s="13">
        <v>14</v>
      </c>
      <c r="R103" s="13">
        <v>30</v>
      </c>
      <c r="S103" s="13">
        <v>32</v>
      </c>
      <c r="T103" s="13">
        <v>8</v>
      </c>
      <c r="U103" s="13">
        <v>4</v>
      </c>
      <c r="V103" s="13">
        <v>1</v>
      </c>
      <c r="W103" s="13">
        <v>66</v>
      </c>
      <c r="X103" s="13">
        <v>53</v>
      </c>
      <c r="Y103" s="13">
        <v>28</v>
      </c>
      <c r="Z103" s="13">
        <v>7</v>
      </c>
      <c r="AA103" s="13">
        <v>5</v>
      </c>
      <c r="AB103" s="13">
        <v>3</v>
      </c>
      <c r="AC103" s="13">
        <v>73</v>
      </c>
      <c r="AD103" s="13">
        <v>24</v>
      </c>
      <c r="AE103" s="13">
        <v>7</v>
      </c>
      <c r="AF103" s="13">
        <v>11</v>
      </c>
      <c r="AG103" s="13">
        <v>6</v>
      </c>
      <c r="AH103" s="13">
        <v>1</v>
      </c>
      <c r="AI103" s="13">
        <v>2</v>
      </c>
      <c r="AJ103" s="13">
        <v>1</v>
      </c>
      <c r="AK103" s="13">
        <v>0</v>
      </c>
      <c r="AL103" s="13">
        <v>36</v>
      </c>
      <c r="AM103" s="13">
        <v>1</v>
      </c>
      <c r="AN103" s="13">
        <v>11</v>
      </c>
      <c r="AO103" s="13">
        <v>35</v>
      </c>
      <c r="AP103" s="13">
        <v>66</v>
      </c>
      <c r="AQ103" s="13">
        <v>43</v>
      </c>
      <c r="AR103" s="13">
        <v>5</v>
      </c>
      <c r="AS103" s="8"/>
    </row>
    <row r="104" spans="1:45" x14ac:dyDescent="0.2">
      <c r="A104" s="23"/>
      <c r="B104" s="23"/>
      <c r="C104" s="23"/>
      <c r="D104" s="14" t="s">
        <v>128</v>
      </c>
      <c r="E104" s="14"/>
      <c r="F104" s="14"/>
      <c r="G104" s="14"/>
      <c r="H104" s="14"/>
      <c r="I104" s="14"/>
      <c r="J104" s="14"/>
      <c r="K104" s="14"/>
      <c r="L104" s="14"/>
      <c r="M104" s="14"/>
      <c r="N104" s="15" t="s">
        <v>197</v>
      </c>
      <c r="O104" s="14"/>
      <c r="P104" s="15" t="s">
        <v>190</v>
      </c>
      <c r="Q104" s="14"/>
      <c r="R104" s="15" t="s">
        <v>190</v>
      </c>
      <c r="S104" s="15" t="s">
        <v>190</v>
      </c>
      <c r="T104" s="14"/>
      <c r="U104" s="14"/>
      <c r="V104" s="14"/>
      <c r="W104" s="15" t="s">
        <v>164</v>
      </c>
      <c r="X104" s="15" t="s">
        <v>132</v>
      </c>
      <c r="Y104" s="15" t="s">
        <v>132</v>
      </c>
      <c r="Z104" s="14"/>
      <c r="AA104" s="14"/>
      <c r="AB104" s="15" t="s">
        <v>164</v>
      </c>
      <c r="AC104" s="14"/>
      <c r="AD104" s="14"/>
      <c r="AE104" s="14"/>
      <c r="AF104" s="14"/>
      <c r="AG104" s="14"/>
      <c r="AH104" s="14"/>
      <c r="AI104" s="14"/>
      <c r="AJ104" s="14"/>
      <c r="AK104" s="14"/>
      <c r="AL104" s="14"/>
      <c r="AM104" s="14"/>
      <c r="AN104" s="14"/>
      <c r="AO104" s="14"/>
      <c r="AP104" s="14"/>
      <c r="AQ104" s="14"/>
      <c r="AR104" s="14"/>
      <c r="AS104" s="8"/>
    </row>
    <row r="105" spans="1:45" x14ac:dyDescent="0.2">
      <c r="A105" s="27"/>
      <c r="B105" s="27"/>
      <c r="C105" s="24" t="s">
        <v>141</v>
      </c>
      <c r="D105" s="12">
        <v>0.39132232874630002</v>
      </c>
      <c r="E105" s="12">
        <v>0.42736361454720001</v>
      </c>
      <c r="F105" s="12">
        <v>0.39309892256349999</v>
      </c>
      <c r="G105" s="12">
        <v>0.40380529212619998</v>
      </c>
      <c r="H105" s="12">
        <v>0.34324370101910001</v>
      </c>
      <c r="I105" s="12">
        <v>0.61359751383709993</v>
      </c>
      <c r="J105" s="12">
        <v>0.51243394885280003</v>
      </c>
      <c r="K105" s="12">
        <v>0.36564968921309998</v>
      </c>
      <c r="L105" s="12">
        <v>0.3075652267292</v>
      </c>
      <c r="M105" s="12">
        <v>0.27928472062229998</v>
      </c>
      <c r="N105" s="12">
        <v>0.44176727880970001</v>
      </c>
      <c r="O105" s="12">
        <v>0.35695879598449998</v>
      </c>
      <c r="P105" s="12">
        <v>0.44283149288309998</v>
      </c>
      <c r="Q105" s="12">
        <v>0.4452482499207</v>
      </c>
      <c r="R105" s="12">
        <v>0.48447114992579998</v>
      </c>
      <c r="S105" s="12">
        <v>0.36131584934599997</v>
      </c>
      <c r="T105" s="12">
        <v>0.21673067908890001</v>
      </c>
      <c r="U105" s="12">
        <v>0.50468609830449995</v>
      </c>
      <c r="V105" s="12">
        <v>0.29386932463190002</v>
      </c>
      <c r="W105" s="12">
        <v>0.49764312335159999</v>
      </c>
      <c r="X105" s="12">
        <v>0.44673576152529998</v>
      </c>
      <c r="Y105" s="12">
        <v>0.35302551945830002</v>
      </c>
      <c r="Z105" s="12">
        <v>0.24696807765539999</v>
      </c>
      <c r="AA105" s="12">
        <v>0.40700886349510002</v>
      </c>
      <c r="AB105" s="12">
        <v>0.56831851386910004</v>
      </c>
      <c r="AC105" s="12">
        <v>0.40590946606740003</v>
      </c>
      <c r="AD105" s="12">
        <v>0.49716211014439998</v>
      </c>
      <c r="AE105" s="12">
        <v>0.37710504938310002</v>
      </c>
      <c r="AF105" s="12">
        <v>0.37102551543939999</v>
      </c>
      <c r="AG105" s="12">
        <v>0.4289969549946</v>
      </c>
      <c r="AH105" s="12">
        <v>0.17078068057080001</v>
      </c>
      <c r="AI105" s="12">
        <v>0.90172155155840006</v>
      </c>
      <c r="AJ105" s="12">
        <v>0.30035669288310002</v>
      </c>
      <c r="AK105" s="12">
        <v>0.81666153950850007</v>
      </c>
      <c r="AL105" s="12">
        <v>0.33605569795320001</v>
      </c>
      <c r="AM105" s="12">
        <v>0.23666955590479999</v>
      </c>
      <c r="AN105" s="12">
        <v>0.23002568835590001</v>
      </c>
      <c r="AO105" s="12">
        <v>0.45987753021200001</v>
      </c>
      <c r="AP105" s="12">
        <v>0.42198476418649999</v>
      </c>
      <c r="AQ105" s="12">
        <v>0.33760502033369999</v>
      </c>
      <c r="AR105" s="12">
        <v>0.35214124618620002</v>
      </c>
      <c r="AS105" s="8"/>
    </row>
    <row r="106" spans="1:45" x14ac:dyDescent="0.2">
      <c r="A106" s="23"/>
      <c r="B106" s="23"/>
      <c r="C106" s="23"/>
      <c r="D106" s="13">
        <v>462</v>
      </c>
      <c r="E106" s="13">
        <v>102</v>
      </c>
      <c r="F106" s="13">
        <v>119</v>
      </c>
      <c r="G106" s="13">
        <v>141</v>
      </c>
      <c r="H106" s="13">
        <v>100</v>
      </c>
      <c r="I106" s="13">
        <v>60</v>
      </c>
      <c r="J106" s="13">
        <v>102</v>
      </c>
      <c r="K106" s="13">
        <v>76</v>
      </c>
      <c r="L106" s="13">
        <v>81</v>
      </c>
      <c r="M106" s="13">
        <v>109</v>
      </c>
      <c r="N106" s="13">
        <v>284</v>
      </c>
      <c r="O106" s="13">
        <v>147</v>
      </c>
      <c r="P106" s="13">
        <v>132</v>
      </c>
      <c r="Q106" s="13">
        <v>46</v>
      </c>
      <c r="R106" s="13">
        <v>72</v>
      </c>
      <c r="S106" s="13">
        <v>65</v>
      </c>
      <c r="T106" s="13">
        <v>26</v>
      </c>
      <c r="U106" s="13">
        <v>18</v>
      </c>
      <c r="V106" s="13">
        <v>36</v>
      </c>
      <c r="W106" s="13">
        <v>142</v>
      </c>
      <c r="X106" s="13">
        <v>142</v>
      </c>
      <c r="Y106" s="13">
        <v>67</v>
      </c>
      <c r="Z106" s="13">
        <v>50</v>
      </c>
      <c r="AA106" s="13">
        <v>31</v>
      </c>
      <c r="AB106" s="13">
        <v>5</v>
      </c>
      <c r="AC106" s="13">
        <v>203</v>
      </c>
      <c r="AD106" s="13">
        <v>54</v>
      </c>
      <c r="AE106" s="13">
        <v>9</v>
      </c>
      <c r="AF106" s="13">
        <v>23</v>
      </c>
      <c r="AG106" s="13">
        <v>28</v>
      </c>
      <c r="AH106" s="13">
        <v>6</v>
      </c>
      <c r="AI106" s="13">
        <v>4</v>
      </c>
      <c r="AJ106" s="13">
        <v>5</v>
      </c>
      <c r="AK106" s="13">
        <v>2</v>
      </c>
      <c r="AL106" s="13">
        <v>103</v>
      </c>
      <c r="AM106" s="13">
        <v>1</v>
      </c>
      <c r="AN106" s="13">
        <v>21</v>
      </c>
      <c r="AO106" s="13">
        <v>100</v>
      </c>
      <c r="AP106" s="13">
        <v>183</v>
      </c>
      <c r="AQ106" s="13">
        <v>121</v>
      </c>
      <c r="AR106" s="13">
        <v>9</v>
      </c>
      <c r="AS106" s="8"/>
    </row>
    <row r="107" spans="1:45" x14ac:dyDescent="0.2">
      <c r="A107" s="23"/>
      <c r="B107" s="23"/>
      <c r="C107" s="23"/>
      <c r="D107" s="14" t="s">
        <v>128</v>
      </c>
      <c r="E107" s="14"/>
      <c r="F107" s="14"/>
      <c r="G107" s="14"/>
      <c r="H107" s="14"/>
      <c r="I107" s="15" t="s">
        <v>177</v>
      </c>
      <c r="J107" s="15" t="s">
        <v>136</v>
      </c>
      <c r="K107" s="14"/>
      <c r="L107" s="14"/>
      <c r="M107" s="14"/>
      <c r="N107" s="15" t="s">
        <v>148</v>
      </c>
      <c r="O107" s="14"/>
      <c r="P107" s="15" t="s">
        <v>137</v>
      </c>
      <c r="Q107" s="14"/>
      <c r="R107" s="15" t="s">
        <v>137</v>
      </c>
      <c r="S107" s="14"/>
      <c r="T107" s="14"/>
      <c r="U107" s="14"/>
      <c r="V107" s="14"/>
      <c r="W107" s="15" t="s">
        <v>164</v>
      </c>
      <c r="X107" s="15" t="s">
        <v>132</v>
      </c>
      <c r="Y107" s="14"/>
      <c r="Z107" s="14"/>
      <c r="AA107" s="14"/>
      <c r="AB107" s="14"/>
      <c r="AC107" s="14"/>
      <c r="AD107" s="14"/>
      <c r="AE107" s="14"/>
      <c r="AF107" s="14"/>
      <c r="AG107" s="14"/>
      <c r="AH107" s="14"/>
      <c r="AI107" s="15" t="s">
        <v>191</v>
      </c>
      <c r="AJ107" s="14"/>
      <c r="AK107" s="14"/>
      <c r="AL107" s="14"/>
      <c r="AM107" s="14"/>
      <c r="AN107" s="14"/>
      <c r="AO107" s="15" t="s">
        <v>148</v>
      </c>
      <c r="AP107" s="14"/>
      <c r="AQ107" s="14"/>
      <c r="AR107" s="14"/>
      <c r="AS107" s="8"/>
    </row>
    <row r="108" spans="1:45" x14ac:dyDescent="0.2">
      <c r="A108" s="27"/>
      <c r="B108" s="27"/>
      <c r="C108" s="24" t="s">
        <v>142</v>
      </c>
      <c r="D108" s="12">
        <v>5.9281506237970003E-3</v>
      </c>
      <c r="E108" s="12">
        <v>4.8145698886000003E-3</v>
      </c>
      <c r="F108" s="12">
        <v>1.218273762105E-2</v>
      </c>
      <c r="G108" s="12">
        <v>3.4997841841349999E-3</v>
      </c>
      <c r="H108" s="12">
        <v>2.8080151259390002E-3</v>
      </c>
      <c r="I108" s="12">
        <v>1.6643299237050001E-2</v>
      </c>
      <c r="J108" s="12">
        <v>3.6415330965049999E-3</v>
      </c>
      <c r="K108" s="12">
        <v>0</v>
      </c>
      <c r="L108" s="12">
        <v>0</v>
      </c>
      <c r="M108" s="12">
        <v>8.3334974011980006E-3</v>
      </c>
      <c r="N108" s="12">
        <v>7.588359368566E-3</v>
      </c>
      <c r="O108" s="12">
        <v>5.2116518322419996E-3</v>
      </c>
      <c r="P108" s="12">
        <v>0</v>
      </c>
      <c r="Q108" s="12">
        <v>0</v>
      </c>
      <c r="R108" s="12">
        <v>8.7547824991470007E-3</v>
      </c>
      <c r="S108" s="12">
        <v>4.7820412630040004E-3</v>
      </c>
      <c r="T108" s="12">
        <v>2.1039417533899998E-2</v>
      </c>
      <c r="U108" s="12">
        <v>0</v>
      </c>
      <c r="V108" s="12">
        <v>1.2183362135080001E-2</v>
      </c>
      <c r="W108" s="12">
        <v>7.9845371447269994E-3</v>
      </c>
      <c r="X108" s="12">
        <v>3.9201835582220006E-3</v>
      </c>
      <c r="Y108" s="12">
        <v>3.665514827381E-3</v>
      </c>
      <c r="Z108" s="12">
        <v>5.3437638686789999E-3</v>
      </c>
      <c r="AA108" s="12">
        <v>2.0536637576089999E-2</v>
      </c>
      <c r="AB108" s="12">
        <v>0</v>
      </c>
      <c r="AC108" s="12">
        <v>2.7381136430540002E-3</v>
      </c>
      <c r="AD108" s="12">
        <v>0</v>
      </c>
      <c r="AE108" s="12">
        <v>0</v>
      </c>
      <c r="AF108" s="12">
        <v>0</v>
      </c>
      <c r="AG108" s="12">
        <v>0</v>
      </c>
      <c r="AH108" s="12">
        <v>0</v>
      </c>
      <c r="AI108" s="12">
        <v>0</v>
      </c>
      <c r="AJ108" s="12">
        <v>0</v>
      </c>
      <c r="AK108" s="12">
        <v>0</v>
      </c>
      <c r="AL108" s="12">
        <v>1.588328282889E-2</v>
      </c>
      <c r="AM108" s="12">
        <v>0</v>
      </c>
      <c r="AN108" s="12">
        <v>2.3192636403060001E-2</v>
      </c>
      <c r="AO108" s="12">
        <v>9.6387829025060007E-3</v>
      </c>
      <c r="AP108" s="12">
        <v>5.3920303391700002E-3</v>
      </c>
      <c r="AQ108" s="12">
        <v>2.6921594446289998E-3</v>
      </c>
      <c r="AR108" s="12">
        <v>0</v>
      </c>
      <c r="AS108" s="8"/>
    </row>
    <row r="109" spans="1:45" x14ac:dyDescent="0.2">
      <c r="A109" s="23"/>
      <c r="B109" s="23"/>
      <c r="C109" s="23"/>
      <c r="D109" s="13">
        <v>6</v>
      </c>
      <c r="E109" s="13">
        <v>1</v>
      </c>
      <c r="F109" s="13">
        <v>3</v>
      </c>
      <c r="G109" s="13">
        <v>1</v>
      </c>
      <c r="H109" s="13">
        <v>1</v>
      </c>
      <c r="I109" s="13">
        <v>2</v>
      </c>
      <c r="J109" s="13">
        <v>1</v>
      </c>
      <c r="K109" s="13">
        <v>0</v>
      </c>
      <c r="L109" s="13">
        <v>0</v>
      </c>
      <c r="M109" s="13">
        <v>2</v>
      </c>
      <c r="N109" s="13">
        <v>3</v>
      </c>
      <c r="O109" s="13">
        <v>3</v>
      </c>
      <c r="P109" s="13">
        <v>0</v>
      </c>
      <c r="Q109" s="13">
        <v>0</v>
      </c>
      <c r="R109" s="13">
        <v>1</v>
      </c>
      <c r="S109" s="13">
        <v>1</v>
      </c>
      <c r="T109" s="13">
        <v>2</v>
      </c>
      <c r="U109" s="13">
        <v>0</v>
      </c>
      <c r="V109" s="13">
        <v>1</v>
      </c>
      <c r="W109" s="13">
        <v>2</v>
      </c>
      <c r="X109" s="13">
        <v>1</v>
      </c>
      <c r="Y109" s="13">
        <v>1</v>
      </c>
      <c r="Z109" s="13">
        <v>1</v>
      </c>
      <c r="AA109" s="13">
        <v>1</v>
      </c>
      <c r="AB109" s="13">
        <v>0</v>
      </c>
      <c r="AC109" s="13">
        <v>1</v>
      </c>
      <c r="AD109" s="13">
        <v>0</v>
      </c>
      <c r="AE109" s="13">
        <v>0</v>
      </c>
      <c r="AF109" s="13">
        <v>0</v>
      </c>
      <c r="AG109" s="13">
        <v>0</v>
      </c>
      <c r="AH109" s="13">
        <v>0</v>
      </c>
      <c r="AI109" s="13">
        <v>0</v>
      </c>
      <c r="AJ109" s="13">
        <v>0</v>
      </c>
      <c r="AK109" s="13">
        <v>0</v>
      </c>
      <c r="AL109" s="13">
        <v>4</v>
      </c>
      <c r="AM109" s="13">
        <v>0</v>
      </c>
      <c r="AN109" s="13">
        <v>1</v>
      </c>
      <c r="AO109" s="13">
        <v>2</v>
      </c>
      <c r="AP109" s="13">
        <v>2</v>
      </c>
      <c r="AQ109" s="13">
        <v>1</v>
      </c>
      <c r="AR109" s="13">
        <v>0</v>
      </c>
      <c r="AS109" s="8"/>
    </row>
    <row r="110" spans="1:45" x14ac:dyDescent="0.2">
      <c r="A110" s="23"/>
      <c r="B110" s="23"/>
      <c r="C110" s="23"/>
      <c r="D110" s="14" t="s">
        <v>128</v>
      </c>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8"/>
    </row>
    <row r="111" spans="1:45" x14ac:dyDescent="0.2">
      <c r="A111" s="27"/>
      <c r="B111" s="27"/>
      <c r="C111" s="24" t="s">
        <v>67</v>
      </c>
      <c r="D111" s="12">
        <v>1</v>
      </c>
      <c r="E111" s="12">
        <v>1</v>
      </c>
      <c r="F111" s="12">
        <v>1</v>
      </c>
      <c r="G111" s="12">
        <v>1</v>
      </c>
      <c r="H111" s="12">
        <v>1</v>
      </c>
      <c r="I111" s="12">
        <v>1</v>
      </c>
      <c r="J111" s="12">
        <v>1</v>
      </c>
      <c r="K111" s="12">
        <v>1</v>
      </c>
      <c r="L111" s="12">
        <v>1</v>
      </c>
      <c r="M111" s="12">
        <v>1</v>
      </c>
      <c r="N111" s="12">
        <v>1</v>
      </c>
      <c r="O111" s="12">
        <v>1</v>
      </c>
      <c r="P111" s="12">
        <v>1</v>
      </c>
      <c r="Q111" s="12">
        <v>1</v>
      </c>
      <c r="R111" s="12">
        <v>1</v>
      </c>
      <c r="S111" s="12">
        <v>1</v>
      </c>
      <c r="T111" s="12">
        <v>1</v>
      </c>
      <c r="U111" s="12">
        <v>1</v>
      </c>
      <c r="V111" s="12">
        <v>1</v>
      </c>
      <c r="W111" s="12">
        <v>1</v>
      </c>
      <c r="X111" s="12">
        <v>1</v>
      </c>
      <c r="Y111" s="12">
        <v>1</v>
      </c>
      <c r="Z111" s="12">
        <v>1</v>
      </c>
      <c r="AA111" s="12">
        <v>1</v>
      </c>
      <c r="AB111" s="12">
        <v>1</v>
      </c>
      <c r="AC111" s="12">
        <v>1</v>
      </c>
      <c r="AD111" s="12">
        <v>1</v>
      </c>
      <c r="AE111" s="12">
        <v>1</v>
      </c>
      <c r="AF111" s="12">
        <v>1</v>
      </c>
      <c r="AG111" s="12">
        <v>1</v>
      </c>
      <c r="AH111" s="12">
        <v>1</v>
      </c>
      <c r="AI111" s="12">
        <v>1</v>
      </c>
      <c r="AJ111" s="12">
        <v>1</v>
      </c>
      <c r="AK111" s="12">
        <v>1</v>
      </c>
      <c r="AL111" s="12">
        <v>1</v>
      </c>
      <c r="AM111" s="12">
        <v>1</v>
      </c>
      <c r="AN111" s="12">
        <v>1</v>
      </c>
      <c r="AO111" s="12">
        <v>1</v>
      </c>
      <c r="AP111" s="12">
        <v>1</v>
      </c>
      <c r="AQ111" s="12">
        <v>1</v>
      </c>
      <c r="AR111" s="12">
        <v>1</v>
      </c>
      <c r="AS111" s="8"/>
    </row>
    <row r="112" spans="1:45" x14ac:dyDescent="0.2">
      <c r="A112" s="23"/>
      <c r="B112" s="23"/>
      <c r="C112" s="23"/>
      <c r="D112" s="13">
        <v>1317</v>
      </c>
      <c r="E112" s="13">
        <v>280</v>
      </c>
      <c r="F112" s="13">
        <v>346</v>
      </c>
      <c r="G112" s="13">
        <v>374</v>
      </c>
      <c r="H112" s="13">
        <v>317</v>
      </c>
      <c r="I112" s="13">
        <v>109</v>
      </c>
      <c r="J112" s="13">
        <v>194</v>
      </c>
      <c r="K112" s="13">
        <v>199</v>
      </c>
      <c r="L112" s="13">
        <v>287</v>
      </c>
      <c r="M112" s="13">
        <v>410</v>
      </c>
      <c r="N112" s="13">
        <v>729</v>
      </c>
      <c r="O112" s="13">
        <v>483</v>
      </c>
      <c r="P112" s="13">
        <v>311</v>
      </c>
      <c r="Q112" s="13">
        <v>125</v>
      </c>
      <c r="R112" s="13">
        <v>162</v>
      </c>
      <c r="S112" s="13">
        <v>189</v>
      </c>
      <c r="T112" s="13">
        <v>141</v>
      </c>
      <c r="U112" s="13">
        <v>53</v>
      </c>
      <c r="V112" s="13">
        <v>157</v>
      </c>
      <c r="W112" s="13">
        <v>292</v>
      </c>
      <c r="X112" s="13">
        <v>359</v>
      </c>
      <c r="Y112" s="13">
        <v>232</v>
      </c>
      <c r="Z112" s="13">
        <v>251</v>
      </c>
      <c r="AA112" s="13">
        <v>88</v>
      </c>
      <c r="AB112" s="13">
        <v>9</v>
      </c>
      <c r="AC112" s="13">
        <v>546</v>
      </c>
      <c r="AD112" s="13">
        <v>124</v>
      </c>
      <c r="AE112" s="13">
        <v>25</v>
      </c>
      <c r="AF112" s="13">
        <v>54</v>
      </c>
      <c r="AG112" s="13">
        <v>99</v>
      </c>
      <c r="AH112" s="13">
        <v>35</v>
      </c>
      <c r="AI112" s="13">
        <v>5</v>
      </c>
      <c r="AJ112" s="13">
        <v>16</v>
      </c>
      <c r="AK112" s="13">
        <v>3</v>
      </c>
      <c r="AL112" s="13">
        <v>338</v>
      </c>
      <c r="AM112" s="13">
        <v>3</v>
      </c>
      <c r="AN112" s="13">
        <v>61</v>
      </c>
      <c r="AO112" s="13">
        <v>264</v>
      </c>
      <c r="AP112" s="13">
        <v>500</v>
      </c>
      <c r="AQ112" s="13">
        <v>362</v>
      </c>
      <c r="AR112" s="13">
        <v>37</v>
      </c>
      <c r="AS112" s="8"/>
    </row>
    <row r="113" spans="1:45" x14ac:dyDescent="0.2">
      <c r="A113" s="23"/>
      <c r="B113" s="23"/>
      <c r="C113" s="23"/>
      <c r="D113" s="14" t="s">
        <v>128</v>
      </c>
      <c r="E113" s="14" t="s">
        <v>128</v>
      </c>
      <c r="F113" s="14" t="s">
        <v>128</v>
      </c>
      <c r="G113" s="14" t="s">
        <v>128</v>
      </c>
      <c r="H113" s="14" t="s">
        <v>128</v>
      </c>
      <c r="I113" s="14" t="s">
        <v>128</v>
      </c>
      <c r="J113" s="14" t="s">
        <v>128</v>
      </c>
      <c r="K113" s="14" t="s">
        <v>128</v>
      </c>
      <c r="L113" s="14" t="s">
        <v>128</v>
      </c>
      <c r="M113" s="14" t="s">
        <v>128</v>
      </c>
      <c r="N113" s="14" t="s">
        <v>128</v>
      </c>
      <c r="O113" s="14" t="s">
        <v>128</v>
      </c>
      <c r="P113" s="14" t="s">
        <v>128</v>
      </c>
      <c r="Q113" s="14" t="s">
        <v>128</v>
      </c>
      <c r="R113" s="14" t="s">
        <v>128</v>
      </c>
      <c r="S113" s="14" t="s">
        <v>128</v>
      </c>
      <c r="T113" s="14" t="s">
        <v>128</v>
      </c>
      <c r="U113" s="14" t="s">
        <v>128</v>
      </c>
      <c r="V113" s="14" t="s">
        <v>128</v>
      </c>
      <c r="W113" s="14" t="s">
        <v>128</v>
      </c>
      <c r="X113" s="14" t="s">
        <v>128</v>
      </c>
      <c r="Y113" s="14" t="s">
        <v>128</v>
      </c>
      <c r="Z113" s="14" t="s">
        <v>128</v>
      </c>
      <c r="AA113" s="14" t="s">
        <v>128</v>
      </c>
      <c r="AB113" s="14" t="s">
        <v>128</v>
      </c>
      <c r="AC113" s="14" t="s">
        <v>128</v>
      </c>
      <c r="AD113" s="14" t="s">
        <v>128</v>
      </c>
      <c r="AE113" s="14" t="s">
        <v>128</v>
      </c>
      <c r="AF113" s="14" t="s">
        <v>128</v>
      </c>
      <c r="AG113" s="14" t="s">
        <v>128</v>
      </c>
      <c r="AH113" s="14" t="s">
        <v>128</v>
      </c>
      <c r="AI113" s="14" t="s">
        <v>128</v>
      </c>
      <c r="AJ113" s="14" t="s">
        <v>128</v>
      </c>
      <c r="AK113" s="14" t="s">
        <v>128</v>
      </c>
      <c r="AL113" s="14" t="s">
        <v>128</v>
      </c>
      <c r="AM113" s="14" t="s">
        <v>128</v>
      </c>
      <c r="AN113" s="14" t="s">
        <v>128</v>
      </c>
      <c r="AO113" s="14" t="s">
        <v>128</v>
      </c>
      <c r="AP113" s="14" t="s">
        <v>128</v>
      </c>
      <c r="AQ113" s="14" t="s">
        <v>128</v>
      </c>
      <c r="AR113" s="14" t="s">
        <v>128</v>
      </c>
      <c r="AS113" s="8"/>
    </row>
    <row r="114" spans="1:45" x14ac:dyDescent="0.2">
      <c r="A114" s="27"/>
      <c r="B114" s="24" t="s">
        <v>198</v>
      </c>
      <c r="C114" s="24" t="s">
        <v>127</v>
      </c>
      <c r="D114" s="12">
        <v>0.34297605991629998</v>
      </c>
      <c r="E114" s="12">
        <v>0.3579480592364</v>
      </c>
      <c r="F114" s="12">
        <v>0.32560902007120002</v>
      </c>
      <c r="G114" s="12">
        <v>0.31788562769860002</v>
      </c>
      <c r="H114" s="12">
        <v>0.37893857822119997</v>
      </c>
      <c r="I114" s="12">
        <v>0.25625049014450002</v>
      </c>
      <c r="J114" s="12">
        <v>0.35603865374850002</v>
      </c>
      <c r="K114" s="12">
        <v>0.28875673085940001</v>
      </c>
      <c r="L114" s="12">
        <v>0.39388499500660001</v>
      </c>
      <c r="M114" s="12">
        <v>0.35562288074300002</v>
      </c>
      <c r="N114" s="12">
        <v>0.32570335945239998</v>
      </c>
      <c r="O114" s="12">
        <v>0.34827340472430002</v>
      </c>
      <c r="P114" s="12">
        <v>0.27058769170820002</v>
      </c>
      <c r="Q114" s="12">
        <v>0.30038645360970001</v>
      </c>
      <c r="R114" s="12">
        <v>0.2337356767597</v>
      </c>
      <c r="S114" s="12">
        <v>0.37214831879690002</v>
      </c>
      <c r="T114" s="12">
        <v>0.4786360194898</v>
      </c>
      <c r="U114" s="12">
        <v>0.22129615998470001</v>
      </c>
      <c r="V114" s="12">
        <v>0.53696872032489995</v>
      </c>
      <c r="W114" s="12">
        <v>0.25080693942940002</v>
      </c>
      <c r="X114" s="12">
        <v>0.25221018062430001</v>
      </c>
      <c r="Y114" s="12">
        <v>0.38220260674450002</v>
      </c>
      <c r="Z114" s="12">
        <v>0.45807863258140002</v>
      </c>
      <c r="AA114" s="12">
        <v>0.49171270183940002</v>
      </c>
      <c r="AB114" s="12">
        <v>0.43168148613090002</v>
      </c>
      <c r="AC114" s="12">
        <v>0.2826972755462</v>
      </c>
      <c r="AD114" s="12">
        <v>0.3290518161398</v>
      </c>
      <c r="AE114" s="12">
        <v>0.39441842714410003</v>
      </c>
      <c r="AF114" s="12">
        <v>0.38673868674950002</v>
      </c>
      <c r="AG114" s="12">
        <v>0.28320888031750002</v>
      </c>
      <c r="AH114" s="12">
        <v>0.34034761458829998</v>
      </c>
      <c r="AI114" s="12">
        <v>9.8278448441639993E-2</v>
      </c>
      <c r="AJ114" s="12">
        <v>0.69964330711689993</v>
      </c>
      <c r="AK114" s="12">
        <v>0</v>
      </c>
      <c r="AL114" s="12">
        <v>0.44048618016539998</v>
      </c>
      <c r="AM114" s="12">
        <v>0.3784570143407</v>
      </c>
      <c r="AN114" s="12">
        <v>0.31678289424509998</v>
      </c>
      <c r="AO114" s="12">
        <v>0.3135366289905</v>
      </c>
      <c r="AP114" s="12">
        <v>0.3228735250791</v>
      </c>
      <c r="AQ114" s="12">
        <v>0.3845787986243</v>
      </c>
      <c r="AR114" s="12">
        <v>0.35343804284309999</v>
      </c>
      <c r="AS114" s="8"/>
    </row>
    <row r="115" spans="1:45" x14ac:dyDescent="0.2">
      <c r="A115" s="23"/>
      <c r="B115" s="23"/>
      <c r="C115" s="23"/>
      <c r="D115" s="13">
        <v>465</v>
      </c>
      <c r="E115" s="13">
        <v>101</v>
      </c>
      <c r="F115" s="13">
        <v>119</v>
      </c>
      <c r="G115" s="13">
        <v>118</v>
      </c>
      <c r="H115" s="13">
        <v>127</v>
      </c>
      <c r="I115" s="13">
        <v>30</v>
      </c>
      <c r="J115" s="13">
        <v>65</v>
      </c>
      <c r="K115" s="13">
        <v>58</v>
      </c>
      <c r="L115" s="13">
        <v>113</v>
      </c>
      <c r="M115" s="13">
        <v>148</v>
      </c>
      <c r="N115" s="13">
        <v>232</v>
      </c>
      <c r="O115" s="13">
        <v>189</v>
      </c>
      <c r="P115" s="13">
        <v>79</v>
      </c>
      <c r="Q115" s="13">
        <v>43</v>
      </c>
      <c r="R115" s="13">
        <v>36</v>
      </c>
      <c r="S115" s="13">
        <v>67</v>
      </c>
      <c r="T115" s="13">
        <v>70</v>
      </c>
      <c r="U115" s="13">
        <v>17</v>
      </c>
      <c r="V115" s="13">
        <v>90</v>
      </c>
      <c r="W115" s="13">
        <v>67</v>
      </c>
      <c r="X115" s="13">
        <v>98</v>
      </c>
      <c r="Y115" s="13">
        <v>87</v>
      </c>
      <c r="Z115" s="13">
        <v>125</v>
      </c>
      <c r="AA115" s="13">
        <v>47</v>
      </c>
      <c r="AB115" s="13">
        <v>4</v>
      </c>
      <c r="AC115" s="13">
        <v>159</v>
      </c>
      <c r="AD115" s="13">
        <v>38</v>
      </c>
      <c r="AE115" s="13">
        <v>9</v>
      </c>
      <c r="AF115" s="13">
        <v>19</v>
      </c>
      <c r="AG115" s="13">
        <v>37</v>
      </c>
      <c r="AH115" s="13">
        <v>10</v>
      </c>
      <c r="AI115" s="13">
        <v>1</v>
      </c>
      <c r="AJ115" s="13">
        <v>11</v>
      </c>
      <c r="AK115" s="13">
        <v>0</v>
      </c>
      <c r="AL115" s="13">
        <v>154</v>
      </c>
      <c r="AM115" s="13">
        <v>1</v>
      </c>
      <c r="AN115" s="13">
        <v>16</v>
      </c>
      <c r="AO115" s="13">
        <v>88</v>
      </c>
      <c r="AP115" s="13">
        <v>174</v>
      </c>
      <c r="AQ115" s="13">
        <v>133</v>
      </c>
      <c r="AR115" s="13">
        <v>15</v>
      </c>
      <c r="AS115" s="8"/>
    </row>
    <row r="116" spans="1:45" x14ac:dyDescent="0.2">
      <c r="A116" s="23"/>
      <c r="B116" s="23"/>
      <c r="C116" s="23"/>
      <c r="D116" s="14" t="s">
        <v>128</v>
      </c>
      <c r="E116" s="14"/>
      <c r="F116" s="14"/>
      <c r="G116" s="14"/>
      <c r="H116" s="14"/>
      <c r="I116" s="14"/>
      <c r="J116" s="14"/>
      <c r="K116" s="14"/>
      <c r="L116" s="14"/>
      <c r="M116" s="14"/>
      <c r="N116" s="14"/>
      <c r="O116" s="14"/>
      <c r="P116" s="14"/>
      <c r="Q116" s="14"/>
      <c r="R116" s="14"/>
      <c r="S116" s="14"/>
      <c r="T116" s="15" t="s">
        <v>149</v>
      </c>
      <c r="U116" s="14"/>
      <c r="V116" s="15" t="s">
        <v>199</v>
      </c>
      <c r="W116" s="14"/>
      <c r="X116" s="14"/>
      <c r="Y116" s="14"/>
      <c r="Z116" s="15" t="s">
        <v>185</v>
      </c>
      <c r="AA116" s="15" t="s">
        <v>187</v>
      </c>
      <c r="AB116" s="14"/>
      <c r="AC116" s="14"/>
      <c r="AD116" s="14"/>
      <c r="AE116" s="14"/>
      <c r="AF116" s="14"/>
      <c r="AG116" s="14"/>
      <c r="AH116" s="14"/>
      <c r="AI116" s="14"/>
      <c r="AJ116" s="15" t="s">
        <v>133</v>
      </c>
      <c r="AK116" s="14"/>
      <c r="AL116" s="15" t="s">
        <v>133</v>
      </c>
      <c r="AM116" s="14"/>
      <c r="AN116" s="14"/>
      <c r="AO116" s="14"/>
      <c r="AP116" s="14"/>
      <c r="AQ116" s="14"/>
      <c r="AR116" s="14"/>
      <c r="AS116" s="8"/>
    </row>
    <row r="117" spans="1:45" x14ac:dyDescent="0.2">
      <c r="A117" s="27"/>
      <c r="B117" s="27"/>
      <c r="C117" s="24" t="s">
        <v>153</v>
      </c>
      <c r="D117" s="12">
        <v>0.1332099545099</v>
      </c>
      <c r="E117" s="12">
        <v>0.1530218551359</v>
      </c>
      <c r="F117" s="12">
        <v>0.13066411739120001</v>
      </c>
      <c r="G117" s="12">
        <v>0.1138878452501</v>
      </c>
      <c r="H117" s="12">
        <v>0.14165323149110001</v>
      </c>
      <c r="I117" s="12">
        <v>0.1435084643051</v>
      </c>
      <c r="J117" s="12">
        <v>0.14893125755680001</v>
      </c>
      <c r="K117" s="12">
        <v>9.9883197974960009E-2</v>
      </c>
      <c r="L117" s="12">
        <v>0.14937901480829999</v>
      </c>
      <c r="M117" s="12">
        <v>0.13039287222859999</v>
      </c>
      <c r="N117" s="12">
        <v>0.1168349381613</v>
      </c>
      <c r="O117" s="12">
        <v>0.1490198783967</v>
      </c>
      <c r="P117" s="12">
        <v>9.962961396733E-2</v>
      </c>
      <c r="Q117" s="12">
        <v>0.11218002130800001</v>
      </c>
      <c r="R117" s="12">
        <v>7.526739965873E-2</v>
      </c>
      <c r="S117" s="12">
        <v>0.13186253099670001</v>
      </c>
      <c r="T117" s="12">
        <v>0.14766573008039999</v>
      </c>
      <c r="U117" s="12">
        <v>5.6612882578319999E-2</v>
      </c>
      <c r="V117" s="12">
        <v>0.2636872757441</v>
      </c>
      <c r="W117" s="12">
        <v>8.6217131980089998E-2</v>
      </c>
      <c r="X117" s="12">
        <v>8.4091906934740002E-2</v>
      </c>
      <c r="Y117" s="12">
        <v>0.18572485177190001</v>
      </c>
      <c r="Z117" s="12">
        <v>0.17443561612610001</v>
      </c>
      <c r="AA117" s="12">
        <v>0.23669087670620001</v>
      </c>
      <c r="AB117" s="12">
        <v>0</v>
      </c>
      <c r="AC117" s="12">
        <v>0.1107378900605</v>
      </c>
      <c r="AD117" s="12">
        <v>0.1348256655317</v>
      </c>
      <c r="AE117" s="12">
        <v>0.20465119115120001</v>
      </c>
      <c r="AF117" s="12">
        <v>0.13162460769279999</v>
      </c>
      <c r="AG117" s="12">
        <v>0.1307085387086</v>
      </c>
      <c r="AH117" s="12">
        <v>8.8397481391869995E-2</v>
      </c>
      <c r="AI117" s="12">
        <v>0</v>
      </c>
      <c r="AJ117" s="12">
        <v>0.1486245565148</v>
      </c>
      <c r="AK117" s="12">
        <v>0</v>
      </c>
      <c r="AL117" s="12">
        <v>0.17183494850559999</v>
      </c>
      <c r="AM117" s="12">
        <v>0</v>
      </c>
      <c r="AN117" s="12">
        <v>0.26368483957939998</v>
      </c>
      <c r="AO117" s="12">
        <v>0.12349377222169999</v>
      </c>
      <c r="AP117" s="12">
        <v>0.1184664404463</v>
      </c>
      <c r="AQ117" s="12">
        <v>0.14547963259220001</v>
      </c>
      <c r="AR117" s="12">
        <v>0.14175174708239999</v>
      </c>
      <c r="AS117" s="8"/>
    </row>
    <row r="118" spans="1:45" x14ac:dyDescent="0.2">
      <c r="A118" s="23"/>
      <c r="B118" s="23"/>
      <c r="C118" s="23"/>
      <c r="D118" s="13">
        <v>172</v>
      </c>
      <c r="E118" s="13">
        <v>40</v>
      </c>
      <c r="F118" s="13">
        <v>43</v>
      </c>
      <c r="G118" s="13">
        <v>46</v>
      </c>
      <c r="H118" s="13">
        <v>43</v>
      </c>
      <c r="I118" s="13">
        <v>14</v>
      </c>
      <c r="J118" s="13">
        <v>26</v>
      </c>
      <c r="K118" s="13">
        <v>23</v>
      </c>
      <c r="L118" s="13">
        <v>39</v>
      </c>
      <c r="M118" s="13">
        <v>56</v>
      </c>
      <c r="N118" s="13">
        <v>86</v>
      </c>
      <c r="O118" s="13">
        <v>72</v>
      </c>
      <c r="P118" s="13">
        <v>33</v>
      </c>
      <c r="Q118" s="13">
        <v>18</v>
      </c>
      <c r="R118" s="13">
        <v>10</v>
      </c>
      <c r="S118" s="13">
        <v>23</v>
      </c>
      <c r="T118" s="13">
        <v>22</v>
      </c>
      <c r="U118" s="13">
        <v>5</v>
      </c>
      <c r="V118" s="13">
        <v>37</v>
      </c>
      <c r="W118" s="13">
        <v>28</v>
      </c>
      <c r="X118" s="13">
        <v>31</v>
      </c>
      <c r="Y118" s="13">
        <v>40</v>
      </c>
      <c r="Z118" s="13">
        <v>43</v>
      </c>
      <c r="AA118" s="13">
        <v>19</v>
      </c>
      <c r="AB118" s="13">
        <v>0</v>
      </c>
      <c r="AC118" s="13">
        <v>59</v>
      </c>
      <c r="AD118" s="13">
        <v>16</v>
      </c>
      <c r="AE118" s="13">
        <v>4</v>
      </c>
      <c r="AF118" s="13">
        <v>5</v>
      </c>
      <c r="AG118" s="13">
        <v>15</v>
      </c>
      <c r="AH118" s="13">
        <v>3</v>
      </c>
      <c r="AI118" s="13">
        <v>0</v>
      </c>
      <c r="AJ118" s="13">
        <v>2</v>
      </c>
      <c r="AK118" s="13">
        <v>0</v>
      </c>
      <c r="AL118" s="13">
        <v>59</v>
      </c>
      <c r="AM118" s="13">
        <v>0</v>
      </c>
      <c r="AN118" s="13">
        <v>11</v>
      </c>
      <c r="AO118" s="13">
        <v>33</v>
      </c>
      <c r="AP118" s="13">
        <v>64</v>
      </c>
      <c r="AQ118" s="13">
        <v>48</v>
      </c>
      <c r="AR118" s="13">
        <v>5</v>
      </c>
      <c r="AS118" s="8"/>
    </row>
    <row r="119" spans="1:45" x14ac:dyDescent="0.2">
      <c r="A119" s="23"/>
      <c r="B119" s="23"/>
      <c r="C119" s="23"/>
      <c r="D119" s="14" t="s">
        <v>128</v>
      </c>
      <c r="E119" s="14"/>
      <c r="F119" s="14"/>
      <c r="G119" s="14"/>
      <c r="H119" s="14"/>
      <c r="I119" s="14"/>
      <c r="J119" s="14"/>
      <c r="K119" s="14"/>
      <c r="L119" s="14"/>
      <c r="M119" s="14"/>
      <c r="N119" s="14"/>
      <c r="O119" s="14"/>
      <c r="P119" s="14"/>
      <c r="Q119" s="14"/>
      <c r="R119" s="14"/>
      <c r="S119" s="14"/>
      <c r="T119" s="14"/>
      <c r="U119" s="14"/>
      <c r="V119" s="15" t="s">
        <v>133</v>
      </c>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8"/>
    </row>
    <row r="120" spans="1:45" x14ac:dyDescent="0.2">
      <c r="A120" s="27"/>
      <c r="B120" s="27"/>
      <c r="C120" s="24" t="s">
        <v>157</v>
      </c>
      <c r="D120" s="12">
        <v>0.20976610540640001</v>
      </c>
      <c r="E120" s="12">
        <v>0.20492620410039999</v>
      </c>
      <c r="F120" s="12">
        <v>0.19494490268</v>
      </c>
      <c r="G120" s="12">
        <v>0.2039977824485</v>
      </c>
      <c r="H120" s="12">
        <v>0.23728534673009999</v>
      </c>
      <c r="I120" s="12">
        <v>0.1127420258394</v>
      </c>
      <c r="J120" s="12">
        <v>0.20710739619169999</v>
      </c>
      <c r="K120" s="12">
        <v>0.18887353288440001</v>
      </c>
      <c r="L120" s="12">
        <v>0.2445059801983</v>
      </c>
      <c r="M120" s="12">
        <v>0.2252300085144</v>
      </c>
      <c r="N120" s="12">
        <v>0.2088684212911</v>
      </c>
      <c r="O120" s="12">
        <v>0.19925352632759999</v>
      </c>
      <c r="P120" s="12">
        <v>0.17095807774089999</v>
      </c>
      <c r="Q120" s="12">
        <v>0.1882064323016</v>
      </c>
      <c r="R120" s="12">
        <v>0.1584682771009</v>
      </c>
      <c r="S120" s="12">
        <v>0.24028578780029999</v>
      </c>
      <c r="T120" s="12">
        <v>0.33097028940939999</v>
      </c>
      <c r="U120" s="12">
        <v>0.16468327740640001</v>
      </c>
      <c r="V120" s="12">
        <v>0.2732814445808</v>
      </c>
      <c r="W120" s="12">
        <v>0.16458980744929999</v>
      </c>
      <c r="X120" s="12">
        <v>0.1681182736896</v>
      </c>
      <c r="Y120" s="12">
        <v>0.1964777549726</v>
      </c>
      <c r="Z120" s="12">
        <v>0.28364301645529999</v>
      </c>
      <c r="AA120" s="12">
        <v>0.25502182513319999</v>
      </c>
      <c r="AB120" s="12">
        <v>0.43168148613090002</v>
      </c>
      <c r="AC120" s="12">
        <v>0.1719593854858</v>
      </c>
      <c r="AD120" s="12">
        <v>0.1942261506081</v>
      </c>
      <c r="AE120" s="12">
        <v>0.18976723599299999</v>
      </c>
      <c r="AF120" s="12">
        <v>0.2551140790568</v>
      </c>
      <c r="AG120" s="12">
        <v>0.15250034160879999</v>
      </c>
      <c r="AH120" s="12">
        <v>0.25195013319639997</v>
      </c>
      <c r="AI120" s="12">
        <v>9.8278448441639993E-2</v>
      </c>
      <c r="AJ120" s="12">
        <v>0.55101875060210004</v>
      </c>
      <c r="AK120" s="12">
        <v>0</v>
      </c>
      <c r="AL120" s="12">
        <v>0.26865123165979998</v>
      </c>
      <c r="AM120" s="12">
        <v>0.3784570143407</v>
      </c>
      <c r="AN120" s="12">
        <v>5.3098054665729998E-2</v>
      </c>
      <c r="AO120" s="12">
        <v>0.19004285676880001</v>
      </c>
      <c r="AP120" s="12">
        <v>0.2044070846328</v>
      </c>
      <c r="AQ120" s="12">
        <v>0.23909916603209999</v>
      </c>
      <c r="AR120" s="12">
        <v>0.2116862957606</v>
      </c>
      <c r="AS120" s="8"/>
    </row>
    <row r="121" spans="1:45" x14ac:dyDescent="0.2">
      <c r="A121" s="23"/>
      <c r="B121" s="23"/>
      <c r="C121" s="23"/>
      <c r="D121" s="13">
        <v>293</v>
      </c>
      <c r="E121" s="13">
        <v>61</v>
      </c>
      <c r="F121" s="13">
        <v>76</v>
      </c>
      <c r="G121" s="13">
        <v>72</v>
      </c>
      <c r="H121" s="13">
        <v>84</v>
      </c>
      <c r="I121" s="13">
        <v>16</v>
      </c>
      <c r="J121" s="13">
        <v>39</v>
      </c>
      <c r="K121" s="13">
        <v>35</v>
      </c>
      <c r="L121" s="13">
        <v>74</v>
      </c>
      <c r="M121" s="13">
        <v>92</v>
      </c>
      <c r="N121" s="13">
        <v>146</v>
      </c>
      <c r="O121" s="13">
        <v>117</v>
      </c>
      <c r="P121" s="13">
        <v>46</v>
      </c>
      <c r="Q121" s="13">
        <v>25</v>
      </c>
      <c r="R121" s="13">
        <v>26</v>
      </c>
      <c r="S121" s="13">
        <v>44</v>
      </c>
      <c r="T121" s="13">
        <v>48</v>
      </c>
      <c r="U121" s="13">
        <v>12</v>
      </c>
      <c r="V121" s="13">
        <v>53</v>
      </c>
      <c r="W121" s="13">
        <v>39</v>
      </c>
      <c r="X121" s="13">
        <v>67</v>
      </c>
      <c r="Y121" s="13">
        <v>47</v>
      </c>
      <c r="Z121" s="13">
        <v>82</v>
      </c>
      <c r="AA121" s="13">
        <v>28</v>
      </c>
      <c r="AB121" s="13">
        <v>4</v>
      </c>
      <c r="AC121" s="13">
        <v>100</v>
      </c>
      <c r="AD121" s="13">
        <v>22</v>
      </c>
      <c r="AE121" s="13">
        <v>5</v>
      </c>
      <c r="AF121" s="13">
        <v>14</v>
      </c>
      <c r="AG121" s="13">
        <v>22</v>
      </c>
      <c r="AH121" s="13">
        <v>7</v>
      </c>
      <c r="AI121" s="13">
        <v>1</v>
      </c>
      <c r="AJ121" s="13">
        <v>9</v>
      </c>
      <c r="AK121" s="13">
        <v>0</v>
      </c>
      <c r="AL121" s="13">
        <v>95</v>
      </c>
      <c r="AM121" s="13">
        <v>1</v>
      </c>
      <c r="AN121" s="13">
        <v>5</v>
      </c>
      <c r="AO121" s="13">
        <v>55</v>
      </c>
      <c r="AP121" s="13">
        <v>110</v>
      </c>
      <c r="AQ121" s="13">
        <v>85</v>
      </c>
      <c r="AR121" s="13">
        <v>10</v>
      </c>
      <c r="AS121" s="8"/>
    </row>
    <row r="122" spans="1:45" x14ac:dyDescent="0.2">
      <c r="A122" s="23"/>
      <c r="B122" s="23"/>
      <c r="C122" s="23"/>
      <c r="D122" s="14" t="s">
        <v>128</v>
      </c>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188</v>
      </c>
      <c r="AK122" s="14"/>
      <c r="AL122" s="14"/>
      <c r="AM122" s="14"/>
      <c r="AN122" s="14"/>
      <c r="AO122" s="14"/>
      <c r="AP122" s="15" t="s">
        <v>148</v>
      </c>
      <c r="AQ122" s="15" t="s">
        <v>148</v>
      </c>
      <c r="AR122" s="14"/>
      <c r="AS122" s="8"/>
    </row>
    <row r="123" spans="1:45" x14ac:dyDescent="0.2">
      <c r="A123" s="27"/>
      <c r="B123" s="27"/>
      <c r="C123" s="24" t="s">
        <v>158</v>
      </c>
      <c r="D123" s="12">
        <v>0.34964099997960002</v>
      </c>
      <c r="E123" s="12">
        <v>0.32455063245900001</v>
      </c>
      <c r="F123" s="12">
        <v>0.34828929941769998</v>
      </c>
      <c r="G123" s="12">
        <v>0.36911492144039998</v>
      </c>
      <c r="H123" s="12">
        <v>0.34994564697899999</v>
      </c>
      <c r="I123" s="12">
        <v>0.41085910107540002</v>
      </c>
      <c r="J123" s="12">
        <v>0.24768119786250001</v>
      </c>
      <c r="K123" s="12">
        <v>0.40387158738099999</v>
      </c>
      <c r="L123" s="12">
        <v>0.33056596675830002</v>
      </c>
      <c r="M123" s="12">
        <v>0.37830189622100002</v>
      </c>
      <c r="N123" s="12">
        <v>0.33352705106679997</v>
      </c>
      <c r="O123" s="12">
        <v>0.37051479813369997</v>
      </c>
      <c r="P123" s="12">
        <v>0.36829140367239999</v>
      </c>
      <c r="Q123" s="12">
        <v>0.31067232994630001</v>
      </c>
      <c r="R123" s="12">
        <v>0.3888111005257</v>
      </c>
      <c r="S123" s="12">
        <v>0.33128181023809999</v>
      </c>
      <c r="T123" s="12">
        <v>0.3019997132078</v>
      </c>
      <c r="U123" s="12">
        <v>0.53442295878089996</v>
      </c>
      <c r="V123" s="12">
        <v>0.30708371157710002</v>
      </c>
      <c r="W123" s="12">
        <v>0.32775067987419998</v>
      </c>
      <c r="X123" s="12">
        <v>0.3753692106341</v>
      </c>
      <c r="Y123" s="12">
        <v>0.33323074129840002</v>
      </c>
      <c r="Z123" s="12">
        <v>0.36666630722950011</v>
      </c>
      <c r="AA123" s="12">
        <v>0.35503086178190002</v>
      </c>
      <c r="AB123" s="12">
        <v>0</v>
      </c>
      <c r="AC123" s="12">
        <v>0.36790128854639997</v>
      </c>
      <c r="AD123" s="12">
        <v>0.2726731410396</v>
      </c>
      <c r="AE123" s="12">
        <v>0.22847652347280001</v>
      </c>
      <c r="AF123" s="12">
        <v>0.36265639497000002</v>
      </c>
      <c r="AG123" s="12">
        <v>0.38060206499679999</v>
      </c>
      <c r="AH123" s="12">
        <v>0.54225456832240004</v>
      </c>
      <c r="AI123" s="12">
        <v>0.83026577991059991</v>
      </c>
      <c r="AJ123" s="12">
        <v>0.1538243778692</v>
      </c>
      <c r="AK123" s="12">
        <v>0.46293466452940002</v>
      </c>
      <c r="AL123" s="12">
        <v>0.33577738130090001</v>
      </c>
      <c r="AM123" s="12">
        <v>0.38487342975450001</v>
      </c>
      <c r="AN123" s="12">
        <v>0.41219981154070001</v>
      </c>
      <c r="AO123" s="12">
        <v>0.36132458534209999</v>
      </c>
      <c r="AP123" s="12">
        <v>0.33708483540189998</v>
      </c>
      <c r="AQ123" s="12">
        <v>0.34223230981030001</v>
      </c>
      <c r="AR123" s="12">
        <v>0.4667158867922</v>
      </c>
      <c r="AS123" s="8"/>
    </row>
    <row r="124" spans="1:45" x14ac:dyDescent="0.2">
      <c r="A124" s="23"/>
      <c r="B124" s="23"/>
      <c r="C124" s="23"/>
      <c r="D124" s="13">
        <v>470</v>
      </c>
      <c r="E124" s="13">
        <v>101</v>
      </c>
      <c r="F124" s="13">
        <v>123</v>
      </c>
      <c r="G124" s="13">
        <v>135</v>
      </c>
      <c r="H124" s="13">
        <v>111</v>
      </c>
      <c r="I124" s="13">
        <v>42</v>
      </c>
      <c r="J124" s="13">
        <v>52</v>
      </c>
      <c r="K124" s="13">
        <v>81</v>
      </c>
      <c r="L124" s="13">
        <v>100</v>
      </c>
      <c r="M124" s="13">
        <v>158</v>
      </c>
      <c r="N124" s="13">
        <v>264</v>
      </c>
      <c r="O124" s="13">
        <v>173</v>
      </c>
      <c r="P124" s="13">
        <v>118</v>
      </c>
      <c r="Q124" s="13">
        <v>40</v>
      </c>
      <c r="R124" s="13">
        <v>66</v>
      </c>
      <c r="S124" s="13">
        <v>68</v>
      </c>
      <c r="T124" s="13">
        <v>45</v>
      </c>
      <c r="U124" s="13">
        <v>27</v>
      </c>
      <c r="V124" s="13">
        <v>50</v>
      </c>
      <c r="W124" s="13">
        <v>95</v>
      </c>
      <c r="X124" s="13">
        <v>141</v>
      </c>
      <c r="Y124" s="13">
        <v>89</v>
      </c>
      <c r="Z124" s="13">
        <v>90</v>
      </c>
      <c r="AA124" s="13">
        <v>27</v>
      </c>
      <c r="AB124" s="13">
        <v>0</v>
      </c>
      <c r="AC124" s="13">
        <v>204</v>
      </c>
      <c r="AD124" s="13">
        <v>43</v>
      </c>
      <c r="AE124" s="13">
        <v>7</v>
      </c>
      <c r="AF124" s="13">
        <v>18</v>
      </c>
      <c r="AG124" s="13">
        <v>37</v>
      </c>
      <c r="AH124" s="13">
        <v>19</v>
      </c>
      <c r="AI124" s="13">
        <v>3</v>
      </c>
      <c r="AJ124" s="13">
        <v>2</v>
      </c>
      <c r="AK124" s="13">
        <v>2</v>
      </c>
      <c r="AL124" s="13">
        <v>112</v>
      </c>
      <c r="AM124" s="13">
        <v>1</v>
      </c>
      <c r="AN124" s="13">
        <v>27</v>
      </c>
      <c r="AO124" s="13">
        <v>98</v>
      </c>
      <c r="AP124" s="13">
        <v>167</v>
      </c>
      <c r="AQ124" s="13">
        <v>131</v>
      </c>
      <c r="AR124" s="13">
        <v>17</v>
      </c>
      <c r="AS124" s="8"/>
    </row>
    <row r="125" spans="1:45" x14ac:dyDescent="0.2">
      <c r="A125" s="23"/>
      <c r="B125" s="23"/>
      <c r="C125" s="23"/>
      <c r="D125" s="14" t="s">
        <v>128</v>
      </c>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8"/>
    </row>
    <row r="126" spans="1:45" x14ac:dyDescent="0.2">
      <c r="A126" s="27"/>
      <c r="B126" s="27"/>
      <c r="C126" s="24" t="s">
        <v>163</v>
      </c>
      <c r="D126" s="12">
        <v>0.23382752411900001</v>
      </c>
      <c r="E126" s="12">
        <v>0.2242115584446</v>
      </c>
      <c r="F126" s="12">
        <v>0.22828239051419999</v>
      </c>
      <c r="G126" s="12">
        <v>0.24675940698029999</v>
      </c>
      <c r="H126" s="12">
        <v>0.2330733610961</v>
      </c>
      <c r="I126" s="12">
        <v>0.26155538917769999</v>
      </c>
      <c r="J126" s="12">
        <v>0.31571682402200002</v>
      </c>
      <c r="K126" s="12">
        <v>0.21843125270700001</v>
      </c>
      <c r="L126" s="12">
        <v>0.2380337156008</v>
      </c>
      <c r="M126" s="12">
        <v>0.17712502682340001</v>
      </c>
      <c r="N126" s="12">
        <v>0.2411597996672</v>
      </c>
      <c r="O126" s="12">
        <v>0.2332358940458</v>
      </c>
      <c r="P126" s="12">
        <v>0.23708575176630001</v>
      </c>
      <c r="Q126" s="12">
        <v>0.30452866065869999</v>
      </c>
      <c r="R126" s="12">
        <v>0.26184187486260002</v>
      </c>
      <c r="S126" s="12">
        <v>0.21165989633179999</v>
      </c>
      <c r="T126" s="12">
        <v>0.19832484976850001</v>
      </c>
      <c r="U126" s="12">
        <v>0.2442808812344</v>
      </c>
      <c r="V126" s="12">
        <v>0.15016286042599999</v>
      </c>
      <c r="W126" s="12">
        <v>0.28266596040120001</v>
      </c>
      <c r="X126" s="12">
        <v>0.26500096790700001</v>
      </c>
      <c r="Y126" s="12">
        <v>0.24324616992520001</v>
      </c>
      <c r="Z126" s="12">
        <v>0.1570264255163</v>
      </c>
      <c r="AA126" s="12">
        <v>0.15325643637860001</v>
      </c>
      <c r="AB126" s="12">
        <v>0.38672974438930002</v>
      </c>
      <c r="AC126" s="12">
        <v>0.24895034073530001</v>
      </c>
      <c r="AD126" s="12">
        <v>0.27869122685690001</v>
      </c>
      <c r="AE126" s="12">
        <v>0.28508757189369999</v>
      </c>
      <c r="AF126" s="12">
        <v>0.19769711628369999</v>
      </c>
      <c r="AG126" s="12">
        <v>0.30694747305159997</v>
      </c>
      <c r="AH126" s="12">
        <v>0.107469516077</v>
      </c>
      <c r="AI126" s="12">
        <v>7.1455771647750008E-2</v>
      </c>
      <c r="AJ126" s="12">
        <v>0.14653231501389999</v>
      </c>
      <c r="AK126" s="12">
        <v>0.53706533547059998</v>
      </c>
      <c r="AL126" s="12">
        <v>0.17657598804569999</v>
      </c>
      <c r="AM126" s="12">
        <v>0.23666955590479999</v>
      </c>
      <c r="AN126" s="12">
        <v>0.22368298028950001</v>
      </c>
      <c r="AO126" s="12">
        <v>0.2628494494627</v>
      </c>
      <c r="AP126" s="12">
        <v>0.25168766666010001</v>
      </c>
      <c r="AQ126" s="12">
        <v>0.1972517739728</v>
      </c>
      <c r="AR126" s="12">
        <v>0.14202260821189999</v>
      </c>
      <c r="AS126" s="8"/>
    </row>
    <row r="127" spans="1:45" x14ac:dyDescent="0.2">
      <c r="A127" s="23"/>
      <c r="B127" s="23"/>
      <c r="C127" s="23"/>
      <c r="D127" s="13">
        <v>283</v>
      </c>
      <c r="E127" s="13">
        <v>57</v>
      </c>
      <c r="F127" s="13">
        <v>71</v>
      </c>
      <c r="G127" s="13">
        <v>90</v>
      </c>
      <c r="H127" s="13">
        <v>65</v>
      </c>
      <c r="I127" s="13">
        <v>27</v>
      </c>
      <c r="J127" s="13">
        <v>57</v>
      </c>
      <c r="K127" s="13">
        <v>43</v>
      </c>
      <c r="L127" s="13">
        <v>61</v>
      </c>
      <c r="M127" s="13">
        <v>72</v>
      </c>
      <c r="N127" s="13">
        <v>166</v>
      </c>
      <c r="O127" s="13">
        <v>97</v>
      </c>
      <c r="P127" s="13">
        <v>78</v>
      </c>
      <c r="Q127" s="13">
        <v>32</v>
      </c>
      <c r="R127" s="13">
        <v>42</v>
      </c>
      <c r="S127" s="13">
        <v>34</v>
      </c>
      <c r="T127" s="13">
        <v>24</v>
      </c>
      <c r="U127" s="13">
        <v>9</v>
      </c>
      <c r="V127" s="13">
        <v>15</v>
      </c>
      <c r="W127" s="13">
        <v>86</v>
      </c>
      <c r="X127" s="13">
        <v>84</v>
      </c>
      <c r="Y127" s="13">
        <v>46</v>
      </c>
      <c r="Z127" s="13">
        <v>31</v>
      </c>
      <c r="AA127" s="13">
        <v>14</v>
      </c>
      <c r="AB127" s="13">
        <v>4</v>
      </c>
      <c r="AC127" s="13">
        <v>129</v>
      </c>
      <c r="AD127" s="13">
        <v>31</v>
      </c>
      <c r="AE127" s="13">
        <v>5</v>
      </c>
      <c r="AF127" s="13">
        <v>13</v>
      </c>
      <c r="AG127" s="13">
        <v>22</v>
      </c>
      <c r="AH127" s="13">
        <v>5</v>
      </c>
      <c r="AI127" s="13">
        <v>1</v>
      </c>
      <c r="AJ127" s="13">
        <v>3</v>
      </c>
      <c r="AK127" s="13">
        <v>1</v>
      </c>
      <c r="AL127" s="13">
        <v>54</v>
      </c>
      <c r="AM127" s="13">
        <v>1</v>
      </c>
      <c r="AN127" s="13">
        <v>14</v>
      </c>
      <c r="AO127" s="13">
        <v>59</v>
      </c>
      <c r="AP127" s="13">
        <v>116</v>
      </c>
      <c r="AQ127" s="13">
        <v>71</v>
      </c>
      <c r="AR127" s="13">
        <v>3</v>
      </c>
      <c r="AS127" s="8"/>
    </row>
    <row r="128" spans="1:45" x14ac:dyDescent="0.2">
      <c r="A128" s="23"/>
      <c r="B128" s="23"/>
      <c r="C128" s="23"/>
      <c r="D128" s="14" t="s">
        <v>128</v>
      </c>
      <c r="E128" s="14"/>
      <c r="F128" s="14"/>
      <c r="G128" s="14"/>
      <c r="H128" s="14"/>
      <c r="I128" s="14"/>
      <c r="J128" s="15" t="s">
        <v>137</v>
      </c>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8"/>
    </row>
    <row r="129" spans="1:45" x14ac:dyDescent="0.2">
      <c r="A129" s="27"/>
      <c r="B129" s="27"/>
      <c r="C129" s="24" t="s">
        <v>167</v>
      </c>
      <c r="D129" s="12">
        <v>7.0242620404820003E-2</v>
      </c>
      <c r="E129" s="12">
        <v>8.6248775666119992E-2</v>
      </c>
      <c r="F129" s="12">
        <v>9.092364628008999E-2</v>
      </c>
      <c r="G129" s="12">
        <v>6.6240043880629998E-2</v>
      </c>
      <c r="H129" s="12">
        <v>3.804241370362E-2</v>
      </c>
      <c r="I129" s="12">
        <v>7.1335019602400004E-2</v>
      </c>
      <c r="J129" s="12">
        <v>8.0563324367009997E-2</v>
      </c>
      <c r="K129" s="12">
        <v>8.4401812046129995E-2</v>
      </c>
      <c r="L129" s="12">
        <v>3.7515322634359999E-2</v>
      </c>
      <c r="M129" s="12">
        <v>7.8788437253959995E-2</v>
      </c>
      <c r="N129" s="12">
        <v>9.6390215072179999E-2</v>
      </c>
      <c r="O129" s="12">
        <v>4.4076599421320001E-2</v>
      </c>
      <c r="P129" s="12">
        <v>0.1240351528531</v>
      </c>
      <c r="Q129" s="12">
        <v>8.4412555785410001E-2</v>
      </c>
      <c r="R129" s="12">
        <v>0.115611347852</v>
      </c>
      <c r="S129" s="12">
        <v>7.9743489008590004E-2</v>
      </c>
      <c r="T129" s="12">
        <v>0</v>
      </c>
      <c r="U129" s="12">
        <v>0</v>
      </c>
      <c r="V129" s="12">
        <v>1.922732946786E-3</v>
      </c>
      <c r="W129" s="12">
        <v>0.13528866521290001</v>
      </c>
      <c r="X129" s="12">
        <v>0.1034994572764</v>
      </c>
      <c r="Y129" s="12">
        <v>4.1320482031879997E-2</v>
      </c>
      <c r="Z129" s="12">
        <v>1.041375102417E-2</v>
      </c>
      <c r="AA129" s="12">
        <v>0</v>
      </c>
      <c r="AB129" s="12">
        <v>0.18158876947979999</v>
      </c>
      <c r="AC129" s="12">
        <v>9.5922258132029994E-2</v>
      </c>
      <c r="AD129" s="12">
        <v>0.1195838159636</v>
      </c>
      <c r="AE129" s="12">
        <v>9.2017477489339999E-2</v>
      </c>
      <c r="AF129" s="12">
        <v>5.2907801996800001E-2</v>
      </c>
      <c r="AG129" s="12">
        <v>2.924158163407E-2</v>
      </c>
      <c r="AH129" s="12">
        <v>9.9283010123450005E-3</v>
      </c>
      <c r="AI129" s="12">
        <v>0</v>
      </c>
      <c r="AJ129" s="12">
        <v>0</v>
      </c>
      <c r="AK129" s="12">
        <v>0</v>
      </c>
      <c r="AL129" s="12">
        <v>4.1519080781279999E-2</v>
      </c>
      <c r="AM129" s="12">
        <v>0</v>
      </c>
      <c r="AN129" s="12">
        <v>4.733431392477E-2</v>
      </c>
      <c r="AO129" s="12">
        <v>5.2650553302189998E-2</v>
      </c>
      <c r="AP129" s="12">
        <v>8.5348448656950002E-2</v>
      </c>
      <c r="AQ129" s="12">
        <v>7.5937117592629999E-2</v>
      </c>
      <c r="AR129" s="12">
        <v>3.7823462152810003E-2</v>
      </c>
      <c r="AS129" s="8"/>
    </row>
    <row r="130" spans="1:45" x14ac:dyDescent="0.2">
      <c r="A130" s="23"/>
      <c r="B130" s="23"/>
      <c r="C130" s="23"/>
      <c r="D130" s="13">
        <v>95</v>
      </c>
      <c r="E130" s="13">
        <v>19</v>
      </c>
      <c r="F130" s="13">
        <v>31</v>
      </c>
      <c r="G130" s="13">
        <v>31</v>
      </c>
      <c r="H130" s="13">
        <v>14</v>
      </c>
      <c r="I130" s="13">
        <v>10</v>
      </c>
      <c r="J130" s="13">
        <v>20</v>
      </c>
      <c r="K130" s="13">
        <v>16</v>
      </c>
      <c r="L130" s="13">
        <v>13</v>
      </c>
      <c r="M130" s="13">
        <v>29</v>
      </c>
      <c r="N130" s="13">
        <v>65</v>
      </c>
      <c r="O130" s="13">
        <v>22</v>
      </c>
      <c r="P130" s="13">
        <v>36</v>
      </c>
      <c r="Q130" s="13">
        <v>10</v>
      </c>
      <c r="R130" s="13">
        <v>18</v>
      </c>
      <c r="S130" s="13">
        <v>19</v>
      </c>
      <c r="T130" s="13">
        <v>0</v>
      </c>
      <c r="U130" s="13">
        <v>0</v>
      </c>
      <c r="V130" s="13">
        <v>1</v>
      </c>
      <c r="W130" s="13">
        <v>43</v>
      </c>
      <c r="X130" s="13">
        <v>35</v>
      </c>
      <c r="Y130" s="13">
        <v>10</v>
      </c>
      <c r="Z130" s="13">
        <v>3</v>
      </c>
      <c r="AA130" s="13">
        <v>0</v>
      </c>
      <c r="AB130" s="13">
        <v>1</v>
      </c>
      <c r="AC130" s="13">
        <v>52</v>
      </c>
      <c r="AD130" s="13">
        <v>12</v>
      </c>
      <c r="AE130" s="13">
        <v>4</v>
      </c>
      <c r="AF130" s="13">
        <v>4</v>
      </c>
      <c r="AG130" s="13">
        <v>3</v>
      </c>
      <c r="AH130" s="13">
        <v>1</v>
      </c>
      <c r="AI130" s="13">
        <v>0</v>
      </c>
      <c r="AJ130" s="13">
        <v>0</v>
      </c>
      <c r="AK130" s="13">
        <v>0</v>
      </c>
      <c r="AL130" s="13">
        <v>16</v>
      </c>
      <c r="AM130" s="13">
        <v>0</v>
      </c>
      <c r="AN130" s="13">
        <v>4</v>
      </c>
      <c r="AO130" s="13">
        <v>17</v>
      </c>
      <c r="AP130" s="13">
        <v>41</v>
      </c>
      <c r="AQ130" s="13">
        <v>27</v>
      </c>
      <c r="AR130" s="13">
        <v>2</v>
      </c>
      <c r="AS130" s="8"/>
    </row>
    <row r="131" spans="1:45" x14ac:dyDescent="0.2">
      <c r="A131" s="23"/>
      <c r="B131" s="23"/>
      <c r="C131" s="23"/>
      <c r="D131" s="14" t="s">
        <v>128</v>
      </c>
      <c r="E131" s="14"/>
      <c r="F131" s="14"/>
      <c r="G131" s="14"/>
      <c r="H131" s="14"/>
      <c r="I131" s="14"/>
      <c r="J131" s="14"/>
      <c r="K131" s="14"/>
      <c r="L131" s="14"/>
      <c r="M131" s="14"/>
      <c r="N131" s="15" t="s">
        <v>148</v>
      </c>
      <c r="O131" s="14"/>
      <c r="P131" s="15" t="s">
        <v>174</v>
      </c>
      <c r="Q131" s="15" t="s">
        <v>159</v>
      </c>
      <c r="R131" s="15" t="s">
        <v>174</v>
      </c>
      <c r="S131" s="15" t="s">
        <v>174</v>
      </c>
      <c r="T131" s="14"/>
      <c r="U131" s="14"/>
      <c r="V131" s="14"/>
      <c r="W131" s="15" t="s">
        <v>139</v>
      </c>
      <c r="X131" s="15" t="s">
        <v>164</v>
      </c>
      <c r="Y131" s="14"/>
      <c r="Z131" s="14"/>
      <c r="AA131" s="14"/>
      <c r="AB131" s="15" t="s">
        <v>162</v>
      </c>
      <c r="AC131" s="14"/>
      <c r="AD131" s="14"/>
      <c r="AE131" s="14"/>
      <c r="AF131" s="14"/>
      <c r="AG131" s="14"/>
      <c r="AH131" s="14"/>
      <c r="AI131" s="14"/>
      <c r="AJ131" s="14"/>
      <c r="AK131" s="14"/>
      <c r="AL131" s="14"/>
      <c r="AM131" s="14"/>
      <c r="AN131" s="14"/>
      <c r="AO131" s="14"/>
      <c r="AP131" s="14"/>
      <c r="AQ131" s="14"/>
      <c r="AR131" s="14"/>
      <c r="AS131" s="8"/>
    </row>
    <row r="132" spans="1:45" x14ac:dyDescent="0.2">
      <c r="A132" s="27"/>
      <c r="B132" s="27"/>
      <c r="C132" s="24" t="s">
        <v>141</v>
      </c>
      <c r="D132" s="12">
        <v>0.30407014452390002</v>
      </c>
      <c r="E132" s="12">
        <v>0.31046033411070001</v>
      </c>
      <c r="F132" s="12">
        <v>0.31920603679429999</v>
      </c>
      <c r="G132" s="12">
        <v>0.31299945086100001</v>
      </c>
      <c r="H132" s="12">
        <v>0.27111577479979998</v>
      </c>
      <c r="I132" s="12">
        <v>0.33289040878010001</v>
      </c>
      <c r="J132" s="12">
        <v>0.396280148389</v>
      </c>
      <c r="K132" s="12">
        <v>0.30283306475319999</v>
      </c>
      <c r="L132" s="12">
        <v>0.27554903823510002</v>
      </c>
      <c r="M132" s="12">
        <v>0.25591346407740001</v>
      </c>
      <c r="N132" s="12">
        <v>0.3375500147394</v>
      </c>
      <c r="O132" s="12">
        <v>0.27731249346710002</v>
      </c>
      <c r="P132" s="12">
        <v>0.3611209046194</v>
      </c>
      <c r="Q132" s="12">
        <v>0.38894121644410001</v>
      </c>
      <c r="R132" s="12">
        <v>0.37745322271460002</v>
      </c>
      <c r="S132" s="12">
        <v>0.2914033853404</v>
      </c>
      <c r="T132" s="12">
        <v>0.19832484976850001</v>
      </c>
      <c r="U132" s="12">
        <v>0.2442808812344</v>
      </c>
      <c r="V132" s="12">
        <v>0.1520855933728</v>
      </c>
      <c r="W132" s="12">
        <v>0.41795462561410002</v>
      </c>
      <c r="X132" s="12">
        <v>0.36850042518339998</v>
      </c>
      <c r="Y132" s="12">
        <v>0.28456665195710001</v>
      </c>
      <c r="Z132" s="12">
        <v>0.1674401765405</v>
      </c>
      <c r="AA132" s="12">
        <v>0.15325643637860001</v>
      </c>
      <c r="AB132" s="12">
        <v>0.56831851386910004</v>
      </c>
      <c r="AC132" s="12">
        <v>0.34487259886729998</v>
      </c>
      <c r="AD132" s="12">
        <v>0.39827504282050002</v>
      </c>
      <c r="AE132" s="12">
        <v>0.37710504938310002</v>
      </c>
      <c r="AF132" s="12">
        <v>0.25060491828050002</v>
      </c>
      <c r="AG132" s="12">
        <v>0.33618905468569998</v>
      </c>
      <c r="AH132" s="12">
        <v>0.1173978170893</v>
      </c>
      <c r="AI132" s="12">
        <v>7.1455771647750008E-2</v>
      </c>
      <c r="AJ132" s="12">
        <v>0.14653231501389999</v>
      </c>
      <c r="AK132" s="12">
        <v>0.53706533547059998</v>
      </c>
      <c r="AL132" s="12">
        <v>0.218095068827</v>
      </c>
      <c r="AM132" s="12">
        <v>0.23666955590479999</v>
      </c>
      <c r="AN132" s="12">
        <v>0.27101729421420001</v>
      </c>
      <c r="AO132" s="12">
        <v>0.31550000276489998</v>
      </c>
      <c r="AP132" s="12">
        <v>0.33703611531709998</v>
      </c>
      <c r="AQ132" s="12">
        <v>0.27318889156539999</v>
      </c>
      <c r="AR132" s="12">
        <v>0.17984607036469999</v>
      </c>
      <c r="AS132" s="8"/>
    </row>
    <row r="133" spans="1:45" x14ac:dyDescent="0.2">
      <c r="A133" s="23"/>
      <c r="B133" s="23"/>
      <c r="C133" s="23"/>
      <c r="D133" s="13">
        <v>378</v>
      </c>
      <c r="E133" s="13">
        <v>76</v>
      </c>
      <c r="F133" s="13">
        <v>102</v>
      </c>
      <c r="G133" s="13">
        <v>121</v>
      </c>
      <c r="H133" s="13">
        <v>79</v>
      </c>
      <c r="I133" s="13">
        <v>37</v>
      </c>
      <c r="J133" s="13">
        <v>77</v>
      </c>
      <c r="K133" s="13">
        <v>59</v>
      </c>
      <c r="L133" s="13">
        <v>74</v>
      </c>
      <c r="M133" s="13">
        <v>101</v>
      </c>
      <c r="N133" s="13">
        <v>231</v>
      </c>
      <c r="O133" s="13">
        <v>119</v>
      </c>
      <c r="P133" s="13">
        <v>114</v>
      </c>
      <c r="Q133" s="13">
        <v>42</v>
      </c>
      <c r="R133" s="13">
        <v>60</v>
      </c>
      <c r="S133" s="13">
        <v>53</v>
      </c>
      <c r="T133" s="13">
        <v>24</v>
      </c>
      <c r="U133" s="13">
        <v>9</v>
      </c>
      <c r="V133" s="13">
        <v>16</v>
      </c>
      <c r="W133" s="13">
        <v>129</v>
      </c>
      <c r="X133" s="13">
        <v>119</v>
      </c>
      <c r="Y133" s="13">
        <v>56</v>
      </c>
      <c r="Z133" s="13">
        <v>34</v>
      </c>
      <c r="AA133" s="13">
        <v>14</v>
      </c>
      <c r="AB133" s="13">
        <v>5</v>
      </c>
      <c r="AC133" s="13">
        <v>181</v>
      </c>
      <c r="AD133" s="13">
        <v>43</v>
      </c>
      <c r="AE133" s="13">
        <v>9</v>
      </c>
      <c r="AF133" s="13">
        <v>17</v>
      </c>
      <c r="AG133" s="13">
        <v>25</v>
      </c>
      <c r="AH133" s="13">
        <v>6</v>
      </c>
      <c r="AI133" s="13">
        <v>1</v>
      </c>
      <c r="AJ133" s="13">
        <v>3</v>
      </c>
      <c r="AK133" s="13">
        <v>1</v>
      </c>
      <c r="AL133" s="13">
        <v>70</v>
      </c>
      <c r="AM133" s="13">
        <v>1</v>
      </c>
      <c r="AN133" s="13">
        <v>18</v>
      </c>
      <c r="AO133" s="13">
        <v>76</v>
      </c>
      <c r="AP133" s="13">
        <v>157</v>
      </c>
      <c r="AQ133" s="13">
        <v>98</v>
      </c>
      <c r="AR133" s="13">
        <v>5</v>
      </c>
      <c r="AS133" s="8"/>
    </row>
    <row r="134" spans="1:45" x14ac:dyDescent="0.2">
      <c r="A134" s="23"/>
      <c r="B134" s="23"/>
      <c r="C134" s="23"/>
      <c r="D134" s="14" t="s">
        <v>128</v>
      </c>
      <c r="E134" s="14"/>
      <c r="F134" s="14"/>
      <c r="G134" s="14"/>
      <c r="H134" s="14"/>
      <c r="I134" s="14"/>
      <c r="J134" s="14"/>
      <c r="K134" s="14"/>
      <c r="L134" s="14"/>
      <c r="M134" s="14"/>
      <c r="N134" s="14"/>
      <c r="O134" s="14"/>
      <c r="P134" s="15" t="s">
        <v>160</v>
      </c>
      <c r="Q134" s="14"/>
      <c r="R134" s="15" t="s">
        <v>160</v>
      </c>
      <c r="S134" s="14"/>
      <c r="T134" s="14"/>
      <c r="U134" s="14"/>
      <c r="V134" s="14"/>
      <c r="W134" s="15" t="s">
        <v>161</v>
      </c>
      <c r="X134" s="15" t="s">
        <v>162</v>
      </c>
      <c r="Y134" s="14"/>
      <c r="Z134" s="14"/>
      <c r="AA134" s="14"/>
      <c r="AB134" s="14"/>
      <c r="AC134" s="14"/>
      <c r="AD134" s="14"/>
      <c r="AE134" s="14"/>
      <c r="AF134" s="14"/>
      <c r="AG134" s="14"/>
      <c r="AH134" s="14"/>
      <c r="AI134" s="14"/>
      <c r="AJ134" s="14"/>
      <c r="AK134" s="14"/>
      <c r="AL134" s="14"/>
      <c r="AM134" s="14"/>
      <c r="AN134" s="14"/>
      <c r="AO134" s="14"/>
      <c r="AP134" s="14"/>
      <c r="AQ134" s="14"/>
      <c r="AR134" s="14"/>
      <c r="AS134" s="8"/>
    </row>
    <row r="135" spans="1:45" x14ac:dyDescent="0.2">
      <c r="A135" s="27"/>
      <c r="B135" s="27"/>
      <c r="C135" s="24" t="s">
        <v>142</v>
      </c>
      <c r="D135" s="12">
        <v>3.3127955802410001E-3</v>
      </c>
      <c r="E135" s="12">
        <v>7.0409741938879996E-3</v>
      </c>
      <c r="F135" s="12">
        <v>6.895643716731E-3</v>
      </c>
      <c r="G135" s="12">
        <v>0</v>
      </c>
      <c r="H135" s="12">
        <v>0</v>
      </c>
      <c r="I135" s="12">
        <v>0</v>
      </c>
      <c r="J135" s="12">
        <v>0</v>
      </c>
      <c r="K135" s="12">
        <v>4.5386170064039997E-3</v>
      </c>
      <c r="L135" s="12">
        <v>0</v>
      </c>
      <c r="M135" s="12">
        <v>1.0161758958690001E-2</v>
      </c>
      <c r="N135" s="12">
        <v>3.2195747414680001E-3</v>
      </c>
      <c r="O135" s="12">
        <v>3.8993036748999998E-3</v>
      </c>
      <c r="P135" s="12">
        <v>0</v>
      </c>
      <c r="Q135" s="12">
        <v>0</v>
      </c>
      <c r="R135" s="12">
        <v>0</v>
      </c>
      <c r="S135" s="12">
        <v>5.1664856246130004E-3</v>
      </c>
      <c r="T135" s="12">
        <v>2.1039417533899998E-2</v>
      </c>
      <c r="U135" s="12">
        <v>0</v>
      </c>
      <c r="V135" s="12">
        <v>3.8619747251899999E-3</v>
      </c>
      <c r="W135" s="12">
        <v>3.4877550822329999E-3</v>
      </c>
      <c r="X135" s="12">
        <v>3.9201835582220006E-3</v>
      </c>
      <c r="Y135" s="12">
        <v>0</v>
      </c>
      <c r="Z135" s="12">
        <v>7.8148836486289994E-3</v>
      </c>
      <c r="AA135" s="12">
        <v>0</v>
      </c>
      <c r="AB135" s="12">
        <v>0</v>
      </c>
      <c r="AC135" s="12">
        <v>4.5288370400960003E-3</v>
      </c>
      <c r="AD135" s="12">
        <v>0</v>
      </c>
      <c r="AE135" s="12">
        <v>0</v>
      </c>
      <c r="AF135" s="12">
        <v>0</v>
      </c>
      <c r="AG135" s="12">
        <v>0</v>
      </c>
      <c r="AH135" s="12">
        <v>0</v>
      </c>
      <c r="AI135" s="12">
        <v>0</v>
      </c>
      <c r="AJ135" s="12">
        <v>0</v>
      </c>
      <c r="AK135" s="12">
        <v>0</v>
      </c>
      <c r="AL135" s="12">
        <v>5.6413697067260009E-3</v>
      </c>
      <c r="AM135" s="12">
        <v>0</v>
      </c>
      <c r="AN135" s="12">
        <v>0</v>
      </c>
      <c r="AO135" s="12">
        <v>9.6387829025060007E-3</v>
      </c>
      <c r="AP135" s="12">
        <v>3.0055242019669999E-3</v>
      </c>
      <c r="AQ135" s="12">
        <v>0</v>
      </c>
      <c r="AR135" s="12">
        <v>0</v>
      </c>
      <c r="AS135" s="8"/>
    </row>
    <row r="136" spans="1:45" x14ac:dyDescent="0.2">
      <c r="A136" s="23"/>
      <c r="B136" s="23"/>
      <c r="C136" s="23"/>
      <c r="D136" s="13">
        <v>4</v>
      </c>
      <c r="E136" s="13">
        <v>2</v>
      </c>
      <c r="F136" s="13">
        <v>2</v>
      </c>
      <c r="G136" s="13">
        <v>0</v>
      </c>
      <c r="H136" s="13">
        <v>0</v>
      </c>
      <c r="I136" s="13">
        <v>0</v>
      </c>
      <c r="J136" s="13">
        <v>0</v>
      </c>
      <c r="K136" s="13">
        <v>1</v>
      </c>
      <c r="L136" s="13">
        <v>0</v>
      </c>
      <c r="M136" s="13">
        <v>3</v>
      </c>
      <c r="N136" s="13">
        <v>2</v>
      </c>
      <c r="O136" s="13">
        <v>2</v>
      </c>
      <c r="P136" s="13">
        <v>0</v>
      </c>
      <c r="Q136" s="13">
        <v>0</v>
      </c>
      <c r="R136" s="13">
        <v>0</v>
      </c>
      <c r="S136" s="13">
        <v>1</v>
      </c>
      <c r="T136" s="13">
        <v>2</v>
      </c>
      <c r="U136" s="13">
        <v>0</v>
      </c>
      <c r="V136" s="13">
        <v>1</v>
      </c>
      <c r="W136" s="13">
        <v>1</v>
      </c>
      <c r="X136" s="13">
        <v>1</v>
      </c>
      <c r="Y136" s="13">
        <v>0</v>
      </c>
      <c r="Z136" s="13">
        <v>2</v>
      </c>
      <c r="AA136" s="13">
        <v>0</v>
      </c>
      <c r="AB136" s="13">
        <v>0</v>
      </c>
      <c r="AC136" s="13">
        <v>2</v>
      </c>
      <c r="AD136" s="13">
        <v>0</v>
      </c>
      <c r="AE136" s="13">
        <v>0</v>
      </c>
      <c r="AF136" s="13">
        <v>0</v>
      </c>
      <c r="AG136" s="13">
        <v>0</v>
      </c>
      <c r="AH136" s="13">
        <v>0</v>
      </c>
      <c r="AI136" s="13">
        <v>0</v>
      </c>
      <c r="AJ136" s="13">
        <v>0</v>
      </c>
      <c r="AK136" s="13">
        <v>0</v>
      </c>
      <c r="AL136" s="13">
        <v>2</v>
      </c>
      <c r="AM136" s="13">
        <v>0</v>
      </c>
      <c r="AN136" s="13">
        <v>0</v>
      </c>
      <c r="AO136" s="13">
        <v>2</v>
      </c>
      <c r="AP136" s="13">
        <v>2</v>
      </c>
      <c r="AQ136" s="13">
        <v>0</v>
      </c>
      <c r="AR136" s="13">
        <v>0</v>
      </c>
      <c r="AS136" s="8"/>
    </row>
    <row r="137" spans="1:45" x14ac:dyDescent="0.2">
      <c r="A137" s="23"/>
      <c r="B137" s="23"/>
      <c r="C137" s="23"/>
      <c r="D137" s="14" t="s">
        <v>128</v>
      </c>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8"/>
    </row>
    <row r="138" spans="1:45" x14ac:dyDescent="0.2">
      <c r="A138" s="27"/>
      <c r="B138" s="27"/>
      <c r="C138" s="24" t="s">
        <v>67</v>
      </c>
      <c r="D138" s="12">
        <v>1</v>
      </c>
      <c r="E138" s="12">
        <v>1</v>
      </c>
      <c r="F138" s="12">
        <v>1</v>
      </c>
      <c r="G138" s="12">
        <v>1</v>
      </c>
      <c r="H138" s="12">
        <v>1</v>
      </c>
      <c r="I138" s="12">
        <v>1</v>
      </c>
      <c r="J138" s="12">
        <v>1</v>
      </c>
      <c r="K138" s="12">
        <v>1</v>
      </c>
      <c r="L138" s="12">
        <v>1</v>
      </c>
      <c r="M138" s="12">
        <v>1</v>
      </c>
      <c r="N138" s="12">
        <v>1</v>
      </c>
      <c r="O138" s="12">
        <v>1</v>
      </c>
      <c r="P138" s="12">
        <v>1</v>
      </c>
      <c r="Q138" s="12">
        <v>1</v>
      </c>
      <c r="R138" s="12">
        <v>1</v>
      </c>
      <c r="S138" s="12">
        <v>1</v>
      </c>
      <c r="T138" s="12">
        <v>1</v>
      </c>
      <c r="U138" s="12">
        <v>1</v>
      </c>
      <c r="V138" s="12">
        <v>1</v>
      </c>
      <c r="W138" s="12">
        <v>1</v>
      </c>
      <c r="X138" s="12">
        <v>1</v>
      </c>
      <c r="Y138" s="12">
        <v>1</v>
      </c>
      <c r="Z138" s="12">
        <v>1</v>
      </c>
      <c r="AA138" s="12">
        <v>1</v>
      </c>
      <c r="AB138" s="12">
        <v>1</v>
      </c>
      <c r="AC138" s="12">
        <v>1</v>
      </c>
      <c r="AD138" s="12">
        <v>1</v>
      </c>
      <c r="AE138" s="12">
        <v>1</v>
      </c>
      <c r="AF138" s="12">
        <v>1</v>
      </c>
      <c r="AG138" s="12">
        <v>1</v>
      </c>
      <c r="AH138" s="12">
        <v>1</v>
      </c>
      <c r="AI138" s="12">
        <v>1</v>
      </c>
      <c r="AJ138" s="12">
        <v>1</v>
      </c>
      <c r="AK138" s="12">
        <v>1</v>
      </c>
      <c r="AL138" s="12">
        <v>1</v>
      </c>
      <c r="AM138" s="12">
        <v>1</v>
      </c>
      <c r="AN138" s="12">
        <v>1</v>
      </c>
      <c r="AO138" s="12">
        <v>1</v>
      </c>
      <c r="AP138" s="12">
        <v>1</v>
      </c>
      <c r="AQ138" s="12">
        <v>1</v>
      </c>
      <c r="AR138" s="12">
        <v>1</v>
      </c>
      <c r="AS138" s="8"/>
    </row>
    <row r="139" spans="1:45" x14ac:dyDescent="0.2">
      <c r="A139" s="23"/>
      <c r="B139" s="23"/>
      <c r="C139" s="23"/>
      <c r="D139" s="13">
        <v>1317</v>
      </c>
      <c r="E139" s="13">
        <v>280</v>
      </c>
      <c r="F139" s="13">
        <v>346</v>
      </c>
      <c r="G139" s="13">
        <v>374</v>
      </c>
      <c r="H139" s="13">
        <v>317</v>
      </c>
      <c r="I139" s="13">
        <v>109</v>
      </c>
      <c r="J139" s="13">
        <v>194</v>
      </c>
      <c r="K139" s="13">
        <v>199</v>
      </c>
      <c r="L139" s="13">
        <v>287</v>
      </c>
      <c r="M139" s="13">
        <v>410</v>
      </c>
      <c r="N139" s="13">
        <v>729</v>
      </c>
      <c r="O139" s="13">
        <v>483</v>
      </c>
      <c r="P139" s="13">
        <v>311</v>
      </c>
      <c r="Q139" s="13">
        <v>125</v>
      </c>
      <c r="R139" s="13">
        <v>162</v>
      </c>
      <c r="S139" s="13">
        <v>189</v>
      </c>
      <c r="T139" s="13">
        <v>141</v>
      </c>
      <c r="U139" s="13">
        <v>53</v>
      </c>
      <c r="V139" s="13">
        <v>157</v>
      </c>
      <c r="W139" s="13">
        <v>292</v>
      </c>
      <c r="X139" s="13">
        <v>359</v>
      </c>
      <c r="Y139" s="13">
        <v>232</v>
      </c>
      <c r="Z139" s="13">
        <v>251</v>
      </c>
      <c r="AA139" s="13">
        <v>88</v>
      </c>
      <c r="AB139" s="13">
        <v>9</v>
      </c>
      <c r="AC139" s="13">
        <v>546</v>
      </c>
      <c r="AD139" s="13">
        <v>124</v>
      </c>
      <c r="AE139" s="13">
        <v>25</v>
      </c>
      <c r="AF139" s="13">
        <v>54</v>
      </c>
      <c r="AG139" s="13">
        <v>99</v>
      </c>
      <c r="AH139" s="13">
        <v>35</v>
      </c>
      <c r="AI139" s="13">
        <v>5</v>
      </c>
      <c r="AJ139" s="13">
        <v>16</v>
      </c>
      <c r="AK139" s="13">
        <v>3</v>
      </c>
      <c r="AL139" s="13">
        <v>338</v>
      </c>
      <c r="AM139" s="13">
        <v>3</v>
      </c>
      <c r="AN139" s="13">
        <v>61</v>
      </c>
      <c r="AO139" s="13">
        <v>264</v>
      </c>
      <c r="AP139" s="13">
        <v>500</v>
      </c>
      <c r="AQ139" s="13">
        <v>362</v>
      </c>
      <c r="AR139" s="13">
        <v>37</v>
      </c>
      <c r="AS139" s="8"/>
    </row>
    <row r="140" spans="1:45" x14ac:dyDescent="0.2">
      <c r="A140" s="23"/>
      <c r="B140" s="23"/>
      <c r="C140" s="23"/>
      <c r="D140" s="14" t="s">
        <v>128</v>
      </c>
      <c r="E140" s="14" t="s">
        <v>128</v>
      </c>
      <c r="F140" s="14" t="s">
        <v>128</v>
      </c>
      <c r="G140" s="14" t="s">
        <v>128</v>
      </c>
      <c r="H140" s="14" t="s">
        <v>128</v>
      </c>
      <c r="I140" s="14" t="s">
        <v>128</v>
      </c>
      <c r="J140" s="14" t="s">
        <v>128</v>
      </c>
      <c r="K140" s="14" t="s">
        <v>128</v>
      </c>
      <c r="L140" s="14" t="s">
        <v>128</v>
      </c>
      <c r="M140" s="14" t="s">
        <v>128</v>
      </c>
      <c r="N140" s="14" t="s">
        <v>128</v>
      </c>
      <c r="O140" s="14" t="s">
        <v>128</v>
      </c>
      <c r="P140" s="14" t="s">
        <v>128</v>
      </c>
      <c r="Q140" s="14" t="s">
        <v>128</v>
      </c>
      <c r="R140" s="14" t="s">
        <v>128</v>
      </c>
      <c r="S140" s="14" t="s">
        <v>128</v>
      </c>
      <c r="T140" s="14" t="s">
        <v>128</v>
      </c>
      <c r="U140" s="14" t="s">
        <v>128</v>
      </c>
      <c r="V140" s="14" t="s">
        <v>128</v>
      </c>
      <c r="W140" s="14" t="s">
        <v>128</v>
      </c>
      <c r="X140" s="14" t="s">
        <v>128</v>
      </c>
      <c r="Y140" s="14" t="s">
        <v>128</v>
      </c>
      <c r="Z140" s="14" t="s">
        <v>128</v>
      </c>
      <c r="AA140" s="14" t="s">
        <v>128</v>
      </c>
      <c r="AB140" s="14" t="s">
        <v>128</v>
      </c>
      <c r="AC140" s="14" t="s">
        <v>128</v>
      </c>
      <c r="AD140" s="14" t="s">
        <v>128</v>
      </c>
      <c r="AE140" s="14" t="s">
        <v>128</v>
      </c>
      <c r="AF140" s="14" t="s">
        <v>128</v>
      </c>
      <c r="AG140" s="14" t="s">
        <v>128</v>
      </c>
      <c r="AH140" s="14" t="s">
        <v>128</v>
      </c>
      <c r="AI140" s="14" t="s">
        <v>128</v>
      </c>
      <c r="AJ140" s="14" t="s">
        <v>128</v>
      </c>
      <c r="AK140" s="14" t="s">
        <v>128</v>
      </c>
      <c r="AL140" s="14" t="s">
        <v>128</v>
      </c>
      <c r="AM140" s="14" t="s">
        <v>128</v>
      </c>
      <c r="AN140" s="14" t="s">
        <v>128</v>
      </c>
      <c r="AO140" s="14" t="s">
        <v>128</v>
      </c>
      <c r="AP140" s="14" t="s">
        <v>128</v>
      </c>
      <c r="AQ140" s="14" t="s">
        <v>128</v>
      </c>
      <c r="AR140" s="14" t="s">
        <v>128</v>
      </c>
      <c r="AS140" s="8"/>
    </row>
    <row r="141" spans="1:45" x14ac:dyDescent="0.2">
      <c r="A141" s="16" t="s">
        <v>200</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row>
    <row r="142" spans="1:45" x14ac:dyDescent="0.2">
      <c r="A142" s="18" t="s">
        <v>144</v>
      </c>
    </row>
  </sheetData>
  <mergeCells count="61">
    <mergeCell ref="C132:C134"/>
    <mergeCell ref="C135:C137"/>
    <mergeCell ref="C138:C140"/>
    <mergeCell ref="B6:B32"/>
    <mergeCell ref="B33:B59"/>
    <mergeCell ref="B60:B86"/>
    <mergeCell ref="B87:B113"/>
    <mergeCell ref="B114:B140"/>
    <mergeCell ref="C117:C119"/>
    <mergeCell ref="C120:C122"/>
    <mergeCell ref="C123:C125"/>
    <mergeCell ref="C126:C128"/>
    <mergeCell ref="C129:C131"/>
    <mergeCell ref="C102:C104"/>
    <mergeCell ref="C105:C107"/>
    <mergeCell ref="C108:C110"/>
    <mergeCell ref="C81:C83"/>
    <mergeCell ref="C84:C86"/>
    <mergeCell ref="C111:C113"/>
    <mergeCell ref="C114:C116"/>
    <mergeCell ref="C87:C89"/>
    <mergeCell ref="C90:C92"/>
    <mergeCell ref="C93:C95"/>
    <mergeCell ref="C96:C98"/>
    <mergeCell ref="C99:C101"/>
    <mergeCell ref="C66:C68"/>
    <mergeCell ref="C69:C71"/>
    <mergeCell ref="C72:C74"/>
    <mergeCell ref="C75:C77"/>
    <mergeCell ref="C78:C80"/>
    <mergeCell ref="C51:C53"/>
    <mergeCell ref="C54:C56"/>
    <mergeCell ref="C57:C59"/>
    <mergeCell ref="C60:C62"/>
    <mergeCell ref="C63:C65"/>
    <mergeCell ref="C36:C38"/>
    <mergeCell ref="C39:C41"/>
    <mergeCell ref="C42:C44"/>
    <mergeCell ref="C45:C47"/>
    <mergeCell ref="C48:C50"/>
    <mergeCell ref="C21:C23"/>
    <mergeCell ref="C24:C26"/>
    <mergeCell ref="C27:C29"/>
    <mergeCell ref="C30:C32"/>
    <mergeCell ref="C33:C35"/>
    <mergeCell ref="AO2:AQ2"/>
    <mergeCell ref="A2:D2"/>
    <mergeCell ref="A3:C5"/>
    <mergeCell ref="C6:C8"/>
    <mergeCell ref="C9:C11"/>
    <mergeCell ref="A6:A140"/>
    <mergeCell ref="AM3:AR3"/>
    <mergeCell ref="E3:H3"/>
    <mergeCell ref="I3:M3"/>
    <mergeCell ref="N3:O3"/>
    <mergeCell ref="P3:V3"/>
    <mergeCell ref="W3:AB3"/>
    <mergeCell ref="AC3:AL3"/>
    <mergeCell ref="C12:C14"/>
    <mergeCell ref="C15:C17"/>
    <mergeCell ref="C18:C20"/>
  </mergeCells>
  <hyperlinks>
    <hyperlink ref="A1" location="'TOC'!A1:A1" display="Back to TOC" xr:uid="{00000000-0004-0000-0200-000000000000}"/>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R19"/>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2"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470</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471</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8"/>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8"/>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472</v>
      </c>
      <c r="B6" s="24" t="s">
        <v>473</v>
      </c>
      <c r="C6" s="12">
        <v>0.46983437003829998</v>
      </c>
      <c r="D6" s="12"/>
      <c r="E6" s="12"/>
      <c r="F6" s="12">
        <v>0.46983437003829998</v>
      </c>
      <c r="G6" s="12"/>
      <c r="H6" s="12">
        <v>0.42450138086799999</v>
      </c>
      <c r="I6" s="12">
        <v>0.72050705412170002</v>
      </c>
      <c r="J6" s="12">
        <v>0.4405174934785</v>
      </c>
      <c r="K6" s="12">
        <v>0.65938211303759997</v>
      </c>
      <c r="L6" s="12">
        <v>0.24309998891420001</v>
      </c>
      <c r="M6" s="12">
        <v>0.4843431883987</v>
      </c>
      <c r="N6" s="12">
        <v>0.47755428495169999</v>
      </c>
      <c r="O6" s="12"/>
      <c r="P6" s="12"/>
      <c r="Q6" s="12">
        <v>0</v>
      </c>
      <c r="R6" s="12">
        <v>0</v>
      </c>
      <c r="S6" s="12">
        <v>0.2795064279285</v>
      </c>
      <c r="T6" s="12">
        <v>0.96251219831149992</v>
      </c>
      <c r="U6" s="12">
        <v>0.50007569548950004</v>
      </c>
      <c r="V6" s="12"/>
      <c r="W6" s="12">
        <v>0</v>
      </c>
      <c r="X6" s="12">
        <v>0.60143688389639993</v>
      </c>
      <c r="Y6" s="12">
        <v>0.40080962360380001</v>
      </c>
      <c r="Z6" s="12">
        <v>0.57310467530810005</v>
      </c>
      <c r="AA6" s="12">
        <v>1</v>
      </c>
      <c r="AB6" s="12">
        <v>0.39278654119529999</v>
      </c>
      <c r="AC6" s="12">
        <v>0.54683608106129999</v>
      </c>
      <c r="AD6" s="12">
        <v>0</v>
      </c>
      <c r="AE6" s="12">
        <v>0.82300124145840003</v>
      </c>
      <c r="AF6" s="12">
        <v>0</v>
      </c>
      <c r="AG6" s="12">
        <v>0</v>
      </c>
      <c r="AH6" s="12"/>
      <c r="AI6" s="12"/>
      <c r="AJ6" s="12"/>
      <c r="AK6" s="12">
        <v>0.68090428546240001</v>
      </c>
      <c r="AL6" s="12"/>
      <c r="AM6" s="12"/>
      <c r="AN6" s="12">
        <v>0.47802271121319989</v>
      </c>
      <c r="AO6" s="12">
        <v>0.56268159123880002</v>
      </c>
      <c r="AP6" s="12">
        <v>0.36751421090199998</v>
      </c>
      <c r="AQ6" s="12"/>
      <c r="AR6" s="8"/>
    </row>
    <row r="7" spans="1:44" x14ac:dyDescent="0.2">
      <c r="A7" s="28"/>
      <c r="B7" s="23"/>
      <c r="C7" s="13">
        <v>14</v>
      </c>
      <c r="D7" s="13">
        <v>0</v>
      </c>
      <c r="E7" s="13">
        <v>0</v>
      </c>
      <c r="F7" s="13">
        <v>14</v>
      </c>
      <c r="G7" s="13">
        <v>0</v>
      </c>
      <c r="H7" s="13">
        <v>2</v>
      </c>
      <c r="I7" s="13">
        <v>2</v>
      </c>
      <c r="J7" s="13">
        <v>3</v>
      </c>
      <c r="K7" s="13">
        <v>3</v>
      </c>
      <c r="L7" s="13">
        <v>4</v>
      </c>
      <c r="M7" s="13">
        <v>7</v>
      </c>
      <c r="N7" s="13">
        <v>7</v>
      </c>
      <c r="O7" s="13">
        <v>0</v>
      </c>
      <c r="P7" s="13">
        <v>0</v>
      </c>
      <c r="Q7" s="13">
        <v>0</v>
      </c>
      <c r="R7" s="13">
        <v>0</v>
      </c>
      <c r="S7" s="13">
        <v>2</v>
      </c>
      <c r="T7" s="13">
        <v>3</v>
      </c>
      <c r="U7" s="13">
        <v>8</v>
      </c>
      <c r="V7" s="13">
        <v>0</v>
      </c>
      <c r="W7" s="13">
        <v>0</v>
      </c>
      <c r="X7" s="13">
        <v>3</v>
      </c>
      <c r="Y7" s="13">
        <v>7</v>
      </c>
      <c r="Z7" s="13">
        <v>3</v>
      </c>
      <c r="AA7" s="13">
        <v>1</v>
      </c>
      <c r="AB7" s="13">
        <v>4</v>
      </c>
      <c r="AC7" s="13">
        <v>1</v>
      </c>
      <c r="AD7" s="13">
        <v>0</v>
      </c>
      <c r="AE7" s="13">
        <v>3</v>
      </c>
      <c r="AF7" s="13">
        <v>0</v>
      </c>
      <c r="AG7" s="13">
        <v>0</v>
      </c>
      <c r="AH7" s="13">
        <v>0</v>
      </c>
      <c r="AI7" s="13">
        <v>0</v>
      </c>
      <c r="AJ7" s="13">
        <v>0</v>
      </c>
      <c r="AK7" s="13">
        <v>6</v>
      </c>
      <c r="AL7" s="13">
        <v>0</v>
      </c>
      <c r="AM7" s="13">
        <v>0</v>
      </c>
      <c r="AN7" s="13">
        <v>4</v>
      </c>
      <c r="AO7" s="13">
        <v>5</v>
      </c>
      <c r="AP7" s="13">
        <v>5</v>
      </c>
      <c r="AQ7" s="13">
        <v>0</v>
      </c>
      <c r="AR7" s="8"/>
    </row>
    <row r="8" spans="1:44" x14ac:dyDescent="0.2">
      <c r="A8" s="28"/>
      <c r="B8" s="23"/>
      <c r="C8" s="14" t="s">
        <v>128</v>
      </c>
      <c r="D8" s="14" t="s">
        <v>128</v>
      </c>
      <c r="E8" s="14" t="s">
        <v>128</v>
      </c>
      <c r="F8" s="14" t="s">
        <v>128</v>
      </c>
      <c r="G8" s="14" t="s">
        <v>128</v>
      </c>
      <c r="H8" s="14"/>
      <c r="I8" s="14"/>
      <c r="J8" s="14"/>
      <c r="K8" s="14"/>
      <c r="L8" s="14"/>
      <c r="M8" s="14"/>
      <c r="N8" s="14"/>
      <c r="O8" s="14" t="s">
        <v>128</v>
      </c>
      <c r="P8" s="14" t="s">
        <v>128</v>
      </c>
      <c r="Q8" s="14"/>
      <c r="R8" s="14"/>
      <c r="S8" s="14"/>
      <c r="T8" s="15" t="s">
        <v>474</v>
      </c>
      <c r="U8" s="14"/>
      <c r="V8" s="14" t="s">
        <v>128</v>
      </c>
      <c r="W8" s="14"/>
      <c r="X8" s="14"/>
      <c r="Y8" s="14"/>
      <c r="Z8" s="14"/>
      <c r="AA8" s="14" t="s">
        <v>128</v>
      </c>
      <c r="AB8" s="14"/>
      <c r="AC8" s="14"/>
      <c r="AD8" s="14"/>
      <c r="AE8" s="14"/>
      <c r="AF8" s="14" t="s">
        <v>128</v>
      </c>
      <c r="AG8" s="14"/>
      <c r="AH8" s="14" t="s">
        <v>128</v>
      </c>
      <c r="AI8" s="14" t="s">
        <v>128</v>
      </c>
      <c r="AJ8" s="14" t="s">
        <v>128</v>
      </c>
      <c r="AK8" s="14"/>
      <c r="AL8" s="14" t="s">
        <v>128</v>
      </c>
      <c r="AM8" s="14" t="s">
        <v>128</v>
      </c>
      <c r="AN8" s="14"/>
      <c r="AO8" s="14"/>
      <c r="AP8" s="14"/>
      <c r="AQ8" s="14" t="s">
        <v>128</v>
      </c>
      <c r="AR8" s="8"/>
    </row>
    <row r="9" spans="1:44" x14ac:dyDescent="0.2">
      <c r="A9" s="27"/>
      <c r="B9" s="24" t="s">
        <v>475</v>
      </c>
      <c r="C9" s="12">
        <v>0.33695301644730002</v>
      </c>
      <c r="D9" s="12"/>
      <c r="E9" s="12"/>
      <c r="F9" s="12">
        <v>0.33695301644730002</v>
      </c>
      <c r="G9" s="12"/>
      <c r="H9" s="12">
        <v>0.13098490419620001</v>
      </c>
      <c r="I9" s="12">
        <v>9.7961070310290013E-2</v>
      </c>
      <c r="J9" s="12">
        <v>0.5594825065215</v>
      </c>
      <c r="K9" s="12">
        <v>0.123775986793</v>
      </c>
      <c r="L9" s="12">
        <v>0.66245265711659995</v>
      </c>
      <c r="M9" s="12">
        <v>0.41280940675310002</v>
      </c>
      <c r="N9" s="12">
        <v>0.27614884198689998</v>
      </c>
      <c r="O9" s="12"/>
      <c r="P9" s="12"/>
      <c r="Q9" s="12">
        <v>0.82022565047620011</v>
      </c>
      <c r="R9" s="12">
        <v>0</v>
      </c>
      <c r="S9" s="12">
        <v>0.7204935720715</v>
      </c>
      <c r="T9" s="12">
        <v>0</v>
      </c>
      <c r="U9" s="12">
        <v>0.22440239542160001</v>
      </c>
      <c r="V9" s="12"/>
      <c r="W9" s="12">
        <v>0.77591372568359995</v>
      </c>
      <c r="X9" s="12">
        <v>0.2704840908976</v>
      </c>
      <c r="Y9" s="12">
        <v>0.21505995216250001</v>
      </c>
      <c r="Z9" s="12">
        <v>0.4268953246919</v>
      </c>
      <c r="AA9" s="12">
        <v>0</v>
      </c>
      <c r="AB9" s="12">
        <v>0.26751715713890001</v>
      </c>
      <c r="AC9" s="12">
        <v>0.45316391893870001</v>
      </c>
      <c r="AD9" s="12">
        <v>1</v>
      </c>
      <c r="AE9" s="12">
        <v>0.17699875854159999</v>
      </c>
      <c r="AF9" s="12">
        <v>1</v>
      </c>
      <c r="AG9" s="12">
        <v>0.72012214626689997</v>
      </c>
      <c r="AH9" s="12"/>
      <c r="AI9" s="12"/>
      <c r="AJ9" s="12"/>
      <c r="AK9" s="12">
        <v>0.1962980962816</v>
      </c>
      <c r="AL9" s="12"/>
      <c r="AM9" s="12"/>
      <c r="AN9" s="12">
        <v>0.43485093754670001</v>
      </c>
      <c r="AO9" s="12">
        <v>0.34255416048429999</v>
      </c>
      <c r="AP9" s="12">
        <v>0.20921187567970001</v>
      </c>
      <c r="AQ9" s="12"/>
      <c r="AR9" s="8"/>
    </row>
    <row r="10" spans="1:44" x14ac:dyDescent="0.2">
      <c r="A10" s="28"/>
      <c r="B10" s="23"/>
      <c r="C10" s="13">
        <v>16</v>
      </c>
      <c r="D10" s="13">
        <v>0</v>
      </c>
      <c r="E10" s="13">
        <v>0</v>
      </c>
      <c r="F10" s="13">
        <v>16</v>
      </c>
      <c r="G10" s="13">
        <v>0</v>
      </c>
      <c r="H10" s="13">
        <v>1</v>
      </c>
      <c r="I10" s="13">
        <v>1</v>
      </c>
      <c r="J10" s="13">
        <v>3</v>
      </c>
      <c r="K10" s="13">
        <v>1</v>
      </c>
      <c r="L10" s="13">
        <v>9</v>
      </c>
      <c r="M10" s="13">
        <v>8</v>
      </c>
      <c r="N10" s="13">
        <v>7</v>
      </c>
      <c r="O10" s="13">
        <v>0</v>
      </c>
      <c r="P10" s="13">
        <v>0</v>
      </c>
      <c r="Q10" s="13">
        <v>3</v>
      </c>
      <c r="R10" s="13">
        <v>0</v>
      </c>
      <c r="S10" s="13">
        <v>3</v>
      </c>
      <c r="T10" s="13">
        <v>0</v>
      </c>
      <c r="U10" s="13">
        <v>6</v>
      </c>
      <c r="V10" s="13">
        <v>0</v>
      </c>
      <c r="W10" s="13">
        <v>3</v>
      </c>
      <c r="X10" s="13">
        <v>2</v>
      </c>
      <c r="Y10" s="13">
        <v>5</v>
      </c>
      <c r="Z10" s="13">
        <v>5</v>
      </c>
      <c r="AA10" s="13">
        <v>0</v>
      </c>
      <c r="AB10" s="13">
        <v>5</v>
      </c>
      <c r="AC10" s="13">
        <v>1</v>
      </c>
      <c r="AD10" s="13">
        <v>2</v>
      </c>
      <c r="AE10" s="13">
        <v>1</v>
      </c>
      <c r="AF10" s="13">
        <v>1</v>
      </c>
      <c r="AG10" s="13">
        <v>1</v>
      </c>
      <c r="AH10" s="13">
        <v>0</v>
      </c>
      <c r="AI10" s="13">
        <v>0</v>
      </c>
      <c r="AJ10" s="13">
        <v>0</v>
      </c>
      <c r="AK10" s="13">
        <v>4</v>
      </c>
      <c r="AL10" s="13">
        <v>0</v>
      </c>
      <c r="AM10" s="13">
        <v>0</v>
      </c>
      <c r="AN10" s="13">
        <v>4</v>
      </c>
      <c r="AO10" s="13">
        <v>7</v>
      </c>
      <c r="AP10" s="13">
        <v>4</v>
      </c>
      <c r="AQ10" s="13">
        <v>0</v>
      </c>
      <c r="AR10" s="8"/>
    </row>
    <row r="11" spans="1:44" x14ac:dyDescent="0.2">
      <c r="A11" s="28"/>
      <c r="B11" s="23"/>
      <c r="C11" s="14" t="s">
        <v>128</v>
      </c>
      <c r="D11" s="14" t="s">
        <v>128</v>
      </c>
      <c r="E11" s="14" t="s">
        <v>128</v>
      </c>
      <c r="F11" s="14" t="s">
        <v>128</v>
      </c>
      <c r="G11" s="14" t="s">
        <v>128</v>
      </c>
      <c r="H11" s="14"/>
      <c r="I11" s="14"/>
      <c r="J11" s="14"/>
      <c r="K11" s="14"/>
      <c r="L11" s="14"/>
      <c r="M11" s="14"/>
      <c r="N11" s="14"/>
      <c r="O11" s="14" t="s">
        <v>128</v>
      </c>
      <c r="P11" s="14" t="s">
        <v>128</v>
      </c>
      <c r="Q11" s="14"/>
      <c r="R11" s="14"/>
      <c r="S11" s="14"/>
      <c r="T11" s="14"/>
      <c r="U11" s="14"/>
      <c r="V11" s="14" t="s">
        <v>128</v>
      </c>
      <c r="W11" s="14"/>
      <c r="X11" s="14"/>
      <c r="Y11" s="14"/>
      <c r="Z11" s="14"/>
      <c r="AA11" s="14" t="s">
        <v>128</v>
      </c>
      <c r="AB11" s="14"/>
      <c r="AC11" s="14"/>
      <c r="AD11" s="14"/>
      <c r="AE11" s="14"/>
      <c r="AF11" s="14" t="s">
        <v>128</v>
      </c>
      <c r="AG11" s="14"/>
      <c r="AH11" s="14" t="s">
        <v>128</v>
      </c>
      <c r="AI11" s="14" t="s">
        <v>128</v>
      </c>
      <c r="AJ11" s="14" t="s">
        <v>128</v>
      </c>
      <c r="AK11" s="14"/>
      <c r="AL11" s="14" t="s">
        <v>128</v>
      </c>
      <c r="AM11" s="14" t="s">
        <v>128</v>
      </c>
      <c r="AN11" s="14"/>
      <c r="AO11" s="14"/>
      <c r="AP11" s="14"/>
      <c r="AQ11" s="14" t="s">
        <v>128</v>
      </c>
      <c r="AR11" s="8"/>
    </row>
    <row r="12" spans="1:44" x14ac:dyDescent="0.2">
      <c r="A12" s="27"/>
      <c r="B12" s="24" t="s">
        <v>476</v>
      </c>
      <c r="C12" s="12">
        <v>0.1932126135144</v>
      </c>
      <c r="D12" s="12"/>
      <c r="E12" s="12"/>
      <c r="F12" s="12">
        <v>0.1932126135144</v>
      </c>
      <c r="G12" s="12"/>
      <c r="H12" s="12">
        <v>0.44451371493570002</v>
      </c>
      <c r="I12" s="12">
        <v>0.18153187556809999</v>
      </c>
      <c r="J12" s="12">
        <v>0</v>
      </c>
      <c r="K12" s="12">
        <v>0.2168419001694</v>
      </c>
      <c r="L12" s="12">
        <v>9.4447353969259989E-2</v>
      </c>
      <c r="M12" s="12">
        <v>0.1028474048482</v>
      </c>
      <c r="N12" s="12">
        <v>0.2462968730614</v>
      </c>
      <c r="O12" s="12"/>
      <c r="P12" s="12"/>
      <c r="Q12" s="12">
        <v>0.1797743495238</v>
      </c>
      <c r="R12" s="12">
        <v>1</v>
      </c>
      <c r="S12" s="12">
        <v>0</v>
      </c>
      <c r="T12" s="12">
        <v>3.7487801688529998E-2</v>
      </c>
      <c r="U12" s="12">
        <v>0.27552190908879998</v>
      </c>
      <c r="V12" s="12"/>
      <c r="W12" s="12">
        <v>0.22408627431639999</v>
      </c>
      <c r="X12" s="12">
        <v>0.12807902520600001</v>
      </c>
      <c r="Y12" s="12">
        <v>0.38413042423359989</v>
      </c>
      <c r="Z12" s="12">
        <v>0</v>
      </c>
      <c r="AA12" s="12">
        <v>0</v>
      </c>
      <c r="AB12" s="12">
        <v>0.33969630166579989</v>
      </c>
      <c r="AC12" s="12">
        <v>0</v>
      </c>
      <c r="AD12" s="12">
        <v>0</v>
      </c>
      <c r="AE12" s="12">
        <v>0</v>
      </c>
      <c r="AF12" s="12">
        <v>0</v>
      </c>
      <c r="AG12" s="12">
        <v>0.27987785373309998</v>
      </c>
      <c r="AH12" s="12"/>
      <c r="AI12" s="12"/>
      <c r="AJ12" s="12"/>
      <c r="AK12" s="12">
        <v>0.1227976182561</v>
      </c>
      <c r="AL12" s="12"/>
      <c r="AM12" s="12"/>
      <c r="AN12" s="12">
        <v>8.712635124007001E-2</v>
      </c>
      <c r="AO12" s="12">
        <v>9.4764248276930002E-2</v>
      </c>
      <c r="AP12" s="12">
        <v>0.42327391341839998</v>
      </c>
      <c r="AQ12" s="12"/>
      <c r="AR12" s="8"/>
    </row>
    <row r="13" spans="1:44" x14ac:dyDescent="0.2">
      <c r="A13" s="28"/>
      <c r="B13" s="23"/>
      <c r="C13" s="13">
        <v>7</v>
      </c>
      <c r="D13" s="13">
        <v>0</v>
      </c>
      <c r="E13" s="13">
        <v>0</v>
      </c>
      <c r="F13" s="13">
        <v>7</v>
      </c>
      <c r="G13" s="13">
        <v>0</v>
      </c>
      <c r="H13" s="13">
        <v>1</v>
      </c>
      <c r="I13" s="13">
        <v>2</v>
      </c>
      <c r="J13" s="13">
        <v>0</v>
      </c>
      <c r="K13" s="13">
        <v>2</v>
      </c>
      <c r="L13" s="13">
        <v>2</v>
      </c>
      <c r="M13" s="13">
        <v>3</v>
      </c>
      <c r="N13" s="13">
        <v>4</v>
      </c>
      <c r="O13" s="13">
        <v>0</v>
      </c>
      <c r="P13" s="13">
        <v>0</v>
      </c>
      <c r="Q13" s="13">
        <v>1</v>
      </c>
      <c r="R13" s="13">
        <v>3</v>
      </c>
      <c r="S13" s="13">
        <v>0</v>
      </c>
      <c r="T13" s="13">
        <v>1</v>
      </c>
      <c r="U13" s="13">
        <v>2</v>
      </c>
      <c r="V13" s="13">
        <v>0</v>
      </c>
      <c r="W13" s="13">
        <v>2</v>
      </c>
      <c r="X13" s="13">
        <v>2</v>
      </c>
      <c r="Y13" s="13">
        <v>3</v>
      </c>
      <c r="Z13" s="13">
        <v>0</v>
      </c>
      <c r="AA13" s="13">
        <v>0</v>
      </c>
      <c r="AB13" s="13">
        <v>4</v>
      </c>
      <c r="AC13" s="13">
        <v>0</v>
      </c>
      <c r="AD13" s="13">
        <v>0</v>
      </c>
      <c r="AE13" s="13">
        <v>0</v>
      </c>
      <c r="AF13" s="13">
        <v>0</v>
      </c>
      <c r="AG13" s="13">
        <v>1</v>
      </c>
      <c r="AH13" s="13">
        <v>0</v>
      </c>
      <c r="AI13" s="13">
        <v>0</v>
      </c>
      <c r="AJ13" s="13">
        <v>0</v>
      </c>
      <c r="AK13" s="13">
        <v>2</v>
      </c>
      <c r="AL13" s="13">
        <v>0</v>
      </c>
      <c r="AM13" s="13">
        <v>0</v>
      </c>
      <c r="AN13" s="13">
        <v>1</v>
      </c>
      <c r="AO13" s="13">
        <v>3</v>
      </c>
      <c r="AP13" s="13">
        <v>3</v>
      </c>
      <c r="AQ13" s="13">
        <v>0</v>
      </c>
      <c r="AR13" s="8"/>
    </row>
    <row r="14" spans="1:44" x14ac:dyDescent="0.2">
      <c r="A14" s="28"/>
      <c r="B14" s="23"/>
      <c r="C14" s="14" t="s">
        <v>128</v>
      </c>
      <c r="D14" s="14" t="s">
        <v>128</v>
      </c>
      <c r="E14" s="14" t="s">
        <v>128</v>
      </c>
      <c r="F14" s="14" t="s">
        <v>128</v>
      </c>
      <c r="G14" s="14" t="s">
        <v>128</v>
      </c>
      <c r="H14" s="14"/>
      <c r="I14" s="14"/>
      <c r="J14" s="14"/>
      <c r="K14" s="14"/>
      <c r="L14" s="14"/>
      <c r="M14" s="14"/>
      <c r="N14" s="14"/>
      <c r="O14" s="14" t="s">
        <v>128</v>
      </c>
      <c r="P14" s="14" t="s">
        <v>128</v>
      </c>
      <c r="Q14" s="14"/>
      <c r="R14" s="15" t="s">
        <v>281</v>
      </c>
      <c r="S14" s="14"/>
      <c r="T14" s="14"/>
      <c r="U14" s="14"/>
      <c r="V14" s="14" t="s">
        <v>128</v>
      </c>
      <c r="W14" s="14"/>
      <c r="X14" s="14"/>
      <c r="Y14" s="14"/>
      <c r="Z14" s="14"/>
      <c r="AA14" s="14" t="s">
        <v>128</v>
      </c>
      <c r="AB14" s="14"/>
      <c r="AC14" s="14"/>
      <c r="AD14" s="14"/>
      <c r="AE14" s="14"/>
      <c r="AF14" s="14" t="s">
        <v>128</v>
      </c>
      <c r="AG14" s="14"/>
      <c r="AH14" s="14" t="s">
        <v>128</v>
      </c>
      <c r="AI14" s="14" t="s">
        <v>128</v>
      </c>
      <c r="AJ14" s="14" t="s">
        <v>128</v>
      </c>
      <c r="AK14" s="14"/>
      <c r="AL14" s="14" t="s">
        <v>128</v>
      </c>
      <c r="AM14" s="14" t="s">
        <v>128</v>
      </c>
      <c r="AN14" s="14"/>
      <c r="AO14" s="14"/>
      <c r="AP14" s="14"/>
      <c r="AQ14" s="14" t="s">
        <v>128</v>
      </c>
      <c r="AR14" s="8"/>
    </row>
    <row r="15" spans="1:44" x14ac:dyDescent="0.2">
      <c r="A15" s="27"/>
      <c r="B15" s="24" t="s">
        <v>67</v>
      </c>
      <c r="C15" s="12">
        <v>1</v>
      </c>
      <c r="D15" s="12"/>
      <c r="E15" s="12"/>
      <c r="F15" s="12">
        <v>1</v>
      </c>
      <c r="G15" s="12"/>
      <c r="H15" s="12">
        <v>1</v>
      </c>
      <c r="I15" s="12">
        <v>1</v>
      </c>
      <c r="J15" s="12">
        <v>1</v>
      </c>
      <c r="K15" s="12">
        <v>1</v>
      </c>
      <c r="L15" s="12">
        <v>1</v>
      </c>
      <c r="M15" s="12">
        <v>1</v>
      </c>
      <c r="N15" s="12">
        <v>1</v>
      </c>
      <c r="O15" s="12"/>
      <c r="P15" s="12"/>
      <c r="Q15" s="12">
        <v>1</v>
      </c>
      <c r="R15" s="12">
        <v>1</v>
      </c>
      <c r="S15" s="12">
        <v>1</v>
      </c>
      <c r="T15" s="12">
        <v>1</v>
      </c>
      <c r="U15" s="12">
        <v>1</v>
      </c>
      <c r="V15" s="12"/>
      <c r="W15" s="12">
        <v>1</v>
      </c>
      <c r="X15" s="12">
        <v>1</v>
      </c>
      <c r="Y15" s="12">
        <v>1</v>
      </c>
      <c r="Z15" s="12">
        <v>1</v>
      </c>
      <c r="AA15" s="12">
        <v>1</v>
      </c>
      <c r="AB15" s="12">
        <v>1</v>
      </c>
      <c r="AC15" s="12">
        <v>1</v>
      </c>
      <c r="AD15" s="12">
        <v>1</v>
      </c>
      <c r="AE15" s="12">
        <v>1</v>
      </c>
      <c r="AF15" s="12">
        <v>1</v>
      </c>
      <c r="AG15" s="12">
        <v>1</v>
      </c>
      <c r="AH15" s="12"/>
      <c r="AI15" s="12"/>
      <c r="AJ15" s="12"/>
      <c r="AK15" s="12">
        <v>1</v>
      </c>
      <c r="AL15" s="12"/>
      <c r="AM15" s="12"/>
      <c r="AN15" s="12">
        <v>1</v>
      </c>
      <c r="AO15" s="12">
        <v>1</v>
      </c>
      <c r="AP15" s="12">
        <v>1</v>
      </c>
      <c r="AQ15" s="12"/>
      <c r="AR15" s="8"/>
    </row>
    <row r="16" spans="1:44" x14ac:dyDescent="0.2">
      <c r="A16" s="28"/>
      <c r="B16" s="23"/>
      <c r="C16" s="13">
        <v>37</v>
      </c>
      <c r="D16" s="13">
        <v>0</v>
      </c>
      <c r="E16" s="13">
        <v>0</v>
      </c>
      <c r="F16" s="13">
        <v>37</v>
      </c>
      <c r="G16" s="13">
        <v>0</v>
      </c>
      <c r="H16" s="13">
        <v>4</v>
      </c>
      <c r="I16" s="13">
        <v>5</v>
      </c>
      <c r="J16" s="13">
        <v>6</v>
      </c>
      <c r="K16" s="13">
        <v>6</v>
      </c>
      <c r="L16" s="13">
        <v>15</v>
      </c>
      <c r="M16" s="13">
        <v>18</v>
      </c>
      <c r="N16" s="13">
        <v>18</v>
      </c>
      <c r="O16" s="13">
        <v>0</v>
      </c>
      <c r="P16" s="13">
        <v>0</v>
      </c>
      <c r="Q16" s="13">
        <v>4</v>
      </c>
      <c r="R16" s="13">
        <v>3</v>
      </c>
      <c r="S16" s="13">
        <v>5</v>
      </c>
      <c r="T16" s="13">
        <v>4</v>
      </c>
      <c r="U16" s="13">
        <v>16</v>
      </c>
      <c r="V16" s="13">
        <v>0</v>
      </c>
      <c r="W16" s="13">
        <v>5</v>
      </c>
      <c r="X16" s="13">
        <v>7</v>
      </c>
      <c r="Y16" s="13">
        <v>15</v>
      </c>
      <c r="Z16" s="13">
        <v>8</v>
      </c>
      <c r="AA16" s="13">
        <v>1</v>
      </c>
      <c r="AB16" s="13">
        <v>13</v>
      </c>
      <c r="AC16" s="13">
        <v>2</v>
      </c>
      <c r="AD16" s="13">
        <v>2</v>
      </c>
      <c r="AE16" s="13">
        <v>4</v>
      </c>
      <c r="AF16" s="13">
        <v>1</v>
      </c>
      <c r="AG16" s="13">
        <v>2</v>
      </c>
      <c r="AH16" s="13">
        <v>0</v>
      </c>
      <c r="AI16" s="13">
        <v>0</v>
      </c>
      <c r="AJ16" s="13">
        <v>0</v>
      </c>
      <c r="AK16" s="13">
        <v>12</v>
      </c>
      <c r="AL16" s="13">
        <v>0</v>
      </c>
      <c r="AM16" s="13">
        <v>0</v>
      </c>
      <c r="AN16" s="13">
        <v>9</v>
      </c>
      <c r="AO16" s="13">
        <v>15</v>
      </c>
      <c r="AP16" s="13">
        <v>12</v>
      </c>
      <c r="AQ16" s="13">
        <v>0</v>
      </c>
      <c r="AR16" s="8"/>
    </row>
    <row r="17" spans="1:44" x14ac:dyDescent="0.2">
      <c r="A17" s="28"/>
      <c r="B17" s="23"/>
      <c r="C17" s="14" t="s">
        <v>128</v>
      </c>
      <c r="D17" s="14" t="s">
        <v>128</v>
      </c>
      <c r="E17" s="14" t="s">
        <v>128</v>
      </c>
      <c r="F17" s="14" t="s">
        <v>128</v>
      </c>
      <c r="G17" s="14" t="s">
        <v>128</v>
      </c>
      <c r="H17" s="14" t="s">
        <v>128</v>
      </c>
      <c r="I17" s="14" t="s">
        <v>128</v>
      </c>
      <c r="J17" s="14" t="s">
        <v>128</v>
      </c>
      <c r="K17" s="14" t="s">
        <v>128</v>
      </c>
      <c r="L17" s="14" t="s">
        <v>128</v>
      </c>
      <c r="M17" s="14" t="s">
        <v>128</v>
      </c>
      <c r="N17" s="14" t="s">
        <v>128</v>
      </c>
      <c r="O17" s="14" t="s">
        <v>128</v>
      </c>
      <c r="P17" s="14" t="s">
        <v>128</v>
      </c>
      <c r="Q17" s="14" t="s">
        <v>128</v>
      </c>
      <c r="R17" s="14" t="s">
        <v>128</v>
      </c>
      <c r="S17" s="14" t="s">
        <v>128</v>
      </c>
      <c r="T17" s="14" t="s">
        <v>128</v>
      </c>
      <c r="U17" s="14" t="s">
        <v>128</v>
      </c>
      <c r="V17" s="14" t="s">
        <v>128</v>
      </c>
      <c r="W17" s="14" t="s">
        <v>128</v>
      </c>
      <c r="X17" s="14" t="s">
        <v>128</v>
      </c>
      <c r="Y17" s="14" t="s">
        <v>128</v>
      </c>
      <c r="Z17" s="14" t="s">
        <v>128</v>
      </c>
      <c r="AA17" s="14" t="s">
        <v>128</v>
      </c>
      <c r="AB17" s="14" t="s">
        <v>128</v>
      </c>
      <c r="AC17" s="14" t="s">
        <v>128</v>
      </c>
      <c r="AD17" s="14" t="s">
        <v>128</v>
      </c>
      <c r="AE17" s="14" t="s">
        <v>128</v>
      </c>
      <c r="AF17" s="14" t="s">
        <v>128</v>
      </c>
      <c r="AG17" s="14" t="s">
        <v>128</v>
      </c>
      <c r="AH17" s="14" t="s">
        <v>128</v>
      </c>
      <c r="AI17" s="14" t="s">
        <v>128</v>
      </c>
      <c r="AJ17" s="14" t="s">
        <v>128</v>
      </c>
      <c r="AK17" s="14" t="s">
        <v>128</v>
      </c>
      <c r="AL17" s="14" t="s">
        <v>128</v>
      </c>
      <c r="AM17" s="14" t="s">
        <v>128</v>
      </c>
      <c r="AN17" s="14" t="s">
        <v>128</v>
      </c>
      <c r="AO17" s="14" t="s">
        <v>128</v>
      </c>
      <c r="AP17" s="14" t="s">
        <v>128</v>
      </c>
      <c r="AQ17" s="14" t="s">
        <v>128</v>
      </c>
      <c r="AR17" s="8"/>
    </row>
    <row r="18" spans="1:44" x14ac:dyDescent="0.2">
      <c r="A18" s="16" t="s">
        <v>477</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row>
    <row r="19" spans="1:44" x14ac:dyDescent="0.2">
      <c r="A19" s="18" t="s">
        <v>144</v>
      </c>
    </row>
  </sheetData>
  <mergeCells count="15">
    <mergeCell ref="B12:B14"/>
    <mergeCell ref="B15:B17"/>
    <mergeCell ref="A6:A17"/>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D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478</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479</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480</v>
      </c>
      <c r="B6" s="24" t="s">
        <v>481</v>
      </c>
      <c r="C6" s="12">
        <v>0.95233370115400007</v>
      </c>
      <c r="D6" s="12"/>
      <c r="E6" s="12"/>
      <c r="F6" s="12"/>
      <c r="G6" s="12">
        <v>0.95233370115400007</v>
      </c>
      <c r="H6" s="12">
        <v>0.8062480843716</v>
      </c>
      <c r="I6" s="12">
        <v>0.94673644478300001</v>
      </c>
      <c r="J6" s="12">
        <v>1</v>
      </c>
      <c r="K6" s="12">
        <v>1</v>
      </c>
      <c r="L6" s="12">
        <v>0.96653344477119996</v>
      </c>
      <c r="M6" s="12">
        <v>0.91309998395309999</v>
      </c>
      <c r="N6" s="12">
        <v>0.97304901972219993</v>
      </c>
      <c r="O6" s="12"/>
      <c r="P6" s="12"/>
      <c r="Q6" s="12"/>
      <c r="R6" s="12">
        <v>1</v>
      </c>
      <c r="S6" s="12">
        <v>0.947702208218</v>
      </c>
      <c r="T6" s="12">
        <v>1</v>
      </c>
      <c r="U6" s="12">
        <v>0.94037371615609999</v>
      </c>
      <c r="V6" s="12"/>
      <c r="W6" s="12">
        <v>1</v>
      </c>
      <c r="X6" s="12">
        <v>1</v>
      </c>
      <c r="Y6" s="12">
        <v>0.93151758775779991</v>
      </c>
      <c r="Z6" s="12">
        <v>0.93345529121710002</v>
      </c>
      <c r="AA6" s="12"/>
      <c r="AB6" s="12">
        <v>1</v>
      </c>
      <c r="AC6" s="12">
        <v>1</v>
      </c>
      <c r="AD6" s="12">
        <v>1</v>
      </c>
      <c r="AE6" s="12">
        <v>1</v>
      </c>
      <c r="AF6" s="12">
        <v>0.91110674756440002</v>
      </c>
      <c r="AG6" s="12">
        <v>0.53501556201129996</v>
      </c>
      <c r="AH6" s="12">
        <v>1</v>
      </c>
      <c r="AI6" s="12">
        <v>1</v>
      </c>
      <c r="AJ6" s="12"/>
      <c r="AK6" s="12">
        <v>0.9491080621022</v>
      </c>
      <c r="AL6" s="12"/>
      <c r="AM6" s="12">
        <v>1</v>
      </c>
      <c r="AN6" s="12">
        <v>0.89382296203089995</v>
      </c>
      <c r="AO6" s="12">
        <v>0.92616471665599998</v>
      </c>
      <c r="AP6" s="12">
        <v>1</v>
      </c>
      <c r="AQ6" s="12">
        <v>1</v>
      </c>
      <c r="AR6" s="8"/>
    </row>
    <row r="7" spans="1:44" x14ac:dyDescent="0.2">
      <c r="A7" s="23"/>
      <c r="B7" s="23"/>
      <c r="C7" s="13">
        <v>93</v>
      </c>
      <c r="D7" s="13">
        <v>0</v>
      </c>
      <c r="E7" s="13">
        <v>0</v>
      </c>
      <c r="F7" s="13">
        <v>0</v>
      </c>
      <c r="G7" s="13">
        <v>93</v>
      </c>
      <c r="H7" s="13">
        <v>11</v>
      </c>
      <c r="I7" s="13">
        <v>14</v>
      </c>
      <c r="J7" s="13">
        <v>16</v>
      </c>
      <c r="K7" s="13">
        <v>21</v>
      </c>
      <c r="L7" s="13">
        <v>24</v>
      </c>
      <c r="M7" s="13">
        <v>46</v>
      </c>
      <c r="N7" s="13">
        <v>38</v>
      </c>
      <c r="O7" s="13">
        <v>0</v>
      </c>
      <c r="P7" s="13">
        <v>0</v>
      </c>
      <c r="Q7" s="13">
        <v>0</v>
      </c>
      <c r="R7" s="13">
        <v>12</v>
      </c>
      <c r="S7" s="13">
        <v>25</v>
      </c>
      <c r="T7" s="13">
        <v>9</v>
      </c>
      <c r="U7" s="13">
        <v>38</v>
      </c>
      <c r="V7" s="13">
        <v>0</v>
      </c>
      <c r="W7" s="13">
        <v>5</v>
      </c>
      <c r="X7" s="13">
        <v>18</v>
      </c>
      <c r="Y7" s="13">
        <v>42</v>
      </c>
      <c r="Z7" s="13">
        <v>21</v>
      </c>
      <c r="AA7" s="13">
        <v>0</v>
      </c>
      <c r="AB7" s="13">
        <v>15</v>
      </c>
      <c r="AC7" s="13">
        <v>7</v>
      </c>
      <c r="AD7" s="13">
        <v>2</v>
      </c>
      <c r="AE7" s="13">
        <v>4</v>
      </c>
      <c r="AF7" s="13">
        <v>10</v>
      </c>
      <c r="AG7" s="13">
        <v>3</v>
      </c>
      <c r="AH7" s="13">
        <v>1</v>
      </c>
      <c r="AI7" s="13">
        <v>1</v>
      </c>
      <c r="AJ7" s="13">
        <v>0</v>
      </c>
      <c r="AK7" s="13">
        <v>46</v>
      </c>
      <c r="AL7" s="13">
        <v>0</v>
      </c>
      <c r="AM7" s="13">
        <v>7</v>
      </c>
      <c r="AN7" s="13">
        <v>17</v>
      </c>
      <c r="AO7" s="13">
        <v>34</v>
      </c>
      <c r="AP7" s="13">
        <v>22</v>
      </c>
      <c r="AQ7" s="13">
        <v>6</v>
      </c>
      <c r="AR7" s="8"/>
    </row>
    <row r="8" spans="1:44" x14ac:dyDescent="0.2">
      <c r="A8" s="23"/>
      <c r="B8" s="23"/>
      <c r="C8" s="14" t="s">
        <v>128</v>
      </c>
      <c r="D8" s="14" t="s">
        <v>128</v>
      </c>
      <c r="E8" s="14" t="s">
        <v>128</v>
      </c>
      <c r="F8" s="14" t="s">
        <v>128</v>
      </c>
      <c r="G8" s="14" t="s">
        <v>128</v>
      </c>
      <c r="H8" s="14"/>
      <c r="I8" s="14"/>
      <c r="J8" s="14"/>
      <c r="K8" s="14"/>
      <c r="L8" s="14"/>
      <c r="M8" s="14"/>
      <c r="N8" s="14"/>
      <c r="O8" s="14" t="s">
        <v>128</v>
      </c>
      <c r="P8" s="14" t="s">
        <v>128</v>
      </c>
      <c r="Q8" s="14" t="s">
        <v>128</v>
      </c>
      <c r="R8" s="14"/>
      <c r="S8" s="14"/>
      <c r="T8" s="14"/>
      <c r="U8" s="14"/>
      <c r="V8" s="14" t="s">
        <v>128</v>
      </c>
      <c r="W8" s="14"/>
      <c r="X8" s="14"/>
      <c r="Y8" s="14"/>
      <c r="Z8" s="14"/>
      <c r="AA8" s="14" t="s">
        <v>128</v>
      </c>
      <c r="AB8" s="14"/>
      <c r="AC8" s="14"/>
      <c r="AD8" s="14"/>
      <c r="AE8" s="14"/>
      <c r="AF8" s="14"/>
      <c r="AG8" s="14"/>
      <c r="AH8" s="14" t="s">
        <v>128</v>
      </c>
      <c r="AI8" s="14" t="s">
        <v>128</v>
      </c>
      <c r="AJ8" s="14" t="s">
        <v>128</v>
      </c>
      <c r="AK8" s="14"/>
      <c r="AL8" s="14" t="s">
        <v>128</v>
      </c>
      <c r="AM8" s="14"/>
      <c r="AN8" s="14"/>
      <c r="AO8" s="14"/>
      <c r="AP8" s="14"/>
      <c r="AQ8" s="14"/>
      <c r="AR8" s="8"/>
    </row>
    <row r="9" spans="1:44" x14ac:dyDescent="0.2">
      <c r="A9" s="27"/>
      <c r="B9" s="24" t="s">
        <v>482</v>
      </c>
      <c r="C9" s="12">
        <v>4.7666298846039998E-2</v>
      </c>
      <c r="D9" s="12"/>
      <c r="E9" s="12"/>
      <c r="F9" s="12"/>
      <c r="G9" s="12">
        <v>4.7666298846039998E-2</v>
      </c>
      <c r="H9" s="12">
        <v>0.1937519156284</v>
      </c>
      <c r="I9" s="12">
        <v>5.3263555217049993E-2</v>
      </c>
      <c r="J9" s="12">
        <v>0</v>
      </c>
      <c r="K9" s="12">
        <v>0</v>
      </c>
      <c r="L9" s="12">
        <v>3.3466555228769998E-2</v>
      </c>
      <c r="M9" s="12">
        <v>8.6900016046940004E-2</v>
      </c>
      <c r="N9" s="12">
        <v>2.695098027778E-2</v>
      </c>
      <c r="O9" s="12"/>
      <c r="P9" s="12"/>
      <c r="Q9" s="12"/>
      <c r="R9" s="12">
        <v>0</v>
      </c>
      <c r="S9" s="12">
        <v>5.2297791782019987E-2</v>
      </c>
      <c r="T9" s="12">
        <v>0</v>
      </c>
      <c r="U9" s="12">
        <v>5.9626283843919999E-2</v>
      </c>
      <c r="V9" s="12"/>
      <c r="W9" s="12">
        <v>0</v>
      </c>
      <c r="X9" s="12">
        <v>0</v>
      </c>
      <c r="Y9" s="12">
        <v>6.8482412242169999E-2</v>
      </c>
      <c r="Z9" s="12">
        <v>6.6544708782950004E-2</v>
      </c>
      <c r="AA9" s="12"/>
      <c r="AB9" s="12">
        <v>0</v>
      </c>
      <c r="AC9" s="12">
        <v>0</v>
      </c>
      <c r="AD9" s="12">
        <v>0</v>
      </c>
      <c r="AE9" s="12">
        <v>0</v>
      </c>
      <c r="AF9" s="12">
        <v>8.889325243563001E-2</v>
      </c>
      <c r="AG9" s="12">
        <v>0.46498443798869998</v>
      </c>
      <c r="AH9" s="12">
        <v>0</v>
      </c>
      <c r="AI9" s="12">
        <v>0</v>
      </c>
      <c r="AJ9" s="12"/>
      <c r="AK9" s="12">
        <v>5.0891937897760003E-2</v>
      </c>
      <c r="AL9" s="12"/>
      <c r="AM9" s="12">
        <v>0</v>
      </c>
      <c r="AN9" s="12">
        <v>0.1061770379691</v>
      </c>
      <c r="AO9" s="12">
        <v>7.3835283343969993E-2</v>
      </c>
      <c r="AP9" s="12">
        <v>0</v>
      </c>
      <c r="AQ9" s="12">
        <v>0</v>
      </c>
      <c r="AR9" s="8"/>
    </row>
    <row r="10" spans="1:44" x14ac:dyDescent="0.2">
      <c r="A10" s="23"/>
      <c r="B10" s="23"/>
      <c r="C10" s="13">
        <v>5</v>
      </c>
      <c r="D10" s="13">
        <v>0</v>
      </c>
      <c r="E10" s="13">
        <v>0</v>
      </c>
      <c r="F10" s="13">
        <v>0</v>
      </c>
      <c r="G10" s="13">
        <v>5</v>
      </c>
      <c r="H10" s="13">
        <v>3</v>
      </c>
      <c r="I10" s="13">
        <v>1</v>
      </c>
      <c r="J10" s="13">
        <v>0</v>
      </c>
      <c r="K10" s="13">
        <v>0</v>
      </c>
      <c r="L10" s="13">
        <v>1</v>
      </c>
      <c r="M10" s="13">
        <v>4</v>
      </c>
      <c r="N10" s="13">
        <v>1</v>
      </c>
      <c r="O10" s="13">
        <v>0</v>
      </c>
      <c r="P10" s="13">
        <v>0</v>
      </c>
      <c r="Q10" s="13">
        <v>0</v>
      </c>
      <c r="R10" s="13">
        <v>0</v>
      </c>
      <c r="S10" s="13">
        <v>1</v>
      </c>
      <c r="T10" s="13">
        <v>0</v>
      </c>
      <c r="U10" s="13">
        <v>3</v>
      </c>
      <c r="V10" s="13">
        <v>0</v>
      </c>
      <c r="W10" s="13">
        <v>0</v>
      </c>
      <c r="X10" s="13">
        <v>0</v>
      </c>
      <c r="Y10" s="13">
        <v>3</v>
      </c>
      <c r="Z10" s="13">
        <v>2</v>
      </c>
      <c r="AA10" s="13">
        <v>0</v>
      </c>
      <c r="AB10" s="13">
        <v>0</v>
      </c>
      <c r="AC10" s="13">
        <v>0</v>
      </c>
      <c r="AD10" s="13">
        <v>0</v>
      </c>
      <c r="AE10" s="13">
        <v>0</v>
      </c>
      <c r="AF10" s="13">
        <v>1</v>
      </c>
      <c r="AG10" s="13">
        <v>1</v>
      </c>
      <c r="AH10" s="13">
        <v>0</v>
      </c>
      <c r="AI10" s="13">
        <v>0</v>
      </c>
      <c r="AJ10" s="13">
        <v>0</v>
      </c>
      <c r="AK10" s="13">
        <v>3</v>
      </c>
      <c r="AL10" s="13">
        <v>0</v>
      </c>
      <c r="AM10" s="13">
        <v>0</v>
      </c>
      <c r="AN10" s="13">
        <v>2</v>
      </c>
      <c r="AO10" s="13">
        <v>3</v>
      </c>
      <c r="AP10" s="13">
        <v>0</v>
      </c>
      <c r="AQ10" s="13">
        <v>0</v>
      </c>
      <c r="AR10" s="8"/>
    </row>
    <row r="11" spans="1:44" x14ac:dyDescent="0.2">
      <c r="A11" s="23"/>
      <c r="B11" s="23"/>
      <c r="C11" s="14" t="s">
        <v>128</v>
      </c>
      <c r="D11" s="14" t="s">
        <v>128</v>
      </c>
      <c r="E11" s="14" t="s">
        <v>128</v>
      </c>
      <c r="F11" s="14" t="s">
        <v>128</v>
      </c>
      <c r="G11" s="14" t="s">
        <v>128</v>
      </c>
      <c r="H11" s="14"/>
      <c r="I11" s="14"/>
      <c r="J11" s="14"/>
      <c r="K11" s="14"/>
      <c r="L11" s="14"/>
      <c r="M11" s="14"/>
      <c r="N11" s="14"/>
      <c r="O11" s="14" t="s">
        <v>128</v>
      </c>
      <c r="P11" s="14" t="s">
        <v>128</v>
      </c>
      <c r="Q11" s="14" t="s">
        <v>128</v>
      </c>
      <c r="R11" s="14"/>
      <c r="S11" s="14"/>
      <c r="T11" s="14"/>
      <c r="U11" s="14"/>
      <c r="V11" s="14" t="s">
        <v>128</v>
      </c>
      <c r="W11" s="14"/>
      <c r="X11" s="14"/>
      <c r="Y11" s="14"/>
      <c r="Z11" s="14"/>
      <c r="AA11" s="14" t="s">
        <v>128</v>
      </c>
      <c r="AB11" s="14"/>
      <c r="AC11" s="14"/>
      <c r="AD11" s="14"/>
      <c r="AE11" s="14"/>
      <c r="AF11" s="14"/>
      <c r="AG11" s="14"/>
      <c r="AH11" s="14" t="s">
        <v>128</v>
      </c>
      <c r="AI11" s="14" t="s">
        <v>128</v>
      </c>
      <c r="AJ11" s="14" t="s">
        <v>128</v>
      </c>
      <c r="AK11" s="14"/>
      <c r="AL11" s="14" t="s">
        <v>128</v>
      </c>
      <c r="AM11" s="14"/>
      <c r="AN11" s="14"/>
      <c r="AO11" s="14"/>
      <c r="AP11" s="14"/>
      <c r="AQ11" s="14"/>
      <c r="AR11" s="8"/>
    </row>
    <row r="12" spans="1:44" x14ac:dyDescent="0.2">
      <c r="A12" s="27"/>
      <c r="B12" s="24" t="s">
        <v>67</v>
      </c>
      <c r="C12" s="12">
        <v>1</v>
      </c>
      <c r="D12" s="12"/>
      <c r="E12" s="12"/>
      <c r="F12" s="12"/>
      <c r="G12" s="12">
        <v>1</v>
      </c>
      <c r="H12" s="12">
        <v>1</v>
      </c>
      <c r="I12" s="12">
        <v>1</v>
      </c>
      <c r="J12" s="12">
        <v>1</v>
      </c>
      <c r="K12" s="12">
        <v>1</v>
      </c>
      <c r="L12" s="12">
        <v>1</v>
      </c>
      <c r="M12" s="12">
        <v>1</v>
      </c>
      <c r="N12" s="12">
        <v>1</v>
      </c>
      <c r="O12" s="12"/>
      <c r="P12" s="12"/>
      <c r="Q12" s="12"/>
      <c r="R12" s="12">
        <v>1</v>
      </c>
      <c r="S12" s="12">
        <v>1</v>
      </c>
      <c r="T12" s="12">
        <v>1</v>
      </c>
      <c r="U12" s="12">
        <v>1</v>
      </c>
      <c r="V12" s="12"/>
      <c r="W12" s="12">
        <v>1</v>
      </c>
      <c r="X12" s="12">
        <v>1</v>
      </c>
      <c r="Y12" s="12">
        <v>1</v>
      </c>
      <c r="Z12" s="12">
        <v>1</v>
      </c>
      <c r="AA12" s="12"/>
      <c r="AB12" s="12">
        <v>1</v>
      </c>
      <c r="AC12" s="12">
        <v>1</v>
      </c>
      <c r="AD12" s="12">
        <v>1</v>
      </c>
      <c r="AE12" s="12">
        <v>1</v>
      </c>
      <c r="AF12" s="12">
        <v>1</v>
      </c>
      <c r="AG12" s="12">
        <v>1</v>
      </c>
      <c r="AH12" s="12">
        <v>1</v>
      </c>
      <c r="AI12" s="12">
        <v>1</v>
      </c>
      <c r="AJ12" s="12"/>
      <c r="AK12" s="12">
        <v>1</v>
      </c>
      <c r="AL12" s="12"/>
      <c r="AM12" s="12">
        <v>1</v>
      </c>
      <c r="AN12" s="12">
        <v>1</v>
      </c>
      <c r="AO12" s="12">
        <v>1</v>
      </c>
      <c r="AP12" s="12">
        <v>1</v>
      </c>
      <c r="AQ12" s="12">
        <v>1</v>
      </c>
      <c r="AR12" s="8"/>
    </row>
    <row r="13" spans="1:44" x14ac:dyDescent="0.2">
      <c r="A13" s="23"/>
      <c r="B13" s="23"/>
      <c r="C13" s="13">
        <v>98</v>
      </c>
      <c r="D13" s="13">
        <v>0</v>
      </c>
      <c r="E13" s="13">
        <v>0</v>
      </c>
      <c r="F13" s="13">
        <v>0</v>
      </c>
      <c r="G13" s="13">
        <v>98</v>
      </c>
      <c r="H13" s="13">
        <v>14</v>
      </c>
      <c r="I13" s="13">
        <v>15</v>
      </c>
      <c r="J13" s="13">
        <v>16</v>
      </c>
      <c r="K13" s="13">
        <v>21</v>
      </c>
      <c r="L13" s="13">
        <v>25</v>
      </c>
      <c r="M13" s="13">
        <v>50</v>
      </c>
      <c r="N13" s="13">
        <v>39</v>
      </c>
      <c r="O13" s="13">
        <v>0</v>
      </c>
      <c r="P13" s="13">
        <v>0</v>
      </c>
      <c r="Q13" s="13">
        <v>0</v>
      </c>
      <c r="R13" s="13">
        <v>12</v>
      </c>
      <c r="S13" s="13">
        <v>26</v>
      </c>
      <c r="T13" s="13">
        <v>9</v>
      </c>
      <c r="U13" s="13">
        <v>41</v>
      </c>
      <c r="V13" s="13">
        <v>0</v>
      </c>
      <c r="W13" s="13">
        <v>5</v>
      </c>
      <c r="X13" s="13">
        <v>18</v>
      </c>
      <c r="Y13" s="13">
        <v>45</v>
      </c>
      <c r="Z13" s="13">
        <v>23</v>
      </c>
      <c r="AA13" s="13">
        <v>0</v>
      </c>
      <c r="AB13" s="13">
        <v>15</v>
      </c>
      <c r="AC13" s="13">
        <v>7</v>
      </c>
      <c r="AD13" s="13">
        <v>2</v>
      </c>
      <c r="AE13" s="13">
        <v>4</v>
      </c>
      <c r="AF13" s="13">
        <v>11</v>
      </c>
      <c r="AG13" s="13">
        <v>4</v>
      </c>
      <c r="AH13" s="13">
        <v>1</v>
      </c>
      <c r="AI13" s="13">
        <v>1</v>
      </c>
      <c r="AJ13" s="13">
        <v>0</v>
      </c>
      <c r="AK13" s="13">
        <v>49</v>
      </c>
      <c r="AL13" s="13">
        <v>0</v>
      </c>
      <c r="AM13" s="13">
        <v>7</v>
      </c>
      <c r="AN13" s="13">
        <v>19</v>
      </c>
      <c r="AO13" s="13">
        <v>37</v>
      </c>
      <c r="AP13" s="13">
        <v>22</v>
      </c>
      <c r="AQ13" s="13">
        <v>6</v>
      </c>
      <c r="AR13" s="8"/>
    </row>
    <row r="14" spans="1:44" x14ac:dyDescent="0.2">
      <c r="A14" s="23"/>
      <c r="B14" s="23"/>
      <c r="C14" s="14" t="s">
        <v>128</v>
      </c>
      <c r="D14" s="14" t="s">
        <v>128</v>
      </c>
      <c r="E14" s="14" t="s">
        <v>128</v>
      </c>
      <c r="F14" s="14" t="s">
        <v>128</v>
      </c>
      <c r="G14" s="14" t="s">
        <v>128</v>
      </c>
      <c r="H14" s="14" t="s">
        <v>128</v>
      </c>
      <c r="I14" s="14" t="s">
        <v>128</v>
      </c>
      <c r="J14" s="14" t="s">
        <v>128</v>
      </c>
      <c r="K14" s="14" t="s">
        <v>128</v>
      </c>
      <c r="L14" s="14" t="s">
        <v>128</v>
      </c>
      <c r="M14" s="14" t="s">
        <v>128</v>
      </c>
      <c r="N14" s="14" t="s">
        <v>128</v>
      </c>
      <c r="O14" s="14" t="s">
        <v>128</v>
      </c>
      <c r="P14" s="14" t="s">
        <v>128</v>
      </c>
      <c r="Q14" s="14" t="s">
        <v>128</v>
      </c>
      <c r="R14" s="14" t="s">
        <v>128</v>
      </c>
      <c r="S14" s="14" t="s">
        <v>128</v>
      </c>
      <c r="T14" s="14" t="s">
        <v>128</v>
      </c>
      <c r="U14" s="14" t="s">
        <v>128</v>
      </c>
      <c r="V14" s="14" t="s">
        <v>128</v>
      </c>
      <c r="W14" s="14" t="s">
        <v>128</v>
      </c>
      <c r="X14" s="14" t="s">
        <v>128</v>
      </c>
      <c r="Y14" s="14" t="s">
        <v>128</v>
      </c>
      <c r="Z14" s="14" t="s">
        <v>128</v>
      </c>
      <c r="AA14" s="14" t="s">
        <v>128</v>
      </c>
      <c r="AB14" s="14" t="s">
        <v>128</v>
      </c>
      <c r="AC14" s="14" t="s">
        <v>128</v>
      </c>
      <c r="AD14" s="14" t="s">
        <v>128</v>
      </c>
      <c r="AE14" s="14" t="s">
        <v>128</v>
      </c>
      <c r="AF14" s="14" t="s">
        <v>128</v>
      </c>
      <c r="AG14" s="14" t="s">
        <v>128</v>
      </c>
      <c r="AH14" s="14" t="s">
        <v>128</v>
      </c>
      <c r="AI14" s="14" t="s">
        <v>128</v>
      </c>
      <c r="AJ14" s="14" t="s">
        <v>128</v>
      </c>
      <c r="AK14" s="14" t="s">
        <v>128</v>
      </c>
      <c r="AL14" s="14" t="s">
        <v>128</v>
      </c>
      <c r="AM14" s="14" t="s">
        <v>128</v>
      </c>
      <c r="AN14" s="14" t="s">
        <v>128</v>
      </c>
      <c r="AO14" s="14" t="s">
        <v>128</v>
      </c>
      <c r="AP14" s="14" t="s">
        <v>128</v>
      </c>
      <c r="AQ14" s="14" t="s">
        <v>128</v>
      </c>
      <c r="AR14" s="8"/>
    </row>
    <row r="15" spans="1:44" x14ac:dyDescent="0.2">
      <c r="A15" s="16" t="s">
        <v>483</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1:44" x14ac:dyDescent="0.2">
      <c r="A16" s="18" t="s">
        <v>144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E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484</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485</v>
      </c>
      <c r="B6" s="24" t="s">
        <v>486</v>
      </c>
      <c r="C6" s="12">
        <v>0.43309476278879999</v>
      </c>
      <c r="D6" s="12">
        <v>0.48254084540460002</v>
      </c>
      <c r="E6" s="12">
        <v>0.41499455079570002</v>
      </c>
      <c r="F6" s="12">
        <v>0.4576965339304</v>
      </c>
      <c r="G6" s="12">
        <v>0.38244629331480001</v>
      </c>
      <c r="H6" s="12">
        <v>0.2635528588935</v>
      </c>
      <c r="I6" s="12">
        <v>0.38982233717370002</v>
      </c>
      <c r="J6" s="12">
        <v>0.40332499394970001</v>
      </c>
      <c r="K6" s="12">
        <v>0.50305315166840003</v>
      </c>
      <c r="L6" s="12">
        <v>0.53137840355580002</v>
      </c>
      <c r="M6" s="12">
        <v>0.49332362298549998</v>
      </c>
      <c r="N6" s="12">
        <v>0.37805561612029998</v>
      </c>
      <c r="O6" s="12">
        <v>0.91451596920119993</v>
      </c>
      <c r="P6" s="12">
        <v>0.64844636804569999</v>
      </c>
      <c r="Q6" s="12">
        <v>0.55407812965719994</v>
      </c>
      <c r="R6" s="12">
        <v>0.2625266779248</v>
      </c>
      <c r="S6" s="12">
        <v>6.3575124138059999E-3</v>
      </c>
      <c r="T6" s="12">
        <v>4.5582453096109999E-3</v>
      </c>
      <c r="U6" s="12">
        <v>4.5682980321439994E-3</v>
      </c>
      <c r="V6" s="12">
        <v>0.89739356911790003</v>
      </c>
      <c r="W6" s="12">
        <v>0.61115646730689999</v>
      </c>
      <c r="X6" s="12">
        <v>0.2262239417378</v>
      </c>
      <c r="Y6" s="12">
        <v>2.1849705808850001E-2</v>
      </c>
      <c r="Z6" s="12">
        <v>0</v>
      </c>
      <c r="AA6" s="12">
        <v>0.22814340838870001</v>
      </c>
      <c r="AB6" s="12">
        <v>0.59377922382189996</v>
      </c>
      <c r="AC6" s="12">
        <v>0.43611331562900002</v>
      </c>
      <c r="AD6" s="12">
        <v>0.15659461270389999</v>
      </c>
      <c r="AE6" s="12">
        <v>0.38248897295090001</v>
      </c>
      <c r="AF6" s="12">
        <v>0.52628792971839999</v>
      </c>
      <c r="AG6" s="12">
        <v>0.39394034670549999</v>
      </c>
      <c r="AH6" s="12">
        <v>0.3476800543295</v>
      </c>
      <c r="AI6" s="12">
        <v>0.23874978345860001</v>
      </c>
      <c r="AJ6" s="12">
        <v>0</v>
      </c>
      <c r="AK6" s="12">
        <v>0.1943765791224</v>
      </c>
      <c r="AL6" s="12">
        <v>0.38487342975450001</v>
      </c>
      <c r="AM6" s="12">
        <v>0.38292145572410002</v>
      </c>
      <c r="AN6" s="12">
        <v>0.53991891972540007</v>
      </c>
      <c r="AO6" s="12">
        <v>0.41308423544119999</v>
      </c>
      <c r="AP6" s="12">
        <v>0.39211393148969997</v>
      </c>
      <c r="AQ6" s="12">
        <v>0.34995140315689999</v>
      </c>
      <c r="AR6" s="8"/>
    </row>
    <row r="7" spans="1:44" x14ac:dyDescent="0.2">
      <c r="A7" s="23"/>
      <c r="B7" s="23"/>
      <c r="C7" s="13">
        <v>552</v>
      </c>
      <c r="D7" s="13">
        <v>127</v>
      </c>
      <c r="E7" s="13">
        <v>150</v>
      </c>
      <c r="F7" s="13">
        <v>160</v>
      </c>
      <c r="G7" s="13">
        <v>115</v>
      </c>
      <c r="H7" s="13">
        <v>27</v>
      </c>
      <c r="I7" s="13">
        <v>68</v>
      </c>
      <c r="J7" s="13">
        <v>81</v>
      </c>
      <c r="K7" s="13">
        <v>135</v>
      </c>
      <c r="L7" s="13">
        <v>195</v>
      </c>
      <c r="M7" s="13">
        <v>345</v>
      </c>
      <c r="N7" s="13">
        <v>170</v>
      </c>
      <c r="O7" s="13">
        <v>279</v>
      </c>
      <c r="P7" s="13">
        <v>71</v>
      </c>
      <c r="Q7" s="13">
        <v>94</v>
      </c>
      <c r="R7" s="13">
        <v>47</v>
      </c>
      <c r="S7" s="13">
        <v>1</v>
      </c>
      <c r="T7" s="13">
        <v>1</v>
      </c>
      <c r="U7" s="13">
        <v>1</v>
      </c>
      <c r="V7" s="13">
        <v>248</v>
      </c>
      <c r="W7" s="13">
        <v>223</v>
      </c>
      <c r="X7" s="13">
        <v>42</v>
      </c>
      <c r="Y7" s="13">
        <v>7</v>
      </c>
      <c r="Z7" s="13">
        <v>0</v>
      </c>
      <c r="AA7" s="13">
        <v>2</v>
      </c>
      <c r="AB7" s="13">
        <v>319</v>
      </c>
      <c r="AC7" s="13">
        <v>57</v>
      </c>
      <c r="AD7" s="13">
        <v>5</v>
      </c>
      <c r="AE7" s="13">
        <v>22</v>
      </c>
      <c r="AF7" s="13">
        <v>40</v>
      </c>
      <c r="AG7" s="13">
        <v>10</v>
      </c>
      <c r="AH7" s="13">
        <v>2</v>
      </c>
      <c r="AI7" s="13">
        <v>3</v>
      </c>
      <c r="AJ7" s="13">
        <v>0</v>
      </c>
      <c r="AK7" s="13">
        <v>68</v>
      </c>
      <c r="AL7" s="13">
        <v>1</v>
      </c>
      <c r="AM7" s="13">
        <v>29</v>
      </c>
      <c r="AN7" s="13">
        <v>135</v>
      </c>
      <c r="AO7" s="13">
        <v>199</v>
      </c>
      <c r="AP7" s="13">
        <v>143</v>
      </c>
      <c r="AQ7" s="13">
        <v>12</v>
      </c>
      <c r="AR7" s="8"/>
    </row>
    <row r="8" spans="1:44" x14ac:dyDescent="0.2">
      <c r="A8" s="23"/>
      <c r="B8" s="23"/>
      <c r="C8" s="14" t="s">
        <v>128</v>
      </c>
      <c r="D8" s="14"/>
      <c r="E8" s="14"/>
      <c r="F8" s="14"/>
      <c r="G8" s="14"/>
      <c r="H8" s="14"/>
      <c r="I8" s="14"/>
      <c r="J8" s="14"/>
      <c r="K8" s="15" t="s">
        <v>133</v>
      </c>
      <c r="L8" s="15" t="s">
        <v>133</v>
      </c>
      <c r="M8" s="15" t="s">
        <v>148</v>
      </c>
      <c r="N8" s="14"/>
      <c r="O8" s="15" t="s">
        <v>291</v>
      </c>
      <c r="P8" s="15" t="s">
        <v>246</v>
      </c>
      <c r="Q8" s="15" t="s">
        <v>246</v>
      </c>
      <c r="R8" s="15" t="s">
        <v>214</v>
      </c>
      <c r="S8" s="14"/>
      <c r="T8" s="14"/>
      <c r="U8" s="14"/>
      <c r="V8" s="15" t="s">
        <v>247</v>
      </c>
      <c r="W8" s="15" t="s">
        <v>248</v>
      </c>
      <c r="X8" s="15" t="s">
        <v>161</v>
      </c>
      <c r="Y8" s="14"/>
      <c r="Z8" s="14"/>
      <c r="AA8" s="15" t="s">
        <v>136</v>
      </c>
      <c r="AB8" s="15" t="s">
        <v>487</v>
      </c>
      <c r="AC8" s="15" t="s">
        <v>166</v>
      </c>
      <c r="AD8" s="14"/>
      <c r="AE8" s="14"/>
      <c r="AF8" s="15" t="s">
        <v>249</v>
      </c>
      <c r="AG8" s="14"/>
      <c r="AH8" s="14"/>
      <c r="AI8" s="14"/>
      <c r="AJ8" s="14"/>
      <c r="AK8" s="14"/>
      <c r="AL8" s="14"/>
      <c r="AM8" s="14"/>
      <c r="AN8" s="14"/>
      <c r="AO8" s="14"/>
      <c r="AP8" s="14"/>
      <c r="AQ8" s="14"/>
      <c r="AR8" s="8"/>
    </row>
    <row r="9" spans="1:44" x14ac:dyDescent="0.2">
      <c r="A9" s="27"/>
      <c r="B9" s="24" t="s">
        <v>488</v>
      </c>
      <c r="C9" s="12">
        <v>0.31425880303350001</v>
      </c>
      <c r="D9" s="12">
        <v>0.23685357390969999</v>
      </c>
      <c r="E9" s="12">
        <v>0.33344672645649998</v>
      </c>
      <c r="F9" s="12">
        <v>0.29312826898599997</v>
      </c>
      <c r="G9" s="12">
        <v>0.38370845778879997</v>
      </c>
      <c r="H9" s="12">
        <v>0.41947208993030011</v>
      </c>
      <c r="I9" s="12">
        <v>0.31245061086260001</v>
      </c>
      <c r="J9" s="12">
        <v>0.2733738090924</v>
      </c>
      <c r="K9" s="12">
        <v>0.31824445253290001</v>
      </c>
      <c r="L9" s="12">
        <v>0.27627460819150002</v>
      </c>
      <c r="M9" s="12">
        <v>0.27926382747810002</v>
      </c>
      <c r="N9" s="12">
        <v>0.3485749345561</v>
      </c>
      <c r="O9" s="12">
        <v>6.1314169038930002E-3</v>
      </c>
      <c r="P9" s="12">
        <v>0.1076007699006</v>
      </c>
      <c r="Q9" s="12">
        <v>9.8406158720000012E-2</v>
      </c>
      <c r="R9" s="12">
        <v>0.20533439345349999</v>
      </c>
      <c r="S9" s="12">
        <v>0.73186790048880002</v>
      </c>
      <c r="T9" s="12">
        <v>0.76414284588680004</v>
      </c>
      <c r="U9" s="12">
        <v>0.90729177752000001</v>
      </c>
      <c r="V9" s="12">
        <v>4.2240783089829998E-3</v>
      </c>
      <c r="W9" s="12">
        <v>9.6200415186300001E-2</v>
      </c>
      <c r="X9" s="12">
        <v>0.34471709824300001</v>
      </c>
      <c r="Y9" s="12">
        <v>0.71860176877620008</v>
      </c>
      <c r="Z9" s="12">
        <v>0.94608543333439998</v>
      </c>
      <c r="AA9" s="12">
        <v>0.13302611362380001</v>
      </c>
      <c r="AB9" s="12">
        <v>0.1338972612481</v>
      </c>
      <c r="AC9" s="12">
        <v>0.24872423273409999</v>
      </c>
      <c r="AD9" s="12">
        <v>0.6162932541267</v>
      </c>
      <c r="AE9" s="12">
        <v>0.3286471499593</v>
      </c>
      <c r="AF9" s="12">
        <v>0.26386530261059998</v>
      </c>
      <c r="AG9" s="12">
        <v>0.45567460858289999</v>
      </c>
      <c r="AH9" s="12">
        <v>0.6523199456705</v>
      </c>
      <c r="AI9" s="12">
        <v>0.44437493307239989</v>
      </c>
      <c r="AJ9" s="12">
        <v>0.81666153950850007</v>
      </c>
      <c r="AK9" s="12">
        <v>0.58071309848649999</v>
      </c>
      <c r="AL9" s="12">
        <v>0</v>
      </c>
      <c r="AM9" s="12">
        <v>0.34590302248389998</v>
      </c>
      <c r="AN9" s="12">
        <v>0.19394826807589999</v>
      </c>
      <c r="AO9" s="12">
        <v>0.33648829043079997</v>
      </c>
      <c r="AP9" s="12">
        <v>0.36216973089519999</v>
      </c>
      <c r="AQ9" s="12">
        <v>0.46619966308729999</v>
      </c>
      <c r="AR9" s="8"/>
    </row>
    <row r="10" spans="1:44" x14ac:dyDescent="0.2">
      <c r="A10" s="23"/>
      <c r="B10" s="23"/>
      <c r="C10" s="13">
        <v>418</v>
      </c>
      <c r="D10" s="13">
        <v>69</v>
      </c>
      <c r="E10" s="13">
        <v>114</v>
      </c>
      <c r="F10" s="13">
        <v>104</v>
      </c>
      <c r="G10" s="13">
        <v>131</v>
      </c>
      <c r="H10" s="13">
        <v>45</v>
      </c>
      <c r="I10" s="13">
        <v>62</v>
      </c>
      <c r="J10" s="13">
        <v>59</v>
      </c>
      <c r="K10" s="13">
        <v>93</v>
      </c>
      <c r="L10" s="13">
        <v>124</v>
      </c>
      <c r="M10" s="13">
        <v>212</v>
      </c>
      <c r="N10" s="13">
        <v>177</v>
      </c>
      <c r="O10" s="13">
        <v>2</v>
      </c>
      <c r="P10" s="13">
        <v>20</v>
      </c>
      <c r="Q10" s="13">
        <v>12</v>
      </c>
      <c r="R10" s="13">
        <v>41</v>
      </c>
      <c r="S10" s="13">
        <v>109</v>
      </c>
      <c r="T10" s="13">
        <v>41</v>
      </c>
      <c r="U10" s="13">
        <v>142</v>
      </c>
      <c r="V10" s="13">
        <v>2</v>
      </c>
      <c r="W10" s="13">
        <v>37</v>
      </c>
      <c r="X10" s="13">
        <v>86</v>
      </c>
      <c r="Y10" s="13">
        <v>186</v>
      </c>
      <c r="Z10" s="13">
        <v>80</v>
      </c>
      <c r="AA10" s="13">
        <v>1</v>
      </c>
      <c r="AB10" s="13">
        <v>80</v>
      </c>
      <c r="AC10" s="13">
        <v>31</v>
      </c>
      <c r="AD10" s="13">
        <v>13</v>
      </c>
      <c r="AE10" s="13">
        <v>19</v>
      </c>
      <c r="AF10" s="13">
        <v>36</v>
      </c>
      <c r="AG10" s="13">
        <v>17</v>
      </c>
      <c r="AH10" s="13">
        <v>3</v>
      </c>
      <c r="AI10" s="13">
        <v>8</v>
      </c>
      <c r="AJ10" s="13">
        <v>2</v>
      </c>
      <c r="AK10" s="13">
        <v>188</v>
      </c>
      <c r="AL10" s="13">
        <v>0</v>
      </c>
      <c r="AM10" s="13">
        <v>17</v>
      </c>
      <c r="AN10" s="13">
        <v>61</v>
      </c>
      <c r="AO10" s="13">
        <v>167</v>
      </c>
      <c r="AP10" s="13">
        <v>134</v>
      </c>
      <c r="AQ10" s="13">
        <v>13</v>
      </c>
      <c r="AR10" s="8"/>
    </row>
    <row r="11" spans="1:44" x14ac:dyDescent="0.2">
      <c r="A11" s="23"/>
      <c r="B11" s="23"/>
      <c r="C11" s="14" t="s">
        <v>128</v>
      </c>
      <c r="D11" s="14"/>
      <c r="E11" s="14"/>
      <c r="F11" s="14"/>
      <c r="G11" s="15" t="s">
        <v>133</v>
      </c>
      <c r="H11" s="14"/>
      <c r="I11" s="14"/>
      <c r="J11" s="14"/>
      <c r="K11" s="14"/>
      <c r="L11" s="14"/>
      <c r="M11" s="14"/>
      <c r="N11" s="15" t="s">
        <v>133</v>
      </c>
      <c r="O11" s="14"/>
      <c r="P11" s="15" t="s">
        <v>154</v>
      </c>
      <c r="Q11" s="15" t="s">
        <v>154</v>
      </c>
      <c r="R11" s="15" t="s">
        <v>154</v>
      </c>
      <c r="S11" s="15" t="s">
        <v>204</v>
      </c>
      <c r="T11" s="15" t="s">
        <v>204</v>
      </c>
      <c r="U11" s="15" t="s">
        <v>204</v>
      </c>
      <c r="V11" s="14"/>
      <c r="W11" s="15" t="s">
        <v>154</v>
      </c>
      <c r="X11" s="15" t="s">
        <v>173</v>
      </c>
      <c r="Y11" s="15" t="s">
        <v>151</v>
      </c>
      <c r="Z11" s="15" t="s">
        <v>256</v>
      </c>
      <c r="AA11" s="15" t="s">
        <v>154</v>
      </c>
      <c r="AB11" s="14"/>
      <c r="AC11" s="14"/>
      <c r="AD11" s="15" t="s">
        <v>154</v>
      </c>
      <c r="AE11" s="14"/>
      <c r="AF11" s="14"/>
      <c r="AG11" s="15" t="s">
        <v>133</v>
      </c>
      <c r="AH11" s="14"/>
      <c r="AI11" s="14"/>
      <c r="AJ11" s="15" t="s">
        <v>133</v>
      </c>
      <c r="AK11" s="15" t="s">
        <v>257</v>
      </c>
      <c r="AL11" s="14"/>
      <c r="AM11" s="14"/>
      <c r="AN11" s="14"/>
      <c r="AO11" s="15" t="s">
        <v>218</v>
      </c>
      <c r="AP11" s="15" t="s">
        <v>218</v>
      </c>
      <c r="AQ11" s="14"/>
      <c r="AR11" s="8"/>
    </row>
    <row r="12" spans="1:44" x14ac:dyDescent="0.2">
      <c r="A12" s="27"/>
      <c r="B12" s="24" t="s">
        <v>489</v>
      </c>
      <c r="C12" s="12">
        <v>4.4530149021929998E-2</v>
      </c>
      <c r="D12" s="12">
        <v>4.2231508584270001E-2</v>
      </c>
      <c r="E12" s="12">
        <v>7.3302992812780007E-2</v>
      </c>
      <c r="F12" s="12">
        <v>2.1577457855710001E-2</v>
      </c>
      <c r="G12" s="12">
        <v>4.0317677488929997E-2</v>
      </c>
      <c r="H12" s="12">
        <v>7.3835897889610008E-2</v>
      </c>
      <c r="I12" s="12">
        <v>4.8198656721760012E-2</v>
      </c>
      <c r="J12" s="12">
        <v>5.6154009702069997E-2</v>
      </c>
      <c r="K12" s="12">
        <v>3.4806339991239998E-2</v>
      </c>
      <c r="L12" s="12">
        <v>2.6776341126969999E-2</v>
      </c>
      <c r="M12" s="12">
        <v>4.8620489371119999E-2</v>
      </c>
      <c r="N12" s="12">
        <v>3.6168360729639998E-2</v>
      </c>
      <c r="O12" s="12">
        <v>6.4079579122500001E-3</v>
      </c>
      <c r="P12" s="12">
        <v>2.715787459779E-2</v>
      </c>
      <c r="Q12" s="12">
        <v>7.3940567051440004E-2</v>
      </c>
      <c r="R12" s="12">
        <v>0.12369588782880001</v>
      </c>
      <c r="S12" s="12">
        <v>3.0238304592949999E-2</v>
      </c>
      <c r="T12" s="12">
        <v>1.0860218104839999E-2</v>
      </c>
      <c r="U12" s="12">
        <v>0</v>
      </c>
      <c r="V12" s="12">
        <v>2.0259433843980001E-2</v>
      </c>
      <c r="W12" s="12">
        <v>5.5385954994190002E-2</v>
      </c>
      <c r="X12" s="12">
        <v>7.3677293918089998E-2</v>
      </c>
      <c r="Y12" s="12">
        <v>3.0567777015370001E-2</v>
      </c>
      <c r="Z12" s="12">
        <v>2.4249237708689999E-2</v>
      </c>
      <c r="AA12" s="12">
        <v>0.111904252181</v>
      </c>
      <c r="AB12" s="12">
        <v>2.962262378757E-2</v>
      </c>
      <c r="AC12" s="12">
        <v>0.107285894779</v>
      </c>
      <c r="AD12" s="12">
        <v>0.1006628972364</v>
      </c>
      <c r="AE12" s="12">
        <v>1.1677289971609999E-2</v>
      </c>
      <c r="AF12" s="12">
        <v>5.8262101565950001E-3</v>
      </c>
      <c r="AG12" s="12">
        <v>1.2630648537730001E-2</v>
      </c>
      <c r="AH12" s="12">
        <v>0</v>
      </c>
      <c r="AI12" s="12">
        <v>8.1041926746440007E-2</v>
      </c>
      <c r="AJ12" s="12">
        <v>0</v>
      </c>
      <c r="AK12" s="12">
        <v>6.264684888508E-2</v>
      </c>
      <c r="AL12" s="12">
        <v>0.3784570143407</v>
      </c>
      <c r="AM12" s="12">
        <v>2.9411994283570001E-2</v>
      </c>
      <c r="AN12" s="12">
        <v>7.3284727758579998E-2</v>
      </c>
      <c r="AO12" s="12">
        <v>2.5069970398860001E-2</v>
      </c>
      <c r="AP12" s="12">
        <v>5.3529510082170002E-2</v>
      </c>
      <c r="AQ12" s="12">
        <v>0</v>
      </c>
      <c r="AR12" s="8"/>
    </row>
    <row r="13" spans="1:44" x14ac:dyDescent="0.2">
      <c r="A13" s="23"/>
      <c r="B13" s="23"/>
      <c r="C13" s="13">
        <v>54</v>
      </c>
      <c r="D13" s="13">
        <v>10</v>
      </c>
      <c r="E13" s="13">
        <v>20</v>
      </c>
      <c r="F13" s="13">
        <v>12</v>
      </c>
      <c r="G13" s="13">
        <v>12</v>
      </c>
      <c r="H13" s="13">
        <v>4</v>
      </c>
      <c r="I13" s="13">
        <v>12</v>
      </c>
      <c r="J13" s="13">
        <v>13</v>
      </c>
      <c r="K13" s="13">
        <v>8</v>
      </c>
      <c r="L13" s="13">
        <v>13</v>
      </c>
      <c r="M13" s="13">
        <v>31</v>
      </c>
      <c r="N13" s="13">
        <v>16</v>
      </c>
      <c r="O13" s="13">
        <v>3</v>
      </c>
      <c r="P13" s="13">
        <v>4</v>
      </c>
      <c r="Q13" s="13">
        <v>11</v>
      </c>
      <c r="R13" s="13">
        <v>20</v>
      </c>
      <c r="S13" s="13">
        <v>5</v>
      </c>
      <c r="T13" s="13">
        <v>1</v>
      </c>
      <c r="U13" s="13">
        <v>0</v>
      </c>
      <c r="V13" s="13">
        <v>9</v>
      </c>
      <c r="W13" s="13">
        <v>15</v>
      </c>
      <c r="X13" s="13">
        <v>18</v>
      </c>
      <c r="Y13" s="13">
        <v>6</v>
      </c>
      <c r="Z13" s="13">
        <v>1</v>
      </c>
      <c r="AA13" s="13">
        <v>1</v>
      </c>
      <c r="AB13" s="13">
        <v>18</v>
      </c>
      <c r="AC13" s="13">
        <v>9</v>
      </c>
      <c r="AD13" s="13">
        <v>3</v>
      </c>
      <c r="AE13" s="13">
        <v>1</v>
      </c>
      <c r="AF13" s="13">
        <v>1</v>
      </c>
      <c r="AG13" s="13">
        <v>1</v>
      </c>
      <c r="AH13" s="13">
        <v>0</v>
      </c>
      <c r="AI13" s="13">
        <v>1</v>
      </c>
      <c r="AJ13" s="13">
        <v>0</v>
      </c>
      <c r="AK13" s="13">
        <v>18</v>
      </c>
      <c r="AL13" s="13">
        <v>1</v>
      </c>
      <c r="AM13" s="13">
        <v>2</v>
      </c>
      <c r="AN13" s="13">
        <v>14</v>
      </c>
      <c r="AO13" s="13">
        <v>17</v>
      </c>
      <c r="AP13" s="13">
        <v>16</v>
      </c>
      <c r="AQ13" s="13">
        <v>0</v>
      </c>
      <c r="AR13" s="8"/>
    </row>
    <row r="14" spans="1:44" x14ac:dyDescent="0.2">
      <c r="A14" s="23"/>
      <c r="B14" s="23"/>
      <c r="C14" s="14" t="s">
        <v>128</v>
      </c>
      <c r="D14" s="14"/>
      <c r="E14" s="15" t="s">
        <v>218</v>
      </c>
      <c r="F14" s="14"/>
      <c r="G14" s="14"/>
      <c r="H14" s="14"/>
      <c r="I14" s="14"/>
      <c r="J14" s="14"/>
      <c r="K14" s="14"/>
      <c r="L14" s="14"/>
      <c r="M14" s="14"/>
      <c r="N14" s="14"/>
      <c r="O14" s="14"/>
      <c r="P14" s="14"/>
      <c r="Q14" s="15" t="s">
        <v>133</v>
      </c>
      <c r="R14" s="15" t="s">
        <v>490</v>
      </c>
      <c r="S14" s="14"/>
      <c r="T14" s="14"/>
      <c r="U14" s="14"/>
      <c r="V14" s="14"/>
      <c r="W14" s="14"/>
      <c r="X14" s="14"/>
      <c r="Y14" s="14"/>
      <c r="Z14" s="14"/>
      <c r="AA14" s="14"/>
      <c r="AB14" s="14"/>
      <c r="AC14" s="15" t="s">
        <v>137</v>
      </c>
      <c r="AD14" s="14"/>
      <c r="AE14" s="14"/>
      <c r="AF14" s="14"/>
      <c r="AG14" s="14"/>
      <c r="AH14" s="14"/>
      <c r="AI14" s="14"/>
      <c r="AJ14" s="14"/>
      <c r="AK14" s="14"/>
      <c r="AL14" s="15" t="s">
        <v>440</v>
      </c>
      <c r="AM14" s="14"/>
      <c r="AN14" s="14"/>
      <c r="AO14" s="14"/>
      <c r="AP14" s="14"/>
      <c r="AQ14" s="14"/>
      <c r="AR14" s="8"/>
    </row>
    <row r="15" spans="1:44" x14ac:dyDescent="0.2">
      <c r="A15" s="27"/>
      <c r="B15" s="24" t="s">
        <v>491</v>
      </c>
      <c r="C15" s="12">
        <v>1.281534234095E-2</v>
      </c>
      <c r="D15" s="12">
        <v>1.264850227468E-2</v>
      </c>
      <c r="E15" s="12">
        <v>7.7288061171929996E-3</v>
      </c>
      <c r="F15" s="12">
        <v>1.8364541477850001E-2</v>
      </c>
      <c r="G15" s="12">
        <v>1.230821937885E-2</v>
      </c>
      <c r="H15" s="12">
        <v>1.183340395298E-2</v>
      </c>
      <c r="I15" s="12">
        <v>1.253420784486E-2</v>
      </c>
      <c r="J15" s="12">
        <v>2.038673456696E-2</v>
      </c>
      <c r="K15" s="12">
        <v>1.560431942672E-2</v>
      </c>
      <c r="L15" s="12">
        <v>7.796875257812E-3</v>
      </c>
      <c r="M15" s="12">
        <v>2.1070414384100001E-2</v>
      </c>
      <c r="N15" s="12">
        <v>6.4499621491540008E-3</v>
      </c>
      <c r="O15" s="12">
        <v>9.3478813930049989E-3</v>
      </c>
      <c r="P15" s="12">
        <v>2.1229512290080001E-2</v>
      </c>
      <c r="Q15" s="12">
        <v>1.6068941016640002E-2</v>
      </c>
      <c r="R15" s="12">
        <v>3.0407171583470002E-2</v>
      </c>
      <c r="S15" s="12">
        <v>0</v>
      </c>
      <c r="T15" s="12">
        <v>1.904101766941E-2</v>
      </c>
      <c r="U15" s="12">
        <v>0</v>
      </c>
      <c r="V15" s="12">
        <v>1.050535442767E-2</v>
      </c>
      <c r="W15" s="12">
        <v>2.235656968014E-2</v>
      </c>
      <c r="X15" s="12">
        <v>2.0545811447650001E-2</v>
      </c>
      <c r="Y15" s="12">
        <v>2.2119209151010002E-3</v>
      </c>
      <c r="Z15" s="12">
        <v>0</v>
      </c>
      <c r="AA15" s="12">
        <v>0</v>
      </c>
      <c r="AB15" s="12">
        <v>1.471812425251E-2</v>
      </c>
      <c r="AC15" s="12">
        <v>1.8847067344579999E-2</v>
      </c>
      <c r="AD15" s="12">
        <v>1.5548574123119999E-2</v>
      </c>
      <c r="AE15" s="12">
        <v>1.102477187999E-2</v>
      </c>
      <c r="AF15" s="12">
        <v>7.1534631060579997E-3</v>
      </c>
      <c r="AG15" s="12">
        <v>6.8250174908660005E-2</v>
      </c>
      <c r="AH15" s="12">
        <v>0</v>
      </c>
      <c r="AI15" s="12">
        <v>0</v>
      </c>
      <c r="AJ15" s="12">
        <v>0</v>
      </c>
      <c r="AK15" s="12">
        <v>7.5635187737200004E-3</v>
      </c>
      <c r="AL15" s="12">
        <v>0</v>
      </c>
      <c r="AM15" s="12">
        <v>0</v>
      </c>
      <c r="AN15" s="12">
        <v>2.2527925709370001E-2</v>
      </c>
      <c r="AO15" s="12">
        <v>1.141411459138E-2</v>
      </c>
      <c r="AP15" s="12">
        <v>1.165100988748E-2</v>
      </c>
      <c r="AQ15" s="12">
        <v>1.233861860775E-2</v>
      </c>
      <c r="AR15" s="8"/>
    </row>
    <row r="16" spans="1:44" x14ac:dyDescent="0.2">
      <c r="A16" s="23"/>
      <c r="B16" s="23"/>
      <c r="C16" s="13">
        <v>23</v>
      </c>
      <c r="D16" s="13">
        <v>6</v>
      </c>
      <c r="E16" s="13">
        <v>4</v>
      </c>
      <c r="F16" s="13">
        <v>8</v>
      </c>
      <c r="G16" s="13">
        <v>5</v>
      </c>
      <c r="H16" s="13">
        <v>2</v>
      </c>
      <c r="I16" s="13">
        <v>4</v>
      </c>
      <c r="J16" s="13">
        <v>6</v>
      </c>
      <c r="K16" s="13">
        <v>4</v>
      </c>
      <c r="L16" s="13">
        <v>6</v>
      </c>
      <c r="M16" s="13">
        <v>19</v>
      </c>
      <c r="N16" s="13">
        <v>4</v>
      </c>
      <c r="O16" s="13">
        <v>4</v>
      </c>
      <c r="P16" s="13">
        <v>3</v>
      </c>
      <c r="Q16" s="13">
        <v>3</v>
      </c>
      <c r="R16" s="13">
        <v>8</v>
      </c>
      <c r="S16" s="13">
        <v>0</v>
      </c>
      <c r="T16" s="13">
        <v>1</v>
      </c>
      <c r="U16" s="13">
        <v>0</v>
      </c>
      <c r="V16" s="13">
        <v>5</v>
      </c>
      <c r="W16" s="13">
        <v>9</v>
      </c>
      <c r="X16" s="13">
        <v>8</v>
      </c>
      <c r="Y16" s="13">
        <v>1</v>
      </c>
      <c r="Z16" s="13">
        <v>0</v>
      </c>
      <c r="AA16" s="13">
        <v>0</v>
      </c>
      <c r="AB16" s="13">
        <v>11</v>
      </c>
      <c r="AC16" s="13">
        <v>2</v>
      </c>
      <c r="AD16" s="13">
        <v>1</v>
      </c>
      <c r="AE16" s="13">
        <v>1</v>
      </c>
      <c r="AF16" s="13">
        <v>2</v>
      </c>
      <c r="AG16" s="13">
        <v>2</v>
      </c>
      <c r="AH16" s="13">
        <v>0</v>
      </c>
      <c r="AI16" s="13">
        <v>0</v>
      </c>
      <c r="AJ16" s="13">
        <v>0</v>
      </c>
      <c r="AK16" s="13">
        <v>4</v>
      </c>
      <c r="AL16" s="13">
        <v>0</v>
      </c>
      <c r="AM16" s="13">
        <v>0</v>
      </c>
      <c r="AN16" s="13">
        <v>8</v>
      </c>
      <c r="AO16" s="13">
        <v>9</v>
      </c>
      <c r="AP16" s="13">
        <v>5</v>
      </c>
      <c r="AQ16" s="13">
        <v>1</v>
      </c>
      <c r="AR16" s="8"/>
    </row>
    <row r="17" spans="1:44" x14ac:dyDescent="0.2">
      <c r="A17" s="23"/>
      <c r="B17" s="23"/>
      <c r="C17" s="14" t="s">
        <v>128</v>
      </c>
      <c r="D17" s="14"/>
      <c r="E17" s="14"/>
      <c r="F17" s="14"/>
      <c r="G17" s="14"/>
      <c r="H17" s="14"/>
      <c r="I17" s="14"/>
      <c r="J17" s="14"/>
      <c r="K17" s="14"/>
      <c r="L17" s="14"/>
      <c r="M17" s="15" t="s">
        <v>148</v>
      </c>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8"/>
    </row>
    <row r="18" spans="1:44" x14ac:dyDescent="0.2">
      <c r="A18" s="27"/>
      <c r="B18" s="24" t="s">
        <v>492</v>
      </c>
      <c r="C18" s="12">
        <v>0.19530094281480001</v>
      </c>
      <c r="D18" s="12">
        <v>0.2257255698267</v>
      </c>
      <c r="E18" s="12">
        <v>0.17052692381789999</v>
      </c>
      <c r="F18" s="12">
        <v>0.20923319774999999</v>
      </c>
      <c r="G18" s="12">
        <v>0.18121935202860001</v>
      </c>
      <c r="H18" s="12">
        <v>0.23130574933360001</v>
      </c>
      <c r="I18" s="12">
        <v>0.23699418739709999</v>
      </c>
      <c r="J18" s="12">
        <v>0.24676045268880001</v>
      </c>
      <c r="K18" s="12">
        <v>0.12829173638069999</v>
      </c>
      <c r="L18" s="12">
        <v>0.15777377186790001</v>
      </c>
      <c r="M18" s="12">
        <v>0.15772164578119999</v>
      </c>
      <c r="N18" s="12">
        <v>0.23075112644490001</v>
      </c>
      <c r="O18" s="12">
        <v>6.359677458962E-2</v>
      </c>
      <c r="P18" s="12">
        <v>0.1955654751658</v>
      </c>
      <c r="Q18" s="12">
        <v>0.2575062035547</v>
      </c>
      <c r="R18" s="12">
        <v>0.37803586920940002</v>
      </c>
      <c r="S18" s="12">
        <v>0.2315362825044</v>
      </c>
      <c r="T18" s="12">
        <v>0.20139767302930001</v>
      </c>
      <c r="U18" s="12">
        <v>8.8139924447830004E-2</v>
      </c>
      <c r="V18" s="12">
        <v>6.7617564301449995E-2</v>
      </c>
      <c r="W18" s="12">
        <v>0.21490059283240001</v>
      </c>
      <c r="X18" s="12">
        <v>0.33483585465339999</v>
      </c>
      <c r="Y18" s="12">
        <v>0.2267688274845</v>
      </c>
      <c r="Z18" s="12">
        <v>2.9665328956900001E-2</v>
      </c>
      <c r="AA18" s="12">
        <v>0.52692622580650006</v>
      </c>
      <c r="AB18" s="12">
        <v>0.22798276688989999</v>
      </c>
      <c r="AC18" s="12">
        <v>0.18902948951330001</v>
      </c>
      <c r="AD18" s="12">
        <v>0.11090066180990001</v>
      </c>
      <c r="AE18" s="12">
        <v>0.26616181523830001</v>
      </c>
      <c r="AF18" s="12">
        <v>0.1968670944084</v>
      </c>
      <c r="AG18" s="12">
        <v>6.950422126519E-2</v>
      </c>
      <c r="AH18" s="12">
        <v>0</v>
      </c>
      <c r="AI18" s="12">
        <v>0.2358333567225</v>
      </c>
      <c r="AJ18" s="12">
        <v>0.18333846049149999</v>
      </c>
      <c r="AK18" s="12">
        <v>0.1546999547323</v>
      </c>
      <c r="AL18" s="12">
        <v>0.23666955590479999</v>
      </c>
      <c r="AM18" s="12">
        <v>0.2417635275085</v>
      </c>
      <c r="AN18" s="12">
        <v>0.1703201587307</v>
      </c>
      <c r="AO18" s="12">
        <v>0.21394338913780001</v>
      </c>
      <c r="AP18" s="12">
        <v>0.1805358176454</v>
      </c>
      <c r="AQ18" s="12">
        <v>0.171510315148</v>
      </c>
      <c r="AR18" s="8"/>
    </row>
    <row r="19" spans="1:44" x14ac:dyDescent="0.2">
      <c r="A19" s="23"/>
      <c r="B19" s="23"/>
      <c r="C19" s="13">
        <v>224</v>
      </c>
      <c r="D19" s="13">
        <v>56</v>
      </c>
      <c r="E19" s="13">
        <v>54</v>
      </c>
      <c r="F19" s="13">
        <v>70</v>
      </c>
      <c r="G19" s="13">
        <v>44</v>
      </c>
      <c r="H19" s="13">
        <v>23</v>
      </c>
      <c r="I19" s="13">
        <v>43</v>
      </c>
      <c r="J19" s="13">
        <v>37</v>
      </c>
      <c r="K19" s="13">
        <v>40</v>
      </c>
      <c r="L19" s="13">
        <v>60</v>
      </c>
      <c r="M19" s="13">
        <v>103</v>
      </c>
      <c r="N19" s="13">
        <v>102</v>
      </c>
      <c r="O19" s="13">
        <v>17</v>
      </c>
      <c r="P19" s="13">
        <v>23</v>
      </c>
      <c r="Q19" s="13">
        <v>38</v>
      </c>
      <c r="R19" s="13">
        <v>63</v>
      </c>
      <c r="S19" s="13">
        <v>24</v>
      </c>
      <c r="T19" s="13">
        <v>8</v>
      </c>
      <c r="U19" s="13">
        <v>10</v>
      </c>
      <c r="V19" s="13">
        <v>23</v>
      </c>
      <c r="W19" s="13">
        <v>66</v>
      </c>
      <c r="X19" s="13">
        <v>70</v>
      </c>
      <c r="Y19" s="13">
        <v>42</v>
      </c>
      <c r="Z19" s="13">
        <v>4</v>
      </c>
      <c r="AA19" s="13">
        <v>4</v>
      </c>
      <c r="AB19" s="13">
        <v>102</v>
      </c>
      <c r="AC19" s="13">
        <v>21</v>
      </c>
      <c r="AD19" s="13">
        <v>3</v>
      </c>
      <c r="AE19" s="13">
        <v>10</v>
      </c>
      <c r="AF19" s="13">
        <v>20</v>
      </c>
      <c r="AG19" s="13">
        <v>4</v>
      </c>
      <c r="AH19" s="13">
        <v>0</v>
      </c>
      <c r="AI19" s="13">
        <v>4</v>
      </c>
      <c r="AJ19" s="13">
        <v>1</v>
      </c>
      <c r="AK19" s="13">
        <v>45</v>
      </c>
      <c r="AL19" s="13">
        <v>1</v>
      </c>
      <c r="AM19" s="13">
        <v>12</v>
      </c>
      <c r="AN19" s="13">
        <v>37</v>
      </c>
      <c r="AO19" s="13">
        <v>92</v>
      </c>
      <c r="AP19" s="13">
        <v>58</v>
      </c>
      <c r="AQ19" s="13">
        <v>8</v>
      </c>
      <c r="AR19" s="8"/>
    </row>
    <row r="20" spans="1:44" x14ac:dyDescent="0.2">
      <c r="A20" s="23"/>
      <c r="B20" s="23"/>
      <c r="C20" s="14" t="s">
        <v>128</v>
      </c>
      <c r="D20" s="14"/>
      <c r="E20" s="14"/>
      <c r="F20" s="14"/>
      <c r="G20" s="14"/>
      <c r="H20" s="14"/>
      <c r="I20" s="14"/>
      <c r="J20" s="14"/>
      <c r="K20" s="14"/>
      <c r="L20" s="14"/>
      <c r="M20" s="14"/>
      <c r="N20" s="15" t="s">
        <v>133</v>
      </c>
      <c r="O20" s="14"/>
      <c r="P20" s="14"/>
      <c r="Q20" s="15" t="s">
        <v>154</v>
      </c>
      <c r="R20" s="15" t="s">
        <v>493</v>
      </c>
      <c r="S20" s="15" t="s">
        <v>133</v>
      </c>
      <c r="T20" s="14"/>
      <c r="U20" s="14"/>
      <c r="V20" s="14"/>
      <c r="W20" s="15" t="s">
        <v>494</v>
      </c>
      <c r="X20" s="15" t="s">
        <v>494</v>
      </c>
      <c r="Y20" s="15" t="s">
        <v>494</v>
      </c>
      <c r="Z20" s="14"/>
      <c r="AA20" s="15" t="s">
        <v>494</v>
      </c>
      <c r="AB20" s="14"/>
      <c r="AC20" s="14"/>
      <c r="AD20" s="14"/>
      <c r="AE20" s="14"/>
      <c r="AF20" s="14"/>
      <c r="AG20" s="14"/>
      <c r="AH20" s="14"/>
      <c r="AI20" s="14"/>
      <c r="AJ20" s="14"/>
      <c r="AK20" s="14"/>
      <c r="AL20" s="14"/>
      <c r="AM20" s="14"/>
      <c r="AN20" s="14"/>
      <c r="AO20" s="14"/>
      <c r="AP20" s="14"/>
      <c r="AQ20" s="14"/>
      <c r="AR20" s="8"/>
    </row>
    <row r="21" spans="1:44" x14ac:dyDescent="0.2">
      <c r="A21" s="27"/>
      <c r="B21" s="24" t="s">
        <v>67</v>
      </c>
      <c r="C21" s="12">
        <v>1</v>
      </c>
      <c r="D21" s="12">
        <v>1</v>
      </c>
      <c r="E21" s="12">
        <v>1</v>
      </c>
      <c r="F21" s="12">
        <v>1</v>
      </c>
      <c r="G21" s="12">
        <v>1</v>
      </c>
      <c r="H21" s="12">
        <v>1</v>
      </c>
      <c r="I21" s="12">
        <v>1</v>
      </c>
      <c r="J21" s="12">
        <v>1</v>
      </c>
      <c r="K21" s="12">
        <v>1</v>
      </c>
      <c r="L21" s="12">
        <v>1</v>
      </c>
      <c r="M21" s="12">
        <v>1</v>
      </c>
      <c r="N21" s="12">
        <v>1</v>
      </c>
      <c r="O21" s="12">
        <v>1</v>
      </c>
      <c r="P21" s="12">
        <v>1</v>
      </c>
      <c r="Q21" s="12">
        <v>1</v>
      </c>
      <c r="R21" s="12">
        <v>1</v>
      </c>
      <c r="S21" s="12">
        <v>1</v>
      </c>
      <c r="T21" s="12">
        <v>1</v>
      </c>
      <c r="U21" s="12">
        <v>1</v>
      </c>
      <c r="V21" s="12">
        <v>1</v>
      </c>
      <c r="W21" s="12">
        <v>1</v>
      </c>
      <c r="X21" s="12">
        <v>1</v>
      </c>
      <c r="Y21" s="12">
        <v>1</v>
      </c>
      <c r="Z21" s="12">
        <v>1</v>
      </c>
      <c r="AA21" s="12">
        <v>1</v>
      </c>
      <c r="AB21" s="12">
        <v>1</v>
      </c>
      <c r="AC21" s="12">
        <v>1</v>
      </c>
      <c r="AD21" s="12">
        <v>1</v>
      </c>
      <c r="AE21" s="12">
        <v>1</v>
      </c>
      <c r="AF21" s="12">
        <v>1</v>
      </c>
      <c r="AG21" s="12">
        <v>1</v>
      </c>
      <c r="AH21" s="12">
        <v>1</v>
      </c>
      <c r="AI21" s="12">
        <v>1</v>
      </c>
      <c r="AJ21" s="12">
        <v>1</v>
      </c>
      <c r="AK21" s="12">
        <v>1</v>
      </c>
      <c r="AL21" s="12">
        <v>1</v>
      </c>
      <c r="AM21" s="12">
        <v>1</v>
      </c>
      <c r="AN21" s="12">
        <v>1</v>
      </c>
      <c r="AO21" s="12">
        <v>1</v>
      </c>
      <c r="AP21" s="12">
        <v>1</v>
      </c>
      <c r="AQ21" s="12">
        <v>1</v>
      </c>
      <c r="AR21" s="8"/>
    </row>
    <row r="22" spans="1:44" x14ac:dyDescent="0.2">
      <c r="A22" s="23"/>
      <c r="B22" s="23"/>
      <c r="C22" s="13">
        <v>1271</v>
      </c>
      <c r="D22" s="13">
        <v>268</v>
      </c>
      <c r="E22" s="13">
        <v>342</v>
      </c>
      <c r="F22" s="13">
        <v>354</v>
      </c>
      <c r="G22" s="13">
        <v>307</v>
      </c>
      <c r="H22" s="13">
        <v>101</v>
      </c>
      <c r="I22" s="13">
        <v>189</v>
      </c>
      <c r="J22" s="13">
        <v>196</v>
      </c>
      <c r="K22" s="13">
        <v>280</v>
      </c>
      <c r="L22" s="13">
        <v>398</v>
      </c>
      <c r="M22" s="13">
        <v>710</v>
      </c>
      <c r="N22" s="13">
        <v>469</v>
      </c>
      <c r="O22" s="13">
        <v>305</v>
      </c>
      <c r="P22" s="13">
        <v>121</v>
      </c>
      <c r="Q22" s="13">
        <v>158</v>
      </c>
      <c r="R22" s="13">
        <v>179</v>
      </c>
      <c r="S22" s="13">
        <v>139</v>
      </c>
      <c r="T22" s="13">
        <v>52</v>
      </c>
      <c r="U22" s="13">
        <v>153</v>
      </c>
      <c r="V22" s="13">
        <v>287</v>
      </c>
      <c r="W22" s="13">
        <v>350</v>
      </c>
      <c r="X22" s="13">
        <v>224</v>
      </c>
      <c r="Y22" s="13">
        <v>242</v>
      </c>
      <c r="Z22" s="13">
        <v>85</v>
      </c>
      <c r="AA22" s="13">
        <v>8</v>
      </c>
      <c r="AB22" s="13">
        <v>530</v>
      </c>
      <c r="AC22" s="13">
        <v>120</v>
      </c>
      <c r="AD22" s="13">
        <v>25</v>
      </c>
      <c r="AE22" s="13">
        <v>53</v>
      </c>
      <c r="AF22" s="13">
        <v>99</v>
      </c>
      <c r="AG22" s="13">
        <v>34</v>
      </c>
      <c r="AH22" s="13">
        <v>5</v>
      </c>
      <c r="AI22" s="13">
        <v>16</v>
      </c>
      <c r="AJ22" s="13">
        <v>3</v>
      </c>
      <c r="AK22" s="13">
        <v>323</v>
      </c>
      <c r="AL22" s="13">
        <v>3</v>
      </c>
      <c r="AM22" s="13">
        <v>60</v>
      </c>
      <c r="AN22" s="13">
        <v>255</v>
      </c>
      <c r="AO22" s="13">
        <v>484</v>
      </c>
      <c r="AP22" s="13">
        <v>356</v>
      </c>
      <c r="AQ22" s="13">
        <v>34</v>
      </c>
      <c r="AR22" s="8"/>
    </row>
    <row r="23" spans="1:44" x14ac:dyDescent="0.2">
      <c r="A23" s="23"/>
      <c r="B23" s="23"/>
      <c r="C23" s="14" t="s">
        <v>128</v>
      </c>
      <c r="D23" s="14" t="s">
        <v>128</v>
      </c>
      <c r="E23" s="14" t="s">
        <v>128</v>
      </c>
      <c r="F23" s="14" t="s">
        <v>128</v>
      </c>
      <c r="G23" s="14" t="s">
        <v>128</v>
      </c>
      <c r="H23" s="14" t="s">
        <v>128</v>
      </c>
      <c r="I23" s="14" t="s">
        <v>128</v>
      </c>
      <c r="J23" s="14" t="s">
        <v>128</v>
      </c>
      <c r="K23" s="14" t="s">
        <v>128</v>
      </c>
      <c r="L23" s="14" t="s">
        <v>128</v>
      </c>
      <c r="M23" s="14" t="s">
        <v>128</v>
      </c>
      <c r="N23" s="14" t="s">
        <v>128</v>
      </c>
      <c r="O23" s="14" t="s">
        <v>128</v>
      </c>
      <c r="P23" s="14" t="s">
        <v>128</v>
      </c>
      <c r="Q23" s="14" t="s">
        <v>128</v>
      </c>
      <c r="R23" s="14" t="s">
        <v>128</v>
      </c>
      <c r="S23" s="14" t="s">
        <v>128</v>
      </c>
      <c r="T23" s="14" t="s">
        <v>128</v>
      </c>
      <c r="U23" s="14" t="s">
        <v>128</v>
      </c>
      <c r="V23" s="14" t="s">
        <v>128</v>
      </c>
      <c r="W23" s="14" t="s">
        <v>128</v>
      </c>
      <c r="X23" s="14" t="s">
        <v>128</v>
      </c>
      <c r="Y23" s="14" t="s">
        <v>128</v>
      </c>
      <c r="Z23" s="14" t="s">
        <v>128</v>
      </c>
      <c r="AA23" s="14" t="s">
        <v>128</v>
      </c>
      <c r="AB23" s="14" t="s">
        <v>128</v>
      </c>
      <c r="AC23" s="14" t="s">
        <v>128</v>
      </c>
      <c r="AD23" s="14" t="s">
        <v>128</v>
      </c>
      <c r="AE23" s="14" t="s">
        <v>128</v>
      </c>
      <c r="AF23" s="14" t="s">
        <v>128</v>
      </c>
      <c r="AG23" s="14" t="s">
        <v>128</v>
      </c>
      <c r="AH23" s="14" t="s">
        <v>128</v>
      </c>
      <c r="AI23" s="14" t="s">
        <v>128</v>
      </c>
      <c r="AJ23" s="14" t="s">
        <v>128</v>
      </c>
      <c r="AK23" s="14" t="s">
        <v>128</v>
      </c>
      <c r="AL23" s="14" t="s">
        <v>128</v>
      </c>
      <c r="AM23" s="14" t="s">
        <v>128</v>
      </c>
      <c r="AN23" s="14" t="s">
        <v>128</v>
      </c>
      <c r="AO23" s="14" t="s">
        <v>128</v>
      </c>
      <c r="AP23" s="14" t="s">
        <v>128</v>
      </c>
      <c r="AQ23" s="14" t="s">
        <v>128</v>
      </c>
      <c r="AR23" s="8"/>
    </row>
    <row r="24" spans="1:44" x14ac:dyDescent="0.2">
      <c r="A24" s="16" t="s">
        <v>495</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row>
    <row r="25" spans="1:44" x14ac:dyDescent="0.2">
      <c r="A25" s="18" t="s">
        <v>144</v>
      </c>
    </row>
  </sheetData>
  <mergeCells count="17">
    <mergeCell ref="B12:B14"/>
    <mergeCell ref="B15:B17"/>
    <mergeCell ref="B18:B20"/>
    <mergeCell ref="B21:B23"/>
    <mergeCell ref="A6:A23"/>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1F00-000000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496</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497</v>
      </c>
      <c r="B6" s="24" t="s">
        <v>498</v>
      </c>
      <c r="C6" s="12">
        <v>0.41093791725750001</v>
      </c>
      <c r="D6" s="12">
        <v>0.35011444878600001</v>
      </c>
      <c r="E6" s="12">
        <v>0.41913145087690001</v>
      </c>
      <c r="F6" s="12">
        <v>0.38129545263429998</v>
      </c>
      <c r="G6" s="12">
        <v>0.48869880507930002</v>
      </c>
      <c r="H6" s="12">
        <v>0.53320847817649997</v>
      </c>
      <c r="I6" s="12">
        <v>0.39854644820829999</v>
      </c>
      <c r="J6" s="12">
        <v>0.41408140877439997</v>
      </c>
      <c r="K6" s="12">
        <v>0.38757418021169998</v>
      </c>
      <c r="L6" s="12">
        <v>0.36694760172669999</v>
      </c>
      <c r="M6" s="12">
        <v>0.34925148522650001</v>
      </c>
      <c r="N6" s="12">
        <v>0.4734650825133</v>
      </c>
      <c r="O6" s="12">
        <v>2.8494121772229999E-2</v>
      </c>
      <c r="P6" s="12">
        <v>0.24271097750699999</v>
      </c>
      <c r="Q6" s="12">
        <v>0.138269075583</v>
      </c>
      <c r="R6" s="12">
        <v>0.3872814643302</v>
      </c>
      <c r="S6" s="12">
        <v>0.92679938026319997</v>
      </c>
      <c r="T6" s="12">
        <v>0.92274418814260006</v>
      </c>
      <c r="U6" s="12">
        <v>0.93869467176520005</v>
      </c>
      <c r="V6" s="12">
        <v>1.4887555590719999E-2</v>
      </c>
      <c r="W6" s="12">
        <v>0.1748780306412</v>
      </c>
      <c r="X6" s="12">
        <v>0.52640631046380004</v>
      </c>
      <c r="Y6" s="12">
        <v>0.91552848947140009</v>
      </c>
      <c r="Z6" s="12">
        <v>0.86782889448290002</v>
      </c>
      <c r="AA6" s="12">
        <v>0.47335267507630002</v>
      </c>
      <c r="AB6" s="12">
        <v>0.30387626845459997</v>
      </c>
      <c r="AC6" s="12">
        <v>0.30074177787560002</v>
      </c>
      <c r="AD6" s="12">
        <v>0.59767583166280003</v>
      </c>
      <c r="AE6" s="12">
        <v>0.3682729329387</v>
      </c>
      <c r="AF6" s="12">
        <v>0.32810930254010001</v>
      </c>
      <c r="AG6" s="12">
        <v>0.4661483261496</v>
      </c>
      <c r="AH6" s="12">
        <v>0.6523199456705</v>
      </c>
      <c r="AI6" s="12">
        <v>0.67710364765179998</v>
      </c>
      <c r="AJ6" s="12">
        <v>0.81666153950850007</v>
      </c>
      <c r="AK6" s="12">
        <v>0.60870754723330001</v>
      </c>
      <c r="AL6" s="12">
        <v>0</v>
      </c>
      <c r="AM6" s="12">
        <v>0.38270543163969989</v>
      </c>
      <c r="AN6" s="12">
        <v>0.28121935593910002</v>
      </c>
      <c r="AO6" s="12">
        <v>0.43722071669520002</v>
      </c>
      <c r="AP6" s="12">
        <v>0.4814386013095</v>
      </c>
      <c r="AQ6" s="12">
        <v>0.47707798776929999</v>
      </c>
      <c r="AR6" s="8"/>
    </row>
    <row r="7" spans="1:44" x14ac:dyDescent="0.2">
      <c r="A7" s="23"/>
      <c r="B7" s="23"/>
      <c r="C7" s="13">
        <v>536</v>
      </c>
      <c r="D7" s="13">
        <v>99</v>
      </c>
      <c r="E7" s="13">
        <v>145</v>
      </c>
      <c r="F7" s="13">
        <v>143</v>
      </c>
      <c r="G7" s="13">
        <v>149</v>
      </c>
      <c r="H7" s="13">
        <v>54</v>
      </c>
      <c r="I7" s="13">
        <v>78</v>
      </c>
      <c r="J7" s="13">
        <v>82</v>
      </c>
      <c r="K7" s="13">
        <v>121</v>
      </c>
      <c r="L7" s="13">
        <v>158</v>
      </c>
      <c r="M7" s="13">
        <v>268</v>
      </c>
      <c r="N7" s="13">
        <v>232</v>
      </c>
      <c r="O7" s="13">
        <v>10</v>
      </c>
      <c r="P7" s="13">
        <v>35</v>
      </c>
      <c r="Q7" s="13">
        <v>27</v>
      </c>
      <c r="R7" s="13">
        <v>68</v>
      </c>
      <c r="S7" s="13">
        <v>129</v>
      </c>
      <c r="T7" s="13">
        <v>49</v>
      </c>
      <c r="U7" s="13">
        <v>147</v>
      </c>
      <c r="V7" s="13">
        <v>6</v>
      </c>
      <c r="W7" s="13">
        <v>69</v>
      </c>
      <c r="X7" s="13">
        <v>128</v>
      </c>
      <c r="Y7" s="13">
        <v>218</v>
      </c>
      <c r="Z7" s="13">
        <v>78</v>
      </c>
      <c r="AA7" s="13">
        <v>4</v>
      </c>
      <c r="AB7" s="13">
        <v>153</v>
      </c>
      <c r="AC7" s="13">
        <v>38</v>
      </c>
      <c r="AD7" s="13">
        <v>13</v>
      </c>
      <c r="AE7" s="13">
        <v>22</v>
      </c>
      <c r="AF7" s="13">
        <v>46</v>
      </c>
      <c r="AG7" s="13">
        <v>18</v>
      </c>
      <c r="AH7" s="13">
        <v>3</v>
      </c>
      <c r="AI7" s="13">
        <v>12</v>
      </c>
      <c r="AJ7" s="13">
        <v>2</v>
      </c>
      <c r="AK7" s="13">
        <v>201</v>
      </c>
      <c r="AL7" s="13">
        <v>0</v>
      </c>
      <c r="AM7" s="13">
        <v>23</v>
      </c>
      <c r="AN7" s="13">
        <v>81</v>
      </c>
      <c r="AO7" s="13">
        <v>211</v>
      </c>
      <c r="AP7" s="13">
        <v>173</v>
      </c>
      <c r="AQ7" s="13">
        <v>15</v>
      </c>
      <c r="AR7" s="8"/>
    </row>
    <row r="8" spans="1:44" x14ac:dyDescent="0.2">
      <c r="A8" s="23"/>
      <c r="B8" s="23"/>
      <c r="C8" s="14" t="s">
        <v>128</v>
      </c>
      <c r="D8" s="14"/>
      <c r="E8" s="14"/>
      <c r="F8" s="14"/>
      <c r="G8" s="14"/>
      <c r="H8" s="14"/>
      <c r="I8" s="14"/>
      <c r="J8" s="14"/>
      <c r="K8" s="14"/>
      <c r="L8" s="14"/>
      <c r="M8" s="14"/>
      <c r="N8" s="15" t="s">
        <v>154</v>
      </c>
      <c r="O8" s="14"/>
      <c r="P8" s="15" t="s">
        <v>154</v>
      </c>
      <c r="Q8" s="15" t="s">
        <v>154</v>
      </c>
      <c r="R8" s="15" t="s">
        <v>238</v>
      </c>
      <c r="S8" s="15" t="s">
        <v>204</v>
      </c>
      <c r="T8" s="15" t="s">
        <v>204</v>
      </c>
      <c r="U8" s="15" t="s">
        <v>204</v>
      </c>
      <c r="V8" s="14"/>
      <c r="W8" s="15" t="s">
        <v>154</v>
      </c>
      <c r="X8" s="15" t="s">
        <v>173</v>
      </c>
      <c r="Y8" s="15" t="s">
        <v>151</v>
      </c>
      <c r="Z8" s="15" t="s">
        <v>156</v>
      </c>
      <c r="AA8" s="15" t="s">
        <v>154</v>
      </c>
      <c r="AB8" s="14"/>
      <c r="AC8" s="14"/>
      <c r="AD8" s="14"/>
      <c r="AE8" s="14"/>
      <c r="AF8" s="14"/>
      <c r="AG8" s="14"/>
      <c r="AH8" s="14"/>
      <c r="AI8" s="14"/>
      <c r="AJ8" s="14"/>
      <c r="AK8" s="15" t="s">
        <v>499</v>
      </c>
      <c r="AL8" s="14"/>
      <c r="AM8" s="14"/>
      <c r="AN8" s="14"/>
      <c r="AO8" s="15" t="s">
        <v>218</v>
      </c>
      <c r="AP8" s="15" t="s">
        <v>218</v>
      </c>
      <c r="AQ8" s="14"/>
      <c r="AR8" s="8"/>
    </row>
    <row r="9" spans="1:44" x14ac:dyDescent="0.2">
      <c r="A9" s="27"/>
      <c r="B9" s="24" t="s">
        <v>500</v>
      </c>
      <c r="C9" s="12">
        <v>0.46408604183090002</v>
      </c>
      <c r="D9" s="12">
        <v>0.49986699748239999</v>
      </c>
      <c r="E9" s="12">
        <v>0.45694320483020001</v>
      </c>
      <c r="F9" s="12">
        <v>0.50141781850059997</v>
      </c>
      <c r="G9" s="12">
        <v>0.39770247415350002</v>
      </c>
      <c r="H9" s="12">
        <v>0.31068086536360001</v>
      </c>
      <c r="I9" s="12">
        <v>0.39261997613900002</v>
      </c>
      <c r="J9" s="12">
        <v>0.47723724198970002</v>
      </c>
      <c r="K9" s="12">
        <v>0.51860217662020003</v>
      </c>
      <c r="L9" s="12">
        <v>0.54828597327420003</v>
      </c>
      <c r="M9" s="12">
        <v>0.53511955545129997</v>
      </c>
      <c r="N9" s="12">
        <v>0.39343972973899999</v>
      </c>
      <c r="O9" s="12">
        <v>0.92460236114619998</v>
      </c>
      <c r="P9" s="12">
        <v>0.57102131100210007</v>
      </c>
      <c r="Q9" s="12">
        <v>0.70514972656419994</v>
      </c>
      <c r="R9" s="12">
        <v>0.32103617732989997</v>
      </c>
      <c r="S9" s="12">
        <v>8.1364679478909997E-3</v>
      </c>
      <c r="T9" s="12">
        <v>7.1361107222889996E-3</v>
      </c>
      <c r="U9" s="12">
        <v>0</v>
      </c>
      <c r="V9" s="12">
        <v>0.92394990391880005</v>
      </c>
      <c r="W9" s="12">
        <v>0.65618345365300002</v>
      </c>
      <c r="X9" s="12">
        <v>0.28993276249970001</v>
      </c>
      <c r="Y9" s="12">
        <v>9.6139155801670002E-3</v>
      </c>
      <c r="Z9" s="12">
        <v>0</v>
      </c>
      <c r="AA9" s="12">
        <v>0.37605205909599998</v>
      </c>
      <c r="AB9" s="12">
        <v>0.5568692088178</v>
      </c>
      <c r="AC9" s="12">
        <v>0.6058937889689</v>
      </c>
      <c r="AD9" s="12">
        <v>0.2371526207395</v>
      </c>
      <c r="AE9" s="12">
        <v>0.4980158318299</v>
      </c>
      <c r="AF9" s="12">
        <v>0.63063841162190004</v>
      </c>
      <c r="AG9" s="12">
        <v>0.50043936559800006</v>
      </c>
      <c r="AH9" s="12">
        <v>0.3476800543295</v>
      </c>
      <c r="AI9" s="12">
        <v>0.17866211496789999</v>
      </c>
      <c r="AJ9" s="12">
        <v>0.18333846049149999</v>
      </c>
      <c r="AK9" s="12">
        <v>0.2320824423549</v>
      </c>
      <c r="AL9" s="12">
        <v>0.6215429856593</v>
      </c>
      <c r="AM9" s="12">
        <v>0.47621076841280002</v>
      </c>
      <c r="AN9" s="12">
        <v>0.59101456325220003</v>
      </c>
      <c r="AO9" s="12">
        <v>0.42020616432480001</v>
      </c>
      <c r="AP9" s="12">
        <v>0.42209936366810002</v>
      </c>
      <c r="AQ9" s="12">
        <v>0.40924376485870001</v>
      </c>
      <c r="AR9" s="8"/>
    </row>
    <row r="10" spans="1:44" x14ac:dyDescent="0.2">
      <c r="A10" s="23"/>
      <c r="B10" s="23"/>
      <c r="C10" s="13">
        <v>574</v>
      </c>
      <c r="D10" s="13">
        <v>127</v>
      </c>
      <c r="E10" s="13">
        <v>154</v>
      </c>
      <c r="F10" s="13">
        <v>171</v>
      </c>
      <c r="G10" s="13">
        <v>122</v>
      </c>
      <c r="H10" s="13">
        <v>30</v>
      </c>
      <c r="I10" s="13">
        <v>68</v>
      </c>
      <c r="J10" s="13">
        <v>86</v>
      </c>
      <c r="K10" s="13">
        <v>135</v>
      </c>
      <c r="L10" s="13">
        <v>203</v>
      </c>
      <c r="M10" s="13">
        <v>359</v>
      </c>
      <c r="N10" s="13">
        <v>173</v>
      </c>
      <c r="O10" s="13">
        <v>278</v>
      </c>
      <c r="P10" s="13">
        <v>60</v>
      </c>
      <c r="Q10" s="13">
        <v>106</v>
      </c>
      <c r="R10" s="13">
        <v>60</v>
      </c>
      <c r="S10" s="13">
        <v>1</v>
      </c>
      <c r="T10" s="13">
        <v>1</v>
      </c>
      <c r="U10" s="13">
        <v>0</v>
      </c>
      <c r="V10" s="13">
        <v>258</v>
      </c>
      <c r="W10" s="13">
        <v>223</v>
      </c>
      <c r="X10" s="13">
        <v>54</v>
      </c>
      <c r="Y10" s="13">
        <v>3</v>
      </c>
      <c r="Z10" s="13">
        <v>0</v>
      </c>
      <c r="AA10" s="13">
        <v>3</v>
      </c>
      <c r="AB10" s="13">
        <v>296</v>
      </c>
      <c r="AC10" s="13">
        <v>71</v>
      </c>
      <c r="AD10" s="13">
        <v>9</v>
      </c>
      <c r="AE10" s="13">
        <v>25</v>
      </c>
      <c r="AF10" s="13">
        <v>48</v>
      </c>
      <c r="AG10" s="13">
        <v>15</v>
      </c>
      <c r="AH10" s="13">
        <v>2</v>
      </c>
      <c r="AI10" s="13">
        <v>2</v>
      </c>
      <c r="AJ10" s="13">
        <v>1</v>
      </c>
      <c r="AK10" s="13">
        <v>76</v>
      </c>
      <c r="AL10" s="13">
        <v>2</v>
      </c>
      <c r="AM10" s="13">
        <v>32</v>
      </c>
      <c r="AN10" s="13">
        <v>143</v>
      </c>
      <c r="AO10" s="13">
        <v>202</v>
      </c>
      <c r="AP10" s="13">
        <v>143</v>
      </c>
      <c r="AQ10" s="13">
        <v>15</v>
      </c>
      <c r="AR10" s="8"/>
    </row>
    <row r="11" spans="1:44" x14ac:dyDescent="0.2">
      <c r="A11" s="23"/>
      <c r="B11" s="23"/>
      <c r="C11" s="14" t="s">
        <v>128</v>
      </c>
      <c r="D11" s="14"/>
      <c r="E11" s="14"/>
      <c r="F11" s="14"/>
      <c r="G11" s="14"/>
      <c r="H11" s="14"/>
      <c r="I11" s="14"/>
      <c r="J11" s="14"/>
      <c r="K11" s="15" t="s">
        <v>133</v>
      </c>
      <c r="L11" s="15" t="s">
        <v>133</v>
      </c>
      <c r="M11" s="15" t="s">
        <v>197</v>
      </c>
      <c r="N11" s="14"/>
      <c r="O11" s="15" t="s">
        <v>291</v>
      </c>
      <c r="P11" s="15" t="s">
        <v>212</v>
      </c>
      <c r="Q11" s="15" t="s">
        <v>246</v>
      </c>
      <c r="R11" s="15" t="s">
        <v>214</v>
      </c>
      <c r="S11" s="14"/>
      <c r="T11" s="14"/>
      <c r="U11" s="14"/>
      <c r="V11" s="15" t="s">
        <v>247</v>
      </c>
      <c r="W11" s="15" t="s">
        <v>248</v>
      </c>
      <c r="X11" s="15" t="s">
        <v>165</v>
      </c>
      <c r="Y11" s="14"/>
      <c r="Z11" s="14"/>
      <c r="AA11" s="15" t="s">
        <v>165</v>
      </c>
      <c r="AB11" s="15" t="s">
        <v>249</v>
      </c>
      <c r="AC11" s="15" t="s">
        <v>249</v>
      </c>
      <c r="AD11" s="14"/>
      <c r="AE11" s="14"/>
      <c r="AF11" s="15" t="s">
        <v>501</v>
      </c>
      <c r="AG11" s="14"/>
      <c r="AH11" s="14"/>
      <c r="AI11" s="14"/>
      <c r="AJ11" s="14"/>
      <c r="AK11" s="14"/>
      <c r="AL11" s="14"/>
      <c r="AM11" s="14"/>
      <c r="AN11" s="15" t="s">
        <v>162</v>
      </c>
      <c r="AO11" s="14"/>
      <c r="AP11" s="14"/>
      <c r="AQ11" s="14"/>
      <c r="AR11" s="8"/>
    </row>
    <row r="12" spans="1:44" x14ac:dyDescent="0.2">
      <c r="A12" s="27"/>
      <c r="B12" s="24" t="s">
        <v>502</v>
      </c>
      <c r="C12" s="12">
        <v>5.1768694021750002E-2</v>
      </c>
      <c r="D12" s="12">
        <v>6.1335393130869997E-2</v>
      </c>
      <c r="E12" s="12">
        <v>6.3213937837160006E-2</v>
      </c>
      <c r="F12" s="12">
        <v>3.6218037445530003E-2</v>
      </c>
      <c r="G12" s="12">
        <v>4.8788567276960002E-2</v>
      </c>
      <c r="H12" s="12">
        <v>5.1442616790380001E-2</v>
      </c>
      <c r="I12" s="12">
        <v>0.1029224477083</v>
      </c>
      <c r="J12" s="12">
        <v>3.7717202145350001E-2</v>
      </c>
      <c r="K12" s="12">
        <v>5.4439555988720002E-2</v>
      </c>
      <c r="L12" s="12">
        <v>2.3240953107130001E-2</v>
      </c>
      <c r="M12" s="12">
        <v>4.500256518582E-2</v>
      </c>
      <c r="N12" s="12">
        <v>5.3441041058060003E-2</v>
      </c>
      <c r="O12" s="12">
        <v>1.1127781358589999E-2</v>
      </c>
      <c r="P12" s="12">
        <v>0.120526337478</v>
      </c>
      <c r="Q12" s="12">
        <v>9.0607580266260007E-2</v>
      </c>
      <c r="R12" s="12">
        <v>0.13672336700689999</v>
      </c>
      <c r="S12" s="12">
        <v>6.9259935325509999E-3</v>
      </c>
      <c r="T12" s="12">
        <v>1.649483649449E-2</v>
      </c>
      <c r="U12" s="12">
        <v>4.5682980321439994E-3</v>
      </c>
      <c r="V12" s="12">
        <v>2.769083532786E-2</v>
      </c>
      <c r="W12" s="12">
        <v>6.7592891844559994E-2</v>
      </c>
      <c r="X12" s="12">
        <v>9.9298823736280004E-2</v>
      </c>
      <c r="Y12" s="12">
        <v>2.9117962206989999E-2</v>
      </c>
      <c r="Z12" s="12">
        <v>0</v>
      </c>
      <c r="AA12" s="12">
        <v>0</v>
      </c>
      <c r="AB12" s="12">
        <v>5.6153955739149997E-2</v>
      </c>
      <c r="AC12" s="12">
        <v>4.8990023353469997E-2</v>
      </c>
      <c r="AD12" s="12">
        <v>4.7908489683470001E-2</v>
      </c>
      <c r="AE12" s="12">
        <v>7.3805634470000006E-2</v>
      </c>
      <c r="AF12" s="12">
        <v>7.4832890797030009E-3</v>
      </c>
      <c r="AG12" s="12">
        <v>3.3412308252420003E-2</v>
      </c>
      <c r="AH12" s="12">
        <v>0</v>
      </c>
      <c r="AI12" s="12">
        <v>8.1041926746440007E-2</v>
      </c>
      <c r="AJ12" s="12">
        <v>0</v>
      </c>
      <c r="AK12" s="12">
        <v>6.310481386906E-2</v>
      </c>
      <c r="AL12" s="12">
        <v>0.3784570143407</v>
      </c>
      <c r="AM12" s="12">
        <v>4.2830180646269998E-2</v>
      </c>
      <c r="AN12" s="12">
        <v>7.2485081399990006E-2</v>
      </c>
      <c r="AO12" s="12">
        <v>4.2149661225810001E-2</v>
      </c>
      <c r="AP12" s="12">
        <v>4.8946117176939988E-2</v>
      </c>
      <c r="AQ12" s="12">
        <v>4.2096521526979999E-2</v>
      </c>
      <c r="AR12" s="8"/>
    </row>
    <row r="13" spans="1:44" x14ac:dyDescent="0.2">
      <c r="A13" s="23"/>
      <c r="B13" s="23"/>
      <c r="C13" s="13">
        <v>69</v>
      </c>
      <c r="D13" s="13">
        <v>19</v>
      </c>
      <c r="E13" s="13">
        <v>21</v>
      </c>
      <c r="F13" s="13">
        <v>13</v>
      </c>
      <c r="G13" s="13">
        <v>16</v>
      </c>
      <c r="H13" s="13">
        <v>5</v>
      </c>
      <c r="I13" s="13">
        <v>24</v>
      </c>
      <c r="J13" s="13">
        <v>12</v>
      </c>
      <c r="K13" s="13">
        <v>12</v>
      </c>
      <c r="L13" s="13">
        <v>11</v>
      </c>
      <c r="M13" s="13">
        <v>37</v>
      </c>
      <c r="N13" s="13">
        <v>24</v>
      </c>
      <c r="O13" s="13">
        <v>5</v>
      </c>
      <c r="P13" s="13">
        <v>15</v>
      </c>
      <c r="Q13" s="13">
        <v>14</v>
      </c>
      <c r="R13" s="13">
        <v>24</v>
      </c>
      <c r="S13" s="13">
        <v>1</v>
      </c>
      <c r="T13" s="13">
        <v>1</v>
      </c>
      <c r="U13" s="13">
        <v>1</v>
      </c>
      <c r="V13" s="13">
        <v>11</v>
      </c>
      <c r="W13" s="13">
        <v>24</v>
      </c>
      <c r="X13" s="13">
        <v>21</v>
      </c>
      <c r="Y13" s="13">
        <v>9</v>
      </c>
      <c r="Z13" s="13">
        <v>0</v>
      </c>
      <c r="AA13" s="13">
        <v>0</v>
      </c>
      <c r="AB13" s="13">
        <v>35</v>
      </c>
      <c r="AC13" s="13">
        <v>6</v>
      </c>
      <c r="AD13" s="13">
        <v>1</v>
      </c>
      <c r="AE13" s="13">
        <v>3</v>
      </c>
      <c r="AF13" s="13">
        <v>1</v>
      </c>
      <c r="AG13" s="13">
        <v>1</v>
      </c>
      <c r="AH13" s="13">
        <v>0</v>
      </c>
      <c r="AI13" s="13">
        <v>1</v>
      </c>
      <c r="AJ13" s="13">
        <v>0</v>
      </c>
      <c r="AK13" s="13">
        <v>19</v>
      </c>
      <c r="AL13" s="13">
        <v>1</v>
      </c>
      <c r="AM13" s="13">
        <v>3</v>
      </c>
      <c r="AN13" s="13">
        <v>17</v>
      </c>
      <c r="AO13" s="13">
        <v>22</v>
      </c>
      <c r="AP13" s="13">
        <v>20</v>
      </c>
      <c r="AQ13" s="13">
        <v>2</v>
      </c>
      <c r="AR13" s="8"/>
    </row>
    <row r="14" spans="1:44" x14ac:dyDescent="0.2">
      <c r="A14" s="23"/>
      <c r="B14" s="23"/>
      <c r="C14" s="14" t="s">
        <v>128</v>
      </c>
      <c r="D14" s="14"/>
      <c r="E14" s="14"/>
      <c r="F14" s="14"/>
      <c r="G14" s="14"/>
      <c r="H14" s="14"/>
      <c r="I14" s="15" t="s">
        <v>175</v>
      </c>
      <c r="J14" s="14"/>
      <c r="K14" s="14"/>
      <c r="L14" s="14"/>
      <c r="M14" s="14"/>
      <c r="N14" s="14"/>
      <c r="O14" s="14"/>
      <c r="P14" s="15" t="s">
        <v>503</v>
      </c>
      <c r="Q14" s="15" t="s">
        <v>504</v>
      </c>
      <c r="R14" s="15" t="s">
        <v>505</v>
      </c>
      <c r="S14" s="14"/>
      <c r="T14" s="14"/>
      <c r="U14" s="14"/>
      <c r="V14" s="14"/>
      <c r="W14" s="14"/>
      <c r="X14" s="15" t="s">
        <v>297</v>
      </c>
      <c r="Y14" s="14"/>
      <c r="Z14" s="14"/>
      <c r="AA14" s="14"/>
      <c r="AB14" s="14"/>
      <c r="AC14" s="14"/>
      <c r="AD14" s="14"/>
      <c r="AE14" s="14"/>
      <c r="AF14" s="14"/>
      <c r="AG14" s="14"/>
      <c r="AH14" s="14"/>
      <c r="AI14" s="14"/>
      <c r="AJ14" s="14"/>
      <c r="AK14" s="14"/>
      <c r="AL14" s="14"/>
      <c r="AM14" s="14"/>
      <c r="AN14" s="14"/>
      <c r="AO14" s="14"/>
      <c r="AP14" s="14"/>
      <c r="AQ14" s="14"/>
      <c r="AR14" s="8"/>
    </row>
    <row r="15" spans="1:44" x14ac:dyDescent="0.2">
      <c r="A15" s="27"/>
      <c r="B15" s="24" t="s">
        <v>491</v>
      </c>
      <c r="C15" s="12">
        <v>2.290328843357E-2</v>
      </c>
      <c r="D15" s="12">
        <v>2.871146360715E-2</v>
      </c>
      <c r="E15" s="12">
        <v>2.0016268091039999E-2</v>
      </c>
      <c r="F15" s="12">
        <v>2.4198641428039999E-2</v>
      </c>
      <c r="G15" s="12">
        <v>1.9650520538369999E-2</v>
      </c>
      <c r="H15" s="12">
        <v>4.2144227995680003E-2</v>
      </c>
      <c r="I15" s="12">
        <v>3.9667808370270001E-2</v>
      </c>
      <c r="J15" s="12">
        <v>1.5848178632749999E-2</v>
      </c>
      <c r="K15" s="12">
        <v>1.4378551765000001E-2</v>
      </c>
      <c r="L15" s="12">
        <v>1.6991800407300001E-2</v>
      </c>
      <c r="M15" s="12">
        <v>3.0411447631580001E-2</v>
      </c>
      <c r="N15" s="12">
        <v>1.8572569975760001E-2</v>
      </c>
      <c r="O15" s="12">
        <v>4.8333806608889997E-3</v>
      </c>
      <c r="P15" s="12">
        <v>8.4599373009609999E-3</v>
      </c>
      <c r="Q15" s="12">
        <v>2.5565372651660001E-3</v>
      </c>
      <c r="R15" s="12">
        <v>4.3847916897270002E-2</v>
      </c>
      <c r="S15" s="12">
        <v>2.7303058327549999E-2</v>
      </c>
      <c r="T15" s="12">
        <v>5.3624864640569987E-2</v>
      </c>
      <c r="U15" s="12">
        <v>5.2707450429689988E-2</v>
      </c>
      <c r="V15" s="12">
        <v>1.6961134424739999E-2</v>
      </c>
      <c r="W15" s="12">
        <v>9.5553825747379997E-3</v>
      </c>
      <c r="X15" s="12">
        <v>1.7186956877980001E-2</v>
      </c>
      <c r="Y15" s="12">
        <v>2.3046547759370001E-2</v>
      </c>
      <c r="Z15" s="12">
        <v>0.12526429507010001</v>
      </c>
      <c r="AA15" s="12">
        <v>0</v>
      </c>
      <c r="AB15" s="12">
        <v>9.2439875846209996E-3</v>
      </c>
      <c r="AC15" s="12">
        <v>1.6464261873429999E-2</v>
      </c>
      <c r="AD15" s="12">
        <v>4.2153432157039997E-2</v>
      </c>
      <c r="AE15" s="12">
        <v>0</v>
      </c>
      <c r="AF15" s="12">
        <v>7.4232696468630004E-3</v>
      </c>
      <c r="AG15" s="12">
        <v>0</v>
      </c>
      <c r="AH15" s="12">
        <v>0</v>
      </c>
      <c r="AI15" s="12">
        <v>0</v>
      </c>
      <c r="AJ15" s="12">
        <v>0</v>
      </c>
      <c r="AK15" s="12">
        <v>6.1073589267240012E-2</v>
      </c>
      <c r="AL15" s="12">
        <v>0</v>
      </c>
      <c r="AM15" s="12">
        <v>2.5335225464509999E-2</v>
      </c>
      <c r="AN15" s="12">
        <v>1.96424870269E-2</v>
      </c>
      <c r="AO15" s="12">
        <v>3.3884162205189999E-2</v>
      </c>
      <c r="AP15" s="12">
        <v>8.1213686060850002E-3</v>
      </c>
      <c r="AQ15" s="12">
        <v>7.1581725844969996E-2</v>
      </c>
      <c r="AR15" s="8"/>
    </row>
    <row r="16" spans="1:44" x14ac:dyDescent="0.2">
      <c r="A16" s="23"/>
      <c r="B16" s="23"/>
      <c r="C16" s="13">
        <v>25</v>
      </c>
      <c r="D16" s="13">
        <v>6</v>
      </c>
      <c r="E16" s="13">
        <v>6</v>
      </c>
      <c r="F16" s="13">
        <v>8</v>
      </c>
      <c r="G16" s="13">
        <v>5</v>
      </c>
      <c r="H16" s="13">
        <v>4</v>
      </c>
      <c r="I16" s="13">
        <v>5</v>
      </c>
      <c r="J16" s="13">
        <v>4</v>
      </c>
      <c r="K16" s="13">
        <v>4</v>
      </c>
      <c r="L16" s="13">
        <v>8</v>
      </c>
      <c r="M16" s="13">
        <v>16</v>
      </c>
      <c r="N16" s="13">
        <v>9</v>
      </c>
      <c r="O16" s="13">
        <v>2</v>
      </c>
      <c r="P16" s="13">
        <v>1</v>
      </c>
      <c r="Q16" s="13">
        <v>1</v>
      </c>
      <c r="R16" s="13">
        <v>9</v>
      </c>
      <c r="S16" s="13">
        <v>3</v>
      </c>
      <c r="T16" s="13">
        <v>1</v>
      </c>
      <c r="U16" s="13">
        <v>4</v>
      </c>
      <c r="V16" s="13">
        <v>5</v>
      </c>
      <c r="W16" s="13">
        <v>6</v>
      </c>
      <c r="X16" s="13">
        <v>4</v>
      </c>
      <c r="Y16" s="13">
        <v>4</v>
      </c>
      <c r="Z16" s="13">
        <v>6</v>
      </c>
      <c r="AA16" s="13">
        <v>0</v>
      </c>
      <c r="AB16" s="13">
        <v>7</v>
      </c>
      <c r="AC16" s="13">
        <v>2</v>
      </c>
      <c r="AD16" s="13">
        <v>1</v>
      </c>
      <c r="AE16" s="13">
        <v>0</v>
      </c>
      <c r="AF16" s="13">
        <v>2</v>
      </c>
      <c r="AG16" s="13">
        <v>0</v>
      </c>
      <c r="AH16" s="13">
        <v>0</v>
      </c>
      <c r="AI16" s="13">
        <v>0</v>
      </c>
      <c r="AJ16" s="13">
        <v>0</v>
      </c>
      <c r="AK16" s="13">
        <v>13</v>
      </c>
      <c r="AL16" s="13">
        <v>0</v>
      </c>
      <c r="AM16" s="13">
        <v>1</v>
      </c>
      <c r="AN16" s="13">
        <v>4</v>
      </c>
      <c r="AO16" s="13">
        <v>14</v>
      </c>
      <c r="AP16" s="13">
        <v>4</v>
      </c>
      <c r="AQ16" s="13">
        <v>2</v>
      </c>
      <c r="AR16" s="8"/>
    </row>
    <row r="17" spans="1:44" x14ac:dyDescent="0.2">
      <c r="A17" s="23"/>
      <c r="B17" s="23"/>
      <c r="C17" s="14" t="s">
        <v>128</v>
      </c>
      <c r="D17" s="14"/>
      <c r="E17" s="14"/>
      <c r="F17" s="14"/>
      <c r="G17" s="14"/>
      <c r="H17" s="14"/>
      <c r="I17" s="14"/>
      <c r="J17" s="14"/>
      <c r="K17" s="14"/>
      <c r="L17" s="14"/>
      <c r="M17" s="14"/>
      <c r="N17" s="14"/>
      <c r="O17" s="14"/>
      <c r="P17" s="14"/>
      <c r="Q17" s="14"/>
      <c r="R17" s="15" t="s">
        <v>149</v>
      </c>
      <c r="S17" s="14"/>
      <c r="T17" s="15" t="s">
        <v>218</v>
      </c>
      <c r="U17" s="15" t="s">
        <v>149</v>
      </c>
      <c r="V17" s="14"/>
      <c r="W17" s="14"/>
      <c r="X17" s="14"/>
      <c r="Y17" s="14"/>
      <c r="Z17" s="15" t="s">
        <v>296</v>
      </c>
      <c r="AA17" s="14"/>
      <c r="AB17" s="14"/>
      <c r="AC17" s="14"/>
      <c r="AD17" s="14"/>
      <c r="AE17" s="14"/>
      <c r="AF17" s="14"/>
      <c r="AG17" s="14"/>
      <c r="AH17" s="14"/>
      <c r="AI17" s="14"/>
      <c r="AJ17" s="14"/>
      <c r="AK17" s="15" t="s">
        <v>188</v>
      </c>
      <c r="AL17" s="14"/>
      <c r="AM17" s="14"/>
      <c r="AN17" s="14"/>
      <c r="AO17" s="14"/>
      <c r="AP17" s="14"/>
      <c r="AQ17" s="14"/>
      <c r="AR17" s="8"/>
    </row>
    <row r="18" spans="1:44" x14ac:dyDescent="0.2">
      <c r="A18" s="27"/>
      <c r="B18" s="24" t="s">
        <v>109</v>
      </c>
      <c r="C18" s="12">
        <v>5.0304058456279999E-2</v>
      </c>
      <c r="D18" s="12">
        <v>5.9971696993570002E-2</v>
      </c>
      <c r="E18" s="12">
        <v>4.0695138364709997E-2</v>
      </c>
      <c r="F18" s="12">
        <v>5.6870049991590003E-2</v>
      </c>
      <c r="G18" s="12">
        <v>4.5159632951860013E-2</v>
      </c>
      <c r="H18" s="12">
        <v>6.2523811673850002E-2</v>
      </c>
      <c r="I18" s="12">
        <v>6.6243319574169998E-2</v>
      </c>
      <c r="J18" s="12">
        <v>5.5115968457840003E-2</v>
      </c>
      <c r="K18" s="12">
        <v>2.500553541433E-2</v>
      </c>
      <c r="L18" s="12">
        <v>4.4533671484670002E-2</v>
      </c>
      <c r="M18" s="12">
        <v>4.0214946504759999E-2</v>
      </c>
      <c r="N18" s="12">
        <v>6.1081576713799997E-2</v>
      </c>
      <c r="O18" s="12">
        <v>3.0942355062079999E-2</v>
      </c>
      <c r="P18" s="12">
        <v>5.7281436711910001E-2</v>
      </c>
      <c r="Q18" s="12">
        <v>6.3417080321370001E-2</v>
      </c>
      <c r="R18" s="12">
        <v>0.11111107443569999</v>
      </c>
      <c r="S18" s="12">
        <v>3.083509992877E-2</v>
      </c>
      <c r="T18" s="12">
        <v>0</v>
      </c>
      <c r="U18" s="12">
        <v>4.0295797729440006E-3</v>
      </c>
      <c r="V18" s="12">
        <v>1.65105707379E-2</v>
      </c>
      <c r="W18" s="12">
        <v>9.1790241286519997E-2</v>
      </c>
      <c r="X18" s="12">
        <v>6.7175146422259996E-2</v>
      </c>
      <c r="Y18" s="12">
        <v>2.2693084982100001E-2</v>
      </c>
      <c r="Z18" s="12">
        <v>6.9068104469769999E-3</v>
      </c>
      <c r="AA18" s="12">
        <v>0.1505952658277</v>
      </c>
      <c r="AB18" s="12">
        <v>7.3856579403830003E-2</v>
      </c>
      <c r="AC18" s="12">
        <v>2.7910147928580001E-2</v>
      </c>
      <c r="AD18" s="12">
        <v>7.5109625757240006E-2</v>
      </c>
      <c r="AE18" s="12">
        <v>5.9905600761409987E-2</v>
      </c>
      <c r="AF18" s="12">
        <v>2.63457271114E-2</v>
      </c>
      <c r="AG18" s="12">
        <v>0</v>
      </c>
      <c r="AH18" s="12">
        <v>0</v>
      </c>
      <c r="AI18" s="12">
        <v>6.3192310633920001E-2</v>
      </c>
      <c r="AJ18" s="12">
        <v>0</v>
      </c>
      <c r="AK18" s="12">
        <v>3.5031607275510003E-2</v>
      </c>
      <c r="AL18" s="12">
        <v>0</v>
      </c>
      <c r="AM18" s="12">
        <v>7.2918393836780004E-2</v>
      </c>
      <c r="AN18" s="12">
        <v>3.563851238179E-2</v>
      </c>
      <c r="AO18" s="12">
        <v>6.653929554903E-2</v>
      </c>
      <c r="AP18" s="12">
        <v>3.9394549239349999E-2</v>
      </c>
      <c r="AQ18" s="12">
        <v>0</v>
      </c>
      <c r="AR18" s="8"/>
    </row>
    <row r="19" spans="1:44" x14ac:dyDescent="0.2">
      <c r="A19" s="23"/>
      <c r="B19" s="23"/>
      <c r="C19" s="13">
        <v>62</v>
      </c>
      <c r="D19" s="13">
        <v>16</v>
      </c>
      <c r="E19" s="13">
        <v>13</v>
      </c>
      <c r="F19" s="13">
        <v>18</v>
      </c>
      <c r="G19" s="13">
        <v>15</v>
      </c>
      <c r="H19" s="13">
        <v>8</v>
      </c>
      <c r="I19" s="13">
        <v>13</v>
      </c>
      <c r="J19" s="13">
        <v>10</v>
      </c>
      <c r="K19" s="13">
        <v>8</v>
      </c>
      <c r="L19" s="13">
        <v>17</v>
      </c>
      <c r="M19" s="13">
        <v>28</v>
      </c>
      <c r="N19" s="13">
        <v>30</v>
      </c>
      <c r="O19" s="13">
        <v>10</v>
      </c>
      <c r="P19" s="13">
        <v>8</v>
      </c>
      <c r="Q19" s="13">
        <v>10</v>
      </c>
      <c r="R19" s="13">
        <v>18</v>
      </c>
      <c r="S19" s="13">
        <v>5</v>
      </c>
      <c r="T19" s="13">
        <v>0</v>
      </c>
      <c r="U19" s="13">
        <v>1</v>
      </c>
      <c r="V19" s="13">
        <v>7</v>
      </c>
      <c r="W19" s="13">
        <v>27</v>
      </c>
      <c r="X19" s="13">
        <v>16</v>
      </c>
      <c r="Y19" s="13">
        <v>6</v>
      </c>
      <c r="Z19" s="13">
        <v>1</v>
      </c>
      <c r="AA19" s="13">
        <v>1</v>
      </c>
      <c r="AB19" s="13">
        <v>38</v>
      </c>
      <c r="AC19" s="13">
        <v>3</v>
      </c>
      <c r="AD19" s="13">
        <v>1</v>
      </c>
      <c r="AE19" s="13">
        <v>3</v>
      </c>
      <c r="AF19" s="13">
        <v>1</v>
      </c>
      <c r="AG19" s="13">
        <v>0</v>
      </c>
      <c r="AH19" s="13">
        <v>0</v>
      </c>
      <c r="AI19" s="13">
        <v>1</v>
      </c>
      <c r="AJ19" s="13">
        <v>0</v>
      </c>
      <c r="AK19" s="13">
        <v>13</v>
      </c>
      <c r="AL19" s="13">
        <v>0</v>
      </c>
      <c r="AM19" s="13">
        <v>1</v>
      </c>
      <c r="AN19" s="13">
        <v>9</v>
      </c>
      <c r="AO19" s="13">
        <v>33</v>
      </c>
      <c r="AP19" s="13">
        <v>15</v>
      </c>
      <c r="AQ19" s="13">
        <v>0</v>
      </c>
      <c r="AR19" s="8"/>
    </row>
    <row r="20" spans="1:44" x14ac:dyDescent="0.2">
      <c r="A20" s="23"/>
      <c r="B20" s="23"/>
      <c r="C20" s="14" t="s">
        <v>128</v>
      </c>
      <c r="D20" s="14"/>
      <c r="E20" s="14"/>
      <c r="F20" s="14"/>
      <c r="G20" s="14"/>
      <c r="H20" s="14"/>
      <c r="I20" s="14"/>
      <c r="J20" s="14"/>
      <c r="K20" s="14"/>
      <c r="L20" s="14"/>
      <c r="M20" s="14"/>
      <c r="N20" s="14"/>
      <c r="O20" s="14"/>
      <c r="P20" s="15" t="s">
        <v>160</v>
      </c>
      <c r="Q20" s="15" t="s">
        <v>160</v>
      </c>
      <c r="R20" s="15" t="s">
        <v>159</v>
      </c>
      <c r="S20" s="14"/>
      <c r="T20" s="14"/>
      <c r="U20" s="14"/>
      <c r="V20" s="14"/>
      <c r="W20" s="15" t="s">
        <v>506</v>
      </c>
      <c r="X20" s="15" t="s">
        <v>133</v>
      </c>
      <c r="Y20" s="14"/>
      <c r="Z20" s="14"/>
      <c r="AA20" s="15" t="s">
        <v>137</v>
      </c>
      <c r="AB20" s="14"/>
      <c r="AC20" s="14"/>
      <c r="AD20" s="14"/>
      <c r="AE20" s="14"/>
      <c r="AF20" s="14"/>
      <c r="AG20" s="14"/>
      <c r="AH20" s="14"/>
      <c r="AI20" s="14"/>
      <c r="AJ20" s="14"/>
      <c r="AK20" s="14"/>
      <c r="AL20" s="14"/>
      <c r="AM20" s="14"/>
      <c r="AN20" s="14"/>
      <c r="AO20" s="14"/>
      <c r="AP20" s="14"/>
      <c r="AQ20" s="14"/>
      <c r="AR20" s="8"/>
    </row>
    <row r="21" spans="1:44" x14ac:dyDescent="0.2">
      <c r="A21" s="27"/>
      <c r="B21" s="24" t="s">
        <v>67</v>
      </c>
      <c r="C21" s="12">
        <v>1</v>
      </c>
      <c r="D21" s="12">
        <v>1</v>
      </c>
      <c r="E21" s="12">
        <v>1</v>
      </c>
      <c r="F21" s="12">
        <v>1</v>
      </c>
      <c r="G21" s="12">
        <v>1</v>
      </c>
      <c r="H21" s="12">
        <v>1</v>
      </c>
      <c r="I21" s="12">
        <v>1</v>
      </c>
      <c r="J21" s="12">
        <v>1</v>
      </c>
      <c r="K21" s="12">
        <v>1</v>
      </c>
      <c r="L21" s="12">
        <v>1</v>
      </c>
      <c r="M21" s="12">
        <v>1</v>
      </c>
      <c r="N21" s="12">
        <v>1</v>
      </c>
      <c r="O21" s="12">
        <v>1</v>
      </c>
      <c r="P21" s="12">
        <v>1</v>
      </c>
      <c r="Q21" s="12">
        <v>1</v>
      </c>
      <c r="R21" s="12">
        <v>1</v>
      </c>
      <c r="S21" s="12">
        <v>1</v>
      </c>
      <c r="T21" s="12">
        <v>1</v>
      </c>
      <c r="U21" s="12">
        <v>1</v>
      </c>
      <c r="V21" s="12">
        <v>1</v>
      </c>
      <c r="W21" s="12">
        <v>1</v>
      </c>
      <c r="X21" s="12">
        <v>1</v>
      </c>
      <c r="Y21" s="12">
        <v>1</v>
      </c>
      <c r="Z21" s="12">
        <v>1</v>
      </c>
      <c r="AA21" s="12">
        <v>1</v>
      </c>
      <c r="AB21" s="12">
        <v>1</v>
      </c>
      <c r="AC21" s="12">
        <v>1</v>
      </c>
      <c r="AD21" s="12">
        <v>1</v>
      </c>
      <c r="AE21" s="12">
        <v>1</v>
      </c>
      <c r="AF21" s="12">
        <v>1</v>
      </c>
      <c r="AG21" s="12">
        <v>1</v>
      </c>
      <c r="AH21" s="12">
        <v>1</v>
      </c>
      <c r="AI21" s="12">
        <v>1</v>
      </c>
      <c r="AJ21" s="12">
        <v>1</v>
      </c>
      <c r="AK21" s="12">
        <v>1</v>
      </c>
      <c r="AL21" s="12">
        <v>1</v>
      </c>
      <c r="AM21" s="12">
        <v>1</v>
      </c>
      <c r="AN21" s="12">
        <v>1</v>
      </c>
      <c r="AO21" s="12">
        <v>1</v>
      </c>
      <c r="AP21" s="12">
        <v>1</v>
      </c>
      <c r="AQ21" s="12">
        <v>1</v>
      </c>
      <c r="AR21" s="8"/>
    </row>
    <row r="22" spans="1:44" x14ac:dyDescent="0.2">
      <c r="A22" s="23"/>
      <c r="B22" s="23"/>
      <c r="C22" s="13">
        <v>1266</v>
      </c>
      <c r="D22" s="13">
        <v>267</v>
      </c>
      <c r="E22" s="13">
        <v>339</v>
      </c>
      <c r="F22" s="13">
        <v>353</v>
      </c>
      <c r="G22" s="13">
        <v>307</v>
      </c>
      <c r="H22" s="13">
        <v>101</v>
      </c>
      <c r="I22" s="13">
        <v>188</v>
      </c>
      <c r="J22" s="13">
        <v>194</v>
      </c>
      <c r="K22" s="13">
        <v>280</v>
      </c>
      <c r="L22" s="13">
        <v>397</v>
      </c>
      <c r="M22" s="13">
        <v>708</v>
      </c>
      <c r="N22" s="13">
        <v>468</v>
      </c>
      <c r="O22" s="13">
        <v>305</v>
      </c>
      <c r="P22" s="13">
        <v>119</v>
      </c>
      <c r="Q22" s="13">
        <v>158</v>
      </c>
      <c r="R22" s="13">
        <v>179</v>
      </c>
      <c r="S22" s="13">
        <v>139</v>
      </c>
      <c r="T22" s="13">
        <v>52</v>
      </c>
      <c r="U22" s="13">
        <v>153</v>
      </c>
      <c r="V22" s="13">
        <v>287</v>
      </c>
      <c r="W22" s="13">
        <v>349</v>
      </c>
      <c r="X22" s="13">
        <v>223</v>
      </c>
      <c r="Y22" s="13">
        <v>240</v>
      </c>
      <c r="Z22" s="13">
        <v>85</v>
      </c>
      <c r="AA22" s="13">
        <v>8</v>
      </c>
      <c r="AB22" s="13">
        <v>529</v>
      </c>
      <c r="AC22" s="13">
        <v>120</v>
      </c>
      <c r="AD22" s="13">
        <v>25</v>
      </c>
      <c r="AE22" s="13">
        <v>53</v>
      </c>
      <c r="AF22" s="13">
        <v>98</v>
      </c>
      <c r="AG22" s="13">
        <v>34</v>
      </c>
      <c r="AH22" s="13">
        <v>5</v>
      </c>
      <c r="AI22" s="13">
        <v>16</v>
      </c>
      <c r="AJ22" s="13">
        <v>3</v>
      </c>
      <c r="AK22" s="13">
        <v>322</v>
      </c>
      <c r="AL22" s="13">
        <v>3</v>
      </c>
      <c r="AM22" s="13">
        <v>60</v>
      </c>
      <c r="AN22" s="13">
        <v>254</v>
      </c>
      <c r="AO22" s="13">
        <v>482</v>
      </c>
      <c r="AP22" s="13">
        <v>355</v>
      </c>
      <c r="AQ22" s="13">
        <v>34</v>
      </c>
      <c r="AR22" s="8"/>
    </row>
    <row r="23" spans="1:44" x14ac:dyDescent="0.2">
      <c r="A23" s="23"/>
      <c r="B23" s="23"/>
      <c r="C23" s="14" t="s">
        <v>128</v>
      </c>
      <c r="D23" s="14" t="s">
        <v>128</v>
      </c>
      <c r="E23" s="14" t="s">
        <v>128</v>
      </c>
      <c r="F23" s="14" t="s">
        <v>128</v>
      </c>
      <c r="G23" s="14" t="s">
        <v>128</v>
      </c>
      <c r="H23" s="14" t="s">
        <v>128</v>
      </c>
      <c r="I23" s="14" t="s">
        <v>128</v>
      </c>
      <c r="J23" s="14" t="s">
        <v>128</v>
      </c>
      <c r="K23" s="14" t="s">
        <v>128</v>
      </c>
      <c r="L23" s="14" t="s">
        <v>128</v>
      </c>
      <c r="M23" s="14" t="s">
        <v>128</v>
      </c>
      <c r="N23" s="14" t="s">
        <v>128</v>
      </c>
      <c r="O23" s="14" t="s">
        <v>128</v>
      </c>
      <c r="P23" s="14" t="s">
        <v>128</v>
      </c>
      <c r="Q23" s="14" t="s">
        <v>128</v>
      </c>
      <c r="R23" s="14" t="s">
        <v>128</v>
      </c>
      <c r="S23" s="14" t="s">
        <v>128</v>
      </c>
      <c r="T23" s="14" t="s">
        <v>128</v>
      </c>
      <c r="U23" s="14" t="s">
        <v>128</v>
      </c>
      <c r="V23" s="14" t="s">
        <v>128</v>
      </c>
      <c r="W23" s="14" t="s">
        <v>128</v>
      </c>
      <c r="X23" s="14" t="s">
        <v>128</v>
      </c>
      <c r="Y23" s="14" t="s">
        <v>128</v>
      </c>
      <c r="Z23" s="14" t="s">
        <v>128</v>
      </c>
      <c r="AA23" s="14" t="s">
        <v>128</v>
      </c>
      <c r="AB23" s="14" t="s">
        <v>128</v>
      </c>
      <c r="AC23" s="14" t="s">
        <v>128</v>
      </c>
      <c r="AD23" s="14" t="s">
        <v>128</v>
      </c>
      <c r="AE23" s="14" t="s">
        <v>128</v>
      </c>
      <c r="AF23" s="14" t="s">
        <v>128</v>
      </c>
      <c r="AG23" s="14" t="s">
        <v>128</v>
      </c>
      <c r="AH23" s="14" t="s">
        <v>128</v>
      </c>
      <c r="AI23" s="14" t="s">
        <v>128</v>
      </c>
      <c r="AJ23" s="14" t="s">
        <v>128</v>
      </c>
      <c r="AK23" s="14" t="s">
        <v>128</v>
      </c>
      <c r="AL23" s="14" t="s">
        <v>128</v>
      </c>
      <c r="AM23" s="14" t="s">
        <v>128</v>
      </c>
      <c r="AN23" s="14" t="s">
        <v>128</v>
      </c>
      <c r="AO23" s="14" t="s">
        <v>128</v>
      </c>
      <c r="AP23" s="14" t="s">
        <v>128</v>
      </c>
      <c r="AQ23" s="14" t="s">
        <v>128</v>
      </c>
      <c r="AR23" s="8"/>
    </row>
    <row r="24" spans="1:44" x14ac:dyDescent="0.2">
      <c r="A24" s="16" t="s">
        <v>507</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row>
    <row r="25" spans="1:44" x14ac:dyDescent="0.2">
      <c r="A25" s="18" t="s">
        <v>144</v>
      </c>
    </row>
  </sheetData>
  <mergeCells count="17">
    <mergeCell ref="B12:B14"/>
    <mergeCell ref="B15:B17"/>
    <mergeCell ref="B18:B20"/>
    <mergeCell ref="B21:B23"/>
    <mergeCell ref="A6:A23"/>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2000-000000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R31"/>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508</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509</v>
      </c>
      <c r="B6" s="24" t="s">
        <v>127</v>
      </c>
      <c r="C6" s="12">
        <v>0.53116384824429996</v>
      </c>
      <c r="D6" s="12">
        <v>0.59073561318650003</v>
      </c>
      <c r="E6" s="12">
        <v>0.49495799427929998</v>
      </c>
      <c r="F6" s="12">
        <v>0.58369726718619996</v>
      </c>
      <c r="G6" s="12">
        <v>0.46028397266210003</v>
      </c>
      <c r="H6" s="12">
        <v>0.52515278855500003</v>
      </c>
      <c r="I6" s="12">
        <v>0.51758986129749995</v>
      </c>
      <c r="J6" s="12">
        <v>0.52682699045479997</v>
      </c>
      <c r="K6" s="12">
        <v>0.56668631671180003</v>
      </c>
      <c r="L6" s="12">
        <v>0.55505265827299999</v>
      </c>
      <c r="M6" s="12">
        <v>0.53157880178259997</v>
      </c>
      <c r="N6" s="12">
        <v>0.53873224351189997</v>
      </c>
      <c r="O6" s="12">
        <v>0.79550057434660004</v>
      </c>
      <c r="P6" s="12">
        <v>0.75884884720450008</v>
      </c>
      <c r="Q6" s="12">
        <v>0.60128788094569996</v>
      </c>
      <c r="R6" s="12">
        <v>0.45378867243309989</v>
      </c>
      <c r="S6" s="12">
        <v>0.28291365037139998</v>
      </c>
      <c r="T6" s="12">
        <v>0.47963961852999998</v>
      </c>
      <c r="U6" s="12">
        <v>0.19805147144140001</v>
      </c>
      <c r="V6" s="12">
        <v>0.70686577334220002</v>
      </c>
      <c r="W6" s="12">
        <v>0.69264766545930001</v>
      </c>
      <c r="X6" s="12">
        <v>0.5297401834944</v>
      </c>
      <c r="Y6" s="12">
        <v>0.27693423305120002</v>
      </c>
      <c r="Z6" s="12">
        <v>9.9225850244270011E-2</v>
      </c>
      <c r="AA6" s="12">
        <v>0.4095411949044</v>
      </c>
      <c r="AB6" s="12">
        <v>0.72149331798190008</v>
      </c>
      <c r="AC6" s="12">
        <v>0.47355608168539998</v>
      </c>
      <c r="AD6" s="12">
        <v>0.55973186201190006</v>
      </c>
      <c r="AE6" s="12">
        <v>0.50505512546609999</v>
      </c>
      <c r="AF6" s="12">
        <v>0.52188505507979999</v>
      </c>
      <c r="AG6" s="12">
        <v>0.50802298722170003</v>
      </c>
      <c r="AH6" s="12">
        <v>0</v>
      </c>
      <c r="AI6" s="12">
        <v>0.38965773459179998</v>
      </c>
      <c r="AJ6" s="12">
        <v>0.27959620403789998</v>
      </c>
      <c r="AK6" s="12">
        <v>0.30078950277790001</v>
      </c>
      <c r="AL6" s="12">
        <v>0.38487342975450001</v>
      </c>
      <c r="AM6" s="12">
        <v>0.40013612101250001</v>
      </c>
      <c r="AN6" s="12">
        <v>0.57723459320650006</v>
      </c>
      <c r="AO6" s="12">
        <v>0.54126424857959998</v>
      </c>
      <c r="AP6" s="12">
        <v>0.53024749362839996</v>
      </c>
      <c r="AQ6" s="12">
        <v>0.39673628479229989</v>
      </c>
      <c r="AR6" s="8"/>
    </row>
    <row r="7" spans="1:44" x14ac:dyDescent="0.2">
      <c r="A7" s="23"/>
      <c r="B7" s="23"/>
      <c r="C7" s="13">
        <v>644</v>
      </c>
      <c r="D7" s="13">
        <v>142</v>
      </c>
      <c r="E7" s="13">
        <v>169</v>
      </c>
      <c r="F7" s="13">
        <v>192</v>
      </c>
      <c r="G7" s="13">
        <v>141</v>
      </c>
      <c r="H7" s="13">
        <v>45</v>
      </c>
      <c r="I7" s="13">
        <v>94</v>
      </c>
      <c r="J7" s="13">
        <v>101</v>
      </c>
      <c r="K7" s="13">
        <v>145</v>
      </c>
      <c r="L7" s="13">
        <v>215</v>
      </c>
      <c r="M7" s="13">
        <v>364</v>
      </c>
      <c r="N7" s="13">
        <v>237</v>
      </c>
      <c r="O7" s="13">
        <v>239</v>
      </c>
      <c r="P7" s="13">
        <v>84</v>
      </c>
      <c r="Q7" s="13">
        <v>97</v>
      </c>
      <c r="R7" s="13">
        <v>78</v>
      </c>
      <c r="S7" s="13">
        <v>33</v>
      </c>
      <c r="T7" s="13">
        <v>19</v>
      </c>
      <c r="U7" s="13">
        <v>26</v>
      </c>
      <c r="V7" s="13">
        <v>200</v>
      </c>
      <c r="W7" s="13">
        <v>240</v>
      </c>
      <c r="X7" s="13">
        <v>97</v>
      </c>
      <c r="Y7" s="13">
        <v>63</v>
      </c>
      <c r="Z7" s="13">
        <v>7</v>
      </c>
      <c r="AA7" s="13">
        <v>3</v>
      </c>
      <c r="AB7" s="13">
        <v>371</v>
      </c>
      <c r="AC7" s="13">
        <v>54</v>
      </c>
      <c r="AD7" s="13">
        <v>14</v>
      </c>
      <c r="AE7" s="13">
        <v>23</v>
      </c>
      <c r="AF7" s="13">
        <v>40</v>
      </c>
      <c r="AG7" s="13">
        <v>12</v>
      </c>
      <c r="AH7" s="13">
        <v>0</v>
      </c>
      <c r="AI7" s="13">
        <v>6</v>
      </c>
      <c r="AJ7" s="13">
        <v>1</v>
      </c>
      <c r="AK7" s="13">
        <v>96</v>
      </c>
      <c r="AL7" s="13">
        <v>1</v>
      </c>
      <c r="AM7" s="13">
        <v>27</v>
      </c>
      <c r="AN7" s="13">
        <v>130</v>
      </c>
      <c r="AO7" s="13">
        <v>256</v>
      </c>
      <c r="AP7" s="13">
        <v>182</v>
      </c>
      <c r="AQ7" s="13">
        <v>13</v>
      </c>
      <c r="AR7" s="8"/>
    </row>
    <row r="8" spans="1:44" x14ac:dyDescent="0.2">
      <c r="A8" s="23"/>
      <c r="B8" s="23"/>
      <c r="C8" s="14" t="s">
        <v>128</v>
      </c>
      <c r="D8" s="14"/>
      <c r="E8" s="14"/>
      <c r="F8" s="14"/>
      <c r="G8" s="14"/>
      <c r="H8" s="14"/>
      <c r="I8" s="14"/>
      <c r="J8" s="14"/>
      <c r="K8" s="14"/>
      <c r="L8" s="14"/>
      <c r="M8" s="14"/>
      <c r="N8" s="14"/>
      <c r="O8" s="15" t="s">
        <v>510</v>
      </c>
      <c r="P8" s="15" t="s">
        <v>511</v>
      </c>
      <c r="Q8" s="15" t="s">
        <v>178</v>
      </c>
      <c r="R8" s="15" t="s">
        <v>160</v>
      </c>
      <c r="S8" s="14"/>
      <c r="T8" s="14"/>
      <c r="U8" s="14"/>
      <c r="V8" s="15" t="s">
        <v>177</v>
      </c>
      <c r="W8" s="15" t="s">
        <v>177</v>
      </c>
      <c r="X8" s="15" t="s">
        <v>165</v>
      </c>
      <c r="Y8" s="14"/>
      <c r="Z8" s="14"/>
      <c r="AA8" s="14"/>
      <c r="AB8" s="15" t="s">
        <v>261</v>
      </c>
      <c r="AC8" s="14"/>
      <c r="AD8" s="14"/>
      <c r="AE8" s="14"/>
      <c r="AF8" s="14"/>
      <c r="AG8" s="14"/>
      <c r="AH8" s="14"/>
      <c r="AI8" s="14"/>
      <c r="AJ8" s="14"/>
      <c r="AK8" s="14"/>
      <c r="AL8" s="14"/>
      <c r="AM8" s="14"/>
      <c r="AN8" s="14"/>
      <c r="AO8" s="14"/>
      <c r="AP8" s="14"/>
      <c r="AQ8" s="14"/>
      <c r="AR8" s="8"/>
    </row>
    <row r="9" spans="1:44" x14ac:dyDescent="0.2">
      <c r="A9" s="27"/>
      <c r="B9" s="24" t="s">
        <v>512</v>
      </c>
      <c r="C9" s="12">
        <v>5.8071497862530012E-2</v>
      </c>
      <c r="D9" s="12">
        <v>6.0876136602340002E-2</v>
      </c>
      <c r="E9" s="12">
        <v>6.3419333242690001E-2</v>
      </c>
      <c r="F9" s="12">
        <v>6.5827358164379998E-2</v>
      </c>
      <c r="G9" s="12">
        <v>4.0523745505270013E-2</v>
      </c>
      <c r="H9" s="12">
        <v>2.6234891115629998E-2</v>
      </c>
      <c r="I9" s="12">
        <v>5.5748111718870001E-2</v>
      </c>
      <c r="J9" s="12">
        <v>5.2570365374599998E-2</v>
      </c>
      <c r="K9" s="12">
        <v>6.2159313797079993E-2</v>
      </c>
      <c r="L9" s="12">
        <v>8.1359094445199995E-2</v>
      </c>
      <c r="M9" s="12">
        <v>5.6675546194350002E-2</v>
      </c>
      <c r="N9" s="12">
        <v>6.1367581409459998E-2</v>
      </c>
      <c r="O9" s="12">
        <v>0.12660426997999999</v>
      </c>
      <c r="P9" s="12">
        <v>0.1212155938901</v>
      </c>
      <c r="Q9" s="12">
        <v>2.9358536477329999E-2</v>
      </c>
      <c r="R9" s="12">
        <v>5.1112803440579987E-2</v>
      </c>
      <c r="S9" s="12">
        <v>2.8874811038130002E-3</v>
      </c>
      <c r="T9" s="12">
        <v>7.1361107222889996E-3</v>
      </c>
      <c r="U9" s="12">
        <v>5.6879138183300003E-3</v>
      </c>
      <c r="V9" s="12">
        <v>9.9666115110260009E-2</v>
      </c>
      <c r="W9" s="12">
        <v>8.8795748157700014E-2</v>
      </c>
      <c r="X9" s="12">
        <v>4.1273841532900007E-2</v>
      </c>
      <c r="Y9" s="12">
        <v>5.8286456544259999E-3</v>
      </c>
      <c r="Z9" s="12">
        <v>0</v>
      </c>
      <c r="AA9" s="12">
        <v>0</v>
      </c>
      <c r="AB9" s="12">
        <v>0.101182873349</v>
      </c>
      <c r="AC9" s="12">
        <v>7.2366759764759994E-2</v>
      </c>
      <c r="AD9" s="12">
        <v>0</v>
      </c>
      <c r="AE9" s="12">
        <v>0</v>
      </c>
      <c r="AF9" s="12">
        <v>2.2072891003810002E-2</v>
      </c>
      <c r="AG9" s="12">
        <v>1.22164825177E-2</v>
      </c>
      <c r="AH9" s="12">
        <v>0</v>
      </c>
      <c r="AI9" s="12">
        <v>0</v>
      </c>
      <c r="AJ9" s="12">
        <v>0</v>
      </c>
      <c r="AK9" s="12">
        <v>2.3995615664619999E-2</v>
      </c>
      <c r="AL9" s="12">
        <v>0</v>
      </c>
      <c r="AM9" s="12">
        <v>9.1572389620550004E-2</v>
      </c>
      <c r="AN9" s="12">
        <v>5.1530369449039999E-2</v>
      </c>
      <c r="AO9" s="12">
        <v>6.520228643131E-2</v>
      </c>
      <c r="AP9" s="12">
        <v>5.3598209049040002E-2</v>
      </c>
      <c r="AQ9" s="12">
        <v>1.297279764851E-2</v>
      </c>
      <c r="AR9" s="8"/>
    </row>
    <row r="10" spans="1:44" x14ac:dyDescent="0.2">
      <c r="A10" s="23"/>
      <c r="B10" s="23"/>
      <c r="C10" s="13">
        <v>78</v>
      </c>
      <c r="D10" s="13">
        <v>18</v>
      </c>
      <c r="E10" s="13">
        <v>24</v>
      </c>
      <c r="F10" s="13">
        <v>23</v>
      </c>
      <c r="G10" s="13">
        <v>13</v>
      </c>
      <c r="H10" s="13">
        <v>4</v>
      </c>
      <c r="I10" s="13">
        <v>13</v>
      </c>
      <c r="J10" s="13">
        <v>14</v>
      </c>
      <c r="K10" s="13">
        <v>17</v>
      </c>
      <c r="L10" s="13">
        <v>25</v>
      </c>
      <c r="M10" s="13">
        <v>41</v>
      </c>
      <c r="N10" s="13">
        <v>33</v>
      </c>
      <c r="O10" s="13">
        <v>43</v>
      </c>
      <c r="P10" s="13">
        <v>13</v>
      </c>
      <c r="Q10" s="13">
        <v>5</v>
      </c>
      <c r="R10" s="13">
        <v>7</v>
      </c>
      <c r="S10" s="13">
        <v>1</v>
      </c>
      <c r="T10" s="13">
        <v>1</v>
      </c>
      <c r="U10" s="13">
        <v>1</v>
      </c>
      <c r="V10" s="13">
        <v>31</v>
      </c>
      <c r="W10" s="13">
        <v>30</v>
      </c>
      <c r="X10" s="13">
        <v>11</v>
      </c>
      <c r="Y10" s="13">
        <v>2</v>
      </c>
      <c r="Z10" s="13">
        <v>0</v>
      </c>
      <c r="AA10" s="13">
        <v>0</v>
      </c>
      <c r="AB10" s="13">
        <v>58</v>
      </c>
      <c r="AC10" s="13">
        <v>6</v>
      </c>
      <c r="AD10" s="13">
        <v>0</v>
      </c>
      <c r="AE10" s="13">
        <v>0</v>
      </c>
      <c r="AF10" s="13">
        <v>3</v>
      </c>
      <c r="AG10" s="13">
        <v>1</v>
      </c>
      <c r="AH10" s="13">
        <v>0</v>
      </c>
      <c r="AI10" s="13">
        <v>0</v>
      </c>
      <c r="AJ10" s="13">
        <v>0</v>
      </c>
      <c r="AK10" s="13">
        <v>8</v>
      </c>
      <c r="AL10" s="13">
        <v>0</v>
      </c>
      <c r="AM10" s="13">
        <v>3</v>
      </c>
      <c r="AN10" s="13">
        <v>16</v>
      </c>
      <c r="AO10" s="13">
        <v>33</v>
      </c>
      <c r="AP10" s="13">
        <v>21</v>
      </c>
      <c r="AQ10" s="13">
        <v>1</v>
      </c>
      <c r="AR10" s="8"/>
    </row>
    <row r="11" spans="1:44" x14ac:dyDescent="0.2">
      <c r="A11" s="23"/>
      <c r="B11" s="23"/>
      <c r="C11" s="14" t="s">
        <v>128</v>
      </c>
      <c r="D11" s="14"/>
      <c r="E11" s="14"/>
      <c r="F11" s="14"/>
      <c r="G11" s="14"/>
      <c r="H11" s="14"/>
      <c r="I11" s="14"/>
      <c r="J11" s="14"/>
      <c r="K11" s="14"/>
      <c r="L11" s="14"/>
      <c r="M11" s="14"/>
      <c r="N11" s="14"/>
      <c r="O11" s="15" t="s">
        <v>251</v>
      </c>
      <c r="P11" s="15" t="s">
        <v>251</v>
      </c>
      <c r="Q11" s="14"/>
      <c r="R11" s="15" t="s">
        <v>137</v>
      </c>
      <c r="S11" s="14"/>
      <c r="T11" s="14"/>
      <c r="U11" s="14"/>
      <c r="V11" s="15" t="s">
        <v>164</v>
      </c>
      <c r="W11" s="15" t="s">
        <v>164</v>
      </c>
      <c r="X11" s="14"/>
      <c r="Y11" s="14"/>
      <c r="Z11" s="14"/>
      <c r="AA11" s="14"/>
      <c r="AB11" s="15" t="s">
        <v>166</v>
      </c>
      <c r="AC11" s="14"/>
      <c r="AD11" s="14"/>
      <c r="AE11" s="14"/>
      <c r="AF11" s="14"/>
      <c r="AG11" s="14"/>
      <c r="AH11" s="14"/>
      <c r="AI11" s="14"/>
      <c r="AJ11" s="14"/>
      <c r="AK11" s="14"/>
      <c r="AL11" s="14"/>
      <c r="AM11" s="14"/>
      <c r="AN11" s="14"/>
      <c r="AO11" s="14"/>
      <c r="AP11" s="14"/>
      <c r="AQ11" s="14"/>
      <c r="AR11" s="8"/>
    </row>
    <row r="12" spans="1:44" x14ac:dyDescent="0.2">
      <c r="A12" s="27"/>
      <c r="B12" s="24" t="s">
        <v>513</v>
      </c>
      <c r="C12" s="12">
        <v>0.47309235038179998</v>
      </c>
      <c r="D12" s="12">
        <v>0.52985947658420007</v>
      </c>
      <c r="E12" s="12">
        <v>0.43153866103659999</v>
      </c>
      <c r="F12" s="12">
        <v>0.51786990902179997</v>
      </c>
      <c r="G12" s="12">
        <v>0.41976022715689998</v>
      </c>
      <c r="H12" s="12">
        <v>0.49891789743940002</v>
      </c>
      <c r="I12" s="12">
        <v>0.4618417495787</v>
      </c>
      <c r="J12" s="12">
        <v>0.47425662508019989</v>
      </c>
      <c r="K12" s="12">
        <v>0.50452700291480002</v>
      </c>
      <c r="L12" s="12">
        <v>0.47369356382779998</v>
      </c>
      <c r="M12" s="12">
        <v>0.47490325558820001</v>
      </c>
      <c r="N12" s="12">
        <v>0.4773646621025</v>
      </c>
      <c r="O12" s="12">
        <v>0.66889630436659997</v>
      </c>
      <c r="P12" s="12">
        <v>0.63763325331440002</v>
      </c>
      <c r="Q12" s="12">
        <v>0.57192934446839994</v>
      </c>
      <c r="R12" s="12">
        <v>0.40267586899250002</v>
      </c>
      <c r="S12" s="12">
        <v>0.28002616926759999</v>
      </c>
      <c r="T12" s="12">
        <v>0.47250350780779998</v>
      </c>
      <c r="U12" s="12">
        <v>0.19236355762310001</v>
      </c>
      <c r="V12" s="12">
        <v>0.60719965823199995</v>
      </c>
      <c r="W12" s="12">
        <v>0.60385191730160004</v>
      </c>
      <c r="X12" s="12">
        <v>0.48846634196150002</v>
      </c>
      <c r="Y12" s="12">
        <v>0.27110558739680002</v>
      </c>
      <c r="Z12" s="12">
        <v>9.9225850244270011E-2</v>
      </c>
      <c r="AA12" s="12">
        <v>0.4095411949044</v>
      </c>
      <c r="AB12" s="12">
        <v>0.62031044463289997</v>
      </c>
      <c r="AC12" s="12">
        <v>0.4011893219207</v>
      </c>
      <c r="AD12" s="12">
        <v>0.55973186201190006</v>
      </c>
      <c r="AE12" s="12">
        <v>0.50505512546609999</v>
      </c>
      <c r="AF12" s="12">
        <v>0.49981216407599999</v>
      </c>
      <c r="AG12" s="12">
        <v>0.49580650470400001</v>
      </c>
      <c r="AH12" s="12">
        <v>0</v>
      </c>
      <c r="AI12" s="12">
        <v>0.38965773459179998</v>
      </c>
      <c r="AJ12" s="12">
        <v>0.27959620403789998</v>
      </c>
      <c r="AK12" s="12">
        <v>0.2767938871133</v>
      </c>
      <c r="AL12" s="12">
        <v>0.38487342975450001</v>
      </c>
      <c r="AM12" s="12">
        <v>0.308563731392</v>
      </c>
      <c r="AN12" s="12">
        <v>0.52570422375750003</v>
      </c>
      <c r="AO12" s="12">
        <v>0.47606196214829999</v>
      </c>
      <c r="AP12" s="12">
        <v>0.47664928457939998</v>
      </c>
      <c r="AQ12" s="12">
        <v>0.38376348714379999</v>
      </c>
      <c r="AR12" s="8"/>
    </row>
    <row r="13" spans="1:44" x14ac:dyDescent="0.2">
      <c r="A13" s="23"/>
      <c r="B13" s="23"/>
      <c r="C13" s="13">
        <v>566</v>
      </c>
      <c r="D13" s="13">
        <v>124</v>
      </c>
      <c r="E13" s="13">
        <v>145</v>
      </c>
      <c r="F13" s="13">
        <v>169</v>
      </c>
      <c r="G13" s="13">
        <v>128</v>
      </c>
      <c r="H13" s="13">
        <v>41</v>
      </c>
      <c r="I13" s="13">
        <v>81</v>
      </c>
      <c r="J13" s="13">
        <v>87</v>
      </c>
      <c r="K13" s="13">
        <v>128</v>
      </c>
      <c r="L13" s="13">
        <v>190</v>
      </c>
      <c r="M13" s="13">
        <v>323</v>
      </c>
      <c r="N13" s="13">
        <v>204</v>
      </c>
      <c r="O13" s="13">
        <v>196</v>
      </c>
      <c r="P13" s="13">
        <v>71</v>
      </c>
      <c r="Q13" s="13">
        <v>92</v>
      </c>
      <c r="R13" s="13">
        <v>71</v>
      </c>
      <c r="S13" s="13">
        <v>32</v>
      </c>
      <c r="T13" s="13">
        <v>18</v>
      </c>
      <c r="U13" s="13">
        <v>25</v>
      </c>
      <c r="V13" s="13">
        <v>169</v>
      </c>
      <c r="W13" s="13">
        <v>210</v>
      </c>
      <c r="X13" s="13">
        <v>86</v>
      </c>
      <c r="Y13" s="13">
        <v>61</v>
      </c>
      <c r="Z13" s="13">
        <v>7</v>
      </c>
      <c r="AA13" s="13">
        <v>3</v>
      </c>
      <c r="AB13" s="13">
        <v>313</v>
      </c>
      <c r="AC13" s="13">
        <v>48</v>
      </c>
      <c r="AD13" s="13">
        <v>14</v>
      </c>
      <c r="AE13" s="13">
        <v>23</v>
      </c>
      <c r="AF13" s="13">
        <v>37</v>
      </c>
      <c r="AG13" s="13">
        <v>11</v>
      </c>
      <c r="AH13" s="13">
        <v>0</v>
      </c>
      <c r="AI13" s="13">
        <v>6</v>
      </c>
      <c r="AJ13" s="13">
        <v>1</v>
      </c>
      <c r="AK13" s="13">
        <v>88</v>
      </c>
      <c r="AL13" s="13">
        <v>1</v>
      </c>
      <c r="AM13" s="13">
        <v>24</v>
      </c>
      <c r="AN13" s="13">
        <v>114</v>
      </c>
      <c r="AO13" s="13">
        <v>223</v>
      </c>
      <c r="AP13" s="13">
        <v>161</v>
      </c>
      <c r="AQ13" s="13">
        <v>12</v>
      </c>
      <c r="AR13" s="8"/>
    </row>
    <row r="14" spans="1:44" x14ac:dyDescent="0.2">
      <c r="A14" s="23"/>
      <c r="B14" s="23"/>
      <c r="C14" s="14" t="s">
        <v>128</v>
      </c>
      <c r="D14" s="14"/>
      <c r="E14" s="14"/>
      <c r="F14" s="14"/>
      <c r="G14" s="14"/>
      <c r="H14" s="14"/>
      <c r="I14" s="14"/>
      <c r="J14" s="14"/>
      <c r="K14" s="14"/>
      <c r="L14" s="14"/>
      <c r="M14" s="14"/>
      <c r="N14" s="14"/>
      <c r="O14" s="15" t="s">
        <v>511</v>
      </c>
      <c r="P14" s="15" t="s">
        <v>514</v>
      </c>
      <c r="Q14" s="15" t="s">
        <v>174</v>
      </c>
      <c r="R14" s="14"/>
      <c r="S14" s="14"/>
      <c r="T14" s="14"/>
      <c r="U14" s="14"/>
      <c r="V14" s="15" t="s">
        <v>165</v>
      </c>
      <c r="W14" s="15" t="s">
        <v>165</v>
      </c>
      <c r="X14" s="15" t="s">
        <v>136</v>
      </c>
      <c r="Y14" s="14"/>
      <c r="Z14" s="14"/>
      <c r="AA14" s="14"/>
      <c r="AB14" s="15" t="s">
        <v>261</v>
      </c>
      <c r="AC14" s="14"/>
      <c r="AD14" s="14"/>
      <c r="AE14" s="14"/>
      <c r="AF14" s="14"/>
      <c r="AG14" s="14"/>
      <c r="AH14" s="14"/>
      <c r="AI14" s="14"/>
      <c r="AJ14" s="14"/>
      <c r="AK14" s="14"/>
      <c r="AL14" s="14"/>
      <c r="AM14" s="14"/>
      <c r="AN14" s="14"/>
      <c r="AO14" s="14"/>
      <c r="AP14" s="14"/>
      <c r="AQ14" s="14"/>
      <c r="AR14" s="8"/>
    </row>
    <row r="15" spans="1:44" x14ac:dyDescent="0.2">
      <c r="A15" s="27"/>
      <c r="B15" s="24" t="s">
        <v>515</v>
      </c>
      <c r="C15" s="12">
        <v>0.26631430582749999</v>
      </c>
      <c r="D15" s="12">
        <v>0.2350439384255</v>
      </c>
      <c r="E15" s="12">
        <v>0.25676019324389998</v>
      </c>
      <c r="F15" s="12">
        <v>0.26238746890230003</v>
      </c>
      <c r="G15" s="12">
        <v>0.3086254017283</v>
      </c>
      <c r="H15" s="12">
        <v>0.31889108287380002</v>
      </c>
      <c r="I15" s="12">
        <v>0.25373884236170002</v>
      </c>
      <c r="J15" s="12">
        <v>0.28210730972510001</v>
      </c>
      <c r="K15" s="12">
        <v>0.22049953225489999</v>
      </c>
      <c r="L15" s="12">
        <v>0.23982068868779999</v>
      </c>
      <c r="M15" s="12">
        <v>0.25705828626690003</v>
      </c>
      <c r="N15" s="12">
        <v>0.26532166352019998</v>
      </c>
      <c r="O15" s="12">
        <v>0.1491073667925</v>
      </c>
      <c r="P15" s="12">
        <v>0.18857867516849999</v>
      </c>
      <c r="Q15" s="12">
        <v>0.26549488860609999</v>
      </c>
      <c r="R15" s="12">
        <v>0.26923989041759999</v>
      </c>
      <c r="S15" s="12">
        <v>0.39909465966969998</v>
      </c>
      <c r="T15" s="12">
        <v>0.21572934376899999</v>
      </c>
      <c r="U15" s="12">
        <v>0.35167090977400001</v>
      </c>
      <c r="V15" s="12">
        <v>0.22025807632329999</v>
      </c>
      <c r="W15" s="12">
        <v>0.1864714829862</v>
      </c>
      <c r="X15" s="12">
        <v>0.24025639814409999</v>
      </c>
      <c r="Y15" s="12">
        <v>0.40755708267529989</v>
      </c>
      <c r="Z15" s="12">
        <v>0.35235303234170001</v>
      </c>
      <c r="AA15" s="12">
        <v>0.1505952658277</v>
      </c>
      <c r="AB15" s="12">
        <v>0.1952505614692</v>
      </c>
      <c r="AC15" s="12">
        <v>0.28380431344669999</v>
      </c>
      <c r="AD15" s="12">
        <v>0.18482651615840001</v>
      </c>
      <c r="AE15" s="12">
        <v>0.2446332872966</v>
      </c>
      <c r="AF15" s="12">
        <v>0.2850174246919</v>
      </c>
      <c r="AG15" s="12">
        <v>0.28075677024259998</v>
      </c>
      <c r="AH15" s="12">
        <v>0.3957007421448</v>
      </c>
      <c r="AI15" s="12">
        <v>0.1255483040766</v>
      </c>
      <c r="AJ15" s="12">
        <v>0</v>
      </c>
      <c r="AK15" s="12">
        <v>0.35708136891480002</v>
      </c>
      <c r="AL15" s="12">
        <v>0.61512657024549999</v>
      </c>
      <c r="AM15" s="12">
        <v>0.24275238019270001</v>
      </c>
      <c r="AN15" s="12">
        <v>0.26194387401960001</v>
      </c>
      <c r="AO15" s="12">
        <v>0.2425165877229</v>
      </c>
      <c r="AP15" s="12">
        <v>0.29738909598329999</v>
      </c>
      <c r="AQ15" s="12">
        <v>0.21369619164270001</v>
      </c>
      <c r="AR15" s="8"/>
    </row>
    <row r="16" spans="1:44" x14ac:dyDescent="0.2">
      <c r="A16" s="23"/>
      <c r="B16" s="23"/>
      <c r="C16" s="13">
        <v>350</v>
      </c>
      <c r="D16" s="13">
        <v>73</v>
      </c>
      <c r="E16" s="13">
        <v>84</v>
      </c>
      <c r="F16" s="13">
        <v>95</v>
      </c>
      <c r="G16" s="13">
        <v>98</v>
      </c>
      <c r="H16" s="13">
        <v>33</v>
      </c>
      <c r="I16" s="13">
        <v>50</v>
      </c>
      <c r="J16" s="13">
        <v>62</v>
      </c>
      <c r="K16" s="13">
        <v>68</v>
      </c>
      <c r="L16" s="13">
        <v>99</v>
      </c>
      <c r="M16" s="13">
        <v>192</v>
      </c>
      <c r="N16" s="13">
        <v>127</v>
      </c>
      <c r="O16" s="13">
        <v>47</v>
      </c>
      <c r="P16" s="13">
        <v>29</v>
      </c>
      <c r="Q16" s="13">
        <v>38</v>
      </c>
      <c r="R16" s="13">
        <v>50</v>
      </c>
      <c r="S16" s="13">
        <v>55</v>
      </c>
      <c r="T16" s="13">
        <v>18</v>
      </c>
      <c r="U16" s="13">
        <v>52</v>
      </c>
      <c r="V16" s="13">
        <v>60</v>
      </c>
      <c r="W16" s="13">
        <v>72</v>
      </c>
      <c r="X16" s="13">
        <v>69</v>
      </c>
      <c r="Y16" s="13">
        <v>93</v>
      </c>
      <c r="Z16" s="13">
        <v>28</v>
      </c>
      <c r="AA16" s="13">
        <v>1</v>
      </c>
      <c r="AB16" s="13">
        <v>111</v>
      </c>
      <c r="AC16" s="13">
        <v>38</v>
      </c>
      <c r="AD16" s="13">
        <v>6</v>
      </c>
      <c r="AE16" s="13">
        <v>15</v>
      </c>
      <c r="AF16" s="13">
        <v>32</v>
      </c>
      <c r="AG16" s="13">
        <v>12</v>
      </c>
      <c r="AH16" s="13">
        <v>2</v>
      </c>
      <c r="AI16" s="13">
        <v>2</v>
      </c>
      <c r="AJ16" s="13">
        <v>0</v>
      </c>
      <c r="AK16" s="13">
        <v>108</v>
      </c>
      <c r="AL16" s="13">
        <v>2</v>
      </c>
      <c r="AM16" s="13">
        <v>16</v>
      </c>
      <c r="AN16" s="13">
        <v>75</v>
      </c>
      <c r="AO16" s="13">
        <v>117</v>
      </c>
      <c r="AP16" s="13">
        <v>103</v>
      </c>
      <c r="AQ16" s="13">
        <v>10</v>
      </c>
      <c r="AR16" s="8"/>
    </row>
    <row r="17" spans="1:44" x14ac:dyDescent="0.2">
      <c r="A17" s="23"/>
      <c r="B17" s="23"/>
      <c r="C17" s="14" t="s">
        <v>128</v>
      </c>
      <c r="D17" s="14"/>
      <c r="E17" s="14"/>
      <c r="F17" s="14"/>
      <c r="G17" s="14"/>
      <c r="H17" s="14"/>
      <c r="I17" s="14"/>
      <c r="J17" s="14"/>
      <c r="K17" s="14"/>
      <c r="L17" s="14"/>
      <c r="M17" s="14"/>
      <c r="N17" s="14"/>
      <c r="O17" s="14"/>
      <c r="P17" s="14"/>
      <c r="Q17" s="14"/>
      <c r="R17" s="14"/>
      <c r="S17" s="15" t="s">
        <v>154</v>
      </c>
      <c r="T17" s="14"/>
      <c r="U17" s="15" t="s">
        <v>133</v>
      </c>
      <c r="V17" s="14"/>
      <c r="W17" s="14"/>
      <c r="X17" s="14"/>
      <c r="Y17" s="15" t="s">
        <v>296</v>
      </c>
      <c r="Z17" s="14"/>
      <c r="AA17" s="14"/>
      <c r="AB17" s="14"/>
      <c r="AC17" s="14"/>
      <c r="AD17" s="14"/>
      <c r="AE17" s="14"/>
      <c r="AF17" s="14"/>
      <c r="AG17" s="14"/>
      <c r="AH17" s="14"/>
      <c r="AI17" s="14"/>
      <c r="AJ17" s="14"/>
      <c r="AK17" s="15" t="s">
        <v>133</v>
      </c>
      <c r="AL17" s="14"/>
      <c r="AM17" s="14"/>
      <c r="AN17" s="14"/>
      <c r="AO17" s="14"/>
      <c r="AP17" s="14"/>
      <c r="AQ17" s="14"/>
      <c r="AR17" s="8"/>
    </row>
    <row r="18" spans="1:44" x14ac:dyDescent="0.2">
      <c r="A18" s="27"/>
      <c r="B18" s="24" t="s">
        <v>516</v>
      </c>
      <c r="C18" s="12">
        <v>0.1685630460441</v>
      </c>
      <c r="D18" s="12">
        <v>0.1390436003936</v>
      </c>
      <c r="E18" s="12">
        <v>0.21626412955880001</v>
      </c>
      <c r="F18" s="12">
        <v>0.12834626425250001</v>
      </c>
      <c r="G18" s="12">
        <v>0.1861895961402</v>
      </c>
      <c r="H18" s="12">
        <v>0.1372527903679</v>
      </c>
      <c r="I18" s="12">
        <v>0.1817459317107</v>
      </c>
      <c r="J18" s="12">
        <v>0.1477696048853</v>
      </c>
      <c r="K18" s="12">
        <v>0.18868816479110001</v>
      </c>
      <c r="L18" s="12">
        <v>0.17517632555679999</v>
      </c>
      <c r="M18" s="12">
        <v>0.18019481077659999</v>
      </c>
      <c r="N18" s="12">
        <v>0.15760710268309999</v>
      </c>
      <c r="O18" s="12">
        <v>4.3045544833580002E-2</v>
      </c>
      <c r="P18" s="12">
        <v>5.2572477626999993E-2</v>
      </c>
      <c r="Q18" s="12">
        <v>7.8295377030599994E-2</v>
      </c>
      <c r="R18" s="12">
        <v>0.2106756408879</v>
      </c>
      <c r="S18" s="12">
        <v>0.2850475896895</v>
      </c>
      <c r="T18" s="12">
        <v>0.28813620120650002</v>
      </c>
      <c r="U18" s="12">
        <v>0.41881121804319998</v>
      </c>
      <c r="V18" s="12">
        <v>6.3739538616839994E-2</v>
      </c>
      <c r="W18" s="12">
        <v>6.8865209359659993E-2</v>
      </c>
      <c r="X18" s="12">
        <v>0.2009147293089</v>
      </c>
      <c r="Y18" s="12">
        <v>0.28664568423050002</v>
      </c>
      <c r="Z18" s="12">
        <v>0.48513525113619999</v>
      </c>
      <c r="AA18" s="12">
        <v>0.35601913444279998</v>
      </c>
      <c r="AB18" s="12">
        <v>5.3598276273580013E-2</v>
      </c>
      <c r="AC18" s="12">
        <v>0.2031682164601</v>
      </c>
      <c r="AD18" s="12">
        <v>0.25544162182969998</v>
      </c>
      <c r="AE18" s="12">
        <v>0.22395048915490001</v>
      </c>
      <c r="AF18" s="12">
        <v>0.1808148834361</v>
      </c>
      <c r="AG18" s="12">
        <v>0.21122024253569999</v>
      </c>
      <c r="AH18" s="12">
        <v>0.12171353227410001</v>
      </c>
      <c r="AI18" s="12">
        <v>0.42293491617470003</v>
      </c>
      <c r="AJ18" s="12">
        <v>0.72040379596210002</v>
      </c>
      <c r="AK18" s="12">
        <v>0.30870969753720001</v>
      </c>
      <c r="AL18" s="12">
        <v>0</v>
      </c>
      <c r="AM18" s="12">
        <v>0.25862744945630001</v>
      </c>
      <c r="AN18" s="12">
        <v>0.1166903759124</v>
      </c>
      <c r="AO18" s="12">
        <v>0.19307004686859999</v>
      </c>
      <c r="AP18" s="12">
        <v>0.16121738480360001</v>
      </c>
      <c r="AQ18" s="12">
        <v>0.14915430068060001</v>
      </c>
      <c r="AR18" s="8"/>
    </row>
    <row r="19" spans="1:44" x14ac:dyDescent="0.2">
      <c r="A19" s="23"/>
      <c r="B19" s="23"/>
      <c r="C19" s="13">
        <v>241</v>
      </c>
      <c r="D19" s="13">
        <v>45</v>
      </c>
      <c r="E19" s="13">
        <v>80</v>
      </c>
      <c r="F19" s="13">
        <v>57</v>
      </c>
      <c r="G19" s="13">
        <v>59</v>
      </c>
      <c r="H19" s="13">
        <v>20</v>
      </c>
      <c r="I19" s="13">
        <v>36</v>
      </c>
      <c r="J19" s="13">
        <v>29</v>
      </c>
      <c r="K19" s="13">
        <v>62</v>
      </c>
      <c r="L19" s="13">
        <v>76</v>
      </c>
      <c r="M19" s="13">
        <v>137</v>
      </c>
      <c r="N19" s="13">
        <v>89</v>
      </c>
      <c r="O19" s="13">
        <v>14</v>
      </c>
      <c r="P19" s="13">
        <v>8</v>
      </c>
      <c r="Q19" s="13">
        <v>17</v>
      </c>
      <c r="R19" s="13">
        <v>44</v>
      </c>
      <c r="S19" s="13">
        <v>46</v>
      </c>
      <c r="T19" s="13">
        <v>14</v>
      </c>
      <c r="U19" s="13">
        <v>72</v>
      </c>
      <c r="V19" s="13">
        <v>22</v>
      </c>
      <c r="W19" s="13">
        <v>28</v>
      </c>
      <c r="X19" s="13">
        <v>53</v>
      </c>
      <c r="Y19" s="13">
        <v>78</v>
      </c>
      <c r="Z19" s="13">
        <v>46</v>
      </c>
      <c r="AA19" s="13">
        <v>3</v>
      </c>
      <c r="AB19" s="13">
        <v>37</v>
      </c>
      <c r="AC19" s="13">
        <v>24</v>
      </c>
      <c r="AD19" s="13">
        <v>5</v>
      </c>
      <c r="AE19" s="13">
        <v>13</v>
      </c>
      <c r="AF19" s="13">
        <v>25</v>
      </c>
      <c r="AG19" s="13">
        <v>10</v>
      </c>
      <c r="AH19" s="13">
        <v>2</v>
      </c>
      <c r="AI19" s="13">
        <v>7</v>
      </c>
      <c r="AJ19" s="13">
        <v>2</v>
      </c>
      <c r="AK19" s="13">
        <v>109</v>
      </c>
      <c r="AL19" s="13">
        <v>0</v>
      </c>
      <c r="AM19" s="13">
        <v>14</v>
      </c>
      <c r="AN19" s="13">
        <v>42</v>
      </c>
      <c r="AO19" s="13">
        <v>99</v>
      </c>
      <c r="AP19" s="13">
        <v>65</v>
      </c>
      <c r="AQ19" s="13">
        <v>7</v>
      </c>
      <c r="AR19" s="8"/>
    </row>
    <row r="20" spans="1:44" x14ac:dyDescent="0.2">
      <c r="A20" s="23"/>
      <c r="B20" s="23"/>
      <c r="C20" s="14" t="s">
        <v>128</v>
      </c>
      <c r="D20" s="14"/>
      <c r="E20" s="15" t="s">
        <v>218</v>
      </c>
      <c r="F20" s="14"/>
      <c r="G20" s="14"/>
      <c r="H20" s="14"/>
      <c r="I20" s="14"/>
      <c r="J20" s="14"/>
      <c r="K20" s="14"/>
      <c r="L20" s="14"/>
      <c r="M20" s="14"/>
      <c r="N20" s="14"/>
      <c r="O20" s="14"/>
      <c r="P20" s="14"/>
      <c r="Q20" s="14"/>
      <c r="R20" s="15" t="s">
        <v>264</v>
      </c>
      <c r="S20" s="15" t="s">
        <v>254</v>
      </c>
      <c r="T20" s="15" t="s">
        <v>264</v>
      </c>
      <c r="U20" s="15" t="s">
        <v>172</v>
      </c>
      <c r="V20" s="14"/>
      <c r="W20" s="14"/>
      <c r="X20" s="15" t="s">
        <v>173</v>
      </c>
      <c r="Y20" s="15" t="s">
        <v>173</v>
      </c>
      <c r="Z20" s="15" t="s">
        <v>156</v>
      </c>
      <c r="AA20" s="15" t="s">
        <v>187</v>
      </c>
      <c r="AB20" s="14"/>
      <c r="AC20" s="15" t="s">
        <v>154</v>
      </c>
      <c r="AD20" s="14"/>
      <c r="AE20" s="15" t="s">
        <v>133</v>
      </c>
      <c r="AF20" s="15" t="s">
        <v>133</v>
      </c>
      <c r="AG20" s="15" t="s">
        <v>133</v>
      </c>
      <c r="AH20" s="14"/>
      <c r="AI20" s="15" t="s">
        <v>154</v>
      </c>
      <c r="AJ20" s="15" t="s">
        <v>154</v>
      </c>
      <c r="AK20" s="15" t="s">
        <v>154</v>
      </c>
      <c r="AL20" s="14"/>
      <c r="AM20" s="14"/>
      <c r="AN20" s="14"/>
      <c r="AO20" s="14"/>
      <c r="AP20" s="14"/>
      <c r="AQ20" s="14"/>
      <c r="AR20" s="8"/>
    </row>
    <row r="21" spans="1:44" x14ac:dyDescent="0.2">
      <c r="A21" s="27"/>
      <c r="B21" s="24" t="s">
        <v>141</v>
      </c>
      <c r="C21" s="12">
        <v>0.43487735187170001</v>
      </c>
      <c r="D21" s="12">
        <v>0.37408753881910001</v>
      </c>
      <c r="E21" s="12">
        <v>0.47302432280270001</v>
      </c>
      <c r="F21" s="12">
        <v>0.39073373315479998</v>
      </c>
      <c r="G21" s="12">
        <v>0.49481499786849997</v>
      </c>
      <c r="H21" s="12">
        <v>0.45614387324170003</v>
      </c>
      <c r="I21" s="12">
        <v>0.43548477407230002</v>
      </c>
      <c r="J21" s="12">
        <v>0.42987691461040001</v>
      </c>
      <c r="K21" s="12">
        <v>0.409187697046</v>
      </c>
      <c r="L21" s="12">
        <v>0.4149970142446</v>
      </c>
      <c r="M21" s="12">
        <v>0.43725309704350002</v>
      </c>
      <c r="N21" s="12">
        <v>0.4229287662033</v>
      </c>
      <c r="O21" s="12">
        <v>0.19215291162600001</v>
      </c>
      <c r="P21" s="12">
        <v>0.24115115279550001</v>
      </c>
      <c r="Q21" s="12">
        <v>0.34379026563670001</v>
      </c>
      <c r="R21" s="12">
        <v>0.47991553130550002</v>
      </c>
      <c r="S21" s="12">
        <v>0.68414224935919998</v>
      </c>
      <c r="T21" s="12">
        <v>0.50386554497550007</v>
      </c>
      <c r="U21" s="12">
        <v>0.77048212781719994</v>
      </c>
      <c r="V21" s="12">
        <v>0.28399761494010001</v>
      </c>
      <c r="W21" s="12">
        <v>0.25533669234579998</v>
      </c>
      <c r="X21" s="12">
        <v>0.44117112745300002</v>
      </c>
      <c r="Y21" s="12">
        <v>0.69420276690579996</v>
      </c>
      <c r="Z21" s="12">
        <v>0.83748828347780002</v>
      </c>
      <c r="AA21" s="12">
        <v>0.50661440027049998</v>
      </c>
      <c r="AB21" s="12">
        <v>0.24884883774280001</v>
      </c>
      <c r="AC21" s="12">
        <v>0.48697252990669998</v>
      </c>
      <c r="AD21" s="12">
        <v>0.44026813798809988</v>
      </c>
      <c r="AE21" s="12">
        <v>0.46858377645159999</v>
      </c>
      <c r="AF21" s="12">
        <v>0.46583230812800003</v>
      </c>
      <c r="AG21" s="12">
        <v>0.49197701277830003</v>
      </c>
      <c r="AH21" s="12">
        <v>0.51741427441890009</v>
      </c>
      <c r="AI21" s="12">
        <v>0.5484832202512</v>
      </c>
      <c r="AJ21" s="12">
        <v>0.72040379596210002</v>
      </c>
      <c r="AK21" s="12">
        <v>0.66579106645210007</v>
      </c>
      <c r="AL21" s="12">
        <v>0.61512657024549999</v>
      </c>
      <c r="AM21" s="12">
        <v>0.5013798296491</v>
      </c>
      <c r="AN21" s="12">
        <v>0.37863424993200001</v>
      </c>
      <c r="AO21" s="12">
        <v>0.43558663459140001</v>
      </c>
      <c r="AP21" s="12">
        <v>0.458606480787</v>
      </c>
      <c r="AQ21" s="12">
        <v>0.36285049232330002</v>
      </c>
      <c r="AR21" s="8"/>
    </row>
    <row r="22" spans="1:44" x14ac:dyDescent="0.2">
      <c r="A22" s="23"/>
      <c r="B22" s="23"/>
      <c r="C22" s="13">
        <v>591</v>
      </c>
      <c r="D22" s="13">
        <v>118</v>
      </c>
      <c r="E22" s="13">
        <v>164</v>
      </c>
      <c r="F22" s="13">
        <v>152</v>
      </c>
      <c r="G22" s="13">
        <v>157</v>
      </c>
      <c r="H22" s="13">
        <v>53</v>
      </c>
      <c r="I22" s="13">
        <v>86</v>
      </c>
      <c r="J22" s="13">
        <v>91</v>
      </c>
      <c r="K22" s="13">
        <v>130</v>
      </c>
      <c r="L22" s="13">
        <v>175</v>
      </c>
      <c r="M22" s="13">
        <v>329</v>
      </c>
      <c r="N22" s="13">
        <v>216</v>
      </c>
      <c r="O22" s="13">
        <v>61</v>
      </c>
      <c r="P22" s="13">
        <v>37</v>
      </c>
      <c r="Q22" s="13">
        <v>55</v>
      </c>
      <c r="R22" s="13">
        <v>94</v>
      </c>
      <c r="S22" s="13">
        <v>101</v>
      </c>
      <c r="T22" s="13">
        <v>32</v>
      </c>
      <c r="U22" s="13">
        <v>124</v>
      </c>
      <c r="V22" s="13">
        <v>82</v>
      </c>
      <c r="W22" s="13">
        <v>100</v>
      </c>
      <c r="X22" s="13">
        <v>122</v>
      </c>
      <c r="Y22" s="13">
        <v>171</v>
      </c>
      <c r="Z22" s="13">
        <v>74</v>
      </c>
      <c r="AA22" s="13">
        <v>4</v>
      </c>
      <c r="AB22" s="13">
        <v>148</v>
      </c>
      <c r="AC22" s="13">
        <v>62</v>
      </c>
      <c r="AD22" s="13">
        <v>11</v>
      </c>
      <c r="AE22" s="13">
        <v>28</v>
      </c>
      <c r="AF22" s="13">
        <v>57</v>
      </c>
      <c r="AG22" s="13">
        <v>22</v>
      </c>
      <c r="AH22" s="13">
        <v>4</v>
      </c>
      <c r="AI22" s="13">
        <v>9</v>
      </c>
      <c r="AJ22" s="13">
        <v>2</v>
      </c>
      <c r="AK22" s="13">
        <v>217</v>
      </c>
      <c r="AL22" s="13">
        <v>2</v>
      </c>
      <c r="AM22" s="13">
        <v>30</v>
      </c>
      <c r="AN22" s="13">
        <v>117</v>
      </c>
      <c r="AO22" s="13">
        <v>216</v>
      </c>
      <c r="AP22" s="13">
        <v>168</v>
      </c>
      <c r="AQ22" s="13">
        <v>17</v>
      </c>
      <c r="AR22" s="8"/>
    </row>
    <row r="23" spans="1:44" x14ac:dyDescent="0.2">
      <c r="A23" s="23"/>
      <c r="B23" s="23"/>
      <c r="C23" s="14" t="s">
        <v>128</v>
      </c>
      <c r="D23" s="14"/>
      <c r="E23" s="14"/>
      <c r="F23" s="14"/>
      <c r="G23" s="14"/>
      <c r="H23" s="14"/>
      <c r="I23" s="14"/>
      <c r="J23" s="14"/>
      <c r="K23" s="14"/>
      <c r="L23" s="14"/>
      <c r="M23" s="14"/>
      <c r="N23" s="14"/>
      <c r="O23" s="14"/>
      <c r="P23" s="14"/>
      <c r="Q23" s="14"/>
      <c r="R23" s="15" t="s">
        <v>194</v>
      </c>
      <c r="S23" s="15" t="s">
        <v>254</v>
      </c>
      <c r="T23" s="15" t="s">
        <v>133</v>
      </c>
      <c r="U23" s="15" t="s">
        <v>172</v>
      </c>
      <c r="V23" s="14"/>
      <c r="W23" s="14"/>
      <c r="X23" s="15" t="s">
        <v>187</v>
      </c>
      <c r="Y23" s="15" t="s">
        <v>254</v>
      </c>
      <c r="Z23" s="15" t="s">
        <v>254</v>
      </c>
      <c r="AA23" s="14"/>
      <c r="AB23" s="14"/>
      <c r="AC23" s="15" t="s">
        <v>133</v>
      </c>
      <c r="AD23" s="14"/>
      <c r="AE23" s="14"/>
      <c r="AF23" s="15" t="s">
        <v>133</v>
      </c>
      <c r="AG23" s="14"/>
      <c r="AH23" s="14"/>
      <c r="AI23" s="14"/>
      <c r="AJ23" s="14"/>
      <c r="AK23" s="15" t="s">
        <v>154</v>
      </c>
      <c r="AL23" s="14"/>
      <c r="AM23" s="14"/>
      <c r="AN23" s="14"/>
      <c r="AO23" s="14"/>
      <c r="AP23" s="14"/>
      <c r="AQ23" s="14"/>
      <c r="AR23" s="8"/>
    </row>
    <row r="24" spans="1:44" x14ac:dyDescent="0.2">
      <c r="A24" s="27"/>
      <c r="B24" s="24" t="s">
        <v>142</v>
      </c>
      <c r="C24" s="12">
        <v>3.3958799884049998E-2</v>
      </c>
      <c r="D24" s="12">
        <v>3.5176847994399997E-2</v>
      </c>
      <c r="E24" s="12">
        <v>3.2017682918050003E-2</v>
      </c>
      <c r="F24" s="12">
        <v>2.556899965902E-2</v>
      </c>
      <c r="G24" s="12">
        <v>4.4901029469399993E-2</v>
      </c>
      <c r="H24" s="12">
        <v>1.8703338203289999E-2</v>
      </c>
      <c r="I24" s="12">
        <v>4.6925364630130001E-2</v>
      </c>
      <c r="J24" s="12">
        <v>4.3296094934790003E-2</v>
      </c>
      <c r="K24" s="12">
        <v>2.412598624212E-2</v>
      </c>
      <c r="L24" s="12">
        <v>2.9950327482400001E-2</v>
      </c>
      <c r="M24" s="12">
        <v>3.116810117392E-2</v>
      </c>
      <c r="N24" s="12">
        <v>3.8338990284830003E-2</v>
      </c>
      <c r="O24" s="12">
        <v>1.234651402732E-2</v>
      </c>
      <c r="P24" s="12">
        <v>0</v>
      </c>
      <c r="Q24" s="12">
        <v>5.4921853417559993E-2</v>
      </c>
      <c r="R24" s="12">
        <v>6.6295796261450005E-2</v>
      </c>
      <c r="S24" s="12">
        <v>3.2944100269440002E-2</v>
      </c>
      <c r="T24" s="12">
        <v>1.649483649449E-2</v>
      </c>
      <c r="U24" s="12">
        <v>3.1466400741379998E-2</v>
      </c>
      <c r="V24" s="12">
        <v>9.1366117176759996E-3</v>
      </c>
      <c r="W24" s="12">
        <v>5.2015642194879988E-2</v>
      </c>
      <c r="X24" s="12">
        <v>2.908868905262E-2</v>
      </c>
      <c r="Y24" s="12">
        <v>2.8863000043010002E-2</v>
      </c>
      <c r="Z24" s="12">
        <v>6.3285866277889999E-2</v>
      </c>
      <c r="AA24" s="12">
        <v>8.3844404825150001E-2</v>
      </c>
      <c r="AB24" s="12">
        <v>2.9657844275349999E-2</v>
      </c>
      <c r="AC24" s="12">
        <v>3.9471388407809997E-2</v>
      </c>
      <c r="AD24" s="12">
        <v>0</v>
      </c>
      <c r="AE24" s="12">
        <v>2.6361098082320001E-2</v>
      </c>
      <c r="AF24" s="12">
        <v>1.2282636792219999E-2</v>
      </c>
      <c r="AG24" s="12">
        <v>0</v>
      </c>
      <c r="AH24" s="12">
        <v>0.48258572558110002</v>
      </c>
      <c r="AI24" s="12">
        <v>6.1859045157009997E-2</v>
      </c>
      <c r="AJ24" s="12">
        <v>0</v>
      </c>
      <c r="AK24" s="12">
        <v>3.3419430770039997E-2</v>
      </c>
      <c r="AL24" s="12">
        <v>0</v>
      </c>
      <c r="AM24" s="12">
        <v>9.8484049338429996E-2</v>
      </c>
      <c r="AN24" s="12">
        <v>4.4131156861409997E-2</v>
      </c>
      <c r="AO24" s="12">
        <v>2.3149116828970001E-2</v>
      </c>
      <c r="AP24" s="12">
        <v>1.114602558462E-2</v>
      </c>
      <c r="AQ24" s="12">
        <v>0.24041322288440001</v>
      </c>
      <c r="AR24" s="8"/>
    </row>
    <row r="25" spans="1:44" x14ac:dyDescent="0.2">
      <c r="A25" s="23"/>
      <c r="B25" s="23"/>
      <c r="C25" s="13">
        <v>34</v>
      </c>
      <c r="D25" s="13">
        <v>7</v>
      </c>
      <c r="E25" s="13">
        <v>8</v>
      </c>
      <c r="F25" s="13">
        <v>9</v>
      </c>
      <c r="G25" s="13">
        <v>10</v>
      </c>
      <c r="H25" s="13">
        <v>3</v>
      </c>
      <c r="I25" s="13">
        <v>9</v>
      </c>
      <c r="J25" s="13">
        <v>4</v>
      </c>
      <c r="K25" s="13">
        <v>5</v>
      </c>
      <c r="L25" s="13">
        <v>8</v>
      </c>
      <c r="M25" s="13">
        <v>17</v>
      </c>
      <c r="N25" s="13">
        <v>15</v>
      </c>
      <c r="O25" s="13">
        <v>4</v>
      </c>
      <c r="P25" s="13">
        <v>0</v>
      </c>
      <c r="Q25" s="13">
        <v>6</v>
      </c>
      <c r="R25" s="13">
        <v>9</v>
      </c>
      <c r="S25" s="13">
        <v>5</v>
      </c>
      <c r="T25" s="13">
        <v>1</v>
      </c>
      <c r="U25" s="13">
        <v>3</v>
      </c>
      <c r="V25" s="13">
        <v>4</v>
      </c>
      <c r="W25" s="13">
        <v>10</v>
      </c>
      <c r="X25" s="13">
        <v>6</v>
      </c>
      <c r="Y25" s="13">
        <v>8</v>
      </c>
      <c r="Z25" s="13">
        <v>3</v>
      </c>
      <c r="AA25" s="13">
        <v>1</v>
      </c>
      <c r="AB25" s="13">
        <v>10</v>
      </c>
      <c r="AC25" s="13">
        <v>4</v>
      </c>
      <c r="AD25" s="13">
        <v>0</v>
      </c>
      <c r="AE25" s="13">
        <v>2</v>
      </c>
      <c r="AF25" s="13">
        <v>2</v>
      </c>
      <c r="AG25" s="13">
        <v>0</v>
      </c>
      <c r="AH25" s="13">
        <v>1</v>
      </c>
      <c r="AI25" s="13">
        <v>1</v>
      </c>
      <c r="AJ25" s="13">
        <v>0</v>
      </c>
      <c r="AK25" s="13">
        <v>11</v>
      </c>
      <c r="AL25" s="13">
        <v>0</v>
      </c>
      <c r="AM25" s="13">
        <v>3</v>
      </c>
      <c r="AN25" s="13">
        <v>9</v>
      </c>
      <c r="AO25" s="13">
        <v>11</v>
      </c>
      <c r="AP25" s="13">
        <v>5</v>
      </c>
      <c r="AQ25" s="13">
        <v>4</v>
      </c>
      <c r="AR25" s="8"/>
    </row>
    <row r="26" spans="1:44" x14ac:dyDescent="0.2">
      <c r="A26" s="23"/>
      <c r="B26" s="23"/>
      <c r="C26" s="14" t="s">
        <v>128</v>
      </c>
      <c r="D26" s="14"/>
      <c r="E26" s="14"/>
      <c r="F26" s="14"/>
      <c r="G26" s="14"/>
      <c r="H26" s="14"/>
      <c r="I26" s="14"/>
      <c r="J26" s="14"/>
      <c r="K26" s="14"/>
      <c r="L26" s="14"/>
      <c r="M26" s="14"/>
      <c r="N26" s="14"/>
      <c r="O26" s="14"/>
      <c r="P26" s="14"/>
      <c r="Q26" s="14"/>
      <c r="R26" s="14"/>
      <c r="S26" s="14"/>
      <c r="T26" s="14"/>
      <c r="U26" s="14"/>
      <c r="V26" s="14"/>
      <c r="W26" s="15" t="s">
        <v>133</v>
      </c>
      <c r="X26" s="14"/>
      <c r="Y26" s="14"/>
      <c r="Z26" s="14"/>
      <c r="AA26" s="14"/>
      <c r="AB26" s="14"/>
      <c r="AC26" s="14"/>
      <c r="AD26" s="14"/>
      <c r="AE26" s="14"/>
      <c r="AF26" s="14"/>
      <c r="AG26" s="14"/>
      <c r="AH26" s="15" t="s">
        <v>517</v>
      </c>
      <c r="AI26" s="14"/>
      <c r="AJ26" s="14"/>
      <c r="AK26" s="14"/>
      <c r="AL26" s="14"/>
      <c r="AM26" s="15" t="s">
        <v>137</v>
      </c>
      <c r="AN26" s="14"/>
      <c r="AO26" s="14"/>
      <c r="AP26" s="14"/>
      <c r="AQ26" s="15" t="s">
        <v>165</v>
      </c>
      <c r="AR26" s="8"/>
    </row>
    <row r="27" spans="1:44" x14ac:dyDescent="0.2">
      <c r="A27" s="27"/>
      <c r="B27" s="24" t="s">
        <v>67</v>
      </c>
      <c r="C27" s="12">
        <v>1</v>
      </c>
      <c r="D27" s="12">
        <v>1</v>
      </c>
      <c r="E27" s="12">
        <v>1</v>
      </c>
      <c r="F27" s="12">
        <v>1</v>
      </c>
      <c r="G27" s="12">
        <v>1</v>
      </c>
      <c r="H27" s="12">
        <v>1</v>
      </c>
      <c r="I27" s="12">
        <v>1</v>
      </c>
      <c r="J27" s="12">
        <v>1</v>
      </c>
      <c r="K27" s="12">
        <v>1</v>
      </c>
      <c r="L27" s="12">
        <v>1</v>
      </c>
      <c r="M27" s="12">
        <v>1</v>
      </c>
      <c r="N27" s="12">
        <v>1</v>
      </c>
      <c r="O27" s="12">
        <v>1</v>
      </c>
      <c r="P27" s="12">
        <v>1</v>
      </c>
      <c r="Q27" s="12">
        <v>1</v>
      </c>
      <c r="R27" s="12">
        <v>1</v>
      </c>
      <c r="S27" s="12">
        <v>1</v>
      </c>
      <c r="T27" s="12">
        <v>1</v>
      </c>
      <c r="U27" s="12">
        <v>1</v>
      </c>
      <c r="V27" s="12">
        <v>1</v>
      </c>
      <c r="W27" s="12">
        <v>1</v>
      </c>
      <c r="X27" s="12">
        <v>1</v>
      </c>
      <c r="Y27" s="12">
        <v>1</v>
      </c>
      <c r="Z27" s="12">
        <v>1</v>
      </c>
      <c r="AA27" s="12">
        <v>1</v>
      </c>
      <c r="AB27" s="12">
        <v>1</v>
      </c>
      <c r="AC27" s="12">
        <v>1</v>
      </c>
      <c r="AD27" s="12">
        <v>1</v>
      </c>
      <c r="AE27" s="12">
        <v>1</v>
      </c>
      <c r="AF27" s="12">
        <v>1</v>
      </c>
      <c r="AG27" s="12">
        <v>1</v>
      </c>
      <c r="AH27" s="12">
        <v>1</v>
      </c>
      <c r="AI27" s="12">
        <v>1</v>
      </c>
      <c r="AJ27" s="12">
        <v>1</v>
      </c>
      <c r="AK27" s="12">
        <v>1</v>
      </c>
      <c r="AL27" s="12">
        <v>1</v>
      </c>
      <c r="AM27" s="12">
        <v>1</v>
      </c>
      <c r="AN27" s="12">
        <v>1</v>
      </c>
      <c r="AO27" s="12">
        <v>1</v>
      </c>
      <c r="AP27" s="12">
        <v>1</v>
      </c>
      <c r="AQ27" s="12">
        <v>1</v>
      </c>
      <c r="AR27" s="8"/>
    </row>
    <row r="28" spans="1:44" x14ac:dyDescent="0.2">
      <c r="A28" s="23"/>
      <c r="B28" s="23"/>
      <c r="C28" s="13">
        <v>1269</v>
      </c>
      <c r="D28" s="13">
        <v>267</v>
      </c>
      <c r="E28" s="13">
        <v>341</v>
      </c>
      <c r="F28" s="13">
        <v>353</v>
      </c>
      <c r="G28" s="13">
        <v>308</v>
      </c>
      <c r="H28" s="13">
        <v>101</v>
      </c>
      <c r="I28" s="13">
        <v>189</v>
      </c>
      <c r="J28" s="13">
        <v>196</v>
      </c>
      <c r="K28" s="13">
        <v>280</v>
      </c>
      <c r="L28" s="13">
        <v>398</v>
      </c>
      <c r="M28" s="13">
        <v>710</v>
      </c>
      <c r="N28" s="13">
        <v>468</v>
      </c>
      <c r="O28" s="13">
        <v>304</v>
      </c>
      <c r="P28" s="13">
        <v>121</v>
      </c>
      <c r="Q28" s="13">
        <v>158</v>
      </c>
      <c r="R28" s="13">
        <v>181</v>
      </c>
      <c r="S28" s="13">
        <v>139</v>
      </c>
      <c r="T28" s="13">
        <v>52</v>
      </c>
      <c r="U28" s="13">
        <v>153</v>
      </c>
      <c r="V28" s="13">
        <v>286</v>
      </c>
      <c r="W28" s="13">
        <v>350</v>
      </c>
      <c r="X28" s="13">
        <v>225</v>
      </c>
      <c r="Y28" s="13">
        <v>242</v>
      </c>
      <c r="Z28" s="13">
        <v>84</v>
      </c>
      <c r="AA28" s="13">
        <v>8</v>
      </c>
      <c r="AB28" s="13">
        <v>529</v>
      </c>
      <c r="AC28" s="13">
        <v>120</v>
      </c>
      <c r="AD28" s="13">
        <v>25</v>
      </c>
      <c r="AE28" s="13">
        <v>53</v>
      </c>
      <c r="AF28" s="13">
        <v>99</v>
      </c>
      <c r="AG28" s="13">
        <v>34</v>
      </c>
      <c r="AH28" s="13">
        <v>5</v>
      </c>
      <c r="AI28" s="13">
        <v>16</v>
      </c>
      <c r="AJ28" s="13">
        <v>3</v>
      </c>
      <c r="AK28" s="13">
        <v>324</v>
      </c>
      <c r="AL28" s="13">
        <v>3</v>
      </c>
      <c r="AM28" s="13">
        <v>60</v>
      </c>
      <c r="AN28" s="13">
        <v>256</v>
      </c>
      <c r="AO28" s="13">
        <v>483</v>
      </c>
      <c r="AP28" s="13">
        <v>355</v>
      </c>
      <c r="AQ28" s="13">
        <v>34</v>
      </c>
      <c r="AR28" s="8"/>
    </row>
    <row r="29" spans="1:44" x14ac:dyDescent="0.2">
      <c r="A29" s="23"/>
      <c r="B29" s="23"/>
      <c r="C29" s="14" t="s">
        <v>128</v>
      </c>
      <c r="D29" s="14" t="s">
        <v>128</v>
      </c>
      <c r="E29" s="14" t="s">
        <v>128</v>
      </c>
      <c r="F29" s="14" t="s">
        <v>128</v>
      </c>
      <c r="G29" s="14" t="s">
        <v>128</v>
      </c>
      <c r="H29" s="14" t="s">
        <v>128</v>
      </c>
      <c r="I29" s="14" t="s">
        <v>128</v>
      </c>
      <c r="J29" s="14" t="s">
        <v>128</v>
      </c>
      <c r="K29" s="14" t="s">
        <v>128</v>
      </c>
      <c r="L29" s="14" t="s">
        <v>128</v>
      </c>
      <c r="M29" s="14" t="s">
        <v>128</v>
      </c>
      <c r="N29" s="14" t="s">
        <v>128</v>
      </c>
      <c r="O29" s="14" t="s">
        <v>128</v>
      </c>
      <c r="P29" s="14" t="s">
        <v>128</v>
      </c>
      <c r="Q29" s="14" t="s">
        <v>128</v>
      </c>
      <c r="R29" s="14" t="s">
        <v>128</v>
      </c>
      <c r="S29" s="14" t="s">
        <v>128</v>
      </c>
      <c r="T29" s="14" t="s">
        <v>128</v>
      </c>
      <c r="U29" s="14" t="s">
        <v>128</v>
      </c>
      <c r="V29" s="14" t="s">
        <v>128</v>
      </c>
      <c r="W29" s="14" t="s">
        <v>128</v>
      </c>
      <c r="X29" s="14" t="s">
        <v>128</v>
      </c>
      <c r="Y29" s="14" t="s">
        <v>128</v>
      </c>
      <c r="Z29" s="14" t="s">
        <v>128</v>
      </c>
      <c r="AA29" s="14" t="s">
        <v>128</v>
      </c>
      <c r="AB29" s="14" t="s">
        <v>128</v>
      </c>
      <c r="AC29" s="14" t="s">
        <v>128</v>
      </c>
      <c r="AD29" s="14" t="s">
        <v>128</v>
      </c>
      <c r="AE29" s="14" t="s">
        <v>128</v>
      </c>
      <c r="AF29" s="14" t="s">
        <v>128</v>
      </c>
      <c r="AG29" s="14" t="s">
        <v>128</v>
      </c>
      <c r="AH29" s="14" t="s">
        <v>128</v>
      </c>
      <c r="AI29" s="14" t="s">
        <v>128</v>
      </c>
      <c r="AJ29" s="14" t="s">
        <v>128</v>
      </c>
      <c r="AK29" s="14" t="s">
        <v>128</v>
      </c>
      <c r="AL29" s="14" t="s">
        <v>128</v>
      </c>
      <c r="AM29" s="14" t="s">
        <v>128</v>
      </c>
      <c r="AN29" s="14" t="s">
        <v>128</v>
      </c>
      <c r="AO29" s="14" t="s">
        <v>128</v>
      </c>
      <c r="AP29" s="14" t="s">
        <v>128</v>
      </c>
      <c r="AQ29" s="14" t="s">
        <v>128</v>
      </c>
      <c r="AR29" s="8"/>
    </row>
    <row r="30" spans="1:44" x14ac:dyDescent="0.2">
      <c r="A30" s="16" t="s">
        <v>518</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4" x14ac:dyDescent="0.2">
      <c r="A31" s="18" t="s">
        <v>144</v>
      </c>
    </row>
  </sheetData>
  <mergeCells count="19">
    <mergeCell ref="B27:B29"/>
    <mergeCell ref="A6:A29"/>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21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519</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520</v>
      </c>
      <c r="B6" s="24" t="s">
        <v>521</v>
      </c>
      <c r="C6" s="12">
        <v>0.47008275486250001</v>
      </c>
      <c r="D6" s="12">
        <v>0.48629420437780002</v>
      </c>
      <c r="E6" s="12">
        <v>0.46739681144130002</v>
      </c>
      <c r="F6" s="12">
        <v>0.49551657820299999</v>
      </c>
      <c r="G6" s="12">
        <v>0.43015137131390002</v>
      </c>
      <c r="H6" s="12">
        <v>0.46778916897529998</v>
      </c>
      <c r="I6" s="12">
        <v>0.44336252374110002</v>
      </c>
      <c r="J6" s="12">
        <v>0.44329762276899998</v>
      </c>
      <c r="K6" s="12">
        <v>0.52150244102949994</v>
      </c>
      <c r="L6" s="12">
        <v>0.49111695390420002</v>
      </c>
      <c r="M6" s="12">
        <v>0.47883634472960002</v>
      </c>
      <c r="N6" s="12">
        <v>0.47010331211369999</v>
      </c>
      <c r="O6" s="12">
        <v>0.64936397713589999</v>
      </c>
      <c r="P6" s="12">
        <v>0.65551214786849998</v>
      </c>
      <c r="Q6" s="12">
        <v>0.53659890928520004</v>
      </c>
      <c r="R6" s="12">
        <v>0.41462260352980002</v>
      </c>
      <c r="S6" s="12">
        <v>0.30205833694119999</v>
      </c>
      <c r="T6" s="12">
        <v>0.40654984224559998</v>
      </c>
      <c r="U6" s="12">
        <v>0.2083466288094</v>
      </c>
      <c r="V6" s="12">
        <v>0.58566666732580008</v>
      </c>
      <c r="W6" s="12">
        <v>0.57768396564440005</v>
      </c>
      <c r="X6" s="12">
        <v>0.49227873512190001</v>
      </c>
      <c r="Y6" s="12">
        <v>0.27101746994170001</v>
      </c>
      <c r="Z6" s="12">
        <v>0.18227698109929999</v>
      </c>
      <c r="AA6" s="12">
        <v>0.50378364735589998</v>
      </c>
      <c r="AB6" s="12">
        <v>0.60944739773750001</v>
      </c>
      <c r="AC6" s="12">
        <v>0.42993694445080011</v>
      </c>
      <c r="AD6" s="12">
        <v>0.57486121436600002</v>
      </c>
      <c r="AE6" s="12">
        <v>0.33956751659840001</v>
      </c>
      <c r="AF6" s="12">
        <v>0.42945289844439999</v>
      </c>
      <c r="AG6" s="12">
        <v>0.44056241744660002</v>
      </c>
      <c r="AH6" s="12">
        <v>0</v>
      </c>
      <c r="AI6" s="12">
        <v>0.2585884029012</v>
      </c>
      <c r="AJ6" s="12">
        <v>0.53706533547059998</v>
      </c>
      <c r="AK6" s="12">
        <v>0.31334822896359998</v>
      </c>
      <c r="AL6" s="12">
        <v>0.6215429856593</v>
      </c>
      <c r="AM6" s="12">
        <v>0.36939312981200001</v>
      </c>
      <c r="AN6" s="12">
        <v>0.47978225347490011</v>
      </c>
      <c r="AO6" s="12">
        <v>0.48074273109429999</v>
      </c>
      <c r="AP6" s="12">
        <v>0.49154665568439998</v>
      </c>
      <c r="AQ6" s="12">
        <v>0.279490760497</v>
      </c>
      <c r="AR6" s="8"/>
    </row>
    <row r="7" spans="1:44" x14ac:dyDescent="0.2">
      <c r="A7" s="23"/>
      <c r="B7" s="23"/>
      <c r="C7" s="13">
        <v>548</v>
      </c>
      <c r="D7" s="13">
        <v>112</v>
      </c>
      <c r="E7" s="13">
        <v>155</v>
      </c>
      <c r="F7" s="13">
        <v>157</v>
      </c>
      <c r="G7" s="13">
        <v>124</v>
      </c>
      <c r="H7" s="13">
        <v>42</v>
      </c>
      <c r="I7" s="13">
        <v>81</v>
      </c>
      <c r="J7" s="13">
        <v>84</v>
      </c>
      <c r="K7" s="13">
        <v>129</v>
      </c>
      <c r="L7" s="13">
        <v>174</v>
      </c>
      <c r="M7" s="13">
        <v>307</v>
      </c>
      <c r="N7" s="13">
        <v>208</v>
      </c>
      <c r="O7" s="13">
        <v>184</v>
      </c>
      <c r="P7" s="13">
        <v>71</v>
      </c>
      <c r="Q7" s="13">
        <v>87</v>
      </c>
      <c r="R7" s="13">
        <v>66</v>
      </c>
      <c r="S7" s="13">
        <v>33</v>
      </c>
      <c r="T7" s="13">
        <v>16</v>
      </c>
      <c r="U7" s="13">
        <v>32</v>
      </c>
      <c r="V7" s="13">
        <v>153</v>
      </c>
      <c r="W7" s="13">
        <v>192</v>
      </c>
      <c r="X7" s="13">
        <v>96</v>
      </c>
      <c r="Y7" s="13">
        <v>61</v>
      </c>
      <c r="Z7" s="13">
        <v>14</v>
      </c>
      <c r="AA7" s="13">
        <v>3</v>
      </c>
      <c r="AB7" s="13">
        <v>314</v>
      </c>
      <c r="AC7" s="13">
        <v>46</v>
      </c>
      <c r="AD7" s="13">
        <v>14</v>
      </c>
      <c r="AE7" s="13">
        <v>17</v>
      </c>
      <c r="AF7" s="13">
        <v>30</v>
      </c>
      <c r="AG7" s="13">
        <v>11</v>
      </c>
      <c r="AH7" s="13">
        <v>0</v>
      </c>
      <c r="AI7" s="13">
        <v>4</v>
      </c>
      <c r="AJ7" s="13">
        <v>1</v>
      </c>
      <c r="AK7" s="13">
        <v>88</v>
      </c>
      <c r="AL7" s="13">
        <v>2</v>
      </c>
      <c r="AM7" s="13">
        <v>22</v>
      </c>
      <c r="AN7" s="13">
        <v>102</v>
      </c>
      <c r="AO7" s="13">
        <v>217</v>
      </c>
      <c r="AP7" s="13">
        <v>165</v>
      </c>
      <c r="AQ7" s="13">
        <v>10</v>
      </c>
      <c r="AR7" s="8"/>
    </row>
    <row r="8" spans="1:44" x14ac:dyDescent="0.2">
      <c r="A8" s="23"/>
      <c r="B8" s="23"/>
      <c r="C8" s="14" t="s">
        <v>128</v>
      </c>
      <c r="D8" s="14"/>
      <c r="E8" s="14"/>
      <c r="F8" s="14"/>
      <c r="G8" s="14"/>
      <c r="H8" s="14"/>
      <c r="I8" s="14"/>
      <c r="J8" s="14"/>
      <c r="K8" s="14"/>
      <c r="L8" s="14"/>
      <c r="M8" s="14"/>
      <c r="N8" s="14"/>
      <c r="O8" s="15" t="s">
        <v>514</v>
      </c>
      <c r="P8" s="15" t="s">
        <v>514</v>
      </c>
      <c r="Q8" s="15" t="s">
        <v>159</v>
      </c>
      <c r="R8" s="15" t="s">
        <v>160</v>
      </c>
      <c r="S8" s="14"/>
      <c r="T8" s="14"/>
      <c r="U8" s="14"/>
      <c r="V8" s="15" t="s">
        <v>165</v>
      </c>
      <c r="W8" s="15" t="s">
        <v>165</v>
      </c>
      <c r="X8" s="15" t="s">
        <v>162</v>
      </c>
      <c r="Y8" s="14"/>
      <c r="Z8" s="14"/>
      <c r="AA8" s="14"/>
      <c r="AB8" s="15" t="s">
        <v>249</v>
      </c>
      <c r="AC8" s="14"/>
      <c r="AD8" s="14"/>
      <c r="AE8" s="14"/>
      <c r="AF8" s="14"/>
      <c r="AG8" s="14"/>
      <c r="AH8" s="14"/>
      <c r="AI8" s="14"/>
      <c r="AJ8" s="14"/>
      <c r="AK8" s="14"/>
      <c r="AL8" s="14"/>
      <c r="AM8" s="14"/>
      <c r="AN8" s="14"/>
      <c r="AO8" s="14"/>
      <c r="AP8" s="14"/>
      <c r="AQ8" s="14"/>
      <c r="AR8" s="8"/>
    </row>
    <row r="9" spans="1:44" x14ac:dyDescent="0.2">
      <c r="A9" s="27"/>
      <c r="B9" s="24" t="s">
        <v>522</v>
      </c>
      <c r="C9" s="12">
        <v>0.52991724513750005</v>
      </c>
      <c r="D9" s="12">
        <v>0.51370579562219998</v>
      </c>
      <c r="E9" s="12">
        <v>0.53260318855869992</v>
      </c>
      <c r="F9" s="12">
        <v>0.50448342179700001</v>
      </c>
      <c r="G9" s="12">
        <v>0.56984862868609998</v>
      </c>
      <c r="H9" s="12">
        <v>0.53221083102470002</v>
      </c>
      <c r="I9" s="12">
        <v>0.55663747625889992</v>
      </c>
      <c r="J9" s="12">
        <v>0.55670237723100002</v>
      </c>
      <c r="K9" s="12">
        <v>0.4784975589705</v>
      </c>
      <c r="L9" s="12">
        <v>0.50888304609579993</v>
      </c>
      <c r="M9" s="12">
        <v>0.52116365527039998</v>
      </c>
      <c r="N9" s="12">
        <v>0.52989668788629996</v>
      </c>
      <c r="O9" s="12">
        <v>0.35063602286410001</v>
      </c>
      <c r="P9" s="12">
        <v>0.34448785213150002</v>
      </c>
      <c r="Q9" s="12">
        <v>0.46340109071480001</v>
      </c>
      <c r="R9" s="12">
        <v>0.58537739647019993</v>
      </c>
      <c r="S9" s="12">
        <v>0.69794166305880001</v>
      </c>
      <c r="T9" s="12">
        <v>0.59345015775440002</v>
      </c>
      <c r="U9" s="12">
        <v>0.79165337119059997</v>
      </c>
      <c r="V9" s="12">
        <v>0.41433333267419997</v>
      </c>
      <c r="W9" s="12">
        <v>0.42231603435559989</v>
      </c>
      <c r="X9" s="12">
        <v>0.50772126487809999</v>
      </c>
      <c r="Y9" s="12">
        <v>0.72898253005830005</v>
      </c>
      <c r="Z9" s="12">
        <v>0.81772301890069998</v>
      </c>
      <c r="AA9" s="12">
        <v>0.49621635264410002</v>
      </c>
      <c r="AB9" s="12">
        <v>0.39055260226249999</v>
      </c>
      <c r="AC9" s="12">
        <v>0.5700630555492</v>
      </c>
      <c r="AD9" s="12">
        <v>0.42513878563399998</v>
      </c>
      <c r="AE9" s="12">
        <v>0.6604324834016001</v>
      </c>
      <c r="AF9" s="12">
        <v>0.57054710155560007</v>
      </c>
      <c r="AG9" s="12">
        <v>0.55943758255340004</v>
      </c>
      <c r="AH9" s="12">
        <v>1</v>
      </c>
      <c r="AI9" s="12">
        <v>0.7414115970988</v>
      </c>
      <c r="AJ9" s="12">
        <v>0.46293466452940002</v>
      </c>
      <c r="AK9" s="12">
        <v>0.68665177103640007</v>
      </c>
      <c r="AL9" s="12">
        <v>0.3784570143407</v>
      </c>
      <c r="AM9" s="12">
        <v>0.63060687018799999</v>
      </c>
      <c r="AN9" s="12">
        <v>0.5202177465251</v>
      </c>
      <c r="AO9" s="12">
        <v>0.51925726890570001</v>
      </c>
      <c r="AP9" s="12">
        <v>0.50845334431559996</v>
      </c>
      <c r="AQ9" s="12">
        <v>0.72050923950300005</v>
      </c>
      <c r="AR9" s="8"/>
    </row>
    <row r="10" spans="1:44" x14ac:dyDescent="0.2">
      <c r="A10" s="23"/>
      <c r="B10" s="23"/>
      <c r="C10" s="13">
        <v>660</v>
      </c>
      <c r="D10" s="13">
        <v>140</v>
      </c>
      <c r="E10" s="13">
        <v>173</v>
      </c>
      <c r="F10" s="13">
        <v>178</v>
      </c>
      <c r="G10" s="13">
        <v>169</v>
      </c>
      <c r="H10" s="13">
        <v>54</v>
      </c>
      <c r="I10" s="13">
        <v>95</v>
      </c>
      <c r="J10" s="13">
        <v>105</v>
      </c>
      <c r="K10" s="13">
        <v>143</v>
      </c>
      <c r="L10" s="13">
        <v>206</v>
      </c>
      <c r="M10" s="13">
        <v>376</v>
      </c>
      <c r="N10" s="13">
        <v>235</v>
      </c>
      <c r="O10" s="13">
        <v>107</v>
      </c>
      <c r="P10" s="13">
        <v>47</v>
      </c>
      <c r="Q10" s="13">
        <v>70</v>
      </c>
      <c r="R10" s="13">
        <v>97</v>
      </c>
      <c r="S10" s="13">
        <v>99</v>
      </c>
      <c r="T10" s="13">
        <v>31</v>
      </c>
      <c r="U10" s="13">
        <v>117</v>
      </c>
      <c r="V10" s="13">
        <v>121</v>
      </c>
      <c r="W10" s="13">
        <v>147</v>
      </c>
      <c r="X10" s="13">
        <v>120</v>
      </c>
      <c r="Y10" s="13">
        <v>165</v>
      </c>
      <c r="Z10" s="13">
        <v>66</v>
      </c>
      <c r="AA10" s="13">
        <v>3</v>
      </c>
      <c r="AB10" s="13">
        <v>197</v>
      </c>
      <c r="AC10" s="13">
        <v>67</v>
      </c>
      <c r="AD10" s="13">
        <v>10</v>
      </c>
      <c r="AE10" s="13">
        <v>32</v>
      </c>
      <c r="AF10" s="13">
        <v>67</v>
      </c>
      <c r="AG10" s="13">
        <v>22</v>
      </c>
      <c r="AH10" s="13">
        <v>5</v>
      </c>
      <c r="AI10" s="13">
        <v>11</v>
      </c>
      <c r="AJ10" s="13">
        <v>2</v>
      </c>
      <c r="AK10" s="13">
        <v>213</v>
      </c>
      <c r="AL10" s="13">
        <v>1</v>
      </c>
      <c r="AM10" s="13">
        <v>35</v>
      </c>
      <c r="AN10" s="13">
        <v>146</v>
      </c>
      <c r="AO10" s="13">
        <v>239</v>
      </c>
      <c r="AP10" s="13">
        <v>175</v>
      </c>
      <c r="AQ10" s="13">
        <v>23</v>
      </c>
      <c r="AR10" s="8"/>
    </row>
    <row r="11" spans="1:44" x14ac:dyDescent="0.2">
      <c r="A11" s="23"/>
      <c r="B11" s="23"/>
      <c r="C11" s="14" t="s">
        <v>128</v>
      </c>
      <c r="D11" s="14"/>
      <c r="E11" s="14"/>
      <c r="F11" s="14"/>
      <c r="G11" s="14"/>
      <c r="H11" s="14"/>
      <c r="I11" s="14"/>
      <c r="J11" s="14"/>
      <c r="K11" s="14"/>
      <c r="L11" s="14"/>
      <c r="M11" s="14"/>
      <c r="N11" s="14"/>
      <c r="O11" s="14"/>
      <c r="P11" s="14"/>
      <c r="Q11" s="14"/>
      <c r="R11" s="15" t="s">
        <v>187</v>
      </c>
      <c r="S11" s="15" t="s">
        <v>173</v>
      </c>
      <c r="T11" s="14"/>
      <c r="U11" s="15" t="s">
        <v>172</v>
      </c>
      <c r="V11" s="14"/>
      <c r="W11" s="14"/>
      <c r="X11" s="14"/>
      <c r="Y11" s="15" t="s">
        <v>156</v>
      </c>
      <c r="Z11" s="15" t="s">
        <v>156</v>
      </c>
      <c r="AA11" s="14"/>
      <c r="AB11" s="14"/>
      <c r="AC11" s="14"/>
      <c r="AD11" s="14"/>
      <c r="AE11" s="14"/>
      <c r="AF11" s="14"/>
      <c r="AG11" s="14"/>
      <c r="AH11" s="14"/>
      <c r="AI11" s="14"/>
      <c r="AJ11" s="14"/>
      <c r="AK11" s="15" t="s">
        <v>154</v>
      </c>
      <c r="AL11" s="14"/>
      <c r="AM11" s="14"/>
      <c r="AN11" s="14"/>
      <c r="AO11" s="14"/>
      <c r="AP11" s="14"/>
      <c r="AQ11" s="14"/>
      <c r="AR11" s="8"/>
    </row>
    <row r="12" spans="1:44" x14ac:dyDescent="0.2">
      <c r="A12" s="27"/>
      <c r="B12" s="24" t="s">
        <v>67</v>
      </c>
      <c r="C12" s="12">
        <v>1</v>
      </c>
      <c r="D12" s="12">
        <v>1</v>
      </c>
      <c r="E12" s="12">
        <v>1</v>
      </c>
      <c r="F12" s="12">
        <v>1</v>
      </c>
      <c r="G12" s="12">
        <v>1</v>
      </c>
      <c r="H12" s="12">
        <v>1</v>
      </c>
      <c r="I12" s="12">
        <v>1</v>
      </c>
      <c r="J12" s="12">
        <v>1</v>
      </c>
      <c r="K12" s="12">
        <v>1</v>
      </c>
      <c r="L12" s="12">
        <v>1</v>
      </c>
      <c r="M12" s="12">
        <v>1</v>
      </c>
      <c r="N12" s="12">
        <v>1</v>
      </c>
      <c r="O12" s="12">
        <v>1</v>
      </c>
      <c r="P12" s="12">
        <v>1</v>
      </c>
      <c r="Q12" s="12">
        <v>1</v>
      </c>
      <c r="R12" s="12">
        <v>1</v>
      </c>
      <c r="S12" s="12">
        <v>1</v>
      </c>
      <c r="T12" s="12">
        <v>1</v>
      </c>
      <c r="U12" s="12">
        <v>1</v>
      </c>
      <c r="V12" s="12">
        <v>1</v>
      </c>
      <c r="W12" s="12">
        <v>1</v>
      </c>
      <c r="X12" s="12">
        <v>1</v>
      </c>
      <c r="Y12" s="12">
        <v>1</v>
      </c>
      <c r="Z12" s="12">
        <v>1</v>
      </c>
      <c r="AA12" s="12">
        <v>1</v>
      </c>
      <c r="AB12" s="12">
        <v>1</v>
      </c>
      <c r="AC12" s="12">
        <v>1</v>
      </c>
      <c r="AD12" s="12">
        <v>1</v>
      </c>
      <c r="AE12" s="12">
        <v>1</v>
      </c>
      <c r="AF12" s="12">
        <v>1</v>
      </c>
      <c r="AG12" s="12">
        <v>1</v>
      </c>
      <c r="AH12" s="12">
        <v>1</v>
      </c>
      <c r="AI12" s="12">
        <v>1</v>
      </c>
      <c r="AJ12" s="12">
        <v>1</v>
      </c>
      <c r="AK12" s="12">
        <v>1</v>
      </c>
      <c r="AL12" s="12">
        <v>1</v>
      </c>
      <c r="AM12" s="12">
        <v>1</v>
      </c>
      <c r="AN12" s="12">
        <v>1</v>
      </c>
      <c r="AO12" s="12">
        <v>1</v>
      </c>
      <c r="AP12" s="12">
        <v>1</v>
      </c>
      <c r="AQ12" s="12">
        <v>1</v>
      </c>
      <c r="AR12" s="8"/>
    </row>
    <row r="13" spans="1:44" x14ac:dyDescent="0.2">
      <c r="A13" s="23"/>
      <c r="B13" s="23"/>
      <c r="C13" s="13">
        <v>1208</v>
      </c>
      <c r="D13" s="13">
        <v>252</v>
      </c>
      <c r="E13" s="13">
        <v>328</v>
      </c>
      <c r="F13" s="13">
        <v>335</v>
      </c>
      <c r="G13" s="13">
        <v>293</v>
      </c>
      <c r="H13" s="13">
        <v>96</v>
      </c>
      <c r="I13" s="13">
        <v>176</v>
      </c>
      <c r="J13" s="13">
        <v>189</v>
      </c>
      <c r="K13" s="13">
        <v>272</v>
      </c>
      <c r="L13" s="13">
        <v>380</v>
      </c>
      <c r="M13" s="13">
        <v>683</v>
      </c>
      <c r="N13" s="13">
        <v>443</v>
      </c>
      <c r="O13" s="13">
        <v>291</v>
      </c>
      <c r="P13" s="13">
        <v>118</v>
      </c>
      <c r="Q13" s="13">
        <v>157</v>
      </c>
      <c r="R13" s="13">
        <v>163</v>
      </c>
      <c r="S13" s="13">
        <v>132</v>
      </c>
      <c r="T13" s="13">
        <v>47</v>
      </c>
      <c r="U13" s="13">
        <v>149</v>
      </c>
      <c r="V13" s="13">
        <v>274</v>
      </c>
      <c r="W13" s="13">
        <v>339</v>
      </c>
      <c r="X13" s="13">
        <v>216</v>
      </c>
      <c r="Y13" s="13">
        <v>226</v>
      </c>
      <c r="Z13" s="13">
        <v>80</v>
      </c>
      <c r="AA13" s="13">
        <v>6</v>
      </c>
      <c r="AB13" s="13">
        <v>511</v>
      </c>
      <c r="AC13" s="13">
        <v>113</v>
      </c>
      <c r="AD13" s="13">
        <v>24</v>
      </c>
      <c r="AE13" s="13">
        <v>49</v>
      </c>
      <c r="AF13" s="13">
        <v>97</v>
      </c>
      <c r="AG13" s="13">
        <v>33</v>
      </c>
      <c r="AH13" s="13">
        <v>5</v>
      </c>
      <c r="AI13" s="13">
        <v>15</v>
      </c>
      <c r="AJ13" s="13">
        <v>3</v>
      </c>
      <c r="AK13" s="13">
        <v>301</v>
      </c>
      <c r="AL13" s="13">
        <v>3</v>
      </c>
      <c r="AM13" s="13">
        <v>57</v>
      </c>
      <c r="AN13" s="13">
        <v>248</v>
      </c>
      <c r="AO13" s="13">
        <v>456</v>
      </c>
      <c r="AP13" s="13">
        <v>340</v>
      </c>
      <c r="AQ13" s="13">
        <v>33</v>
      </c>
      <c r="AR13" s="8"/>
    </row>
    <row r="14" spans="1:44" x14ac:dyDescent="0.2">
      <c r="A14" s="23"/>
      <c r="B14" s="23"/>
      <c r="C14" s="14" t="s">
        <v>128</v>
      </c>
      <c r="D14" s="14" t="s">
        <v>128</v>
      </c>
      <c r="E14" s="14" t="s">
        <v>128</v>
      </c>
      <c r="F14" s="14" t="s">
        <v>128</v>
      </c>
      <c r="G14" s="14" t="s">
        <v>128</v>
      </c>
      <c r="H14" s="14" t="s">
        <v>128</v>
      </c>
      <c r="I14" s="14" t="s">
        <v>128</v>
      </c>
      <c r="J14" s="14" t="s">
        <v>128</v>
      </c>
      <c r="K14" s="14" t="s">
        <v>128</v>
      </c>
      <c r="L14" s="14" t="s">
        <v>128</v>
      </c>
      <c r="M14" s="14" t="s">
        <v>128</v>
      </c>
      <c r="N14" s="14" t="s">
        <v>128</v>
      </c>
      <c r="O14" s="14" t="s">
        <v>128</v>
      </c>
      <c r="P14" s="14" t="s">
        <v>128</v>
      </c>
      <c r="Q14" s="14" t="s">
        <v>128</v>
      </c>
      <c r="R14" s="14" t="s">
        <v>128</v>
      </c>
      <c r="S14" s="14" t="s">
        <v>128</v>
      </c>
      <c r="T14" s="14" t="s">
        <v>128</v>
      </c>
      <c r="U14" s="14" t="s">
        <v>128</v>
      </c>
      <c r="V14" s="14" t="s">
        <v>128</v>
      </c>
      <c r="W14" s="14" t="s">
        <v>128</v>
      </c>
      <c r="X14" s="14" t="s">
        <v>128</v>
      </c>
      <c r="Y14" s="14" t="s">
        <v>128</v>
      </c>
      <c r="Z14" s="14" t="s">
        <v>128</v>
      </c>
      <c r="AA14" s="14" t="s">
        <v>128</v>
      </c>
      <c r="AB14" s="14" t="s">
        <v>128</v>
      </c>
      <c r="AC14" s="14" t="s">
        <v>128</v>
      </c>
      <c r="AD14" s="14" t="s">
        <v>128</v>
      </c>
      <c r="AE14" s="14" t="s">
        <v>128</v>
      </c>
      <c r="AF14" s="14" t="s">
        <v>128</v>
      </c>
      <c r="AG14" s="14" t="s">
        <v>128</v>
      </c>
      <c r="AH14" s="14" t="s">
        <v>128</v>
      </c>
      <c r="AI14" s="14" t="s">
        <v>128</v>
      </c>
      <c r="AJ14" s="14" t="s">
        <v>128</v>
      </c>
      <c r="AK14" s="14" t="s">
        <v>128</v>
      </c>
      <c r="AL14" s="14" t="s">
        <v>128</v>
      </c>
      <c r="AM14" s="14" t="s">
        <v>128</v>
      </c>
      <c r="AN14" s="14" t="s">
        <v>128</v>
      </c>
      <c r="AO14" s="14" t="s">
        <v>128</v>
      </c>
      <c r="AP14" s="14" t="s">
        <v>128</v>
      </c>
      <c r="AQ14" s="14" t="s">
        <v>128</v>
      </c>
      <c r="AR14" s="8"/>
    </row>
    <row r="15" spans="1:44" x14ac:dyDescent="0.2">
      <c r="A15" s="16" t="s">
        <v>523</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1:44" x14ac:dyDescent="0.2">
      <c r="A16" s="18" t="s">
        <v>144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2200-000000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524</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525</v>
      </c>
      <c r="B6" s="24" t="s">
        <v>526</v>
      </c>
      <c r="C6" s="12">
        <v>0.63770704477240003</v>
      </c>
      <c r="D6" s="12">
        <v>0.58468105910400003</v>
      </c>
      <c r="E6" s="12">
        <v>0.63754444410080002</v>
      </c>
      <c r="F6" s="12">
        <v>0.61920942526269995</v>
      </c>
      <c r="G6" s="12">
        <v>0.70393786226480004</v>
      </c>
      <c r="H6" s="12">
        <v>0.71359382072760003</v>
      </c>
      <c r="I6" s="12">
        <v>0.67615390675910003</v>
      </c>
      <c r="J6" s="12">
        <v>0.62413796487349993</v>
      </c>
      <c r="K6" s="12">
        <v>0.56870099339879998</v>
      </c>
      <c r="L6" s="12">
        <v>0.61367040353969993</v>
      </c>
      <c r="M6" s="12">
        <v>0.62230559186080003</v>
      </c>
      <c r="N6" s="12">
        <v>0.64524121079240004</v>
      </c>
      <c r="O6" s="12">
        <v>0.43151388434299998</v>
      </c>
      <c r="P6" s="12">
        <v>0.44043404900459998</v>
      </c>
      <c r="Q6" s="12">
        <v>0.60214499247539999</v>
      </c>
      <c r="R6" s="12">
        <v>0.71769691217919995</v>
      </c>
      <c r="S6" s="12">
        <v>0.83064443309390001</v>
      </c>
      <c r="T6" s="12">
        <v>0.70440665646010003</v>
      </c>
      <c r="U6" s="12">
        <v>0.87492298475460006</v>
      </c>
      <c r="V6" s="12">
        <v>0.48836369512450001</v>
      </c>
      <c r="W6" s="12">
        <v>0.52508020862089999</v>
      </c>
      <c r="X6" s="12">
        <v>0.66140309512340001</v>
      </c>
      <c r="Y6" s="12">
        <v>0.82014282745089995</v>
      </c>
      <c r="Z6" s="12">
        <v>0.95614810017280005</v>
      </c>
      <c r="AA6" s="12">
        <v>0.697727770084</v>
      </c>
      <c r="AB6" s="12">
        <v>0.48497285315240002</v>
      </c>
      <c r="AC6" s="12">
        <v>0.68059123489629991</v>
      </c>
      <c r="AD6" s="12">
        <v>0.65260893468049996</v>
      </c>
      <c r="AE6" s="12">
        <v>0.69618811907930001</v>
      </c>
      <c r="AF6" s="12">
        <v>0.67461897963029993</v>
      </c>
      <c r="AG6" s="12">
        <v>0.67256329618090005</v>
      </c>
      <c r="AH6" s="12">
        <v>1</v>
      </c>
      <c r="AI6" s="12">
        <v>0.80216619308629999</v>
      </c>
      <c r="AJ6" s="12">
        <v>1</v>
      </c>
      <c r="AK6" s="12">
        <v>0.82695594889860002</v>
      </c>
      <c r="AL6" s="12">
        <v>0.61512657024549999</v>
      </c>
      <c r="AM6" s="12">
        <v>0.70582424748530004</v>
      </c>
      <c r="AN6" s="12">
        <v>0.60914894709849998</v>
      </c>
      <c r="AO6" s="12">
        <v>0.61966857283590004</v>
      </c>
      <c r="AP6" s="12">
        <v>0.65306633932809999</v>
      </c>
      <c r="AQ6" s="12">
        <v>0.86273989091839998</v>
      </c>
      <c r="AR6" s="8"/>
    </row>
    <row r="7" spans="1:44" x14ac:dyDescent="0.2">
      <c r="A7" s="23"/>
      <c r="B7" s="23"/>
      <c r="C7" s="13">
        <v>801</v>
      </c>
      <c r="D7" s="13">
        <v>166</v>
      </c>
      <c r="E7" s="13">
        <v>207</v>
      </c>
      <c r="F7" s="13">
        <v>218</v>
      </c>
      <c r="G7" s="13">
        <v>210</v>
      </c>
      <c r="H7" s="13">
        <v>77</v>
      </c>
      <c r="I7" s="13">
        <v>124</v>
      </c>
      <c r="J7" s="13">
        <v>121</v>
      </c>
      <c r="K7" s="13">
        <v>167</v>
      </c>
      <c r="L7" s="13">
        <v>248</v>
      </c>
      <c r="M7" s="13">
        <v>453</v>
      </c>
      <c r="N7" s="13">
        <v>292</v>
      </c>
      <c r="O7" s="13">
        <v>133</v>
      </c>
      <c r="P7" s="13">
        <v>63</v>
      </c>
      <c r="Q7" s="13">
        <v>88</v>
      </c>
      <c r="R7" s="13">
        <v>122</v>
      </c>
      <c r="S7" s="13">
        <v>117</v>
      </c>
      <c r="T7" s="13">
        <v>41</v>
      </c>
      <c r="U7" s="13">
        <v>131</v>
      </c>
      <c r="V7" s="13">
        <v>142</v>
      </c>
      <c r="W7" s="13">
        <v>186</v>
      </c>
      <c r="X7" s="13">
        <v>152</v>
      </c>
      <c r="Y7" s="13">
        <v>196</v>
      </c>
      <c r="Z7" s="13">
        <v>79</v>
      </c>
      <c r="AA7" s="13">
        <v>4</v>
      </c>
      <c r="AB7" s="13">
        <v>261</v>
      </c>
      <c r="AC7" s="13">
        <v>80</v>
      </c>
      <c r="AD7" s="13">
        <v>14</v>
      </c>
      <c r="AE7" s="13">
        <v>34</v>
      </c>
      <c r="AF7" s="13">
        <v>71</v>
      </c>
      <c r="AG7" s="13">
        <v>28</v>
      </c>
      <c r="AH7" s="13">
        <v>5</v>
      </c>
      <c r="AI7" s="13">
        <v>13</v>
      </c>
      <c r="AJ7" s="13">
        <v>3</v>
      </c>
      <c r="AK7" s="13">
        <v>258</v>
      </c>
      <c r="AL7" s="13">
        <v>2</v>
      </c>
      <c r="AM7" s="13">
        <v>40</v>
      </c>
      <c r="AN7" s="13">
        <v>167</v>
      </c>
      <c r="AO7" s="13">
        <v>295</v>
      </c>
      <c r="AP7" s="13">
        <v>227</v>
      </c>
      <c r="AQ7" s="13">
        <v>25</v>
      </c>
      <c r="AR7" s="8"/>
    </row>
    <row r="8" spans="1:44" x14ac:dyDescent="0.2">
      <c r="A8" s="23"/>
      <c r="B8" s="23"/>
      <c r="C8" s="14" t="s">
        <v>128</v>
      </c>
      <c r="D8" s="14"/>
      <c r="E8" s="14"/>
      <c r="F8" s="14"/>
      <c r="G8" s="14"/>
      <c r="H8" s="14"/>
      <c r="I8" s="14"/>
      <c r="J8" s="14"/>
      <c r="K8" s="14"/>
      <c r="L8" s="14"/>
      <c r="M8" s="14"/>
      <c r="N8" s="14"/>
      <c r="O8" s="14"/>
      <c r="P8" s="14"/>
      <c r="Q8" s="14"/>
      <c r="R8" s="15" t="s">
        <v>194</v>
      </c>
      <c r="S8" s="15" t="s">
        <v>156</v>
      </c>
      <c r="T8" s="14"/>
      <c r="U8" s="15" t="s">
        <v>254</v>
      </c>
      <c r="V8" s="14"/>
      <c r="W8" s="14"/>
      <c r="X8" s="15" t="s">
        <v>133</v>
      </c>
      <c r="Y8" s="15" t="s">
        <v>156</v>
      </c>
      <c r="Z8" s="15" t="s">
        <v>172</v>
      </c>
      <c r="AA8" s="14"/>
      <c r="AB8" s="14"/>
      <c r="AC8" s="14"/>
      <c r="AD8" s="14"/>
      <c r="AE8" s="14"/>
      <c r="AF8" s="14"/>
      <c r="AG8" s="14"/>
      <c r="AH8" s="14"/>
      <c r="AI8" s="14"/>
      <c r="AJ8" s="14"/>
      <c r="AK8" s="15" t="s">
        <v>154</v>
      </c>
      <c r="AL8" s="14"/>
      <c r="AM8" s="14"/>
      <c r="AN8" s="14"/>
      <c r="AO8" s="14"/>
      <c r="AP8" s="14"/>
      <c r="AQ8" s="15" t="s">
        <v>267</v>
      </c>
      <c r="AR8" s="8"/>
    </row>
    <row r="9" spans="1:44" x14ac:dyDescent="0.2">
      <c r="A9" s="27"/>
      <c r="B9" s="24" t="s">
        <v>527</v>
      </c>
      <c r="C9" s="12">
        <v>0.36229295522760002</v>
      </c>
      <c r="D9" s="12">
        <v>0.41531894089600002</v>
      </c>
      <c r="E9" s="12">
        <v>0.36245555589919998</v>
      </c>
      <c r="F9" s="12">
        <v>0.38079057473729999</v>
      </c>
      <c r="G9" s="12">
        <v>0.29606213773520001</v>
      </c>
      <c r="H9" s="12">
        <v>0.28640617927239997</v>
      </c>
      <c r="I9" s="12">
        <v>0.32384609324090002</v>
      </c>
      <c r="J9" s="12">
        <v>0.37586203512650002</v>
      </c>
      <c r="K9" s="12">
        <v>0.43129900660120002</v>
      </c>
      <c r="L9" s="12">
        <v>0.38632959646030002</v>
      </c>
      <c r="M9" s="12">
        <v>0.37769440813920002</v>
      </c>
      <c r="N9" s="12">
        <v>0.35475878920760001</v>
      </c>
      <c r="O9" s="12">
        <v>0.56848611565700002</v>
      </c>
      <c r="P9" s="12">
        <v>0.55956595099540007</v>
      </c>
      <c r="Q9" s="12">
        <v>0.39785500752460001</v>
      </c>
      <c r="R9" s="12">
        <v>0.28230308782079999</v>
      </c>
      <c r="S9" s="12">
        <v>0.16935556690610001</v>
      </c>
      <c r="T9" s="12">
        <v>0.29559334353990002</v>
      </c>
      <c r="U9" s="12">
        <v>0.12507701524539999</v>
      </c>
      <c r="V9" s="12">
        <v>0.51163630487550005</v>
      </c>
      <c r="W9" s="12">
        <v>0.47491979137910001</v>
      </c>
      <c r="X9" s="12">
        <v>0.33859690487659999</v>
      </c>
      <c r="Y9" s="12">
        <v>0.1798571725491</v>
      </c>
      <c r="Z9" s="12">
        <v>4.3851899827240012E-2</v>
      </c>
      <c r="AA9" s="12">
        <v>0.302272229916</v>
      </c>
      <c r="AB9" s="12">
        <v>0.51502714684759998</v>
      </c>
      <c r="AC9" s="12">
        <v>0.31940876510369998</v>
      </c>
      <c r="AD9" s="12">
        <v>0.34739106531949998</v>
      </c>
      <c r="AE9" s="12">
        <v>0.30381188092069999</v>
      </c>
      <c r="AF9" s="12">
        <v>0.32538102036979999</v>
      </c>
      <c r="AG9" s="12">
        <v>0.32743670381910001</v>
      </c>
      <c r="AH9" s="12">
        <v>0</v>
      </c>
      <c r="AI9" s="12">
        <v>0.19783380691370001</v>
      </c>
      <c r="AJ9" s="12">
        <v>0</v>
      </c>
      <c r="AK9" s="12">
        <v>0.1730440511014</v>
      </c>
      <c r="AL9" s="12">
        <v>0.38487342975450001</v>
      </c>
      <c r="AM9" s="12">
        <v>0.29417575251470002</v>
      </c>
      <c r="AN9" s="12">
        <v>0.39085105290150002</v>
      </c>
      <c r="AO9" s="12">
        <v>0.38033142716410001</v>
      </c>
      <c r="AP9" s="12">
        <v>0.34693366067190001</v>
      </c>
      <c r="AQ9" s="12">
        <v>0.1372601090816</v>
      </c>
      <c r="AR9" s="8"/>
    </row>
    <row r="10" spans="1:44" x14ac:dyDescent="0.2">
      <c r="A10" s="23"/>
      <c r="B10" s="23"/>
      <c r="C10" s="13">
        <v>426</v>
      </c>
      <c r="D10" s="13">
        <v>95</v>
      </c>
      <c r="E10" s="13">
        <v>122</v>
      </c>
      <c r="F10" s="13">
        <v>119</v>
      </c>
      <c r="G10" s="13">
        <v>90</v>
      </c>
      <c r="H10" s="13">
        <v>23</v>
      </c>
      <c r="I10" s="13">
        <v>57</v>
      </c>
      <c r="J10" s="13">
        <v>70</v>
      </c>
      <c r="K10" s="13">
        <v>105</v>
      </c>
      <c r="L10" s="13">
        <v>140</v>
      </c>
      <c r="M10" s="13">
        <v>236</v>
      </c>
      <c r="N10" s="13">
        <v>166</v>
      </c>
      <c r="O10" s="13">
        <v>159</v>
      </c>
      <c r="P10" s="13">
        <v>56</v>
      </c>
      <c r="Q10" s="13">
        <v>70</v>
      </c>
      <c r="R10" s="13">
        <v>47</v>
      </c>
      <c r="S10" s="13">
        <v>19</v>
      </c>
      <c r="T10" s="13">
        <v>10</v>
      </c>
      <c r="U10" s="13">
        <v>20</v>
      </c>
      <c r="V10" s="13">
        <v>134</v>
      </c>
      <c r="W10" s="13">
        <v>153</v>
      </c>
      <c r="X10" s="13">
        <v>68</v>
      </c>
      <c r="Y10" s="13">
        <v>42</v>
      </c>
      <c r="Z10" s="13">
        <v>4</v>
      </c>
      <c r="AA10" s="13">
        <v>2</v>
      </c>
      <c r="AB10" s="13">
        <v>255</v>
      </c>
      <c r="AC10" s="13">
        <v>35</v>
      </c>
      <c r="AD10" s="13">
        <v>10</v>
      </c>
      <c r="AE10" s="13">
        <v>16</v>
      </c>
      <c r="AF10" s="13">
        <v>28</v>
      </c>
      <c r="AG10" s="13">
        <v>6</v>
      </c>
      <c r="AH10" s="13">
        <v>0</v>
      </c>
      <c r="AI10" s="13">
        <v>3</v>
      </c>
      <c r="AJ10" s="13">
        <v>0</v>
      </c>
      <c r="AK10" s="13">
        <v>53</v>
      </c>
      <c r="AL10" s="13">
        <v>1</v>
      </c>
      <c r="AM10" s="13">
        <v>18</v>
      </c>
      <c r="AN10" s="13">
        <v>83</v>
      </c>
      <c r="AO10" s="13">
        <v>173</v>
      </c>
      <c r="AP10" s="13">
        <v>119</v>
      </c>
      <c r="AQ10" s="13">
        <v>8</v>
      </c>
      <c r="AR10" s="8"/>
    </row>
    <row r="11" spans="1:44" x14ac:dyDescent="0.2">
      <c r="A11" s="23"/>
      <c r="B11" s="23"/>
      <c r="C11" s="14" t="s">
        <v>128</v>
      </c>
      <c r="D11" s="14"/>
      <c r="E11" s="14"/>
      <c r="F11" s="14"/>
      <c r="G11" s="14"/>
      <c r="H11" s="14"/>
      <c r="I11" s="14"/>
      <c r="J11" s="14"/>
      <c r="K11" s="14"/>
      <c r="L11" s="14"/>
      <c r="M11" s="14"/>
      <c r="N11" s="14"/>
      <c r="O11" s="15" t="s">
        <v>511</v>
      </c>
      <c r="P11" s="15" t="s">
        <v>514</v>
      </c>
      <c r="Q11" s="15" t="s">
        <v>174</v>
      </c>
      <c r="R11" s="14"/>
      <c r="S11" s="14"/>
      <c r="T11" s="14"/>
      <c r="U11" s="14"/>
      <c r="V11" s="15" t="s">
        <v>177</v>
      </c>
      <c r="W11" s="15" t="s">
        <v>165</v>
      </c>
      <c r="X11" s="15" t="s">
        <v>136</v>
      </c>
      <c r="Y11" s="15" t="s">
        <v>137</v>
      </c>
      <c r="Z11" s="14"/>
      <c r="AA11" s="14"/>
      <c r="AB11" s="15" t="s">
        <v>249</v>
      </c>
      <c r="AC11" s="14"/>
      <c r="AD11" s="14"/>
      <c r="AE11" s="14"/>
      <c r="AF11" s="14"/>
      <c r="AG11" s="14"/>
      <c r="AH11" s="14"/>
      <c r="AI11" s="14"/>
      <c r="AJ11" s="14"/>
      <c r="AK11" s="14"/>
      <c r="AL11" s="14"/>
      <c r="AM11" s="14"/>
      <c r="AN11" s="15" t="s">
        <v>129</v>
      </c>
      <c r="AO11" s="15" t="s">
        <v>129</v>
      </c>
      <c r="AP11" s="14"/>
      <c r="AQ11" s="14"/>
      <c r="AR11" s="8"/>
    </row>
    <row r="12" spans="1:44" x14ac:dyDescent="0.2">
      <c r="A12" s="27"/>
      <c r="B12" s="24" t="s">
        <v>67</v>
      </c>
      <c r="C12" s="12">
        <v>1</v>
      </c>
      <c r="D12" s="12">
        <v>1</v>
      </c>
      <c r="E12" s="12">
        <v>1</v>
      </c>
      <c r="F12" s="12">
        <v>1</v>
      </c>
      <c r="G12" s="12">
        <v>1</v>
      </c>
      <c r="H12" s="12">
        <v>1</v>
      </c>
      <c r="I12" s="12">
        <v>1</v>
      </c>
      <c r="J12" s="12">
        <v>1</v>
      </c>
      <c r="K12" s="12">
        <v>1</v>
      </c>
      <c r="L12" s="12">
        <v>1</v>
      </c>
      <c r="M12" s="12">
        <v>1</v>
      </c>
      <c r="N12" s="12">
        <v>1</v>
      </c>
      <c r="O12" s="12">
        <v>1</v>
      </c>
      <c r="P12" s="12">
        <v>1</v>
      </c>
      <c r="Q12" s="12">
        <v>1</v>
      </c>
      <c r="R12" s="12">
        <v>1</v>
      </c>
      <c r="S12" s="12">
        <v>1</v>
      </c>
      <c r="T12" s="12">
        <v>1</v>
      </c>
      <c r="U12" s="12">
        <v>1</v>
      </c>
      <c r="V12" s="12">
        <v>1</v>
      </c>
      <c r="W12" s="12">
        <v>1</v>
      </c>
      <c r="X12" s="12">
        <v>1</v>
      </c>
      <c r="Y12" s="12">
        <v>1</v>
      </c>
      <c r="Z12" s="12">
        <v>1</v>
      </c>
      <c r="AA12" s="12">
        <v>1</v>
      </c>
      <c r="AB12" s="12">
        <v>1</v>
      </c>
      <c r="AC12" s="12">
        <v>1</v>
      </c>
      <c r="AD12" s="12">
        <v>1</v>
      </c>
      <c r="AE12" s="12">
        <v>1</v>
      </c>
      <c r="AF12" s="12">
        <v>1</v>
      </c>
      <c r="AG12" s="12">
        <v>1</v>
      </c>
      <c r="AH12" s="12">
        <v>1</v>
      </c>
      <c r="AI12" s="12">
        <v>1</v>
      </c>
      <c r="AJ12" s="12">
        <v>1</v>
      </c>
      <c r="AK12" s="12">
        <v>1</v>
      </c>
      <c r="AL12" s="12">
        <v>1</v>
      </c>
      <c r="AM12" s="12">
        <v>1</v>
      </c>
      <c r="AN12" s="12">
        <v>1</v>
      </c>
      <c r="AO12" s="12">
        <v>1</v>
      </c>
      <c r="AP12" s="12">
        <v>1</v>
      </c>
      <c r="AQ12" s="12">
        <v>1</v>
      </c>
      <c r="AR12" s="8"/>
    </row>
    <row r="13" spans="1:44" x14ac:dyDescent="0.2">
      <c r="A13" s="23"/>
      <c r="B13" s="23"/>
      <c r="C13" s="13">
        <v>1227</v>
      </c>
      <c r="D13" s="13">
        <v>261</v>
      </c>
      <c r="E13" s="13">
        <v>329</v>
      </c>
      <c r="F13" s="13">
        <v>337</v>
      </c>
      <c r="G13" s="13">
        <v>300</v>
      </c>
      <c r="H13" s="13">
        <v>100</v>
      </c>
      <c r="I13" s="13">
        <v>181</v>
      </c>
      <c r="J13" s="13">
        <v>191</v>
      </c>
      <c r="K13" s="13">
        <v>272</v>
      </c>
      <c r="L13" s="13">
        <v>388</v>
      </c>
      <c r="M13" s="13">
        <v>689</v>
      </c>
      <c r="N13" s="13">
        <v>458</v>
      </c>
      <c r="O13" s="13">
        <v>292</v>
      </c>
      <c r="P13" s="13">
        <v>119</v>
      </c>
      <c r="Q13" s="13">
        <v>158</v>
      </c>
      <c r="R13" s="13">
        <v>169</v>
      </c>
      <c r="S13" s="13">
        <v>136</v>
      </c>
      <c r="T13" s="13">
        <v>51</v>
      </c>
      <c r="U13" s="13">
        <v>151</v>
      </c>
      <c r="V13" s="13">
        <v>276</v>
      </c>
      <c r="W13" s="13">
        <v>339</v>
      </c>
      <c r="X13" s="13">
        <v>220</v>
      </c>
      <c r="Y13" s="13">
        <v>238</v>
      </c>
      <c r="Z13" s="13">
        <v>83</v>
      </c>
      <c r="AA13" s="13">
        <v>6</v>
      </c>
      <c r="AB13" s="13">
        <v>516</v>
      </c>
      <c r="AC13" s="13">
        <v>115</v>
      </c>
      <c r="AD13" s="13">
        <v>24</v>
      </c>
      <c r="AE13" s="13">
        <v>50</v>
      </c>
      <c r="AF13" s="13">
        <v>99</v>
      </c>
      <c r="AG13" s="13">
        <v>34</v>
      </c>
      <c r="AH13" s="13">
        <v>5</v>
      </c>
      <c r="AI13" s="13">
        <v>16</v>
      </c>
      <c r="AJ13" s="13">
        <v>3</v>
      </c>
      <c r="AK13" s="13">
        <v>311</v>
      </c>
      <c r="AL13" s="13">
        <v>3</v>
      </c>
      <c r="AM13" s="13">
        <v>58</v>
      </c>
      <c r="AN13" s="13">
        <v>250</v>
      </c>
      <c r="AO13" s="13">
        <v>468</v>
      </c>
      <c r="AP13" s="13">
        <v>346</v>
      </c>
      <c r="AQ13" s="13">
        <v>33</v>
      </c>
      <c r="AR13" s="8"/>
    </row>
    <row r="14" spans="1:44" x14ac:dyDescent="0.2">
      <c r="A14" s="23"/>
      <c r="B14" s="23"/>
      <c r="C14" s="14" t="s">
        <v>128</v>
      </c>
      <c r="D14" s="14" t="s">
        <v>128</v>
      </c>
      <c r="E14" s="14" t="s">
        <v>128</v>
      </c>
      <c r="F14" s="14" t="s">
        <v>128</v>
      </c>
      <c r="G14" s="14" t="s">
        <v>128</v>
      </c>
      <c r="H14" s="14" t="s">
        <v>128</v>
      </c>
      <c r="I14" s="14" t="s">
        <v>128</v>
      </c>
      <c r="J14" s="14" t="s">
        <v>128</v>
      </c>
      <c r="K14" s="14" t="s">
        <v>128</v>
      </c>
      <c r="L14" s="14" t="s">
        <v>128</v>
      </c>
      <c r="M14" s="14" t="s">
        <v>128</v>
      </c>
      <c r="N14" s="14" t="s">
        <v>128</v>
      </c>
      <c r="O14" s="14" t="s">
        <v>128</v>
      </c>
      <c r="P14" s="14" t="s">
        <v>128</v>
      </c>
      <c r="Q14" s="14" t="s">
        <v>128</v>
      </c>
      <c r="R14" s="14" t="s">
        <v>128</v>
      </c>
      <c r="S14" s="14" t="s">
        <v>128</v>
      </c>
      <c r="T14" s="14" t="s">
        <v>128</v>
      </c>
      <c r="U14" s="14" t="s">
        <v>128</v>
      </c>
      <c r="V14" s="14" t="s">
        <v>128</v>
      </c>
      <c r="W14" s="14" t="s">
        <v>128</v>
      </c>
      <c r="X14" s="14" t="s">
        <v>128</v>
      </c>
      <c r="Y14" s="14" t="s">
        <v>128</v>
      </c>
      <c r="Z14" s="14" t="s">
        <v>128</v>
      </c>
      <c r="AA14" s="14" t="s">
        <v>128</v>
      </c>
      <c r="AB14" s="14" t="s">
        <v>128</v>
      </c>
      <c r="AC14" s="14" t="s">
        <v>128</v>
      </c>
      <c r="AD14" s="14" t="s">
        <v>128</v>
      </c>
      <c r="AE14" s="14" t="s">
        <v>128</v>
      </c>
      <c r="AF14" s="14" t="s">
        <v>128</v>
      </c>
      <c r="AG14" s="14" t="s">
        <v>128</v>
      </c>
      <c r="AH14" s="14" t="s">
        <v>128</v>
      </c>
      <c r="AI14" s="14" t="s">
        <v>128</v>
      </c>
      <c r="AJ14" s="14" t="s">
        <v>128</v>
      </c>
      <c r="AK14" s="14" t="s">
        <v>128</v>
      </c>
      <c r="AL14" s="14" t="s">
        <v>128</v>
      </c>
      <c r="AM14" s="14" t="s">
        <v>128</v>
      </c>
      <c r="AN14" s="14" t="s">
        <v>128</v>
      </c>
      <c r="AO14" s="14" t="s">
        <v>128</v>
      </c>
      <c r="AP14" s="14" t="s">
        <v>128</v>
      </c>
      <c r="AQ14" s="14" t="s">
        <v>128</v>
      </c>
      <c r="AR14" s="8"/>
    </row>
    <row r="15" spans="1:44" x14ac:dyDescent="0.2">
      <c r="A15" s="16" t="s">
        <v>528</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1:44" x14ac:dyDescent="0.2">
      <c r="A16" s="18" t="s">
        <v>144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529</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530</v>
      </c>
      <c r="B6" s="24" t="s">
        <v>531</v>
      </c>
      <c r="C6" s="12">
        <v>0.3297802695414</v>
      </c>
      <c r="D6" s="12">
        <v>0.36293209788609998</v>
      </c>
      <c r="E6" s="12">
        <v>0.3437958703574</v>
      </c>
      <c r="F6" s="12">
        <v>0.29218298762380002</v>
      </c>
      <c r="G6" s="12">
        <v>0.32888532638829998</v>
      </c>
      <c r="H6" s="12">
        <v>0.2403377610903</v>
      </c>
      <c r="I6" s="12">
        <v>0.35047657020270001</v>
      </c>
      <c r="J6" s="12">
        <v>0.29899477295679999</v>
      </c>
      <c r="K6" s="12">
        <v>0.36561893398049999</v>
      </c>
      <c r="L6" s="12">
        <v>0.38395325084999998</v>
      </c>
      <c r="M6" s="12">
        <v>0.3282335050447</v>
      </c>
      <c r="N6" s="12">
        <v>0.34331742226419998</v>
      </c>
      <c r="O6" s="12">
        <v>0.51709488520150004</v>
      </c>
      <c r="P6" s="12">
        <v>0.50079444141200002</v>
      </c>
      <c r="Q6" s="12">
        <v>0.36782475356090011</v>
      </c>
      <c r="R6" s="12">
        <v>0.25056085765840003</v>
      </c>
      <c r="S6" s="12">
        <v>0.2304020592812</v>
      </c>
      <c r="T6" s="12">
        <v>0.1903650026558</v>
      </c>
      <c r="U6" s="12">
        <v>0.1155617702785</v>
      </c>
      <c r="V6" s="12">
        <v>0.45645606469689998</v>
      </c>
      <c r="W6" s="12">
        <v>0.41189963935700002</v>
      </c>
      <c r="X6" s="12">
        <v>0.30403344820950001</v>
      </c>
      <c r="Y6" s="12">
        <v>0.19287241645950001</v>
      </c>
      <c r="Z6" s="12">
        <v>0.1168192203819</v>
      </c>
      <c r="AA6" s="12">
        <v>0.39898485868889999</v>
      </c>
      <c r="AB6" s="12">
        <v>0.4841517164245</v>
      </c>
      <c r="AC6" s="12">
        <v>0.25923647609770001</v>
      </c>
      <c r="AD6" s="12">
        <v>0.351624672473</v>
      </c>
      <c r="AE6" s="12">
        <v>0.29737448284779999</v>
      </c>
      <c r="AF6" s="12">
        <v>0.27811473252250002</v>
      </c>
      <c r="AG6" s="12">
        <v>0.3060245297143</v>
      </c>
      <c r="AH6" s="12">
        <v>0</v>
      </c>
      <c r="AI6" s="12">
        <v>0.19327400281730001</v>
      </c>
      <c r="AJ6" s="12">
        <v>0</v>
      </c>
      <c r="AK6" s="12">
        <v>0.15526651975520001</v>
      </c>
      <c r="AL6" s="12">
        <v>0.38487342975450001</v>
      </c>
      <c r="AM6" s="12">
        <v>0.18241965932070001</v>
      </c>
      <c r="AN6" s="12">
        <v>0.3419065172511</v>
      </c>
      <c r="AO6" s="12">
        <v>0.35126524211819998</v>
      </c>
      <c r="AP6" s="12">
        <v>0.34489220630509998</v>
      </c>
      <c r="AQ6" s="12">
        <v>0.12963485740950001</v>
      </c>
      <c r="AR6" s="8"/>
    </row>
    <row r="7" spans="1:44" x14ac:dyDescent="0.2">
      <c r="A7" s="23"/>
      <c r="B7" s="23"/>
      <c r="C7" s="13">
        <v>391</v>
      </c>
      <c r="D7" s="13">
        <v>87</v>
      </c>
      <c r="E7" s="13">
        <v>117</v>
      </c>
      <c r="F7" s="13">
        <v>93</v>
      </c>
      <c r="G7" s="13">
        <v>94</v>
      </c>
      <c r="H7" s="13">
        <v>23</v>
      </c>
      <c r="I7" s="13">
        <v>61</v>
      </c>
      <c r="J7" s="13">
        <v>61</v>
      </c>
      <c r="K7" s="13">
        <v>94</v>
      </c>
      <c r="L7" s="13">
        <v>129</v>
      </c>
      <c r="M7" s="13">
        <v>214</v>
      </c>
      <c r="N7" s="13">
        <v>159</v>
      </c>
      <c r="O7" s="13">
        <v>147</v>
      </c>
      <c r="P7" s="13">
        <v>54</v>
      </c>
      <c r="Q7" s="13">
        <v>58</v>
      </c>
      <c r="R7" s="13">
        <v>41</v>
      </c>
      <c r="S7" s="13">
        <v>23</v>
      </c>
      <c r="T7" s="13">
        <v>11</v>
      </c>
      <c r="U7" s="13">
        <v>18</v>
      </c>
      <c r="V7" s="13">
        <v>121</v>
      </c>
      <c r="W7" s="13">
        <v>138</v>
      </c>
      <c r="X7" s="13">
        <v>59</v>
      </c>
      <c r="Y7" s="13">
        <v>45</v>
      </c>
      <c r="Z7" s="13">
        <v>9</v>
      </c>
      <c r="AA7" s="13">
        <v>3</v>
      </c>
      <c r="AB7" s="13">
        <v>244</v>
      </c>
      <c r="AC7" s="13">
        <v>29</v>
      </c>
      <c r="AD7" s="13">
        <v>7</v>
      </c>
      <c r="AE7" s="13">
        <v>16</v>
      </c>
      <c r="AF7" s="13">
        <v>20</v>
      </c>
      <c r="AG7" s="13">
        <v>6</v>
      </c>
      <c r="AH7" s="13">
        <v>0</v>
      </c>
      <c r="AI7" s="13">
        <v>3</v>
      </c>
      <c r="AJ7" s="13">
        <v>0</v>
      </c>
      <c r="AK7" s="13">
        <v>51</v>
      </c>
      <c r="AL7" s="13">
        <v>1</v>
      </c>
      <c r="AM7" s="13">
        <v>12</v>
      </c>
      <c r="AN7" s="13">
        <v>75</v>
      </c>
      <c r="AO7" s="13">
        <v>168</v>
      </c>
      <c r="AP7" s="13">
        <v>113</v>
      </c>
      <c r="AQ7" s="13">
        <v>6</v>
      </c>
      <c r="AR7" s="8"/>
    </row>
    <row r="8" spans="1:44" x14ac:dyDescent="0.2">
      <c r="A8" s="23"/>
      <c r="B8" s="23"/>
      <c r="C8" s="14" t="s">
        <v>128</v>
      </c>
      <c r="D8" s="14"/>
      <c r="E8" s="14"/>
      <c r="F8" s="14"/>
      <c r="G8" s="14"/>
      <c r="H8" s="14"/>
      <c r="I8" s="14"/>
      <c r="J8" s="14"/>
      <c r="K8" s="14"/>
      <c r="L8" s="14"/>
      <c r="M8" s="14"/>
      <c r="N8" s="14"/>
      <c r="O8" s="15" t="s">
        <v>532</v>
      </c>
      <c r="P8" s="15" t="s">
        <v>533</v>
      </c>
      <c r="Q8" s="15" t="s">
        <v>159</v>
      </c>
      <c r="R8" s="14"/>
      <c r="S8" s="14"/>
      <c r="T8" s="14"/>
      <c r="U8" s="14"/>
      <c r="V8" s="15" t="s">
        <v>165</v>
      </c>
      <c r="W8" s="15" t="s">
        <v>165</v>
      </c>
      <c r="X8" s="14"/>
      <c r="Y8" s="14"/>
      <c r="Z8" s="14"/>
      <c r="AA8" s="14"/>
      <c r="AB8" s="15" t="s">
        <v>261</v>
      </c>
      <c r="AC8" s="14"/>
      <c r="AD8" s="14"/>
      <c r="AE8" s="14"/>
      <c r="AF8" s="14"/>
      <c r="AG8" s="14"/>
      <c r="AH8" s="14"/>
      <c r="AI8" s="14"/>
      <c r="AJ8" s="14"/>
      <c r="AK8" s="14"/>
      <c r="AL8" s="14"/>
      <c r="AM8" s="14"/>
      <c r="AN8" s="14"/>
      <c r="AO8" s="14"/>
      <c r="AP8" s="14"/>
      <c r="AQ8" s="14"/>
      <c r="AR8" s="8"/>
    </row>
    <row r="9" spans="1:44" x14ac:dyDescent="0.2">
      <c r="A9" s="27"/>
      <c r="B9" s="24" t="s">
        <v>534</v>
      </c>
      <c r="C9" s="12">
        <v>0.67021973045859995</v>
      </c>
      <c r="D9" s="12">
        <v>0.63706790211389996</v>
      </c>
      <c r="E9" s="12">
        <v>0.6562041296426</v>
      </c>
      <c r="F9" s="12">
        <v>0.70781701237619998</v>
      </c>
      <c r="G9" s="12">
        <v>0.67111467361169996</v>
      </c>
      <c r="H9" s="12">
        <v>0.75966223890969997</v>
      </c>
      <c r="I9" s="12">
        <v>0.64952342979730004</v>
      </c>
      <c r="J9" s="12">
        <v>0.70100522704320001</v>
      </c>
      <c r="K9" s="12">
        <v>0.63438106601949995</v>
      </c>
      <c r="L9" s="12">
        <v>0.61604674915000002</v>
      </c>
      <c r="M9" s="12">
        <v>0.67176649495530005</v>
      </c>
      <c r="N9" s="12">
        <v>0.65668257773579997</v>
      </c>
      <c r="O9" s="12">
        <v>0.48290511479850001</v>
      </c>
      <c r="P9" s="12">
        <v>0.49920555858799998</v>
      </c>
      <c r="Q9" s="12">
        <v>0.63217524643909995</v>
      </c>
      <c r="R9" s="12">
        <v>0.74943914234160003</v>
      </c>
      <c r="S9" s="12">
        <v>0.76959794071889998</v>
      </c>
      <c r="T9" s="12">
        <v>0.80963499734419997</v>
      </c>
      <c r="U9" s="12">
        <v>0.88443822972149999</v>
      </c>
      <c r="V9" s="12">
        <v>0.54354393530309997</v>
      </c>
      <c r="W9" s="12">
        <v>0.58810036064299998</v>
      </c>
      <c r="X9" s="12">
        <v>0.69596655179050004</v>
      </c>
      <c r="Y9" s="12">
        <v>0.80712758354049996</v>
      </c>
      <c r="Z9" s="12">
        <v>0.88318077961810004</v>
      </c>
      <c r="AA9" s="12">
        <v>0.60101514131110001</v>
      </c>
      <c r="AB9" s="12">
        <v>0.51584828357550006</v>
      </c>
      <c r="AC9" s="12">
        <v>0.74076352390230005</v>
      </c>
      <c r="AD9" s="12">
        <v>0.648375327527</v>
      </c>
      <c r="AE9" s="12">
        <v>0.70262551715220001</v>
      </c>
      <c r="AF9" s="12">
        <v>0.72188526747750004</v>
      </c>
      <c r="AG9" s="12">
        <v>0.69397547028570006</v>
      </c>
      <c r="AH9" s="12">
        <v>1</v>
      </c>
      <c r="AI9" s="12">
        <v>0.80672599718270011</v>
      </c>
      <c r="AJ9" s="12">
        <v>1</v>
      </c>
      <c r="AK9" s="12">
        <v>0.84473348024479999</v>
      </c>
      <c r="AL9" s="12">
        <v>0.61512657024549999</v>
      </c>
      <c r="AM9" s="12">
        <v>0.81758034067929997</v>
      </c>
      <c r="AN9" s="12">
        <v>0.6580934827489</v>
      </c>
      <c r="AO9" s="12">
        <v>0.64873475788180002</v>
      </c>
      <c r="AP9" s="12">
        <v>0.65510779369489991</v>
      </c>
      <c r="AQ9" s="12">
        <v>0.87036514259049991</v>
      </c>
      <c r="AR9" s="8"/>
    </row>
    <row r="10" spans="1:44" x14ac:dyDescent="0.2">
      <c r="A10" s="23"/>
      <c r="B10" s="23"/>
      <c r="C10" s="13">
        <v>829</v>
      </c>
      <c r="D10" s="13">
        <v>172</v>
      </c>
      <c r="E10" s="13">
        <v>211</v>
      </c>
      <c r="F10" s="13">
        <v>244</v>
      </c>
      <c r="G10" s="13">
        <v>202</v>
      </c>
      <c r="H10" s="13">
        <v>74</v>
      </c>
      <c r="I10" s="13">
        <v>119</v>
      </c>
      <c r="J10" s="13">
        <v>133</v>
      </c>
      <c r="K10" s="13">
        <v>177</v>
      </c>
      <c r="L10" s="13">
        <v>256</v>
      </c>
      <c r="M10" s="13">
        <v>474</v>
      </c>
      <c r="N10" s="13">
        <v>295</v>
      </c>
      <c r="O10" s="13">
        <v>144</v>
      </c>
      <c r="P10" s="13">
        <v>66</v>
      </c>
      <c r="Q10" s="13">
        <v>96</v>
      </c>
      <c r="R10" s="13">
        <v>130</v>
      </c>
      <c r="S10" s="13">
        <v>112</v>
      </c>
      <c r="T10" s="13">
        <v>39</v>
      </c>
      <c r="U10" s="13">
        <v>131</v>
      </c>
      <c r="V10" s="13">
        <v>155</v>
      </c>
      <c r="W10" s="13">
        <v>198</v>
      </c>
      <c r="X10" s="13">
        <v>160</v>
      </c>
      <c r="Y10" s="13">
        <v>191</v>
      </c>
      <c r="Z10" s="13">
        <v>74</v>
      </c>
      <c r="AA10" s="13">
        <v>4</v>
      </c>
      <c r="AB10" s="13">
        <v>269</v>
      </c>
      <c r="AC10" s="13">
        <v>86</v>
      </c>
      <c r="AD10" s="13">
        <v>16</v>
      </c>
      <c r="AE10" s="13">
        <v>34</v>
      </c>
      <c r="AF10" s="13">
        <v>76</v>
      </c>
      <c r="AG10" s="13">
        <v>28</v>
      </c>
      <c r="AH10" s="13">
        <v>5</v>
      </c>
      <c r="AI10" s="13">
        <v>13</v>
      </c>
      <c r="AJ10" s="13">
        <v>3</v>
      </c>
      <c r="AK10" s="13">
        <v>261</v>
      </c>
      <c r="AL10" s="13">
        <v>2</v>
      </c>
      <c r="AM10" s="13">
        <v>44</v>
      </c>
      <c r="AN10" s="13">
        <v>173</v>
      </c>
      <c r="AO10" s="13">
        <v>301</v>
      </c>
      <c r="AP10" s="13">
        <v>232</v>
      </c>
      <c r="AQ10" s="13">
        <v>26</v>
      </c>
      <c r="AR10" s="8"/>
    </row>
    <row r="11" spans="1:44" x14ac:dyDescent="0.2">
      <c r="A11" s="23"/>
      <c r="B11" s="23"/>
      <c r="C11" s="14" t="s">
        <v>128</v>
      </c>
      <c r="D11" s="14"/>
      <c r="E11" s="14"/>
      <c r="F11" s="14"/>
      <c r="G11" s="14"/>
      <c r="H11" s="14"/>
      <c r="I11" s="14"/>
      <c r="J11" s="14"/>
      <c r="K11" s="14"/>
      <c r="L11" s="14"/>
      <c r="M11" s="14"/>
      <c r="N11" s="14"/>
      <c r="O11" s="14"/>
      <c r="P11" s="14"/>
      <c r="Q11" s="14"/>
      <c r="R11" s="15" t="s">
        <v>194</v>
      </c>
      <c r="S11" s="15" t="s">
        <v>187</v>
      </c>
      <c r="T11" s="15" t="s">
        <v>187</v>
      </c>
      <c r="U11" s="15" t="s">
        <v>254</v>
      </c>
      <c r="V11" s="14"/>
      <c r="W11" s="14"/>
      <c r="X11" s="14"/>
      <c r="Y11" s="15" t="s">
        <v>173</v>
      </c>
      <c r="Z11" s="15" t="s">
        <v>173</v>
      </c>
      <c r="AA11" s="14"/>
      <c r="AB11" s="14"/>
      <c r="AC11" s="15" t="s">
        <v>133</v>
      </c>
      <c r="AD11" s="14"/>
      <c r="AE11" s="14"/>
      <c r="AF11" s="14"/>
      <c r="AG11" s="14"/>
      <c r="AH11" s="14"/>
      <c r="AI11" s="14"/>
      <c r="AJ11" s="14"/>
      <c r="AK11" s="15" t="s">
        <v>154</v>
      </c>
      <c r="AL11" s="14"/>
      <c r="AM11" s="14"/>
      <c r="AN11" s="14"/>
      <c r="AO11" s="14"/>
      <c r="AP11" s="14"/>
      <c r="AQ11" s="14"/>
      <c r="AR11" s="8"/>
    </row>
    <row r="12" spans="1:44" x14ac:dyDescent="0.2">
      <c r="A12" s="27"/>
      <c r="B12" s="24" t="s">
        <v>67</v>
      </c>
      <c r="C12" s="12">
        <v>1</v>
      </c>
      <c r="D12" s="12">
        <v>1</v>
      </c>
      <c r="E12" s="12">
        <v>1</v>
      </c>
      <c r="F12" s="12">
        <v>1</v>
      </c>
      <c r="G12" s="12">
        <v>1</v>
      </c>
      <c r="H12" s="12">
        <v>1</v>
      </c>
      <c r="I12" s="12">
        <v>1</v>
      </c>
      <c r="J12" s="12">
        <v>1</v>
      </c>
      <c r="K12" s="12">
        <v>1</v>
      </c>
      <c r="L12" s="12">
        <v>1</v>
      </c>
      <c r="M12" s="12">
        <v>1</v>
      </c>
      <c r="N12" s="12">
        <v>1</v>
      </c>
      <c r="O12" s="12">
        <v>1</v>
      </c>
      <c r="P12" s="12">
        <v>1</v>
      </c>
      <c r="Q12" s="12">
        <v>1</v>
      </c>
      <c r="R12" s="12">
        <v>1</v>
      </c>
      <c r="S12" s="12">
        <v>1</v>
      </c>
      <c r="T12" s="12">
        <v>1</v>
      </c>
      <c r="U12" s="12">
        <v>1</v>
      </c>
      <c r="V12" s="12">
        <v>1</v>
      </c>
      <c r="W12" s="12">
        <v>1</v>
      </c>
      <c r="X12" s="12">
        <v>1</v>
      </c>
      <c r="Y12" s="12">
        <v>1</v>
      </c>
      <c r="Z12" s="12">
        <v>1</v>
      </c>
      <c r="AA12" s="12">
        <v>1</v>
      </c>
      <c r="AB12" s="12">
        <v>1</v>
      </c>
      <c r="AC12" s="12">
        <v>1</v>
      </c>
      <c r="AD12" s="12">
        <v>1</v>
      </c>
      <c r="AE12" s="12">
        <v>1</v>
      </c>
      <c r="AF12" s="12">
        <v>1</v>
      </c>
      <c r="AG12" s="12">
        <v>1</v>
      </c>
      <c r="AH12" s="12">
        <v>1</v>
      </c>
      <c r="AI12" s="12">
        <v>1</v>
      </c>
      <c r="AJ12" s="12">
        <v>1</v>
      </c>
      <c r="AK12" s="12">
        <v>1</v>
      </c>
      <c r="AL12" s="12">
        <v>1</v>
      </c>
      <c r="AM12" s="12">
        <v>1</v>
      </c>
      <c r="AN12" s="12">
        <v>1</v>
      </c>
      <c r="AO12" s="12">
        <v>1</v>
      </c>
      <c r="AP12" s="12">
        <v>1</v>
      </c>
      <c r="AQ12" s="12">
        <v>1</v>
      </c>
      <c r="AR12" s="8"/>
    </row>
    <row r="13" spans="1:44" x14ac:dyDescent="0.2">
      <c r="A13" s="23"/>
      <c r="B13" s="23"/>
      <c r="C13" s="13">
        <v>1220</v>
      </c>
      <c r="D13" s="13">
        <v>259</v>
      </c>
      <c r="E13" s="13">
        <v>328</v>
      </c>
      <c r="F13" s="13">
        <v>337</v>
      </c>
      <c r="G13" s="13">
        <v>296</v>
      </c>
      <c r="H13" s="13">
        <v>97</v>
      </c>
      <c r="I13" s="13">
        <v>180</v>
      </c>
      <c r="J13" s="13">
        <v>194</v>
      </c>
      <c r="K13" s="13">
        <v>271</v>
      </c>
      <c r="L13" s="13">
        <v>385</v>
      </c>
      <c r="M13" s="13">
        <v>688</v>
      </c>
      <c r="N13" s="13">
        <v>454</v>
      </c>
      <c r="O13" s="13">
        <v>291</v>
      </c>
      <c r="P13" s="13">
        <v>120</v>
      </c>
      <c r="Q13" s="13">
        <v>154</v>
      </c>
      <c r="R13" s="13">
        <v>171</v>
      </c>
      <c r="S13" s="13">
        <v>135</v>
      </c>
      <c r="T13" s="13">
        <v>50</v>
      </c>
      <c r="U13" s="13">
        <v>149</v>
      </c>
      <c r="V13" s="13">
        <v>276</v>
      </c>
      <c r="W13" s="13">
        <v>336</v>
      </c>
      <c r="X13" s="13">
        <v>219</v>
      </c>
      <c r="Y13" s="13">
        <v>236</v>
      </c>
      <c r="Z13" s="13">
        <v>83</v>
      </c>
      <c r="AA13" s="13">
        <v>7</v>
      </c>
      <c r="AB13" s="13">
        <v>513</v>
      </c>
      <c r="AC13" s="13">
        <v>115</v>
      </c>
      <c r="AD13" s="13">
        <v>23</v>
      </c>
      <c r="AE13" s="13">
        <v>50</v>
      </c>
      <c r="AF13" s="13">
        <v>96</v>
      </c>
      <c r="AG13" s="13">
        <v>34</v>
      </c>
      <c r="AH13" s="13">
        <v>5</v>
      </c>
      <c r="AI13" s="13">
        <v>16</v>
      </c>
      <c r="AJ13" s="13">
        <v>3</v>
      </c>
      <c r="AK13" s="13">
        <v>312</v>
      </c>
      <c r="AL13" s="13">
        <v>3</v>
      </c>
      <c r="AM13" s="13">
        <v>56</v>
      </c>
      <c r="AN13" s="13">
        <v>248</v>
      </c>
      <c r="AO13" s="13">
        <v>469</v>
      </c>
      <c r="AP13" s="13">
        <v>345</v>
      </c>
      <c r="AQ13" s="13">
        <v>32</v>
      </c>
      <c r="AR13" s="8"/>
    </row>
    <row r="14" spans="1:44" x14ac:dyDescent="0.2">
      <c r="A14" s="23"/>
      <c r="B14" s="23"/>
      <c r="C14" s="14" t="s">
        <v>128</v>
      </c>
      <c r="D14" s="14" t="s">
        <v>128</v>
      </c>
      <c r="E14" s="14" t="s">
        <v>128</v>
      </c>
      <c r="F14" s="14" t="s">
        <v>128</v>
      </c>
      <c r="G14" s="14" t="s">
        <v>128</v>
      </c>
      <c r="H14" s="14" t="s">
        <v>128</v>
      </c>
      <c r="I14" s="14" t="s">
        <v>128</v>
      </c>
      <c r="J14" s="14" t="s">
        <v>128</v>
      </c>
      <c r="K14" s="14" t="s">
        <v>128</v>
      </c>
      <c r="L14" s="14" t="s">
        <v>128</v>
      </c>
      <c r="M14" s="14" t="s">
        <v>128</v>
      </c>
      <c r="N14" s="14" t="s">
        <v>128</v>
      </c>
      <c r="O14" s="14" t="s">
        <v>128</v>
      </c>
      <c r="P14" s="14" t="s">
        <v>128</v>
      </c>
      <c r="Q14" s="14" t="s">
        <v>128</v>
      </c>
      <c r="R14" s="14" t="s">
        <v>128</v>
      </c>
      <c r="S14" s="14" t="s">
        <v>128</v>
      </c>
      <c r="T14" s="14" t="s">
        <v>128</v>
      </c>
      <c r="U14" s="14" t="s">
        <v>128</v>
      </c>
      <c r="V14" s="14" t="s">
        <v>128</v>
      </c>
      <c r="W14" s="14" t="s">
        <v>128</v>
      </c>
      <c r="X14" s="14" t="s">
        <v>128</v>
      </c>
      <c r="Y14" s="14" t="s">
        <v>128</v>
      </c>
      <c r="Z14" s="14" t="s">
        <v>128</v>
      </c>
      <c r="AA14" s="14" t="s">
        <v>128</v>
      </c>
      <c r="AB14" s="14" t="s">
        <v>128</v>
      </c>
      <c r="AC14" s="14" t="s">
        <v>128</v>
      </c>
      <c r="AD14" s="14" t="s">
        <v>128</v>
      </c>
      <c r="AE14" s="14" t="s">
        <v>128</v>
      </c>
      <c r="AF14" s="14" t="s">
        <v>128</v>
      </c>
      <c r="AG14" s="14" t="s">
        <v>128</v>
      </c>
      <c r="AH14" s="14" t="s">
        <v>128</v>
      </c>
      <c r="AI14" s="14" t="s">
        <v>128</v>
      </c>
      <c r="AJ14" s="14" t="s">
        <v>128</v>
      </c>
      <c r="AK14" s="14" t="s">
        <v>128</v>
      </c>
      <c r="AL14" s="14" t="s">
        <v>128</v>
      </c>
      <c r="AM14" s="14" t="s">
        <v>128</v>
      </c>
      <c r="AN14" s="14" t="s">
        <v>128</v>
      </c>
      <c r="AO14" s="14" t="s">
        <v>128</v>
      </c>
      <c r="AP14" s="14" t="s">
        <v>128</v>
      </c>
      <c r="AQ14" s="14" t="s">
        <v>128</v>
      </c>
      <c r="AR14" s="8"/>
    </row>
    <row r="15" spans="1:44" x14ac:dyDescent="0.2">
      <c r="A15" s="16" t="s">
        <v>535</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1:44" x14ac:dyDescent="0.2">
      <c r="A16" s="18" t="s">
        <v>144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R19"/>
  <sheetViews>
    <sheetView tabSelected="1"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2"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536</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8"/>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8"/>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537</v>
      </c>
      <c r="B6" s="24" t="s">
        <v>538</v>
      </c>
      <c r="C6" s="12">
        <v>0.46487864516470001</v>
      </c>
      <c r="D6" s="12">
        <v>0.4668443841678</v>
      </c>
      <c r="E6" s="12">
        <v>0.43006824242919989</v>
      </c>
      <c r="F6" s="12">
        <v>0.45255141633540003</v>
      </c>
      <c r="G6" s="12">
        <v>0.51788592139459999</v>
      </c>
      <c r="H6" s="12">
        <v>0.49714037911600001</v>
      </c>
      <c r="I6" s="12">
        <v>0.47336163940600001</v>
      </c>
      <c r="J6" s="12">
        <v>0.44951753580620002</v>
      </c>
      <c r="K6" s="12">
        <v>0.47737178486710002</v>
      </c>
      <c r="L6" s="12">
        <v>0.44608932965609999</v>
      </c>
      <c r="M6" s="12">
        <v>0.48501470676149999</v>
      </c>
      <c r="N6" s="12">
        <v>0.43820875131789999</v>
      </c>
      <c r="O6" s="12">
        <v>0.40234400936800002</v>
      </c>
      <c r="P6" s="12">
        <v>0.49933841716409999</v>
      </c>
      <c r="Q6" s="12">
        <v>0.36365643080019999</v>
      </c>
      <c r="R6" s="12">
        <v>0.41291190635309999</v>
      </c>
      <c r="S6" s="12">
        <v>0.50385171041080001</v>
      </c>
      <c r="T6" s="12">
        <v>0.68969084526909996</v>
      </c>
      <c r="U6" s="12">
        <v>0.58805473223320004</v>
      </c>
      <c r="V6" s="12">
        <v>0.35512156585190002</v>
      </c>
      <c r="W6" s="12">
        <v>0.41811500737579999</v>
      </c>
      <c r="X6" s="12">
        <v>0.48332065144609998</v>
      </c>
      <c r="Y6" s="12">
        <v>0.58509730587270004</v>
      </c>
      <c r="Z6" s="12">
        <v>0.56338348834139995</v>
      </c>
      <c r="AA6" s="12">
        <v>0.37381024962460002</v>
      </c>
      <c r="AB6" s="12">
        <v>0.48568835832340002</v>
      </c>
      <c r="AC6" s="12">
        <v>0.36954369879900001</v>
      </c>
      <c r="AD6" s="12">
        <v>0.5274449327813</v>
      </c>
      <c r="AE6" s="12">
        <v>0.41482998244680003</v>
      </c>
      <c r="AF6" s="12">
        <v>0.37537400060839998</v>
      </c>
      <c r="AG6" s="12">
        <v>0.34141097125580011</v>
      </c>
      <c r="AH6" s="12">
        <v>0.53284348620749999</v>
      </c>
      <c r="AI6" s="12">
        <v>0.45885484977309998</v>
      </c>
      <c r="AJ6" s="12">
        <v>0.81666153950850007</v>
      </c>
      <c r="AK6" s="12">
        <v>0.50340038575340007</v>
      </c>
      <c r="AL6" s="12">
        <v>0.23666955590479999</v>
      </c>
      <c r="AM6" s="12">
        <v>0.55637764781309995</v>
      </c>
      <c r="AN6" s="12">
        <v>0.37786785415860003</v>
      </c>
      <c r="AO6" s="12">
        <v>0.51127614191850002</v>
      </c>
      <c r="AP6" s="12">
        <v>0.43290805481360001</v>
      </c>
      <c r="AQ6" s="12">
        <v>0.49945169187689997</v>
      </c>
      <c r="AR6" s="8"/>
    </row>
    <row r="7" spans="1:44" x14ac:dyDescent="0.2">
      <c r="A7" s="28"/>
      <c r="B7" s="23"/>
      <c r="C7" s="13">
        <v>590</v>
      </c>
      <c r="D7" s="13">
        <v>120</v>
      </c>
      <c r="E7" s="13">
        <v>153</v>
      </c>
      <c r="F7" s="13">
        <v>163</v>
      </c>
      <c r="G7" s="13">
        <v>154</v>
      </c>
      <c r="H7" s="13">
        <v>48</v>
      </c>
      <c r="I7" s="13">
        <v>84</v>
      </c>
      <c r="J7" s="13">
        <v>92</v>
      </c>
      <c r="K7" s="13">
        <v>134</v>
      </c>
      <c r="L7" s="13">
        <v>186</v>
      </c>
      <c r="M7" s="13">
        <v>337</v>
      </c>
      <c r="N7" s="13">
        <v>208</v>
      </c>
      <c r="O7" s="13">
        <v>134</v>
      </c>
      <c r="P7" s="13">
        <v>64</v>
      </c>
      <c r="Q7" s="13">
        <v>61</v>
      </c>
      <c r="R7" s="13">
        <v>71</v>
      </c>
      <c r="S7" s="13">
        <v>64</v>
      </c>
      <c r="T7" s="13">
        <v>35</v>
      </c>
      <c r="U7" s="13">
        <v>84</v>
      </c>
      <c r="V7" s="13">
        <v>115</v>
      </c>
      <c r="W7" s="13">
        <v>156</v>
      </c>
      <c r="X7" s="13">
        <v>105</v>
      </c>
      <c r="Y7" s="13">
        <v>127</v>
      </c>
      <c r="Z7" s="13">
        <v>46</v>
      </c>
      <c r="AA7" s="13">
        <v>3</v>
      </c>
      <c r="AB7" s="13">
        <v>259</v>
      </c>
      <c r="AC7" s="13">
        <v>44</v>
      </c>
      <c r="AD7" s="13">
        <v>14</v>
      </c>
      <c r="AE7" s="13">
        <v>26</v>
      </c>
      <c r="AF7" s="13">
        <v>42</v>
      </c>
      <c r="AG7" s="13">
        <v>14</v>
      </c>
      <c r="AH7" s="13">
        <v>2</v>
      </c>
      <c r="AI7" s="13">
        <v>8</v>
      </c>
      <c r="AJ7" s="13">
        <v>2</v>
      </c>
      <c r="AK7" s="13">
        <v>149</v>
      </c>
      <c r="AL7" s="13">
        <v>1</v>
      </c>
      <c r="AM7" s="13">
        <v>27</v>
      </c>
      <c r="AN7" s="13">
        <v>105</v>
      </c>
      <c r="AO7" s="13">
        <v>249</v>
      </c>
      <c r="AP7" s="13">
        <v>152</v>
      </c>
      <c r="AQ7" s="13">
        <v>15</v>
      </c>
      <c r="AR7" s="8"/>
    </row>
    <row r="8" spans="1:44" x14ac:dyDescent="0.2">
      <c r="A8" s="28"/>
      <c r="B8" s="23"/>
      <c r="C8" s="14" t="s">
        <v>128</v>
      </c>
      <c r="D8" s="14"/>
      <c r="E8" s="14"/>
      <c r="F8" s="14"/>
      <c r="G8" s="14"/>
      <c r="H8" s="14"/>
      <c r="I8" s="14"/>
      <c r="J8" s="14"/>
      <c r="K8" s="14"/>
      <c r="L8" s="14"/>
      <c r="M8" s="14"/>
      <c r="N8" s="14"/>
      <c r="O8" s="14"/>
      <c r="P8" s="14"/>
      <c r="Q8" s="14"/>
      <c r="R8" s="14"/>
      <c r="S8" s="14"/>
      <c r="T8" s="14"/>
      <c r="U8" s="15" t="s">
        <v>218</v>
      </c>
      <c r="V8" s="14"/>
      <c r="W8" s="14"/>
      <c r="X8" s="14"/>
      <c r="Y8" s="15" t="s">
        <v>194</v>
      </c>
      <c r="Z8" s="14"/>
      <c r="AA8" s="14"/>
      <c r="AB8" s="14"/>
      <c r="AC8" s="14"/>
      <c r="AD8" s="14"/>
      <c r="AE8" s="14"/>
      <c r="AF8" s="14"/>
      <c r="AG8" s="14"/>
      <c r="AH8" s="14"/>
      <c r="AI8" s="14"/>
      <c r="AJ8" s="14"/>
      <c r="AK8" s="14"/>
      <c r="AL8" s="14"/>
      <c r="AM8" s="14"/>
      <c r="AN8" s="14"/>
      <c r="AO8" s="14"/>
      <c r="AP8" s="14"/>
      <c r="AQ8" s="14"/>
      <c r="AR8" s="8"/>
    </row>
    <row r="9" spans="1:44" x14ac:dyDescent="0.2">
      <c r="A9" s="27"/>
      <c r="B9" s="24" t="s">
        <v>539</v>
      </c>
      <c r="C9" s="12">
        <v>0.34786025999359999</v>
      </c>
      <c r="D9" s="12">
        <v>0.36965452844809998</v>
      </c>
      <c r="E9" s="12">
        <v>0.36210841083180001</v>
      </c>
      <c r="F9" s="12">
        <v>0.34789982143929998</v>
      </c>
      <c r="G9" s="12">
        <v>0.3122816267106</v>
      </c>
      <c r="H9" s="12">
        <v>0.32211319737670002</v>
      </c>
      <c r="I9" s="12">
        <v>0.35703721616790002</v>
      </c>
      <c r="J9" s="12">
        <v>0.3690053892745</v>
      </c>
      <c r="K9" s="12">
        <v>0.33303759647449999</v>
      </c>
      <c r="L9" s="12">
        <v>0.3698669223162</v>
      </c>
      <c r="M9" s="12">
        <v>0.37870643087720002</v>
      </c>
      <c r="N9" s="12">
        <v>0.32688453694289998</v>
      </c>
      <c r="O9" s="12">
        <v>0.40350527218670001</v>
      </c>
      <c r="P9" s="12">
        <v>0.26306433582290001</v>
      </c>
      <c r="Q9" s="12">
        <v>0.44086048229079999</v>
      </c>
      <c r="R9" s="12">
        <v>0.41021224596580003</v>
      </c>
      <c r="S9" s="12">
        <v>0.30022075294290002</v>
      </c>
      <c r="T9" s="12">
        <v>0.27767503463370002</v>
      </c>
      <c r="U9" s="12">
        <v>0.27931973853699998</v>
      </c>
      <c r="V9" s="12">
        <v>0.45819141843910011</v>
      </c>
      <c r="W9" s="12">
        <v>0.35163940735420002</v>
      </c>
      <c r="X9" s="12">
        <v>0.34087164347220011</v>
      </c>
      <c r="Y9" s="12">
        <v>0.27507780629459999</v>
      </c>
      <c r="Z9" s="12">
        <v>0.28586103508920002</v>
      </c>
      <c r="AA9" s="12">
        <v>0.39175007972260001</v>
      </c>
      <c r="AB9" s="12">
        <v>0.32028614635340003</v>
      </c>
      <c r="AC9" s="12">
        <v>0.45230383364560001</v>
      </c>
      <c r="AD9" s="12">
        <v>0.28729672138599999</v>
      </c>
      <c r="AE9" s="12">
        <v>0.37021109929599999</v>
      </c>
      <c r="AF9" s="12">
        <v>0.39517807680669997</v>
      </c>
      <c r="AG9" s="12">
        <v>0.52299799879669995</v>
      </c>
      <c r="AH9" s="12">
        <v>0.46715651379250001</v>
      </c>
      <c r="AI9" s="12">
        <v>0.44107183499780001</v>
      </c>
      <c r="AJ9" s="12">
        <v>0</v>
      </c>
      <c r="AK9" s="12">
        <v>0.33638541064880001</v>
      </c>
      <c r="AL9" s="12">
        <v>0</v>
      </c>
      <c r="AM9" s="12">
        <v>0.20617820830860001</v>
      </c>
      <c r="AN9" s="12">
        <v>0.36334446356709998</v>
      </c>
      <c r="AO9" s="12">
        <v>0.33139247161649998</v>
      </c>
      <c r="AP9" s="12">
        <v>0.4071643527264</v>
      </c>
      <c r="AQ9" s="12">
        <v>0.34319711556619997</v>
      </c>
      <c r="AR9" s="8"/>
    </row>
    <row r="10" spans="1:44" x14ac:dyDescent="0.2">
      <c r="A10" s="28"/>
      <c r="B10" s="23"/>
      <c r="C10" s="13">
        <v>442</v>
      </c>
      <c r="D10" s="13">
        <v>97</v>
      </c>
      <c r="E10" s="13">
        <v>120</v>
      </c>
      <c r="F10" s="13">
        <v>128</v>
      </c>
      <c r="G10" s="13">
        <v>97</v>
      </c>
      <c r="H10" s="13">
        <v>34</v>
      </c>
      <c r="I10" s="13">
        <v>70</v>
      </c>
      <c r="J10" s="13">
        <v>74</v>
      </c>
      <c r="K10" s="13">
        <v>91</v>
      </c>
      <c r="L10" s="13">
        <v>144</v>
      </c>
      <c r="M10" s="13">
        <v>266</v>
      </c>
      <c r="N10" s="13">
        <v>152</v>
      </c>
      <c r="O10" s="13">
        <v>112</v>
      </c>
      <c r="P10" s="13">
        <v>30</v>
      </c>
      <c r="Q10" s="13">
        <v>67</v>
      </c>
      <c r="R10" s="13">
        <v>73</v>
      </c>
      <c r="S10" s="13">
        <v>48</v>
      </c>
      <c r="T10" s="13">
        <v>14</v>
      </c>
      <c r="U10" s="13">
        <v>50</v>
      </c>
      <c r="V10" s="13">
        <v>117</v>
      </c>
      <c r="W10" s="13">
        <v>124</v>
      </c>
      <c r="X10" s="13">
        <v>78</v>
      </c>
      <c r="Y10" s="13">
        <v>76</v>
      </c>
      <c r="Z10" s="13">
        <v>27</v>
      </c>
      <c r="AA10" s="13">
        <v>3</v>
      </c>
      <c r="AB10" s="13">
        <v>176</v>
      </c>
      <c r="AC10" s="13">
        <v>48</v>
      </c>
      <c r="AD10" s="13">
        <v>8</v>
      </c>
      <c r="AE10" s="13">
        <v>17</v>
      </c>
      <c r="AF10" s="13">
        <v>39</v>
      </c>
      <c r="AG10" s="13">
        <v>15</v>
      </c>
      <c r="AH10" s="13">
        <v>3</v>
      </c>
      <c r="AI10" s="13">
        <v>6</v>
      </c>
      <c r="AJ10" s="13">
        <v>0</v>
      </c>
      <c r="AK10" s="13">
        <v>116</v>
      </c>
      <c r="AL10" s="13">
        <v>0</v>
      </c>
      <c r="AM10" s="13">
        <v>15</v>
      </c>
      <c r="AN10" s="13">
        <v>88</v>
      </c>
      <c r="AO10" s="13">
        <v>161</v>
      </c>
      <c r="AP10" s="13">
        <v>148</v>
      </c>
      <c r="AQ10" s="13">
        <v>12</v>
      </c>
      <c r="AR10" s="8"/>
    </row>
    <row r="11" spans="1:44" x14ac:dyDescent="0.2">
      <c r="A11" s="28"/>
      <c r="B11" s="23"/>
      <c r="C11" s="14" t="s">
        <v>128</v>
      </c>
      <c r="D11" s="14"/>
      <c r="E11" s="14"/>
      <c r="F11" s="14"/>
      <c r="G11" s="14"/>
      <c r="H11" s="14"/>
      <c r="I11" s="14"/>
      <c r="J11" s="14"/>
      <c r="K11" s="14"/>
      <c r="L11" s="14"/>
      <c r="M11" s="14"/>
      <c r="N11" s="14"/>
      <c r="O11" s="14"/>
      <c r="P11" s="14"/>
      <c r="Q11" s="14"/>
      <c r="R11" s="14"/>
      <c r="S11" s="14"/>
      <c r="T11" s="14"/>
      <c r="U11" s="14"/>
      <c r="V11" s="15" t="s">
        <v>132</v>
      </c>
      <c r="W11" s="14"/>
      <c r="X11" s="14"/>
      <c r="Y11" s="14"/>
      <c r="Z11" s="14"/>
      <c r="AA11" s="14"/>
      <c r="AB11" s="14"/>
      <c r="AC11" s="14"/>
      <c r="AD11" s="14"/>
      <c r="AE11" s="14"/>
      <c r="AF11" s="14"/>
      <c r="AG11" s="14"/>
      <c r="AH11" s="14"/>
      <c r="AI11" s="14"/>
      <c r="AJ11" s="14"/>
      <c r="AK11" s="14"/>
      <c r="AL11" s="14"/>
      <c r="AM11" s="14"/>
      <c r="AN11" s="14"/>
      <c r="AO11" s="14"/>
      <c r="AP11" s="14"/>
      <c r="AQ11" s="14"/>
      <c r="AR11" s="8"/>
    </row>
    <row r="12" spans="1:44" x14ac:dyDescent="0.2">
      <c r="A12" s="27"/>
      <c r="B12" s="24" t="s">
        <v>142</v>
      </c>
      <c r="C12" s="12">
        <v>0.1872610948416</v>
      </c>
      <c r="D12" s="12">
        <v>0.16350108738409999</v>
      </c>
      <c r="E12" s="12">
        <v>0.20782334673899999</v>
      </c>
      <c r="F12" s="12">
        <v>0.19954876222529999</v>
      </c>
      <c r="G12" s="12">
        <v>0.16983245189480001</v>
      </c>
      <c r="H12" s="12">
        <v>0.1807464235074</v>
      </c>
      <c r="I12" s="12">
        <v>0.1696011444261</v>
      </c>
      <c r="J12" s="12">
        <v>0.18147707491920001</v>
      </c>
      <c r="K12" s="12">
        <v>0.18959061865839999</v>
      </c>
      <c r="L12" s="12">
        <v>0.18404374802779999</v>
      </c>
      <c r="M12" s="12">
        <v>0.13627886236129999</v>
      </c>
      <c r="N12" s="12">
        <v>0.2349067117392</v>
      </c>
      <c r="O12" s="12">
        <v>0.19415071844539999</v>
      </c>
      <c r="P12" s="12">
        <v>0.2375972470129</v>
      </c>
      <c r="Q12" s="12">
        <v>0.19548308690899999</v>
      </c>
      <c r="R12" s="12">
        <v>0.17687584768110001</v>
      </c>
      <c r="S12" s="12">
        <v>0.1959275366463</v>
      </c>
      <c r="T12" s="12">
        <v>3.2634120097219999E-2</v>
      </c>
      <c r="U12" s="12">
        <v>0.1326255292298</v>
      </c>
      <c r="V12" s="12">
        <v>0.18668701570890001</v>
      </c>
      <c r="W12" s="12">
        <v>0.23024558527</v>
      </c>
      <c r="X12" s="12">
        <v>0.17580770508169999</v>
      </c>
      <c r="Y12" s="12">
        <v>0.1398248878327</v>
      </c>
      <c r="Z12" s="12">
        <v>0.1507554765694</v>
      </c>
      <c r="AA12" s="12">
        <v>0.2344396706529</v>
      </c>
      <c r="AB12" s="12">
        <v>0.19402549532319999</v>
      </c>
      <c r="AC12" s="12">
        <v>0.17815246755540001</v>
      </c>
      <c r="AD12" s="12">
        <v>0.18525834583270001</v>
      </c>
      <c r="AE12" s="12">
        <v>0.21495891825710001</v>
      </c>
      <c r="AF12" s="12">
        <v>0.22944792258489999</v>
      </c>
      <c r="AG12" s="12">
        <v>0.1355910299475</v>
      </c>
      <c r="AH12" s="12">
        <v>0</v>
      </c>
      <c r="AI12" s="12">
        <v>0.100073315229</v>
      </c>
      <c r="AJ12" s="12">
        <v>0.18333846049149999</v>
      </c>
      <c r="AK12" s="12">
        <v>0.1602142035978</v>
      </c>
      <c r="AL12" s="12">
        <v>0.76333044409520001</v>
      </c>
      <c r="AM12" s="12">
        <v>0.23744414387839999</v>
      </c>
      <c r="AN12" s="12">
        <v>0.25878768227429999</v>
      </c>
      <c r="AO12" s="12">
        <v>0.157331386465</v>
      </c>
      <c r="AP12" s="12">
        <v>0.15992759245999999</v>
      </c>
      <c r="AQ12" s="12">
        <v>0.157351192557</v>
      </c>
      <c r="AR12" s="8"/>
    </row>
    <row r="13" spans="1:44" x14ac:dyDescent="0.2">
      <c r="A13" s="28"/>
      <c r="B13" s="23"/>
      <c r="C13" s="13">
        <v>228</v>
      </c>
      <c r="D13" s="13">
        <v>51</v>
      </c>
      <c r="E13" s="13">
        <v>66</v>
      </c>
      <c r="F13" s="13">
        <v>58</v>
      </c>
      <c r="G13" s="13">
        <v>53</v>
      </c>
      <c r="H13" s="13">
        <v>17</v>
      </c>
      <c r="I13" s="13">
        <v>35</v>
      </c>
      <c r="J13" s="13">
        <v>29</v>
      </c>
      <c r="K13" s="13">
        <v>52</v>
      </c>
      <c r="L13" s="13">
        <v>68</v>
      </c>
      <c r="M13" s="13">
        <v>103</v>
      </c>
      <c r="N13" s="13">
        <v>107</v>
      </c>
      <c r="O13" s="13">
        <v>57</v>
      </c>
      <c r="P13" s="13">
        <v>26</v>
      </c>
      <c r="Q13" s="13">
        <v>30</v>
      </c>
      <c r="R13" s="13">
        <v>36</v>
      </c>
      <c r="S13" s="13">
        <v>27</v>
      </c>
      <c r="T13" s="13">
        <v>2</v>
      </c>
      <c r="U13" s="13">
        <v>17</v>
      </c>
      <c r="V13" s="13">
        <v>53</v>
      </c>
      <c r="W13" s="13">
        <v>68</v>
      </c>
      <c r="X13" s="13">
        <v>41</v>
      </c>
      <c r="Y13" s="13">
        <v>37</v>
      </c>
      <c r="Z13" s="13">
        <v>12</v>
      </c>
      <c r="AA13" s="13">
        <v>2</v>
      </c>
      <c r="AB13" s="13">
        <v>93</v>
      </c>
      <c r="AC13" s="13">
        <v>26</v>
      </c>
      <c r="AD13" s="13">
        <v>3</v>
      </c>
      <c r="AE13" s="13">
        <v>11</v>
      </c>
      <c r="AF13" s="13">
        <v>17</v>
      </c>
      <c r="AG13" s="13">
        <v>5</v>
      </c>
      <c r="AH13" s="13">
        <v>0</v>
      </c>
      <c r="AI13" s="13">
        <v>2</v>
      </c>
      <c r="AJ13" s="13">
        <v>1</v>
      </c>
      <c r="AK13" s="13">
        <v>56</v>
      </c>
      <c r="AL13" s="13">
        <v>2</v>
      </c>
      <c r="AM13" s="13">
        <v>14</v>
      </c>
      <c r="AN13" s="13">
        <v>61</v>
      </c>
      <c r="AO13" s="13">
        <v>74</v>
      </c>
      <c r="AP13" s="13">
        <v>55</v>
      </c>
      <c r="AQ13" s="13">
        <v>7</v>
      </c>
      <c r="AR13" s="8"/>
    </row>
    <row r="14" spans="1:44" x14ac:dyDescent="0.2">
      <c r="A14" s="28"/>
      <c r="B14" s="23"/>
      <c r="C14" s="14" t="s">
        <v>128</v>
      </c>
      <c r="D14" s="14"/>
      <c r="E14" s="14"/>
      <c r="F14" s="14"/>
      <c r="G14" s="14"/>
      <c r="H14" s="14"/>
      <c r="I14" s="14"/>
      <c r="J14" s="14"/>
      <c r="K14" s="14"/>
      <c r="L14" s="14"/>
      <c r="M14" s="14"/>
      <c r="N14" s="15" t="s">
        <v>154</v>
      </c>
      <c r="O14" s="14"/>
      <c r="P14" s="14"/>
      <c r="Q14" s="14"/>
      <c r="R14" s="14"/>
      <c r="S14" s="14"/>
      <c r="T14" s="14"/>
      <c r="U14" s="14"/>
      <c r="V14" s="14"/>
      <c r="W14" s="14"/>
      <c r="X14" s="14"/>
      <c r="Y14" s="14"/>
      <c r="Z14" s="14"/>
      <c r="AA14" s="14"/>
      <c r="AB14" s="14"/>
      <c r="AC14" s="14"/>
      <c r="AD14" s="14"/>
      <c r="AE14" s="14"/>
      <c r="AF14" s="14"/>
      <c r="AG14" s="14"/>
      <c r="AH14" s="14"/>
      <c r="AI14" s="14"/>
      <c r="AJ14" s="14"/>
      <c r="AK14" s="14"/>
      <c r="AL14" s="15" t="s">
        <v>162</v>
      </c>
      <c r="AM14" s="14"/>
      <c r="AN14" s="14"/>
      <c r="AO14" s="14"/>
      <c r="AP14" s="14"/>
      <c r="AQ14" s="14"/>
      <c r="AR14" s="8"/>
    </row>
    <row r="15" spans="1:44" x14ac:dyDescent="0.2">
      <c r="A15" s="27"/>
      <c r="B15" s="24" t="s">
        <v>67</v>
      </c>
      <c r="C15" s="12">
        <v>1</v>
      </c>
      <c r="D15" s="12">
        <v>1</v>
      </c>
      <c r="E15" s="12">
        <v>1</v>
      </c>
      <c r="F15" s="12">
        <v>1</v>
      </c>
      <c r="G15" s="12">
        <v>1</v>
      </c>
      <c r="H15" s="12">
        <v>1</v>
      </c>
      <c r="I15" s="12">
        <v>1</v>
      </c>
      <c r="J15" s="12">
        <v>1</v>
      </c>
      <c r="K15" s="12">
        <v>1</v>
      </c>
      <c r="L15" s="12">
        <v>1</v>
      </c>
      <c r="M15" s="12">
        <v>1</v>
      </c>
      <c r="N15" s="12">
        <v>1</v>
      </c>
      <c r="O15" s="12">
        <v>1</v>
      </c>
      <c r="P15" s="12">
        <v>1</v>
      </c>
      <c r="Q15" s="12">
        <v>1</v>
      </c>
      <c r="R15" s="12">
        <v>1</v>
      </c>
      <c r="S15" s="12">
        <v>1</v>
      </c>
      <c r="T15" s="12">
        <v>1</v>
      </c>
      <c r="U15" s="12">
        <v>1</v>
      </c>
      <c r="V15" s="12">
        <v>1</v>
      </c>
      <c r="W15" s="12">
        <v>1</v>
      </c>
      <c r="X15" s="12">
        <v>1</v>
      </c>
      <c r="Y15" s="12">
        <v>1</v>
      </c>
      <c r="Z15" s="12">
        <v>1</v>
      </c>
      <c r="AA15" s="12">
        <v>1</v>
      </c>
      <c r="AB15" s="12">
        <v>1</v>
      </c>
      <c r="AC15" s="12">
        <v>1</v>
      </c>
      <c r="AD15" s="12">
        <v>1</v>
      </c>
      <c r="AE15" s="12">
        <v>1</v>
      </c>
      <c r="AF15" s="12">
        <v>1</v>
      </c>
      <c r="AG15" s="12">
        <v>1</v>
      </c>
      <c r="AH15" s="12">
        <v>1</v>
      </c>
      <c r="AI15" s="12">
        <v>1</v>
      </c>
      <c r="AJ15" s="12">
        <v>1</v>
      </c>
      <c r="AK15" s="12">
        <v>1</v>
      </c>
      <c r="AL15" s="12">
        <v>1</v>
      </c>
      <c r="AM15" s="12">
        <v>1</v>
      </c>
      <c r="AN15" s="12">
        <v>1</v>
      </c>
      <c r="AO15" s="12">
        <v>1</v>
      </c>
      <c r="AP15" s="12">
        <v>1</v>
      </c>
      <c r="AQ15" s="12">
        <v>1</v>
      </c>
      <c r="AR15" s="8"/>
    </row>
    <row r="16" spans="1:44" x14ac:dyDescent="0.2">
      <c r="A16" s="28"/>
      <c r="B16" s="23"/>
      <c r="C16" s="13">
        <v>1260</v>
      </c>
      <c r="D16" s="13">
        <v>268</v>
      </c>
      <c r="E16" s="13">
        <v>339</v>
      </c>
      <c r="F16" s="13">
        <v>349</v>
      </c>
      <c r="G16" s="13">
        <v>304</v>
      </c>
      <c r="H16" s="13">
        <v>99</v>
      </c>
      <c r="I16" s="13">
        <v>189</v>
      </c>
      <c r="J16" s="13">
        <v>195</v>
      </c>
      <c r="K16" s="13">
        <v>277</v>
      </c>
      <c r="L16" s="13">
        <v>398</v>
      </c>
      <c r="M16" s="13">
        <v>706</v>
      </c>
      <c r="N16" s="13">
        <v>467</v>
      </c>
      <c r="O16" s="13">
        <v>303</v>
      </c>
      <c r="P16" s="13">
        <v>120</v>
      </c>
      <c r="Q16" s="13">
        <v>158</v>
      </c>
      <c r="R16" s="13">
        <v>180</v>
      </c>
      <c r="S16" s="13">
        <v>139</v>
      </c>
      <c r="T16" s="13">
        <v>51</v>
      </c>
      <c r="U16" s="13">
        <v>151</v>
      </c>
      <c r="V16" s="13">
        <v>285</v>
      </c>
      <c r="W16" s="13">
        <v>348</v>
      </c>
      <c r="X16" s="13">
        <v>224</v>
      </c>
      <c r="Y16" s="13">
        <v>240</v>
      </c>
      <c r="Z16" s="13">
        <v>85</v>
      </c>
      <c r="AA16" s="13">
        <v>8</v>
      </c>
      <c r="AB16" s="13">
        <v>528</v>
      </c>
      <c r="AC16" s="13">
        <v>118</v>
      </c>
      <c r="AD16" s="13">
        <v>25</v>
      </c>
      <c r="AE16" s="13">
        <v>54</v>
      </c>
      <c r="AF16" s="13">
        <v>98</v>
      </c>
      <c r="AG16" s="13">
        <v>34</v>
      </c>
      <c r="AH16" s="13">
        <v>5</v>
      </c>
      <c r="AI16" s="13">
        <v>16</v>
      </c>
      <c r="AJ16" s="13">
        <v>3</v>
      </c>
      <c r="AK16" s="13">
        <v>321</v>
      </c>
      <c r="AL16" s="13">
        <v>3</v>
      </c>
      <c r="AM16" s="13">
        <v>56</v>
      </c>
      <c r="AN16" s="13">
        <v>254</v>
      </c>
      <c r="AO16" s="13">
        <v>484</v>
      </c>
      <c r="AP16" s="13">
        <v>355</v>
      </c>
      <c r="AQ16" s="13">
        <v>34</v>
      </c>
      <c r="AR16" s="8"/>
    </row>
    <row r="17" spans="1:44" x14ac:dyDescent="0.2">
      <c r="A17" s="28"/>
      <c r="B17" s="23"/>
      <c r="C17" s="14" t="s">
        <v>128</v>
      </c>
      <c r="D17" s="14" t="s">
        <v>128</v>
      </c>
      <c r="E17" s="14" t="s">
        <v>128</v>
      </c>
      <c r="F17" s="14" t="s">
        <v>128</v>
      </c>
      <c r="G17" s="14" t="s">
        <v>128</v>
      </c>
      <c r="H17" s="14" t="s">
        <v>128</v>
      </c>
      <c r="I17" s="14" t="s">
        <v>128</v>
      </c>
      <c r="J17" s="14" t="s">
        <v>128</v>
      </c>
      <c r="K17" s="14" t="s">
        <v>128</v>
      </c>
      <c r="L17" s="14" t="s">
        <v>128</v>
      </c>
      <c r="M17" s="14" t="s">
        <v>128</v>
      </c>
      <c r="N17" s="14" t="s">
        <v>128</v>
      </c>
      <c r="O17" s="14" t="s">
        <v>128</v>
      </c>
      <c r="P17" s="14" t="s">
        <v>128</v>
      </c>
      <c r="Q17" s="14" t="s">
        <v>128</v>
      </c>
      <c r="R17" s="14" t="s">
        <v>128</v>
      </c>
      <c r="S17" s="14" t="s">
        <v>128</v>
      </c>
      <c r="T17" s="14" t="s">
        <v>128</v>
      </c>
      <c r="U17" s="14" t="s">
        <v>128</v>
      </c>
      <c r="V17" s="14" t="s">
        <v>128</v>
      </c>
      <c r="W17" s="14" t="s">
        <v>128</v>
      </c>
      <c r="X17" s="14" t="s">
        <v>128</v>
      </c>
      <c r="Y17" s="14" t="s">
        <v>128</v>
      </c>
      <c r="Z17" s="14" t="s">
        <v>128</v>
      </c>
      <c r="AA17" s="14" t="s">
        <v>128</v>
      </c>
      <c r="AB17" s="14" t="s">
        <v>128</v>
      </c>
      <c r="AC17" s="14" t="s">
        <v>128</v>
      </c>
      <c r="AD17" s="14" t="s">
        <v>128</v>
      </c>
      <c r="AE17" s="14" t="s">
        <v>128</v>
      </c>
      <c r="AF17" s="14" t="s">
        <v>128</v>
      </c>
      <c r="AG17" s="14" t="s">
        <v>128</v>
      </c>
      <c r="AH17" s="14" t="s">
        <v>128</v>
      </c>
      <c r="AI17" s="14" t="s">
        <v>128</v>
      </c>
      <c r="AJ17" s="14" t="s">
        <v>128</v>
      </c>
      <c r="AK17" s="14" t="s">
        <v>128</v>
      </c>
      <c r="AL17" s="14" t="s">
        <v>128</v>
      </c>
      <c r="AM17" s="14" t="s">
        <v>128</v>
      </c>
      <c r="AN17" s="14" t="s">
        <v>128</v>
      </c>
      <c r="AO17" s="14" t="s">
        <v>128</v>
      </c>
      <c r="AP17" s="14" t="s">
        <v>128</v>
      </c>
      <c r="AQ17" s="14" t="s">
        <v>128</v>
      </c>
      <c r="AR17" s="8"/>
    </row>
    <row r="18" spans="1:44" x14ac:dyDescent="0.2">
      <c r="A18" s="16" t="s">
        <v>540</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row>
    <row r="19" spans="1:44" x14ac:dyDescent="0.2">
      <c r="A19" s="18" t="s">
        <v>144</v>
      </c>
    </row>
  </sheetData>
  <mergeCells count="15">
    <mergeCell ref="B12:B14"/>
    <mergeCell ref="B15:B17"/>
    <mergeCell ref="A6:A17"/>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25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R31"/>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543</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544</v>
      </c>
      <c r="B6" s="24" t="s">
        <v>103</v>
      </c>
      <c r="C6" s="12">
        <v>0.14044469087149999</v>
      </c>
      <c r="D6" s="12">
        <v>0.11150979364789999</v>
      </c>
      <c r="E6" s="12">
        <v>0.1678930379105</v>
      </c>
      <c r="F6" s="12">
        <v>0.13057993463510001</v>
      </c>
      <c r="G6" s="12">
        <v>0.145110351635</v>
      </c>
      <c r="H6" s="12">
        <v>0.32175381034079997</v>
      </c>
      <c r="I6" s="12">
        <v>0.1000913161005</v>
      </c>
      <c r="J6" s="12">
        <v>0.1095695627736</v>
      </c>
      <c r="K6" s="12">
        <v>0.1168601334148</v>
      </c>
      <c r="L6" s="12">
        <v>0.11751722817269999</v>
      </c>
      <c r="M6" s="12">
        <v>0.1125137770305</v>
      </c>
      <c r="N6" s="12">
        <v>0.1749004206899</v>
      </c>
      <c r="O6" s="12">
        <v>0</v>
      </c>
      <c r="P6" s="12">
        <v>0</v>
      </c>
      <c r="Q6" s="12">
        <v>0</v>
      </c>
      <c r="R6" s="12">
        <v>0</v>
      </c>
      <c r="S6" s="12">
        <v>0</v>
      </c>
      <c r="T6" s="12">
        <v>0</v>
      </c>
      <c r="U6" s="12">
        <v>1</v>
      </c>
      <c r="V6" s="12">
        <v>0</v>
      </c>
      <c r="W6" s="12">
        <v>8.7312872747509988E-3</v>
      </c>
      <c r="X6" s="12">
        <v>2.190284437103E-2</v>
      </c>
      <c r="Y6" s="12">
        <v>0.35985241294949999</v>
      </c>
      <c r="Z6" s="12">
        <v>0.77638361999859995</v>
      </c>
      <c r="AA6" s="12">
        <v>0.1435471979838</v>
      </c>
      <c r="AB6" s="12">
        <v>5.3835745831639997E-2</v>
      </c>
      <c r="AC6" s="12">
        <v>6.479959233997E-2</v>
      </c>
      <c r="AD6" s="12">
        <v>0.3805044739722</v>
      </c>
      <c r="AE6" s="12">
        <v>0.2373690632157</v>
      </c>
      <c r="AF6" s="12">
        <v>9.6225352020070001E-2</v>
      </c>
      <c r="AG6" s="12">
        <v>0.13982207592279999</v>
      </c>
      <c r="AH6" s="12">
        <v>0.58086417402269996</v>
      </c>
      <c r="AI6" s="12">
        <v>0.18188249864850001</v>
      </c>
      <c r="AJ6" s="12">
        <v>0.81666153950850007</v>
      </c>
      <c r="AK6" s="12">
        <v>0.2733910727594</v>
      </c>
      <c r="AL6" s="12">
        <v>0</v>
      </c>
      <c r="AM6" s="12">
        <v>0.15360554053299999</v>
      </c>
      <c r="AN6" s="12">
        <v>9.7615640765360001E-2</v>
      </c>
      <c r="AO6" s="12">
        <v>0.1590746351823</v>
      </c>
      <c r="AP6" s="12">
        <v>0.16137878305459999</v>
      </c>
      <c r="AQ6" s="12">
        <v>0.10001126304790001</v>
      </c>
      <c r="AR6" s="8"/>
    </row>
    <row r="7" spans="1:44" x14ac:dyDescent="0.2">
      <c r="A7" s="23"/>
      <c r="B7" s="23"/>
      <c r="C7" s="13">
        <v>157</v>
      </c>
      <c r="D7" s="13">
        <v>21</v>
      </c>
      <c r="E7" s="13">
        <v>48</v>
      </c>
      <c r="F7" s="13">
        <v>41</v>
      </c>
      <c r="G7" s="13">
        <v>47</v>
      </c>
      <c r="H7" s="13">
        <v>28</v>
      </c>
      <c r="I7" s="13">
        <v>15</v>
      </c>
      <c r="J7" s="13">
        <v>23</v>
      </c>
      <c r="K7" s="13">
        <v>33</v>
      </c>
      <c r="L7" s="13">
        <v>54</v>
      </c>
      <c r="M7" s="13">
        <v>77</v>
      </c>
      <c r="N7" s="13">
        <v>79</v>
      </c>
      <c r="O7" s="13">
        <v>0</v>
      </c>
      <c r="P7" s="13">
        <v>0</v>
      </c>
      <c r="Q7" s="13">
        <v>0</v>
      </c>
      <c r="R7" s="13">
        <v>0</v>
      </c>
      <c r="S7" s="13">
        <v>0</v>
      </c>
      <c r="T7" s="13">
        <v>0</v>
      </c>
      <c r="U7" s="13">
        <v>157</v>
      </c>
      <c r="V7" s="13">
        <v>0</v>
      </c>
      <c r="W7" s="13">
        <v>4</v>
      </c>
      <c r="X7" s="13">
        <v>8</v>
      </c>
      <c r="Y7" s="13">
        <v>83</v>
      </c>
      <c r="Z7" s="13">
        <v>61</v>
      </c>
      <c r="AA7" s="13">
        <v>1</v>
      </c>
      <c r="AB7" s="13">
        <v>20</v>
      </c>
      <c r="AC7" s="13">
        <v>10</v>
      </c>
      <c r="AD7" s="13">
        <v>7</v>
      </c>
      <c r="AE7" s="13">
        <v>12</v>
      </c>
      <c r="AF7" s="13">
        <v>15</v>
      </c>
      <c r="AG7" s="13">
        <v>6</v>
      </c>
      <c r="AH7" s="13">
        <v>2</v>
      </c>
      <c r="AI7" s="13">
        <v>3</v>
      </c>
      <c r="AJ7" s="13">
        <v>2</v>
      </c>
      <c r="AK7" s="13">
        <v>80</v>
      </c>
      <c r="AL7" s="13">
        <v>0</v>
      </c>
      <c r="AM7" s="13">
        <v>8</v>
      </c>
      <c r="AN7" s="13">
        <v>26</v>
      </c>
      <c r="AO7" s="13">
        <v>67</v>
      </c>
      <c r="AP7" s="13">
        <v>53</v>
      </c>
      <c r="AQ7" s="13">
        <v>3</v>
      </c>
      <c r="AR7" s="8"/>
    </row>
    <row r="8" spans="1:44" x14ac:dyDescent="0.2">
      <c r="A8" s="23"/>
      <c r="B8" s="23"/>
      <c r="C8" s="14" t="s">
        <v>128</v>
      </c>
      <c r="D8" s="14"/>
      <c r="E8" s="14"/>
      <c r="F8" s="14"/>
      <c r="G8" s="14"/>
      <c r="H8" s="15" t="s">
        <v>359</v>
      </c>
      <c r="I8" s="14"/>
      <c r="J8" s="14"/>
      <c r="K8" s="14"/>
      <c r="L8" s="14"/>
      <c r="M8" s="14"/>
      <c r="N8" s="15" t="s">
        <v>133</v>
      </c>
      <c r="O8" s="14"/>
      <c r="P8" s="14"/>
      <c r="Q8" s="14"/>
      <c r="R8" s="14"/>
      <c r="S8" s="14"/>
      <c r="T8" s="14"/>
      <c r="U8" s="15" t="s">
        <v>545</v>
      </c>
      <c r="V8" s="14"/>
      <c r="W8" s="14"/>
      <c r="X8" s="14"/>
      <c r="Y8" s="15" t="s">
        <v>254</v>
      </c>
      <c r="Z8" s="15" t="s">
        <v>150</v>
      </c>
      <c r="AA8" s="15" t="s">
        <v>194</v>
      </c>
      <c r="AB8" s="14"/>
      <c r="AC8" s="14"/>
      <c r="AD8" s="15" t="s">
        <v>194</v>
      </c>
      <c r="AE8" s="15" t="s">
        <v>133</v>
      </c>
      <c r="AF8" s="14"/>
      <c r="AG8" s="14"/>
      <c r="AH8" s="15" t="s">
        <v>133</v>
      </c>
      <c r="AI8" s="14"/>
      <c r="AJ8" s="15" t="s">
        <v>257</v>
      </c>
      <c r="AK8" s="15" t="s">
        <v>499</v>
      </c>
      <c r="AL8" s="14"/>
      <c r="AM8" s="14"/>
      <c r="AN8" s="14"/>
      <c r="AO8" s="14"/>
      <c r="AP8" s="14"/>
      <c r="AQ8" s="14"/>
      <c r="AR8" s="8"/>
    </row>
    <row r="9" spans="1:44" x14ac:dyDescent="0.2">
      <c r="A9" s="27"/>
      <c r="B9" s="24" t="s">
        <v>102</v>
      </c>
      <c r="C9" s="12">
        <v>4.9479475401109987E-2</v>
      </c>
      <c r="D9" s="12">
        <v>6.772795694733999E-2</v>
      </c>
      <c r="E9" s="12">
        <v>6.4056738606319996E-2</v>
      </c>
      <c r="F9" s="12">
        <v>3.1616573071300003E-2</v>
      </c>
      <c r="G9" s="12">
        <v>3.7981506124889999E-2</v>
      </c>
      <c r="H9" s="12">
        <v>9.2981079295499994E-2</v>
      </c>
      <c r="I9" s="12">
        <v>6.0541048091069999E-2</v>
      </c>
      <c r="J9" s="12">
        <v>4.3554514237969993E-2</v>
      </c>
      <c r="K9" s="12">
        <v>4.107387679933E-2</v>
      </c>
      <c r="L9" s="12">
        <v>3.0415816007139999E-2</v>
      </c>
      <c r="M9" s="12">
        <v>4.4142976441090012E-2</v>
      </c>
      <c r="N9" s="12">
        <v>5.7754133931490002E-2</v>
      </c>
      <c r="O9" s="12">
        <v>0</v>
      </c>
      <c r="P9" s="12">
        <v>0</v>
      </c>
      <c r="Q9" s="12">
        <v>0</v>
      </c>
      <c r="R9" s="12">
        <v>0</v>
      </c>
      <c r="S9" s="12">
        <v>0</v>
      </c>
      <c r="T9" s="12">
        <v>1</v>
      </c>
      <c r="U9" s="12">
        <v>0</v>
      </c>
      <c r="V9" s="12">
        <v>9.5024736311729999E-4</v>
      </c>
      <c r="W9" s="12">
        <v>1.989685175856E-2</v>
      </c>
      <c r="X9" s="12">
        <v>5.1795102885500002E-2</v>
      </c>
      <c r="Y9" s="12">
        <v>0.1447875276699</v>
      </c>
      <c r="Z9" s="12">
        <v>6.7051140818180005E-2</v>
      </c>
      <c r="AA9" s="12">
        <v>0</v>
      </c>
      <c r="AB9" s="12">
        <v>3.6888313290080001E-2</v>
      </c>
      <c r="AC9" s="12">
        <v>3.0069592557420002E-2</v>
      </c>
      <c r="AD9" s="12">
        <v>0</v>
      </c>
      <c r="AE9" s="12">
        <v>0</v>
      </c>
      <c r="AF9" s="12">
        <v>9.0533650383440006E-3</v>
      </c>
      <c r="AG9" s="12">
        <v>0.1023704286517</v>
      </c>
      <c r="AH9" s="12">
        <v>0</v>
      </c>
      <c r="AI9" s="12">
        <v>7.4239129087660005E-2</v>
      </c>
      <c r="AJ9" s="12">
        <v>0</v>
      </c>
      <c r="AK9" s="12">
        <v>9.8642801984520009E-2</v>
      </c>
      <c r="AL9" s="12">
        <v>0</v>
      </c>
      <c r="AM9" s="12">
        <v>3.8686832796939997E-2</v>
      </c>
      <c r="AN9" s="12">
        <v>3.296854989168E-2</v>
      </c>
      <c r="AO9" s="12">
        <v>7.0177186118760004E-2</v>
      </c>
      <c r="AP9" s="12">
        <v>3.770043853294E-2</v>
      </c>
      <c r="AQ9" s="12">
        <v>4.3542230100460003E-2</v>
      </c>
      <c r="AR9" s="8"/>
    </row>
    <row r="10" spans="1:44" x14ac:dyDescent="0.2">
      <c r="A10" s="23"/>
      <c r="B10" s="23"/>
      <c r="C10" s="13">
        <v>55</v>
      </c>
      <c r="D10" s="13">
        <v>18</v>
      </c>
      <c r="E10" s="13">
        <v>16</v>
      </c>
      <c r="F10" s="13">
        <v>7</v>
      </c>
      <c r="G10" s="13">
        <v>14</v>
      </c>
      <c r="H10" s="13">
        <v>9</v>
      </c>
      <c r="I10" s="13">
        <v>9</v>
      </c>
      <c r="J10" s="13">
        <v>9</v>
      </c>
      <c r="K10" s="13">
        <v>11</v>
      </c>
      <c r="L10" s="13">
        <v>15</v>
      </c>
      <c r="M10" s="13">
        <v>26</v>
      </c>
      <c r="N10" s="13">
        <v>29</v>
      </c>
      <c r="O10" s="13">
        <v>0</v>
      </c>
      <c r="P10" s="13">
        <v>0</v>
      </c>
      <c r="Q10" s="13">
        <v>0</v>
      </c>
      <c r="R10" s="13">
        <v>0</v>
      </c>
      <c r="S10" s="13">
        <v>0</v>
      </c>
      <c r="T10" s="13">
        <v>55</v>
      </c>
      <c r="U10" s="13">
        <v>0</v>
      </c>
      <c r="V10" s="13">
        <v>1</v>
      </c>
      <c r="W10" s="13">
        <v>4</v>
      </c>
      <c r="X10" s="13">
        <v>9</v>
      </c>
      <c r="Y10" s="13">
        <v>34</v>
      </c>
      <c r="Z10" s="13">
        <v>7</v>
      </c>
      <c r="AA10" s="13">
        <v>0</v>
      </c>
      <c r="AB10" s="13">
        <v>16</v>
      </c>
      <c r="AC10" s="13">
        <v>5</v>
      </c>
      <c r="AD10" s="13">
        <v>0</v>
      </c>
      <c r="AE10" s="13">
        <v>0</v>
      </c>
      <c r="AF10" s="13">
        <v>3</v>
      </c>
      <c r="AG10" s="13">
        <v>4</v>
      </c>
      <c r="AH10" s="13">
        <v>0</v>
      </c>
      <c r="AI10" s="13">
        <v>1</v>
      </c>
      <c r="AJ10" s="13">
        <v>0</v>
      </c>
      <c r="AK10" s="13">
        <v>26</v>
      </c>
      <c r="AL10" s="13">
        <v>0</v>
      </c>
      <c r="AM10" s="13">
        <v>3</v>
      </c>
      <c r="AN10" s="13">
        <v>11</v>
      </c>
      <c r="AO10" s="13">
        <v>25</v>
      </c>
      <c r="AP10" s="13">
        <v>14</v>
      </c>
      <c r="AQ10" s="13">
        <v>2</v>
      </c>
      <c r="AR10" s="8"/>
    </row>
    <row r="11" spans="1:44" x14ac:dyDescent="0.2">
      <c r="A11" s="23"/>
      <c r="B11" s="23"/>
      <c r="C11" s="14" t="s">
        <v>128</v>
      </c>
      <c r="D11" s="14"/>
      <c r="E11" s="14"/>
      <c r="F11" s="14"/>
      <c r="G11" s="14"/>
      <c r="H11" s="14"/>
      <c r="I11" s="14"/>
      <c r="J11" s="14"/>
      <c r="K11" s="14"/>
      <c r="L11" s="14"/>
      <c r="M11" s="14"/>
      <c r="N11" s="14"/>
      <c r="O11" s="14"/>
      <c r="P11" s="14"/>
      <c r="Q11" s="14"/>
      <c r="R11" s="14"/>
      <c r="S11" s="14"/>
      <c r="T11" s="15" t="s">
        <v>546</v>
      </c>
      <c r="U11" s="14"/>
      <c r="V11" s="14"/>
      <c r="W11" s="15" t="s">
        <v>133</v>
      </c>
      <c r="X11" s="15" t="s">
        <v>154</v>
      </c>
      <c r="Y11" s="15" t="s">
        <v>194</v>
      </c>
      <c r="Z11" s="15" t="s">
        <v>154</v>
      </c>
      <c r="AA11" s="14"/>
      <c r="AB11" s="14"/>
      <c r="AC11" s="14"/>
      <c r="AD11" s="14"/>
      <c r="AE11" s="14"/>
      <c r="AF11" s="14"/>
      <c r="AG11" s="15" t="s">
        <v>137</v>
      </c>
      <c r="AH11" s="14"/>
      <c r="AI11" s="14"/>
      <c r="AJ11" s="14"/>
      <c r="AK11" s="15" t="s">
        <v>175</v>
      </c>
      <c r="AL11" s="14"/>
      <c r="AM11" s="14"/>
      <c r="AN11" s="14"/>
      <c r="AO11" s="14"/>
      <c r="AP11" s="14"/>
      <c r="AQ11" s="14"/>
      <c r="AR11" s="8"/>
    </row>
    <row r="12" spans="1:44" x14ac:dyDescent="0.2">
      <c r="A12" s="27"/>
      <c r="B12" s="24" t="s">
        <v>101</v>
      </c>
      <c r="C12" s="12">
        <v>0.11772606223150001</v>
      </c>
      <c r="D12" s="12">
        <v>9.0069197121040001E-2</v>
      </c>
      <c r="E12" s="12">
        <v>0.10169023327270001</v>
      </c>
      <c r="F12" s="12">
        <v>0.1127997440604</v>
      </c>
      <c r="G12" s="12">
        <v>0.1652643239746</v>
      </c>
      <c r="H12" s="12">
        <v>8.8775737572909991E-2</v>
      </c>
      <c r="I12" s="12">
        <v>0.14268379797360001</v>
      </c>
      <c r="J12" s="12">
        <v>0.1040010130988</v>
      </c>
      <c r="K12" s="12">
        <v>0.1083451686635</v>
      </c>
      <c r="L12" s="12">
        <v>0.13663196849600001</v>
      </c>
      <c r="M12" s="12">
        <v>0.1062430175318</v>
      </c>
      <c r="N12" s="12">
        <v>0.1330024322907</v>
      </c>
      <c r="O12" s="12">
        <v>0</v>
      </c>
      <c r="P12" s="12">
        <v>0</v>
      </c>
      <c r="Q12" s="12">
        <v>0</v>
      </c>
      <c r="R12" s="12">
        <v>0</v>
      </c>
      <c r="S12" s="12">
        <v>1</v>
      </c>
      <c r="T12" s="12">
        <v>0</v>
      </c>
      <c r="U12" s="12">
        <v>0</v>
      </c>
      <c r="V12" s="12">
        <v>0</v>
      </c>
      <c r="W12" s="12">
        <v>1.151707200423E-2</v>
      </c>
      <c r="X12" s="12">
        <v>0.1815335536919</v>
      </c>
      <c r="Y12" s="12">
        <v>0.35991359333079997</v>
      </c>
      <c r="Z12" s="12">
        <v>0.13179396963340001</v>
      </c>
      <c r="AA12" s="12">
        <v>0</v>
      </c>
      <c r="AB12" s="12">
        <v>5.4496362578659988E-2</v>
      </c>
      <c r="AC12" s="12">
        <v>6.4813284633489995E-2</v>
      </c>
      <c r="AD12" s="12">
        <v>0.19102149190840001</v>
      </c>
      <c r="AE12" s="12">
        <v>0.13816253727059999</v>
      </c>
      <c r="AF12" s="12">
        <v>0.1510522474863</v>
      </c>
      <c r="AG12" s="12">
        <v>0.14838271628120001</v>
      </c>
      <c r="AH12" s="12">
        <v>7.1455771647750008E-2</v>
      </c>
      <c r="AI12" s="12">
        <v>0.15360803939510001</v>
      </c>
      <c r="AJ12" s="12">
        <v>0</v>
      </c>
      <c r="AK12" s="12">
        <v>0.21138877101289999</v>
      </c>
      <c r="AL12" s="12">
        <v>0.4957970918995</v>
      </c>
      <c r="AM12" s="12">
        <v>8.8553368313099998E-2</v>
      </c>
      <c r="AN12" s="12">
        <v>9.3796731837829994E-2</v>
      </c>
      <c r="AO12" s="12">
        <v>0.1140277707273</v>
      </c>
      <c r="AP12" s="12">
        <v>0.15617416481589999</v>
      </c>
      <c r="AQ12" s="12">
        <v>0.1182279532839</v>
      </c>
      <c r="AR12" s="8"/>
    </row>
    <row r="13" spans="1:44" x14ac:dyDescent="0.2">
      <c r="A13" s="23"/>
      <c r="B13" s="23"/>
      <c r="C13" s="13">
        <v>142</v>
      </c>
      <c r="D13" s="13">
        <v>28</v>
      </c>
      <c r="E13" s="13">
        <v>32</v>
      </c>
      <c r="F13" s="13">
        <v>38</v>
      </c>
      <c r="G13" s="13">
        <v>44</v>
      </c>
      <c r="H13" s="13">
        <v>11</v>
      </c>
      <c r="I13" s="13">
        <v>24</v>
      </c>
      <c r="J13" s="13">
        <v>17</v>
      </c>
      <c r="K13" s="13">
        <v>34</v>
      </c>
      <c r="L13" s="13">
        <v>52</v>
      </c>
      <c r="M13" s="13">
        <v>81</v>
      </c>
      <c r="N13" s="13">
        <v>59</v>
      </c>
      <c r="O13" s="13">
        <v>0</v>
      </c>
      <c r="P13" s="13">
        <v>0</v>
      </c>
      <c r="Q13" s="13">
        <v>0</v>
      </c>
      <c r="R13" s="13">
        <v>0</v>
      </c>
      <c r="S13" s="13">
        <v>142</v>
      </c>
      <c r="T13" s="13">
        <v>0</v>
      </c>
      <c r="U13" s="13">
        <v>0</v>
      </c>
      <c r="V13" s="13">
        <v>0</v>
      </c>
      <c r="W13" s="13">
        <v>5</v>
      </c>
      <c r="X13" s="13">
        <v>41</v>
      </c>
      <c r="Y13" s="13">
        <v>82</v>
      </c>
      <c r="Z13" s="13">
        <v>14</v>
      </c>
      <c r="AA13" s="13">
        <v>0</v>
      </c>
      <c r="AB13" s="13">
        <v>28</v>
      </c>
      <c r="AC13" s="13">
        <v>7</v>
      </c>
      <c r="AD13" s="13">
        <v>4</v>
      </c>
      <c r="AE13" s="13">
        <v>9</v>
      </c>
      <c r="AF13" s="13">
        <v>18</v>
      </c>
      <c r="AG13" s="13">
        <v>5</v>
      </c>
      <c r="AH13" s="13">
        <v>1</v>
      </c>
      <c r="AI13" s="13">
        <v>3</v>
      </c>
      <c r="AJ13" s="13">
        <v>0</v>
      </c>
      <c r="AK13" s="13">
        <v>65</v>
      </c>
      <c r="AL13" s="13">
        <v>1</v>
      </c>
      <c r="AM13" s="13">
        <v>6</v>
      </c>
      <c r="AN13" s="13">
        <v>25</v>
      </c>
      <c r="AO13" s="13">
        <v>55</v>
      </c>
      <c r="AP13" s="13">
        <v>52</v>
      </c>
      <c r="AQ13" s="13">
        <v>3</v>
      </c>
      <c r="AR13" s="8"/>
    </row>
    <row r="14" spans="1:44" x14ac:dyDescent="0.2">
      <c r="A14" s="23"/>
      <c r="B14" s="23"/>
      <c r="C14" s="14" t="s">
        <v>128</v>
      </c>
      <c r="D14" s="14"/>
      <c r="E14" s="14"/>
      <c r="F14" s="14"/>
      <c r="G14" s="14"/>
      <c r="H14" s="14"/>
      <c r="I14" s="14"/>
      <c r="J14" s="14"/>
      <c r="K14" s="14"/>
      <c r="L14" s="14"/>
      <c r="M14" s="14"/>
      <c r="N14" s="14"/>
      <c r="O14" s="14"/>
      <c r="P14" s="14"/>
      <c r="Q14" s="14"/>
      <c r="R14" s="14"/>
      <c r="S14" s="15" t="s">
        <v>547</v>
      </c>
      <c r="T14" s="14"/>
      <c r="U14" s="14"/>
      <c r="V14" s="14"/>
      <c r="W14" s="14"/>
      <c r="X14" s="15" t="s">
        <v>173</v>
      </c>
      <c r="Y14" s="15" t="s">
        <v>548</v>
      </c>
      <c r="Z14" s="15" t="s">
        <v>173</v>
      </c>
      <c r="AA14" s="14"/>
      <c r="AB14" s="14"/>
      <c r="AC14" s="14"/>
      <c r="AD14" s="14"/>
      <c r="AE14" s="14"/>
      <c r="AF14" s="14"/>
      <c r="AG14" s="14"/>
      <c r="AH14" s="14"/>
      <c r="AI14" s="14"/>
      <c r="AJ14" s="14"/>
      <c r="AK14" s="15" t="s">
        <v>154</v>
      </c>
      <c r="AL14" s="14"/>
      <c r="AM14" s="14"/>
      <c r="AN14" s="14"/>
      <c r="AO14" s="14"/>
      <c r="AP14" s="14"/>
      <c r="AQ14" s="14"/>
      <c r="AR14" s="8"/>
    </row>
    <row r="15" spans="1:44" x14ac:dyDescent="0.2">
      <c r="A15" s="27"/>
      <c r="B15" s="24" t="s">
        <v>100</v>
      </c>
      <c r="C15" s="12">
        <v>0.16527032769040001</v>
      </c>
      <c r="D15" s="12">
        <v>0.1248025263506</v>
      </c>
      <c r="E15" s="12">
        <v>0.17462128194339999</v>
      </c>
      <c r="F15" s="12">
        <v>0.1419494315066</v>
      </c>
      <c r="G15" s="12">
        <v>0.21598942805099999</v>
      </c>
      <c r="H15" s="12">
        <v>0.12580215341689999</v>
      </c>
      <c r="I15" s="12">
        <v>0.1898697193884</v>
      </c>
      <c r="J15" s="12">
        <v>0.1769470410639</v>
      </c>
      <c r="K15" s="12">
        <v>0.1622194485631</v>
      </c>
      <c r="L15" s="12">
        <v>0.109864892545</v>
      </c>
      <c r="M15" s="12">
        <v>0.1461375195239</v>
      </c>
      <c r="N15" s="12">
        <v>0.1523747394138</v>
      </c>
      <c r="O15" s="12">
        <v>0</v>
      </c>
      <c r="P15" s="12">
        <v>0</v>
      </c>
      <c r="Q15" s="12">
        <v>0</v>
      </c>
      <c r="R15" s="12">
        <v>1</v>
      </c>
      <c r="S15" s="12">
        <v>0</v>
      </c>
      <c r="T15" s="12">
        <v>0</v>
      </c>
      <c r="U15" s="12">
        <v>0</v>
      </c>
      <c r="V15" s="12">
        <v>6.3192996385870004E-2</v>
      </c>
      <c r="W15" s="12">
        <v>0.11619720742340001</v>
      </c>
      <c r="X15" s="12">
        <v>0.40817577865120003</v>
      </c>
      <c r="Y15" s="12">
        <v>0.10615234532950001</v>
      </c>
      <c r="Z15" s="12">
        <v>2.477126954986E-2</v>
      </c>
      <c r="AA15" s="12">
        <v>0.69684600160520005</v>
      </c>
      <c r="AB15" s="12">
        <v>0.12774369562140001</v>
      </c>
      <c r="AC15" s="12">
        <v>0.2249848876901</v>
      </c>
      <c r="AD15" s="12">
        <v>0.1436435502557</v>
      </c>
      <c r="AE15" s="12">
        <v>9.3332169597860004E-2</v>
      </c>
      <c r="AF15" s="12">
        <v>9.1385479550429999E-2</v>
      </c>
      <c r="AG15" s="12">
        <v>9.1146059331949997E-2</v>
      </c>
      <c r="AH15" s="12">
        <v>5.0257760626349998E-2</v>
      </c>
      <c r="AI15" s="12">
        <v>0.3958521976264</v>
      </c>
      <c r="AJ15" s="12">
        <v>0.18333846049149999</v>
      </c>
      <c r="AK15" s="12">
        <v>0.24357647030810001</v>
      </c>
      <c r="AL15" s="12">
        <v>0</v>
      </c>
      <c r="AM15" s="12">
        <v>0.28426016480049998</v>
      </c>
      <c r="AN15" s="12">
        <v>0.13984638810559999</v>
      </c>
      <c r="AO15" s="12">
        <v>0.15544379263550001</v>
      </c>
      <c r="AP15" s="12">
        <v>0.1236043674724</v>
      </c>
      <c r="AQ15" s="12">
        <v>0.13240702133939999</v>
      </c>
      <c r="AR15" s="8"/>
    </row>
    <row r="16" spans="1:44" x14ac:dyDescent="0.2">
      <c r="A16" s="23"/>
      <c r="B16" s="23"/>
      <c r="C16" s="13">
        <v>190</v>
      </c>
      <c r="D16" s="13">
        <v>35</v>
      </c>
      <c r="E16" s="13">
        <v>57</v>
      </c>
      <c r="F16" s="13">
        <v>49</v>
      </c>
      <c r="G16" s="13">
        <v>49</v>
      </c>
      <c r="H16" s="13">
        <v>14</v>
      </c>
      <c r="I16" s="13">
        <v>36</v>
      </c>
      <c r="J16" s="13">
        <v>30</v>
      </c>
      <c r="K16" s="13">
        <v>41</v>
      </c>
      <c r="L16" s="13">
        <v>41</v>
      </c>
      <c r="M16" s="13">
        <v>99</v>
      </c>
      <c r="N16" s="13">
        <v>65</v>
      </c>
      <c r="O16" s="13">
        <v>0</v>
      </c>
      <c r="P16" s="13">
        <v>0</v>
      </c>
      <c r="Q16" s="13">
        <v>0</v>
      </c>
      <c r="R16" s="13">
        <v>190</v>
      </c>
      <c r="S16" s="13">
        <v>0</v>
      </c>
      <c r="T16" s="13">
        <v>0</v>
      </c>
      <c r="U16" s="13">
        <v>0</v>
      </c>
      <c r="V16" s="13">
        <v>22</v>
      </c>
      <c r="W16" s="13">
        <v>39</v>
      </c>
      <c r="X16" s="13">
        <v>73</v>
      </c>
      <c r="Y16" s="13">
        <v>26</v>
      </c>
      <c r="Z16" s="13">
        <v>1</v>
      </c>
      <c r="AA16" s="13">
        <v>5</v>
      </c>
      <c r="AB16" s="13">
        <v>61</v>
      </c>
      <c r="AC16" s="13">
        <v>21</v>
      </c>
      <c r="AD16" s="13">
        <v>5</v>
      </c>
      <c r="AE16" s="13">
        <v>5</v>
      </c>
      <c r="AF16" s="13">
        <v>10</v>
      </c>
      <c r="AG16" s="13">
        <v>4</v>
      </c>
      <c r="AH16" s="13">
        <v>1</v>
      </c>
      <c r="AI16" s="13">
        <v>6</v>
      </c>
      <c r="AJ16" s="13">
        <v>1</v>
      </c>
      <c r="AK16" s="13">
        <v>76</v>
      </c>
      <c r="AL16" s="13">
        <v>0</v>
      </c>
      <c r="AM16" s="13">
        <v>11</v>
      </c>
      <c r="AN16" s="13">
        <v>32</v>
      </c>
      <c r="AO16" s="13">
        <v>71</v>
      </c>
      <c r="AP16" s="13">
        <v>45</v>
      </c>
      <c r="AQ16" s="13">
        <v>5</v>
      </c>
      <c r="AR16" s="8"/>
    </row>
    <row r="17" spans="1:44" x14ac:dyDescent="0.2">
      <c r="A17" s="23"/>
      <c r="B17" s="23"/>
      <c r="C17" s="14" t="s">
        <v>128</v>
      </c>
      <c r="D17" s="14"/>
      <c r="E17" s="14"/>
      <c r="F17" s="14"/>
      <c r="G17" s="14"/>
      <c r="H17" s="14"/>
      <c r="I17" s="14"/>
      <c r="J17" s="14"/>
      <c r="K17" s="14"/>
      <c r="L17" s="14"/>
      <c r="M17" s="14"/>
      <c r="N17" s="14"/>
      <c r="O17" s="14"/>
      <c r="P17" s="14"/>
      <c r="Q17" s="14"/>
      <c r="R17" s="15" t="s">
        <v>549</v>
      </c>
      <c r="S17" s="14"/>
      <c r="T17" s="14"/>
      <c r="U17" s="14"/>
      <c r="V17" s="14"/>
      <c r="W17" s="14"/>
      <c r="X17" s="15" t="s">
        <v>550</v>
      </c>
      <c r="Y17" s="14"/>
      <c r="Z17" s="14"/>
      <c r="AA17" s="15" t="s">
        <v>550</v>
      </c>
      <c r="AB17" s="14"/>
      <c r="AC17" s="14"/>
      <c r="AD17" s="14"/>
      <c r="AE17" s="14"/>
      <c r="AF17" s="14"/>
      <c r="AG17" s="14"/>
      <c r="AH17" s="14"/>
      <c r="AI17" s="14"/>
      <c r="AJ17" s="14"/>
      <c r="AK17" s="15" t="s">
        <v>133</v>
      </c>
      <c r="AL17" s="14"/>
      <c r="AM17" s="14"/>
      <c r="AN17" s="14"/>
      <c r="AO17" s="14"/>
      <c r="AP17" s="14"/>
      <c r="AQ17" s="14"/>
      <c r="AR17" s="8"/>
    </row>
    <row r="18" spans="1:44" x14ac:dyDescent="0.2">
      <c r="A18" s="27"/>
      <c r="B18" s="24" t="s">
        <v>99</v>
      </c>
      <c r="C18" s="12">
        <v>0.1329078027292</v>
      </c>
      <c r="D18" s="12">
        <v>0.14257776855500001</v>
      </c>
      <c r="E18" s="12">
        <v>9.1905097742530001E-2</v>
      </c>
      <c r="F18" s="12">
        <v>0.1607566673195</v>
      </c>
      <c r="G18" s="12">
        <v>0.13929567070029999</v>
      </c>
      <c r="H18" s="12">
        <v>0.1242995084434</v>
      </c>
      <c r="I18" s="12">
        <v>9.147498194397001E-2</v>
      </c>
      <c r="J18" s="12">
        <v>0.15240786731930001</v>
      </c>
      <c r="K18" s="12">
        <v>0.1492299694025</v>
      </c>
      <c r="L18" s="12">
        <v>0.15411308500420001</v>
      </c>
      <c r="M18" s="12">
        <v>0.1731915404421</v>
      </c>
      <c r="N18" s="12">
        <v>9.3355932851379997E-2</v>
      </c>
      <c r="O18" s="12">
        <v>0</v>
      </c>
      <c r="P18" s="12">
        <v>0</v>
      </c>
      <c r="Q18" s="12">
        <v>1</v>
      </c>
      <c r="R18" s="12">
        <v>0</v>
      </c>
      <c r="S18" s="12">
        <v>0</v>
      </c>
      <c r="T18" s="12">
        <v>0</v>
      </c>
      <c r="U18" s="12">
        <v>0</v>
      </c>
      <c r="V18" s="12">
        <v>0.12134747732370001</v>
      </c>
      <c r="W18" s="12">
        <v>0.28457733340769997</v>
      </c>
      <c r="X18" s="12">
        <v>0.1162902294487</v>
      </c>
      <c r="Y18" s="12">
        <v>1.8221164403080001E-3</v>
      </c>
      <c r="Z18" s="12">
        <v>0</v>
      </c>
      <c r="AA18" s="12">
        <v>0.159606800411</v>
      </c>
      <c r="AB18" s="12">
        <v>0.17145999942369999</v>
      </c>
      <c r="AC18" s="12">
        <v>0.14885155442610001</v>
      </c>
      <c r="AD18" s="12">
        <v>0</v>
      </c>
      <c r="AE18" s="12">
        <v>6.6396983956359998E-2</v>
      </c>
      <c r="AF18" s="12">
        <v>0.1865787350543</v>
      </c>
      <c r="AG18" s="12">
        <v>0.1625834731577</v>
      </c>
      <c r="AH18" s="12">
        <v>0</v>
      </c>
      <c r="AI18" s="12">
        <v>0</v>
      </c>
      <c r="AJ18" s="12">
        <v>0</v>
      </c>
      <c r="AK18" s="12">
        <v>7.4103214013780005E-2</v>
      </c>
      <c r="AL18" s="12">
        <v>0</v>
      </c>
      <c r="AM18" s="12">
        <v>0.1061675249467</v>
      </c>
      <c r="AN18" s="12">
        <v>0.1562483436738</v>
      </c>
      <c r="AO18" s="12">
        <v>0.1038377944186</v>
      </c>
      <c r="AP18" s="12">
        <v>0.16432653937559999</v>
      </c>
      <c r="AQ18" s="12">
        <v>0.26618611327660002</v>
      </c>
      <c r="AR18" s="8"/>
    </row>
    <row r="19" spans="1:44" x14ac:dyDescent="0.2">
      <c r="A19" s="23"/>
      <c r="B19" s="23"/>
      <c r="C19" s="13">
        <v>163</v>
      </c>
      <c r="D19" s="13">
        <v>39</v>
      </c>
      <c r="E19" s="13">
        <v>32</v>
      </c>
      <c r="F19" s="13">
        <v>51</v>
      </c>
      <c r="G19" s="13">
        <v>41</v>
      </c>
      <c r="H19" s="13">
        <v>11</v>
      </c>
      <c r="I19" s="13">
        <v>23</v>
      </c>
      <c r="J19" s="13">
        <v>31</v>
      </c>
      <c r="K19" s="13">
        <v>38</v>
      </c>
      <c r="L19" s="13">
        <v>57</v>
      </c>
      <c r="M19" s="13">
        <v>117</v>
      </c>
      <c r="N19" s="13">
        <v>41</v>
      </c>
      <c r="O19" s="13">
        <v>0</v>
      </c>
      <c r="P19" s="13">
        <v>0</v>
      </c>
      <c r="Q19" s="13">
        <v>163</v>
      </c>
      <c r="R19" s="13">
        <v>0</v>
      </c>
      <c r="S19" s="13">
        <v>0</v>
      </c>
      <c r="T19" s="13">
        <v>0</v>
      </c>
      <c r="U19" s="13">
        <v>0</v>
      </c>
      <c r="V19" s="13">
        <v>42</v>
      </c>
      <c r="W19" s="13">
        <v>92</v>
      </c>
      <c r="X19" s="13">
        <v>27</v>
      </c>
      <c r="Y19" s="13">
        <v>1</v>
      </c>
      <c r="Z19" s="13">
        <v>0</v>
      </c>
      <c r="AA19" s="13">
        <v>1</v>
      </c>
      <c r="AB19" s="13">
        <v>98</v>
      </c>
      <c r="AC19" s="13">
        <v>17</v>
      </c>
      <c r="AD19" s="13">
        <v>0</v>
      </c>
      <c r="AE19" s="13">
        <v>5</v>
      </c>
      <c r="AF19" s="13">
        <v>12</v>
      </c>
      <c r="AG19" s="13">
        <v>4</v>
      </c>
      <c r="AH19" s="13">
        <v>0</v>
      </c>
      <c r="AI19" s="13">
        <v>0</v>
      </c>
      <c r="AJ19" s="13">
        <v>0</v>
      </c>
      <c r="AK19" s="13">
        <v>26</v>
      </c>
      <c r="AL19" s="13">
        <v>0</v>
      </c>
      <c r="AM19" s="13">
        <v>7</v>
      </c>
      <c r="AN19" s="13">
        <v>41</v>
      </c>
      <c r="AO19" s="13">
        <v>56</v>
      </c>
      <c r="AP19" s="13">
        <v>56</v>
      </c>
      <c r="AQ19" s="13">
        <v>3</v>
      </c>
      <c r="AR19" s="8"/>
    </row>
    <row r="20" spans="1:44" x14ac:dyDescent="0.2">
      <c r="A20" s="23"/>
      <c r="B20" s="23"/>
      <c r="C20" s="14" t="s">
        <v>128</v>
      </c>
      <c r="D20" s="14"/>
      <c r="E20" s="14"/>
      <c r="F20" s="14"/>
      <c r="G20" s="14"/>
      <c r="H20" s="14"/>
      <c r="I20" s="14"/>
      <c r="J20" s="14"/>
      <c r="K20" s="14"/>
      <c r="L20" s="14"/>
      <c r="M20" s="15" t="s">
        <v>148</v>
      </c>
      <c r="N20" s="14"/>
      <c r="O20" s="14"/>
      <c r="P20" s="14"/>
      <c r="Q20" s="15" t="s">
        <v>551</v>
      </c>
      <c r="R20" s="14"/>
      <c r="S20" s="14"/>
      <c r="T20" s="14"/>
      <c r="U20" s="14"/>
      <c r="V20" s="15" t="s">
        <v>161</v>
      </c>
      <c r="W20" s="15" t="s">
        <v>552</v>
      </c>
      <c r="X20" s="15" t="s">
        <v>164</v>
      </c>
      <c r="Y20" s="14"/>
      <c r="Z20" s="14"/>
      <c r="AA20" s="15" t="s">
        <v>161</v>
      </c>
      <c r="AB20" s="15" t="s">
        <v>166</v>
      </c>
      <c r="AC20" s="14"/>
      <c r="AD20" s="14"/>
      <c r="AE20" s="14"/>
      <c r="AF20" s="14"/>
      <c r="AG20" s="14"/>
      <c r="AH20" s="14"/>
      <c r="AI20" s="14"/>
      <c r="AJ20" s="14"/>
      <c r="AK20" s="14"/>
      <c r="AL20" s="14"/>
      <c r="AM20" s="14"/>
      <c r="AN20" s="14"/>
      <c r="AO20" s="14"/>
      <c r="AP20" s="14"/>
      <c r="AQ20" s="14"/>
      <c r="AR20" s="8"/>
    </row>
    <row r="21" spans="1:44" x14ac:dyDescent="0.2">
      <c r="A21" s="27"/>
      <c r="B21" s="24" t="s">
        <v>98</v>
      </c>
      <c r="C21" s="12">
        <v>0.1198345818452</v>
      </c>
      <c r="D21" s="12">
        <v>0.1141536927306</v>
      </c>
      <c r="E21" s="12">
        <v>0.11950488662479999</v>
      </c>
      <c r="F21" s="12">
        <v>0.13174531328389999</v>
      </c>
      <c r="G21" s="12">
        <v>0.11125798952800001</v>
      </c>
      <c r="H21" s="12">
        <v>9.693811287241999E-2</v>
      </c>
      <c r="I21" s="12">
        <v>0.17712103877589999</v>
      </c>
      <c r="J21" s="12">
        <v>0.16019732848839999</v>
      </c>
      <c r="K21" s="12">
        <v>0.107435678199</v>
      </c>
      <c r="L21" s="12">
        <v>8.9189610503870004E-2</v>
      </c>
      <c r="M21" s="12">
        <v>0.13069492845700001</v>
      </c>
      <c r="N21" s="12">
        <v>0.11325732021319999</v>
      </c>
      <c r="O21" s="12">
        <v>0</v>
      </c>
      <c r="P21" s="12">
        <v>1</v>
      </c>
      <c r="Q21" s="12">
        <v>0</v>
      </c>
      <c r="R21" s="12">
        <v>0</v>
      </c>
      <c r="S21" s="12">
        <v>0</v>
      </c>
      <c r="T21" s="12">
        <v>0</v>
      </c>
      <c r="U21" s="12">
        <v>0</v>
      </c>
      <c r="V21" s="12">
        <v>0.1198842414057</v>
      </c>
      <c r="W21" s="12">
        <v>0.2125017883443</v>
      </c>
      <c r="X21" s="12">
        <v>0.14786896371460001</v>
      </c>
      <c r="Y21" s="12">
        <v>2.0609906646230001E-2</v>
      </c>
      <c r="Z21" s="12">
        <v>0</v>
      </c>
      <c r="AA21" s="12">
        <v>0</v>
      </c>
      <c r="AB21" s="12">
        <v>0.16915623103040001</v>
      </c>
      <c r="AC21" s="12">
        <v>0.12908977432390001</v>
      </c>
      <c r="AD21" s="12">
        <v>5.5032911428840002E-2</v>
      </c>
      <c r="AE21" s="12">
        <v>7.3850360963649997E-2</v>
      </c>
      <c r="AF21" s="12">
        <v>0.1798891827488</v>
      </c>
      <c r="AG21" s="12">
        <v>1.8457878186230001E-2</v>
      </c>
      <c r="AH21" s="12">
        <v>0</v>
      </c>
      <c r="AI21" s="12">
        <v>0</v>
      </c>
      <c r="AJ21" s="12">
        <v>0</v>
      </c>
      <c r="AK21" s="12">
        <v>4.8178042062479998E-2</v>
      </c>
      <c r="AL21" s="12">
        <v>0</v>
      </c>
      <c r="AM21" s="12">
        <v>7.1633098151790003E-2</v>
      </c>
      <c r="AN21" s="12">
        <v>0.1006399969504</v>
      </c>
      <c r="AO21" s="12">
        <v>0.1425885929821</v>
      </c>
      <c r="AP21" s="12">
        <v>0.11944174796150001</v>
      </c>
      <c r="AQ21" s="12">
        <v>0.1098752868219</v>
      </c>
      <c r="AR21" s="8"/>
    </row>
    <row r="22" spans="1:44" x14ac:dyDescent="0.2">
      <c r="A22" s="23"/>
      <c r="B22" s="23"/>
      <c r="C22" s="13">
        <v>125</v>
      </c>
      <c r="D22" s="13">
        <v>26</v>
      </c>
      <c r="E22" s="13">
        <v>36</v>
      </c>
      <c r="F22" s="13">
        <v>39</v>
      </c>
      <c r="G22" s="13">
        <v>24</v>
      </c>
      <c r="H22" s="13">
        <v>7</v>
      </c>
      <c r="I22" s="13">
        <v>26</v>
      </c>
      <c r="J22" s="13">
        <v>29</v>
      </c>
      <c r="K22" s="13">
        <v>28</v>
      </c>
      <c r="L22" s="13">
        <v>33</v>
      </c>
      <c r="M22" s="13">
        <v>76</v>
      </c>
      <c r="N22" s="13">
        <v>47</v>
      </c>
      <c r="O22" s="13">
        <v>0</v>
      </c>
      <c r="P22" s="13">
        <v>125</v>
      </c>
      <c r="Q22" s="13">
        <v>0</v>
      </c>
      <c r="R22" s="13">
        <v>0</v>
      </c>
      <c r="S22" s="13">
        <v>0</v>
      </c>
      <c r="T22" s="13">
        <v>0</v>
      </c>
      <c r="U22" s="13">
        <v>0</v>
      </c>
      <c r="V22" s="13">
        <v>26</v>
      </c>
      <c r="W22" s="13">
        <v>61</v>
      </c>
      <c r="X22" s="13">
        <v>31</v>
      </c>
      <c r="Y22" s="13">
        <v>7</v>
      </c>
      <c r="Z22" s="13">
        <v>0</v>
      </c>
      <c r="AA22" s="13">
        <v>0</v>
      </c>
      <c r="AB22" s="13">
        <v>79</v>
      </c>
      <c r="AC22" s="13">
        <v>16</v>
      </c>
      <c r="AD22" s="13">
        <v>3</v>
      </c>
      <c r="AE22" s="13">
        <v>4</v>
      </c>
      <c r="AF22" s="13">
        <v>9</v>
      </c>
      <c r="AG22" s="13">
        <v>1</v>
      </c>
      <c r="AH22" s="13">
        <v>0</v>
      </c>
      <c r="AI22" s="13">
        <v>0</v>
      </c>
      <c r="AJ22" s="13">
        <v>0</v>
      </c>
      <c r="AK22" s="13">
        <v>13</v>
      </c>
      <c r="AL22" s="13">
        <v>0</v>
      </c>
      <c r="AM22" s="13">
        <v>5</v>
      </c>
      <c r="AN22" s="13">
        <v>22</v>
      </c>
      <c r="AO22" s="13">
        <v>59</v>
      </c>
      <c r="AP22" s="13">
        <v>36</v>
      </c>
      <c r="AQ22" s="13">
        <v>3</v>
      </c>
      <c r="AR22" s="8"/>
    </row>
    <row r="23" spans="1:44" x14ac:dyDescent="0.2">
      <c r="A23" s="23"/>
      <c r="B23" s="23"/>
      <c r="C23" s="14" t="s">
        <v>128</v>
      </c>
      <c r="D23" s="14"/>
      <c r="E23" s="14"/>
      <c r="F23" s="14"/>
      <c r="G23" s="14"/>
      <c r="H23" s="14"/>
      <c r="I23" s="14"/>
      <c r="J23" s="14"/>
      <c r="K23" s="14"/>
      <c r="L23" s="14"/>
      <c r="M23" s="14"/>
      <c r="N23" s="14"/>
      <c r="O23" s="14"/>
      <c r="P23" s="15" t="s">
        <v>553</v>
      </c>
      <c r="Q23" s="14"/>
      <c r="R23" s="14"/>
      <c r="S23" s="14"/>
      <c r="T23" s="14"/>
      <c r="U23" s="14"/>
      <c r="V23" s="15" t="s">
        <v>164</v>
      </c>
      <c r="W23" s="15" t="s">
        <v>161</v>
      </c>
      <c r="X23" s="15" t="s">
        <v>161</v>
      </c>
      <c r="Y23" s="14"/>
      <c r="Z23" s="14"/>
      <c r="AA23" s="14"/>
      <c r="AB23" s="15" t="s">
        <v>166</v>
      </c>
      <c r="AC23" s="14"/>
      <c r="AD23" s="14"/>
      <c r="AE23" s="14"/>
      <c r="AF23" s="14"/>
      <c r="AG23" s="14"/>
      <c r="AH23" s="14"/>
      <c r="AI23" s="14"/>
      <c r="AJ23" s="14"/>
      <c r="AK23" s="14"/>
      <c r="AL23" s="14"/>
      <c r="AM23" s="14"/>
      <c r="AN23" s="14"/>
      <c r="AO23" s="14"/>
      <c r="AP23" s="14"/>
      <c r="AQ23" s="14"/>
      <c r="AR23" s="8"/>
    </row>
    <row r="24" spans="1:44" x14ac:dyDescent="0.2">
      <c r="A24" s="27"/>
      <c r="B24" s="24" t="s">
        <v>97</v>
      </c>
      <c r="C24" s="12">
        <v>0.27433705923110002</v>
      </c>
      <c r="D24" s="12">
        <v>0.34915906464759999</v>
      </c>
      <c r="E24" s="12">
        <v>0.28032872389969998</v>
      </c>
      <c r="F24" s="12">
        <v>0.29055233612319997</v>
      </c>
      <c r="G24" s="12">
        <v>0.1851007299862</v>
      </c>
      <c r="H24" s="12">
        <v>0.14944959805810001</v>
      </c>
      <c r="I24" s="12">
        <v>0.23821809772649999</v>
      </c>
      <c r="J24" s="12">
        <v>0.25332267301799999</v>
      </c>
      <c r="K24" s="12">
        <v>0.31483572495779999</v>
      </c>
      <c r="L24" s="12">
        <v>0.36226739927110002</v>
      </c>
      <c r="M24" s="12">
        <v>0.28707624057350001</v>
      </c>
      <c r="N24" s="12">
        <v>0.27535502060950001</v>
      </c>
      <c r="O24" s="12">
        <v>1</v>
      </c>
      <c r="P24" s="12">
        <v>0</v>
      </c>
      <c r="Q24" s="12">
        <v>0</v>
      </c>
      <c r="R24" s="12">
        <v>0</v>
      </c>
      <c r="S24" s="12">
        <v>0</v>
      </c>
      <c r="T24" s="12">
        <v>0</v>
      </c>
      <c r="U24" s="12">
        <v>0</v>
      </c>
      <c r="V24" s="12">
        <v>0.69462503752169991</v>
      </c>
      <c r="W24" s="12">
        <v>0.3465784597871</v>
      </c>
      <c r="X24" s="12">
        <v>7.2433527237080006E-2</v>
      </c>
      <c r="Y24" s="12">
        <v>6.8620976337640006E-3</v>
      </c>
      <c r="Z24" s="12">
        <v>0</v>
      </c>
      <c r="AA24" s="12">
        <v>0</v>
      </c>
      <c r="AB24" s="12">
        <v>0.38641965222410002</v>
      </c>
      <c r="AC24" s="12">
        <v>0.33739131402900002</v>
      </c>
      <c r="AD24" s="12">
        <v>0.22979757243480001</v>
      </c>
      <c r="AE24" s="12">
        <v>0.39088888499579999</v>
      </c>
      <c r="AF24" s="12">
        <v>0.2858156381018</v>
      </c>
      <c r="AG24" s="12">
        <v>0.33723736846840002</v>
      </c>
      <c r="AH24" s="12">
        <v>0.2974222937032</v>
      </c>
      <c r="AI24" s="12">
        <v>0.19441813524240001</v>
      </c>
      <c r="AJ24" s="12">
        <v>0</v>
      </c>
      <c r="AK24" s="12">
        <v>5.0719627858840002E-2</v>
      </c>
      <c r="AL24" s="12">
        <v>0.50420290810049995</v>
      </c>
      <c r="AM24" s="12">
        <v>0.25709347045789999</v>
      </c>
      <c r="AN24" s="12">
        <v>0.3788843487754</v>
      </c>
      <c r="AO24" s="12">
        <v>0.25485022793540002</v>
      </c>
      <c r="AP24" s="12">
        <v>0.23737395878699999</v>
      </c>
      <c r="AQ24" s="12">
        <v>0.2297501321298</v>
      </c>
      <c r="AR24" s="8"/>
    </row>
    <row r="25" spans="1:44" x14ac:dyDescent="0.2">
      <c r="A25" s="23"/>
      <c r="B25" s="23"/>
      <c r="C25" s="13">
        <v>315</v>
      </c>
      <c r="D25" s="13">
        <v>71</v>
      </c>
      <c r="E25" s="13">
        <v>94</v>
      </c>
      <c r="F25" s="13">
        <v>91</v>
      </c>
      <c r="G25" s="13">
        <v>59</v>
      </c>
      <c r="H25" s="13">
        <v>16</v>
      </c>
      <c r="I25" s="13">
        <v>36</v>
      </c>
      <c r="J25" s="13">
        <v>45</v>
      </c>
      <c r="K25" s="13">
        <v>79</v>
      </c>
      <c r="L25" s="13">
        <v>129</v>
      </c>
      <c r="M25" s="13">
        <v>195</v>
      </c>
      <c r="N25" s="13">
        <v>118</v>
      </c>
      <c r="O25" s="13">
        <v>315</v>
      </c>
      <c r="P25" s="13">
        <v>0</v>
      </c>
      <c r="Q25" s="13">
        <v>0</v>
      </c>
      <c r="R25" s="13">
        <v>0</v>
      </c>
      <c r="S25" s="13">
        <v>0</v>
      </c>
      <c r="T25" s="13">
        <v>0</v>
      </c>
      <c r="U25" s="13">
        <v>0</v>
      </c>
      <c r="V25" s="13">
        <v>185</v>
      </c>
      <c r="W25" s="13">
        <v>121</v>
      </c>
      <c r="X25" s="13">
        <v>8</v>
      </c>
      <c r="Y25" s="13">
        <v>1</v>
      </c>
      <c r="Z25" s="13">
        <v>0</v>
      </c>
      <c r="AA25" s="13">
        <v>0</v>
      </c>
      <c r="AB25" s="13">
        <v>201</v>
      </c>
      <c r="AC25" s="13">
        <v>37</v>
      </c>
      <c r="AD25" s="13">
        <v>5</v>
      </c>
      <c r="AE25" s="13">
        <v>16</v>
      </c>
      <c r="AF25" s="13">
        <v>24</v>
      </c>
      <c r="AG25" s="13">
        <v>8</v>
      </c>
      <c r="AH25" s="13">
        <v>1</v>
      </c>
      <c r="AI25" s="13">
        <v>2</v>
      </c>
      <c r="AJ25" s="13">
        <v>0</v>
      </c>
      <c r="AK25" s="13">
        <v>19</v>
      </c>
      <c r="AL25" s="13">
        <v>1</v>
      </c>
      <c r="AM25" s="13">
        <v>15</v>
      </c>
      <c r="AN25" s="13">
        <v>88</v>
      </c>
      <c r="AO25" s="13">
        <v>122</v>
      </c>
      <c r="AP25" s="13">
        <v>81</v>
      </c>
      <c r="AQ25" s="13">
        <v>7</v>
      </c>
      <c r="AR25" s="8"/>
    </row>
    <row r="26" spans="1:44" x14ac:dyDescent="0.2">
      <c r="A26" s="23"/>
      <c r="B26" s="23"/>
      <c r="C26" s="14" t="s">
        <v>128</v>
      </c>
      <c r="D26" s="15" t="s">
        <v>132</v>
      </c>
      <c r="E26" s="14"/>
      <c r="F26" s="14"/>
      <c r="G26" s="14"/>
      <c r="H26" s="14"/>
      <c r="I26" s="14"/>
      <c r="J26" s="14"/>
      <c r="K26" s="14"/>
      <c r="L26" s="15" t="s">
        <v>133</v>
      </c>
      <c r="M26" s="14"/>
      <c r="N26" s="14"/>
      <c r="O26" s="15" t="s">
        <v>291</v>
      </c>
      <c r="P26" s="14"/>
      <c r="Q26" s="14"/>
      <c r="R26" s="14"/>
      <c r="S26" s="14"/>
      <c r="T26" s="14"/>
      <c r="U26" s="14"/>
      <c r="V26" s="15" t="s">
        <v>252</v>
      </c>
      <c r="W26" s="15" t="s">
        <v>248</v>
      </c>
      <c r="X26" s="14"/>
      <c r="Y26" s="14"/>
      <c r="Z26" s="14"/>
      <c r="AA26" s="14"/>
      <c r="AB26" s="15" t="s">
        <v>249</v>
      </c>
      <c r="AC26" s="15" t="s">
        <v>249</v>
      </c>
      <c r="AD26" s="14"/>
      <c r="AE26" s="15" t="s">
        <v>249</v>
      </c>
      <c r="AF26" s="15" t="s">
        <v>249</v>
      </c>
      <c r="AG26" s="15" t="s">
        <v>249</v>
      </c>
      <c r="AH26" s="14"/>
      <c r="AI26" s="14"/>
      <c r="AJ26" s="14"/>
      <c r="AK26" s="14"/>
      <c r="AL26" s="14"/>
      <c r="AM26" s="14"/>
      <c r="AN26" s="15" t="s">
        <v>137</v>
      </c>
      <c r="AO26" s="14"/>
      <c r="AP26" s="14"/>
      <c r="AQ26" s="14"/>
      <c r="AR26" s="8"/>
    </row>
    <row r="27" spans="1:44" x14ac:dyDescent="0.2">
      <c r="A27" s="27"/>
      <c r="B27" s="24" t="s">
        <v>67</v>
      </c>
      <c r="C27" s="12">
        <v>1</v>
      </c>
      <c r="D27" s="12">
        <v>1</v>
      </c>
      <c r="E27" s="12">
        <v>1</v>
      </c>
      <c r="F27" s="12">
        <v>1</v>
      </c>
      <c r="G27" s="12">
        <v>1</v>
      </c>
      <c r="H27" s="12">
        <v>1</v>
      </c>
      <c r="I27" s="12">
        <v>1</v>
      </c>
      <c r="J27" s="12">
        <v>1</v>
      </c>
      <c r="K27" s="12">
        <v>1</v>
      </c>
      <c r="L27" s="12">
        <v>1</v>
      </c>
      <c r="M27" s="12">
        <v>1</v>
      </c>
      <c r="N27" s="12">
        <v>1</v>
      </c>
      <c r="O27" s="12">
        <v>1</v>
      </c>
      <c r="P27" s="12">
        <v>1</v>
      </c>
      <c r="Q27" s="12">
        <v>1</v>
      </c>
      <c r="R27" s="12">
        <v>1</v>
      </c>
      <c r="S27" s="12">
        <v>1</v>
      </c>
      <c r="T27" s="12">
        <v>1</v>
      </c>
      <c r="U27" s="12">
        <v>1</v>
      </c>
      <c r="V27" s="12">
        <v>1</v>
      </c>
      <c r="W27" s="12">
        <v>1</v>
      </c>
      <c r="X27" s="12">
        <v>1</v>
      </c>
      <c r="Y27" s="12">
        <v>1</v>
      </c>
      <c r="Z27" s="12">
        <v>1</v>
      </c>
      <c r="AA27" s="12">
        <v>1</v>
      </c>
      <c r="AB27" s="12">
        <v>1</v>
      </c>
      <c r="AC27" s="12">
        <v>1</v>
      </c>
      <c r="AD27" s="12">
        <v>1</v>
      </c>
      <c r="AE27" s="12">
        <v>1</v>
      </c>
      <c r="AF27" s="12">
        <v>1</v>
      </c>
      <c r="AG27" s="12">
        <v>1</v>
      </c>
      <c r="AH27" s="12">
        <v>1</v>
      </c>
      <c r="AI27" s="12">
        <v>1</v>
      </c>
      <c r="AJ27" s="12">
        <v>1</v>
      </c>
      <c r="AK27" s="12">
        <v>1</v>
      </c>
      <c r="AL27" s="12">
        <v>1</v>
      </c>
      <c r="AM27" s="12">
        <v>1</v>
      </c>
      <c r="AN27" s="12">
        <v>1</v>
      </c>
      <c r="AO27" s="12">
        <v>1</v>
      </c>
      <c r="AP27" s="12">
        <v>1</v>
      </c>
      <c r="AQ27" s="12">
        <v>1</v>
      </c>
      <c r="AR27" s="8"/>
    </row>
    <row r="28" spans="1:44" x14ac:dyDescent="0.2">
      <c r="A28" s="23"/>
      <c r="B28" s="23"/>
      <c r="C28" s="13">
        <v>1147</v>
      </c>
      <c r="D28" s="13">
        <v>238</v>
      </c>
      <c r="E28" s="13">
        <v>315</v>
      </c>
      <c r="F28" s="13">
        <v>316</v>
      </c>
      <c r="G28" s="13">
        <v>278</v>
      </c>
      <c r="H28" s="13">
        <v>96</v>
      </c>
      <c r="I28" s="13">
        <v>169</v>
      </c>
      <c r="J28" s="13">
        <v>184</v>
      </c>
      <c r="K28" s="13">
        <v>264</v>
      </c>
      <c r="L28" s="13">
        <v>381</v>
      </c>
      <c r="M28" s="13">
        <v>671</v>
      </c>
      <c r="N28" s="13">
        <v>438</v>
      </c>
      <c r="O28" s="13">
        <v>315</v>
      </c>
      <c r="P28" s="13">
        <v>125</v>
      </c>
      <c r="Q28" s="13">
        <v>163</v>
      </c>
      <c r="R28" s="13">
        <v>190</v>
      </c>
      <c r="S28" s="13">
        <v>142</v>
      </c>
      <c r="T28" s="13">
        <v>55</v>
      </c>
      <c r="U28" s="13">
        <v>157</v>
      </c>
      <c r="V28" s="13">
        <v>276</v>
      </c>
      <c r="W28" s="13">
        <v>326</v>
      </c>
      <c r="X28" s="13">
        <v>197</v>
      </c>
      <c r="Y28" s="13">
        <v>234</v>
      </c>
      <c r="Z28" s="13">
        <v>83</v>
      </c>
      <c r="AA28" s="13">
        <v>7</v>
      </c>
      <c r="AB28" s="13">
        <v>503</v>
      </c>
      <c r="AC28" s="13">
        <v>113</v>
      </c>
      <c r="AD28" s="13">
        <v>24</v>
      </c>
      <c r="AE28" s="13">
        <v>51</v>
      </c>
      <c r="AF28" s="13">
        <v>91</v>
      </c>
      <c r="AG28" s="13">
        <v>32</v>
      </c>
      <c r="AH28" s="13">
        <v>5</v>
      </c>
      <c r="AI28" s="13">
        <v>15</v>
      </c>
      <c r="AJ28" s="13">
        <v>3</v>
      </c>
      <c r="AK28" s="13">
        <v>305</v>
      </c>
      <c r="AL28" s="13">
        <v>2</v>
      </c>
      <c r="AM28" s="13">
        <v>55</v>
      </c>
      <c r="AN28" s="13">
        <v>245</v>
      </c>
      <c r="AO28" s="13">
        <v>455</v>
      </c>
      <c r="AP28" s="13">
        <v>337</v>
      </c>
      <c r="AQ28" s="13">
        <v>26</v>
      </c>
      <c r="AR28" s="8"/>
    </row>
    <row r="29" spans="1:44" x14ac:dyDescent="0.2">
      <c r="A29" s="23"/>
      <c r="B29" s="23"/>
      <c r="C29" s="14" t="s">
        <v>128</v>
      </c>
      <c r="D29" s="14" t="s">
        <v>128</v>
      </c>
      <c r="E29" s="14" t="s">
        <v>128</v>
      </c>
      <c r="F29" s="14" t="s">
        <v>128</v>
      </c>
      <c r="G29" s="14" t="s">
        <v>128</v>
      </c>
      <c r="H29" s="14" t="s">
        <v>128</v>
      </c>
      <c r="I29" s="14" t="s">
        <v>128</v>
      </c>
      <c r="J29" s="14" t="s">
        <v>128</v>
      </c>
      <c r="K29" s="14" t="s">
        <v>128</v>
      </c>
      <c r="L29" s="14" t="s">
        <v>128</v>
      </c>
      <c r="M29" s="14" t="s">
        <v>128</v>
      </c>
      <c r="N29" s="14" t="s">
        <v>128</v>
      </c>
      <c r="O29" s="14" t="s">
        <v>128</v>
      </c>
      <c r="P29" s="14" t="s">
        <v>128</v>
      </c>
      <c r="Q29" s="14" t="s">
        <v>128</v>
      </c>
      <c r="R29" s="14" t="s">
        <v>128</v>
      </c>
      <c r="S29" s="14" t="s">
        <v>128</v>
      </c>
      <c r="T29" s="14" t="s">
        <v>128</v>
      </c>
      <c r="U29" s="14" t="s">
        <v>128</v>
      </c>
      <c r="V29" s="14" t="s">
        <v>128</v>
      </c>
      <c r="W29" s="14" t="s">
        <v>128</v>
      </c>
      <c r="X29" s="14" t="s">
        <v>128</v>
      </c>
      <c r="Y29" s="14" t="s">
        <v>128</v>
      </c>
      <c r="Z29" s="14" t="s">
        <v>128</v>
      </c>
      <c r="AA29" s="14" t="s">
        <v>128</v>
      </c>
      <c r="AB29" s="14" t="s">
        <v>128</v>
      </c>
      <c r="AC29" s="14" t="s">
        <v>128</v>
      </c>
      <c r="AD29" s="14" t="s">
        <v>128</v>
      </c>
      <c r="AE29" s="14" t="s">
        <v>128</v>
      </c>
      <c r="AF29" s="14" t="s">
        <v>128</v>
      </c>
      <c r="AG29" s="14" t="s">
        <v>128</v>
      </c>
      <c r="AH29" s="14" t="s">
        <v>128</v>
      </c>
      <c r="AI29" s="14" t="s">
        <v>128</v>
      </c>
      <c r="AJ29" s="14" t="s">
        <v>128</v>
      </c>
      <c r="AK29" s="14" t="s">
        <v>128</v>
      </c>
      <c r="AL29" s="14" t="s">
        <v>128</v>
      </c>
      <c r="AM29" s="14" t="s">
        <v>128</v>
      </c>
      <c r="AN29" s="14" t="s">
        <v>128</v>
      </c>
      <c r="AO29" s="14" t="s">
        <v>128</v>
      </c>
      <c r="AP29" s="14" t="s">
        <v>128</v>
      </c>
      <c r="AQ29" s="14" t="s">
        <v>128</v>
      </c>
      <c r="AR29" s="8"/>
    </row>
    <row r="30" spans="1:44" x14ac:dyDescent="0.2">
      <c r="A30" s="16" t="s">
        <v>554</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4" x14ac:dyDescent="0.2">
      <c r="A31" s="18" t="s">
        <v>144</v>
      </c>
    </row>
  </sheetData>
  <mergeCells count="19">
    <mergeCell ref="B27:B29"/>
    <mergeCell ref="A6:A29"/>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30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201</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202</v>
      </c>
      <c r="B6" s="24" t="s">
        <v>203</v>
      </c>
      <c r="C6" s="12">
        <v>0.40013425538500003</v>
      </c>
      <c r="D6" s="12">
        <v>0.38673909800900003</v>
      </c>
      <c r="E6" s="12">
        <v>0.40610038005499999</v>
      </c>
      <c r="F6" s="12">
        <v>0.42121740893530002</v>
      </c>
      <c r="G6" s="12">
        <v>0.3802370394881</v>
      </c>
      <c r="H6" s="12">
        <v>0.47230365151640002</v>
      </c>
      <c r="I6" s="12">
        <v>0.3636168933417</v>
      </c>
      <c r="J6" s="12">
        <v>0.3085229166422</v>
      </c>
      <c r="K6" s="12">
        <v>0.38978579354319998</v>
      </c>
      <c r="L6" s="12">
        <v>0.43861343243759998</v>
      </c>
      <c r="M6" s="12">
        <v>0.36646143603440001</v>
      </c>
      <c r="N6" s="12">
        <v>0.43369363809939998</v>
      </c>
      <c r="O6" s="12">
        <v>0.25481453396699999</v>
      </c>
      <c r="P6" s="12">
        <v>0.26040820206589999</v>
      </c>
      <c r="Q6" s="12">
        <v>0.2226700352407</v>
      </c>
      <c r="R6" s="12">
        <v>0.41974218818920001</v>
      </c>
      <c r="S6" s="12">
        <v>0.58497925271060003</v>
      </c>
      <c r="T6" s="12">
        <v>0.45934040667220011</v>
      </c>
      <c r="U6" s="12">
        <v>0.72962875033209995</v>
      </c>
      <c r="V6" s="12">
        <v>0.22130464230040001</v>
      </c>
      <c r="W6" s="12">
        <v>0.2949353077663</v>
      </c>
      <c r="X6" s="12">
        <v>0.41981663438490002</v>
      </c>
      <c r="Y6" s="12">
        <v>0.61127091168350001</v>
      </c>
      <c r="Z6" s="12">
        <v>0.73947353585870002</v>
      </c>
      <c r="AA6" s="12">
        <v>9.1583696727890004E-2</v>
      </c>
      <c r="AB6" s="12">
        <v>0.35930566230549998</v>
      </c>
      <c r="AC6" s="12">
        <v>0.33779653812080002</v>
      </c>
      <c r="AD6" s="12">
        <v>0.62876282215510004</v>
      </c>
      <c r="AE6" s="12">
        <v>0.48146676389960003</v>
      </c>
      <c r="AF6" s="12">
        <v>0.27377068937589999</v>
      </c>
      <c r="AG6" s="12">
        <v>0.36461706044730002</v>
      </c>
      <c r="AH6" s="12">
        <v>0</v>
      </c>
      <c r="AI6" s="12">
        <v>0.63287173065109992</v>
      </c>
      <c r="AJ6" s="12">
        <v>0.46293466452940002</v>
      </c>
      <c r="AK6" s="12">
        <v>0.49618457778899999</v>
      </c>
      <c r="AL6" s="12">
        <v>0.3784570143407</v>
      </c>
      <c r="AM6" s="12">
        <v>0.42849943750879999</v>
      </c>
      <c r="AN6" s="12">
        <v>0.42165601017159998</v>
      </c>
      <c r="AO6" s="12">
        <v>0.3987131917451</v>
      </c>
      <c r="AP6" s="12">
        <v>0.3803253416597</v>
      </c>
      <c r="AQ6" s="12">
        <v>0.32834327135980002</v>
      </c>
      <c r="AR6" s="8"/>
    </row>
    <row r="7" spans="1:44" x14ac:dyDescent="0.2">
      <c r="A7" s="23"/>
      <c r="B7" s="23"/>
      <c r="C7" s="13">
        <v>534</v>
      </c>
      <c r="D7" s="13">
        <v>109</v>
      </c>
      <c r="E7" s="13">
        <v>151</v>
      </c>
      <c r="F7" s="13">
        <v>147</v>
      </c>
      <c r="G7" s="13">
        <v>127</v>
      </c>
      <c r="H7" s="13">
        <v>51</v>
      </c>
      <c r="I7" s="13">
        <v>68</v>
      </c>
      <c r="J7" s="13">
        <v>59</v>
      </c>
      <c r="K7" s="13">
        <v>112</v>
      </c>
      <c r="L7" s="13">
        <v>193</v>
      </c>
      <c r="M7" s="13">
        <v>268</v>
      </c>
      <c r="N7" s="13">
        <v>225</v>
      </c>
      <c r="O7" s="13">
        <v>74</v>
      </c>
      <c r="P7" s="13">
        <v>34</v>
      </c>
      <c r="Q7" s="13">
        <v>33</v>
      </c>
      <c r="R7" s="13">
        <v>74</v>
      </c>
      <c r="S7" s="13">
        <v>91</v>
      </c>
      <c r="T7" s="13">
        <v>31</v>
      </c>
      <c r="U7" s="13">
        <v>123</v>
      </c>
      <c r="V7" s="13">
        <v>63</v>
      </c>
      <c r="W7" s="13">
        <v>103</v>
      </c>
      <c r="X7" s="13">
        <v>98</v>
      </c>
      <c r="Y7" s="13">
        <v>166</v>
      </c>
      <c r="Z7" s="13">
        <v>67</v>
      </c>
      <c r="AA7" s="13">
        <v>1</v>
      </c>
      <c r="AB7" s="13">
        <v>184</v>
      </c>
      <c r="AC7" s="13">
        <v>41</v>
      </c>
      <c r="AD7" s="13">
        <v>13</v>
      </c>
      <c r="AE7" s="13">
        <v>27</v>
      </c>
      <c r="AF7" s="13">
        <v>40</v>
      </c>
      <c r="AG7" s="13">
        <v>17</v>
      </c>
      <c r="AH7" s="13">
        <v>0</v>
      </c>
      <c r="AI7" s="13">
        <v>9</v>
      </c>
      <c r="AJ7" s="13">
        <v>2</v>
      </c>
      <c r="AK7" s="13">
        <v>169</v>
      </c>
      <c r="AL7" s="13">
        <v>1</v>
      </c>
      <c r="AM7" s="13">
        <v>20</v>
      </c>
      <c r="AN7" s="13">
        <v>106</v>
      </c>
      <c r="AO7" s="13">
        <v>201</v>
      </c>
      <c r="AP7" s="13">
        <v>154</v>
      </c>
      <c r="AQ7" s="13">
        <v>14</v>
      </c>
      <c r="AR7" s="8"/>
    </row>
    <row r="8" spans="1:44" x14ac:dyDescent="0.2">
      <c r="A8" s="23"/>
      <c r="B8" s="23"/>
      <c r="C8" s="14" t="s">
        <v>128</v>
      </c>
      <c r="D8" s="14"/>
      <c r="E8" s="14"/>
      <c r="F8" s="14"/>
      <c r="G8" s="14"/>
      <c r="H8" s="14"/>
      <c r="I8" s="14"/>
      <c r="J8" s="14"/>
      <c r="K8" s="14"/>
      <c r="L8" s="14"/>
      <c r="M8" s="14"/>
      <c r="N8" s="14"/>
      <c r="O8" s="14"/>
      <c r="P8" s="14"/>
      <c r="Q8" s="14"/>
      <c r="R8" s="14"/>
      <c r="S8" s="15" t="s">
        <v>180</v>
      </c>
      <c r="T8" s="14"/>
      <c r="U8" s="15" t="s">
        <v>204</v>
      </c>
      <c r="V8" s="14"/>
      <c r="W8" s="14"/>
      <c r="X8" s="15" t="s">
        <v>133</v>
      </c>
      <c r="Y8" s="15" t="s">
        <v>205</v>
      </c>
      <c r="Z8" s="15" t="s">
        <v>206</v>
      </c>
      <c r="AA8" s="14"/>
      <c r="AB8" s="14"/>
      <c r="AC8" s="14"/>
      <c r="AD8" s="14"/>
      <c r="AE8" s="14"/>
      <c r="AF8" s="14"/>
      <c r="AG8" s="14"/>
      <c r="AH8" s="14"/>
      <c r="AI8" s="14"/>
      <c r="AJ8" s="14"/>
      <c r="AK8" s="15" t="s">
        <v>137</v>
      </c>
      <c r="AL8" s="14"/>
      <c r="AM8" s="14"/>
      <c r="AN8" s="14"/>
      <c r="AO8" s="14"/>
      <c r="AP8" s="14"/>
      <c r="AQ8" s="14"/>
      <c r="AR8" s="8"/>
    </row>
    <row r="9" spans="1:44" x14ac:dyDescent="0.2">
      <c r="A9" s="27"/>
      <c r="B9" s="24" t="s">
        <v>207</v>
      </c>
      <c r="C9" s="12">
        <v>0.59986574461499997</v>
      </c>
      <c r="D9" s="12">
        <v>0.61326090199100003</v>
      </c>
      <c r="E9" s="12">
        <v>0.59389961994499996</v>
      </c>
      <c r="F9" s="12">
        <v>0.57878259106469998</v>
      </c>
      <c r="G9" s="12">
        <v>0.61976296051189994</v>
      </c>
      <c r="H9" s="12">
        <v>0.52769634848360003</v>
      </c>
      <c r="I9" s="12">
        <v>0.6363831066583</v>
      </c>
      <c r="J9" s="12">
        <v>0.6914770833578</v>
      </c>
      <c r="K9" s="12">
        <v>0.61021420645680002</v>
      </c>
      <c r="L9" s="12">
        <v>0.56138656756240002</v>
      </c>
      <c r="M9" s="12">
        <v>0.63353856396559993</v>
      </c>
      <c r="N9" s="12">
        <v>0.56630636190060002</v>
      </c>
      <c r="O9" s="12">
        <v>0.74518546603299995</v>
      </c>
      <c r="P9" s="12">
        <v>0.73959179793410001</v>
      </c>
      <c r="Q9" s="12">
        <v>0.77732996475929994</v>
      </c>
      <c r="R9" s="12">
        <v>0.58025781181079994</v>
      </c>
      <c r="S9" s="12">
        <v>0.41502074728940003</v>
      </c>
      <c r="T9" s="12">
        <v>0.5406595933278</v>
      </c>
      <c r="U9" s="12">
        <v>0.27037124966789999</v>
      </c>
      <c r="V9" s="12">
        <v>0.77869535769959997</v>
      </c>
      <c r="W9" s="12">
        <v>0.70506469223370005</v>
      </c>
      <c r="X9" s="12">
        <v>0.58018336561509998</v>
      </c>
      <c r="Y9" s="12">
        <v>0.38872908831649999</v>
      </c>
      <c r="Z9" s="12">
        <v>0.26052646414129998</v>
      </c>
      <c r="AA9" s="12">
        <v>0.90841630327209999</v>
      </c>
      <c r="AB9" s="12">
        <v>0.64069433769450002</v>
      </c>
      <c r="AC9" s="12">
        <v>0.66220346187919998</v>
      </c>
      <c r="AD9" s="12">
        <v>0.37123717784490001</v>
      </c>
      <c r="AE9" s="12">
        <v>0.51853323610040003</v>
      </c>
      <c r="AF9" s="12">
        <v>0.72622931062410001</v>
      </c>
      <c r="AG9" s="12">
        <v>0.63538293955269998</v>
      </c>
      <c r="AH9" s="12">
        <v>1</v>
      </c>
      <c r="AI9" s="12">
        <v>0.36712826934890003</v>
      </c>
      <c r="AJ9" s="12">
        <v>0.53706533547059998</v>
      </c>
      <c r="AK9" s="12">
        <v>0.50381542221099995</v>
      </c>
      <c r="AL9" s="12">
        <v>0.6215429856593</v>
      </c>
      <c r="AM9" s="12">
        <v>0.57150056249119996</v>
      </c>
      <c r="AN9" s="12">
        <v>0.57834398982839996</v>
      </c>
      <c r="AO9" s="12">
        <v>0.6012868082549</v>
      </c>
      <c r="AP9" s="12">
        <v>0.6196746583403</v>
      </c>
      <c r="AQ9" s="12">
        <v>0.67165672864019998</v>
      </c>
      <c r="AR9" s="8"/>
    </row>
    <row r="10" spans="1:44" x14ac:dyDescent="0.2">
      <c r="A10" s="23"/>
      <c r="B10" s="23"/>
      <c r="C10" s="13">
        <v>783</v>
      </c>
      <c r="D10" s="13">
        <v>170</v>
      </c>
      <c r="E10" s="13">
        <v>198</v>
      </c>
      <c r="F10" s="13">
        <v>225</v>
      </c>
      <c r="G10" s="13">
        <v>190</v>
      </c>
      <c r="H10" s="13">
        <v>58</v>
      </c>
      <c r="I10" s="13">
        <v>126</v>
      </c>
      <c r="J10" s="13">
        <v>141</v>
      </c>
      <c r="K10" s="13">
        <v>174</v>
      </c>
      <c r="L10" s="13">
        <v>218</v>
      </c>
      <c r="M10" s="13">
        <v>463</v>
      </c>
      <c r="N10" s="13">
        <v>257</v>
      </c>
      <c r="O10" s="13">
        <v>237</v>
      </c>
      <c r="P10" s="13">
        <v>91</v>
      </c>
      <c r="Q10" s="13">
        <v>129</v>
      </c>
      <c r="R10" s="13">
        <v>112</v>
      </c>
      <c r="S10" s="13">
        <v>51</v>
      </c>
      <c r="T10" s="13">
        <v>23</v>
      </c>
      <c r="U10" s="13">
        <v>34</v>
      </c>
      <c r="V10" s="13">
        <v>229</v>
      </c>
      <c r="W10" s="13">
        <v>258</v>
      </c>
      <c r="X10" s="13">
        <v>133</v>
      </c>
      <c r="Y10" s="13">
        <v>84</v>
      </c>
      <c r="Z10" s="13">
        <v>22</v>
      </c>
      <c r="AA10" s="13">
        <v>8</v>
      </c>
      <c r="AB10" s="13">
        <v>363</v>
      </c>
      <c r="AC10" s="13">
        <v>84</v>
      </c>
      <c r="AD10" s="13">
        <v>12</v>
      </c>
      <c r="AE10" s="13">
        <v>27</v>
      </c>
      <c r="AF10" s="13">
        <v>60</v>
      </c>
      <c r="AG10" s="13">
        <v>17</v>
      </c>
      <c r="AH10" s="13">
        <v>5</v>
      </c>
      <c r="AI10" s="13">
        <v>7</v>
      </c>
      <c r="AJ10" s="13">
        <v>1</v>
      </c>
      <c r="AK10" s="13">
        <v>167</v>
      </c>
      <c r="AL10" s="13">
        <v>2</v>
      </c>
      <c r="AM10" s="13">
        <v>41</v>
      </c>
      <c r="AN10" s="13">
        <v>156</v>
      </c>
      <c r="AO10" s="13">
        <v>300</v>
      </c>
      <c r="AP10" s="13">
        <v>210</v>
      </c>
      <c r="AQ10" s="13">
        <v>23</v>
      </c>
      <c r="AR10" s="8"/>
    </row>
    <row r="11" spans="1:44" x14ac:dyDescent="0.2">
      <c r="A11" s="23"/>
      <c r="B11" s="23"/>
      <c r="C11" s="14" t="s">
        <v>128</v>
      </c>
      <c r="D11" s="14"/>
      <c r="E11" s="14"/>
      <c r="F11" s="14"/>
      <c r="G11" s="14"/>
      <c r="H11" s="14"/>
      <c r="I11" s="14"/>
      <c r="J11" s="14"/>
      <c r="K11" s="14"/>
      <c r="L11" s="14"/>
      <c r="M11" s="14"/>
      <c r="N11" s="14"/>
      <c r="O11" s="15" t="s">
        <v>178</v>
      </c>
      <c r="P11" s="15" t="s">
        <v>174</v>
      </c>
      <c r="Q11" s="15" t="s">
        <v>178</v>
      </c>
      <c r="R11" s="15" t="s">
        <v>159</v>
      </c>
      <c r="S11" s="14"/>
      <c r="T11" s="14"/>
      <c r="U11" s="14"/>
      <c r="V11" s="15" t="s">
        <v>177</v>
      </c>
      <c r="W11" s="15" t="s">
        <v>165</v>
      </c>
      <c r="X11" s="15" t="s">
        <v>162</v>
      </c>
      <c r="Y11" s="14"/>
      <c r="Z11" s="14"/>
      <c r="AA11" s="15" t="s">
        <v>136</v>
      </c>
      <c r="AB11" s="14"/>
      <c r="AC11" s="14"/>
      <c r="AD11" s="14"/>
      <c r="AE11" s="14"/>
      <c r="AF11" s="15" t="s">
        <v>166</v>
      </c>
      <c r="AG11" s="14"/>
      <c r="AH11" s="14"/>
      <c r="AI11" s="14"/>
      <c r="AJ11" s="14"/>
      <c r="AK11" s="14"/>
      <c r="AL11" s="14"/>
      <c r="AM11" s="14"/>
      <c r="AN11" s="14"/>
      <c r="AO11" s="14"/>
      <c r="AP11" s="14"/>
      <c r="AQ11" s="14"/>
      <c r="AR11" s="8"/>
    </row>
    <row r="12" spans="1:44" x14ac:dyDescent="0.2">
      <c r="A12" s="27"/>
      <c r="B12" s="24" t="s">
        <v>67</v>
      </c>
      <c r="C12" s="12">
        <v>1</v>
      </c>
      <c r="D12" s="12">
        <v>1</v>
      </c>
      <c r="E12" s="12">
        <v>1</v>
      </c>
      <c r="F12" s="12">
        <v>1</v>
      </c>
      <c r="G12" s="12">
        <v>1</v>
      </c>
      <c r="H12" s="12">
        <v>1</v>
      </c>
      <c r="I12" s="12">
        <v>1</v>
      </c>
      <c r="J12" s="12">
        <v>1</v>
      </c>
      <c r="K12" s="12">
        <v>1</v>
      </c>
      <c r="L12" s="12">
        <v>1</v>
      </c>
      <c r="M12" s="12">
        <v>1</v>
      </c>
      <c r="N12" s="12">
        <v>1</v>
      </c>
      <c r="O12" s="12">
        <v>1</v>
      </c>
      <c r="P12" s="12">
        <v>1</v>
      </c>
      <c r="Q12" s="12">
        <v>1</v>
      </c>
      <c r="R12" s="12">
        <v>1</v>
      </c>
      <c r="S12" s="12">
        <v>1</v>
      </c>
      <c r="T12" s="12">
        <v>1</v>
      </c>
      <c r="U12" s="12">
        <v>1</v>
      </c>
      <c r="V12" s="12">
        <v>1</v>
      </c>
      <c r="W12" s="12">
        <v>1</v>
      </c>
      <c r="X12" s="12">
        <v>1</v>
      </c>
      <c r="Y12" s="12">
        <v>1</v>
      </c>
      <c r="Z12" s="12">
        <v>1</v>
      </c>
      <c r="AA12" s="12">
        <v>1</v>
      </c>
      <c r="AB12" s="12">
        <v>1</v>
      </c>
      <c r="AC12" s="12">
        <v>1</v>
      </c>
      <c r="AD12" s="12">
        <v>1</v>
      </c>
      <c r="AE12" s="12">
        <v>1</v>
      </c>
      <c r="AF12" s="12">
        <v>1</v>
      </c>
      <c r="AG12" s="12">
        <v>1</v>
      </c>
      <c r="AH12" s="12">
        <v>1</v>
      </c>
      <c r="AI12" s="12">
        <v>1</v>
      </c>
      <c r="AJ12" s="12">
        <v>1</v>
      </c>
      <c r="AK12" s="12">
        <v>1</v>
      </c>
      <c r="AL12" s="12">
        <v>1</v>
      </c>
      <c r="AM12" s="12">
        <v>1</v>
      </c>
      <c r="AN12" s="12">
        <v>1</v>
      </c>
      <c r="AO12" s="12">
        <v>1</v>
      </c>
      <c r="AP12" s="12">
        <v>1</v>
      </c>
      <c r="AQ12" s="12">
        <v>1</v>
      </c>
      <c r="AR12" s="8"/>
    </row>
    <row r="13" spans="1:44" x14ac:dyDescent="0.2">
      <c r="A13" s="23"/>
      <c r="B13" s="23"/>
      <c r="C13" s="13">
        <v>1317</v>
      </c>
      <c r="D13" s="13">
        <v>279</v>
      </c>
      <c r="E13" s="13">
        <v>349</v>
      </c>
      <c r="F13" s="13">
        <v>372</v>
      </c>
      <c r="G13" s="13">
        <v>317</v>
      </c>
      <c r="H13" s="13">
        <v>109</v>
      </c>
      <c r="I13" s="13">
        <v>194</v>
      </c>
      <c r="J13" s="13">
        <v>200</v>
      </c>
      <c r="K13" s="13">
        <v>286</v>
      </c>
      <c r="L13" s="13">
        <v>411</v>
      </c>
      <c r="M13" s="13">
        <v>731</v>
      </c>
      <c r="N13" s="13">
        <v>482</v>
      </c>
      <c r="O13" s="13">
        <v>311</v>
      </c>
      <c r="P13" s="13">
        <v>125</v>
      </c>
      <c r="Q13" s="13">
        <v>162</v>
      </c>
      <c r="R13" s="13">
        <v>186</v>
      </c>
      <c r="S13" s="13">
        <v>142</v>
      </c>
      <c r="T13" s="13">
        <v>54</v>
      </c>
      <c r="U13" s="13">
        <v>157</v>
      </c>
      <c r="V13" s="13">
        <v>292</v>
      </c>
      <c r="W13" s="13">
        <v>361</v>
      </c>
      <c r="X13" s="13">
        <v>231</v>
      </c>
      <c r="Y13" s="13">
        <v>250</v>
      </c>
      <c r="Z13" s="13">
        <v>89</v>
      </c>
      <c r="AA13" s="13">
        <v>9</v>
      </c>
      <c r="AB13" s="13">
        <v>547</v>
      </c>
      <c r="AC13" s="13">
        <v>125</v>
      </c>
      <c r="AD13" s="13">
        <v>25</v>
      </c>
      <c r="AE13" s="13">
        <v>54</v>
      </c>
      <c r="AF13" s="13">
        <v>100</v>
      </c>
      <c r="AG13" s="13">
        <v>34</v>
      </c>
      <c r="AH13" s="13">
        <v>5</v>
      </c>
      <c r="AI13" s="13">
        <v>16</v>
      </c>
      <c r="AJ13" s="13">
        <v>3</v>
      </c>
      <c r="AK13" s="13">
        <v>336</v>
      </c>
      <c r="AL13" s="13">
        <v>3</v>
      </c>
      <c r="AM13" s="13">
        <v>61</v>
      </c>
      <c r="AN13" s="13">
        <v>262</v>
      </c>
      <c r="AO13" s="13">
        <v>501</v>
      </c>
      <c r="AP13" s="13">
        <v>364</v>
      </c>
      <c r="AQ13" s="13">
        <v>37</v>
      </c>
      <c r="AR13" s="8"/>
    </row>
    <row r="14" spans="1:44" x14ac:dyDescent="0.2">
      <c r="A14" s="23"/>
      <c r="B14" s="23"/>
      <c r="C14" s="14" t="s">
        <v>128</v>
      </c>
      <c r="D14" s="14" t="s">
        <v>128</v>
      </c>
      <c r="E14" s="14" t="s">
        <v>128</v>
      </c>
      <c r="F14" s="14" t="s">
        <v>128</v>
      </c>
      <c r="G14" s="14" t="s">
        <v>128</v>
      </c>
      <c r="H14" s="14" t="s">
        <v>128</v>
      </c>
      <c r="I14" s="14" t="s">
        <v>128</v>
      </c>
      <c r="J14" s="14" t="s">
        <v>128</v>
      </c>
      <c r="K14" s="14" t="s">
        <v>128</v>
      </c>
      <c r="L14" s="14" t="s">
        <v>128</v>
      </c>
      <c r="M14" s="14" t="s">
        <v>128</v>
      </c>
      <c r="N14" s="14" t="s">
        <v>128</v>
      </c>
      <c r="O14" s="14" t="s">
        <v>128</v>
      </c>
      <c r="P14" s="14" t="s">
        <v>128</v>
      </c>
      <c r="Q14" s="14" t="s">
        <v>128</v>
      </c>
      <c r="R14" s="14" t="s">
        <v>128</v>
      </c>
      <c r="S14" s="14" t="s">
        <v>128</v>
      </c>
      <c r="T14" s="14" t="s">
        <v>128</v>
      </c>
      <c r="U14" s="14" t="s">
        <v>128</v>
      </c>
      <c r="V14" s="14" t="s">
        <v>128</v>
      </c>
      <c r="W14" s="14" t="s">
        <v>128</v>
      </c>
      <c r="X14" s="14" t="s">
        <v>128</v>
      </c>
      <c r="Y14" s="14" t="s">
        <v>128</v>
      </c>
      <c r="Z14" s="14" t="s">
        <v>128</v>
      </c>
      <c r="AA14" s="14" t="s">
        <v>128</v>
      </c>
      <c r="AB14" s="14" t="s">
        <v>128</v>
      </c>
      <c r="AC14" s="14" t="s">
        <v>128</v>
      </c>
      <c r="AD14" s="14" t="s">
        <v>128</v>
      </c>
      <c r="AE14" s="14" t="s">
        <v>128</v>
      </c>
      <c r="AF14" s="14" t="s">
        <v>128</v>
      </c>
      <c r="AG14" s="14" t="s">
        <v>128</v>
      </c>
      <c r="AH14" s="14" t="s">
        <v>128</v>
      </c>
      <c r="AI14" s="14" t="s">
        <v>128</v>
      </c>
      <c r="AJ14" s="14" t="s">
        <v>128</v>
      </c>
      <c r="AK14" s="14" t="s">
        <v>128</v>
      </c>
      <c r="AL14" s="14" t="s">
        <v>128</v>
      </c>
      <c r="AM14" s="14" t="s">
        <v>128</v>
      </c>
      <c r="AN14" s="14" t="s">
        <v>128</v>
      </c>
      <c r="AO14" s="14" t="s">
        <v>128</v>
      </c>
      <c r="AP14" s="14" t="s">
        <v>128</v>
      </c>
      <c r="AQ14" s="14" t="s">
        <v>128</v>
      </c>
      <c r="AR14" s="8"/>
    </row>
    <row r="15" spans="1:44" x14ac:dyDescent="0.2">
      <c r="A15" s="16" t="s">
        <v>208</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1:44" x14ac:dyDescent="0.2">
      <c r="A16" s="18" t="s">
        <v>144</v>
      </c>
    </row>
  </sheetData>
  <mergeCells count="14">
    <mergeCell ref="B12:B14"/>
    <mergeCell ref="A6:A14"/>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300-000000000000}"/>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555</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556</v>
      </c>
      <c r="B6" s="24" t="s">
        <v>104</v>
      </c>
      <c r="C6" s="12">
        <v>0.22460109575459999</v>
      </c>
      <c r="D6" s="12">
        <v>0.25695456649249998</v>
      </c>
      <c r="E6" s="12">
        <v>0.22970474156359999</v>
      </c>
      <c r="F6" s="12">
        <v>0.23148460465580001</v>
      </c>
      <c r="G6" s="12">
        <v>0.1823965271371</v>
      </c>
      <c r="H6" s="12">
        <v>0.14981744689439999</v>
      </c>
      <c r="I6" s="12">
        <v>0.18237037750599999</v>
      </c>
      <c r="J6" s="12">
        <v>0.20712252626</v>
      </c>
      <c r="K6" s="12">
        <v>0.19881504427669999</v>
      </c>
      <c r="L6" s="12">
        <v>0.31924477305659998</v>
      </c>
      <c r="M6" s="12">
        <v>0.2781195270306</v>
      </c>
      <c r="N6" s="12">
        <v>0.17043480585660001</v>
      </c>
      <c r="O6" s="12">
        <v>0.5766132382254</v>
      </c>
      <c r="P6" s="12">
        <v>0.2278235366145</v>
      </c>
      <c r="Q6" s="12">
        <v>0.20792127453539999</v>
      </c>
      <c r="R6" s="12">
        <v>9.8303324195439995E-2</v>
      </c>
      <c r="S6" s="12">
        <v>0</v>
      </c>
      <c r="T6" s="12">
        <v>4.3735111823609996E-3</v>
      </c>
      <c r="U6" s="12">
        <v>0</v>
      </c>
      <c r="V6" s="12">
        <v>1</v>
      </c>
      <c r="W6" s="12">
        <v>0</v>
      </c>
      <c r="X6" s="12">
        <v>0</v>
      </c>
      <c r="Y6" s="12">
        <v>0</v>
      </c>
      <c r="Z6" s="12">
        <v>0</v>
      </c>
      <c r="AA6" s="12">
        <v>0</v>
      </c>
      <c r="AB6" s="12">
        <v>0.30303635958719999</v>
      </c>
      <c r="AC6" s="12">
        <v>0.26195393645890003</v>
      </c>
      <c r="AD6" s="12">
        <v>0.1330586030108</v>
      </c>
      <c r="AE6" s="12">
        <v>0.38075432401460002</v>
      </c>
      <c r="AF6" s="12">
        <v>0.24055740227069999</v>
      </c>
      <c r="AG6" s="12">
        <v>0.2310315032719</v>
      </c>
      <c r="AH6" s="12">
        <v>5.0257760626349998E-2</v>
      </c>
      <c r="AI6" s="12">
        <v>6.5460635585869995E-2</v>
      </c>
      <c r="AJ6" s="12">
        <v>0</v>
      </c>
      <c r="AK6" s="12">
        <v>6.6655357494940004E-2</v>
      </c>
      <c r="AL6" s="12">
        <v>0.38487342975450001</v>
      </c>
      <c r="AM6" s="12">
        <v>0.26223219943600001</v>
      </c>
      <c r="AN6" s="12">
        <v>0.272298590417</v>
      </c>
      <c r="AO6" s="12">
        <v>0.21594793098080001</v>
      </c>
      <c r="AP6" s="12">
        <v>0.19597073991050001</v>
      </c>
      <c r="AQ6" s="12">
        <v>0.13110777295439999</v>
      </c>
      <c r="AR6" s="8"/>
    </row>
    <row r="7" spans="1:44" x14ac:dyDescent="0.2">
      <c r="A7" s="23"/>
      <c r="B7" s="23"/>
      <c r="C7" s="13">
        <v>296</v>
      </c>
      <c r="D7" s="13">
        <v>67</v>
      </c>
      <c r="E7" s="13">
        <v>88</v>
      </c>
      <c r="F7" s="13">
        <v>80</v>
      </c>
      <c r="G7" s="13">
        <v>61</v>
      </c>
      <c r="H7" s="13">
        <v>18</v>
      </c>
      <c r="I7" s="13">
        <v>40</v>
      </c>
      <c r="J7" s="13">
        <v>41</v>
      </c>
      <c r="K7" s="13">
        <v>58</v>
      </c>
      <c r="L7" s="13">
        <v>129</v>
      </c>
      <c r="M7" s="13">
        <v>206</v>
      </c>
      <c r="N7" s="13">
        <v>84</v>
      </c>
      <c r="O7" s="13">
        <v>185</v>
      </c>
      <c r="P7" s="13">
        <v>26</v>
      </c>
      <c r="Q7" s="13">
        <v>42</v>
      </c>
      <c r="R7" s="13">
        <v>22</v>
      </c>
      <c r="S7" s="13">
        <v>0</v>
      </c>
      <c r="T7" s="13">
        <v>1</v>
      </c>
      <c r="U7" s="13">
        <v>0</v>
      </c>
      <c r="V7" s="13">
        <v>296</v>
      </c>
      <c r="W7" s="13">
        <v>0</v>
      </c>
      <c r="X7" s="13">
        <v>0</v>
      </c>
      <c r="Y7" s="13">
        <v>0</v>
      </c>
      <c r="Z7" s="13">
        <v>0</v>
      </c>
      <c r="AA7" s="13">
        <v>0</v>
      </c>
      <c r="AB7" s="13">
        <v>183</v>
      </c>
      <c r="AC7" s="13">
        <v>36</v>
      </c>
      <c r="AD7" s="13">
        <v>4</v>
      </c>
      <c r="AE7" s="13">
        <v>20</v>
      </c>
      <c r="AF7" s="13">
        <v>19</v>
      </c>
      <c r="AG7" s="13">
        <v>5</v>
      </c>
      <c r="AH7" s="13">
        <v>1</v>
      </c>
      <c r="AI7" s="13">
        <v>1</v>
      </c>
      <c r="AJ7" s="13">
        <v>0</v>
      </c>
      <c r="AK7" s="13">
        <v>24</v>
      </c>
      <c r="AL7" s="13">
        <v>1</v>
      </c>
      <c r="AM7" s="13">
        <v>19</v>
      </c>
      <c r="AN7" s="13">
        <v>80</v>
      </c>
      <c r="AO7" s="13">
        <v>113</v>
      </c>
      <c r="AP7" s="13">
        <v>75</v>
      </c>
      <c r="AQ7" s="13">
        <v>6</v>
      </c>
      <c r="AR7" s="8"/>
    </row>
    <row r="8" spans="1:44" x14ac:dyDescent="0.2">
      <c r="A8" s="23"/>
      <c r="B8" s="23"/>
      <c r="C8" s="14" t="s">
        <v>128</v>
      </c>
      <c r="D8" s="14"/>
      <c r="E8" s="14"/>
      <c r="F8" s="14"/>
      <c r="G8" s="14"/>
      <c r="H8" s="14"/>
      <c r="I8" s="14"/>
      <c r="J8" s="14"/>
      <c r="K8" s="14"/>
      <c r="L8" s="15" t="s">
        <v>542</v>
      </c>
      <c r="M8" s="15" t="s">
        <v>197</v>
      </c>
      <c r="N8" s="14"/>
      <c r="O8" s="15" t="s">
        <v>291</v>
      </c>
      <c r="P8" s="15" t="s">
        <v>214</v>
      </c>
      <c r="Q8" s="15" t="s">
        <v>214</v>
      </c>
      <c r="R8" s="15" t="s">
        <v>215</v>
      </c>
      <c r="S8" s="14"/>
      <c r="T8" s="14"/>
      <c r="U8" s="14"/>
      <c r="V8" s="15" t="s">
        <v>247</v>
      </c>
      <c r="W8" s="14"/>
      <c r="X8" s="14"/>
      <c r="Y8" s="14"/>
      <c r="Z8" s="14"/>
      <c r="AA8" s="14"/>
      <c r="AB8" s="15" t="s">
        <v>249</v>
      </c>
      <c r="AC8" s="15" t="s">
        <v>249</v>
      </c>
      <c r="AD8" s="14"/>
      <c r="AE8" s="15" t="s">
        <v>249</v>
      </c>
      <c r="AF8" s="15" t="s">
        <v>166</v>
      </c>
      <c r="AG8" s="14"/>
      <c r="AH8" s="14"/>
      <c r="AI8" s="14"/>
      <c r="AJ8" s="14"/>
      <c r="AK8" s="14"/>
      <c r="AL8" s="14"/>
      <c r="AM8" s="14"/>
      <c r="AN8" s="14"/>
      <c r="AO8" s="14"/>
      <c r="AP8" s="14"/>
      <c r="AQ8" s="14"/>
      <c r="AR8" s="8"/>
    </row>
    <row r="9" spans="1:44" x14ac:dyDescent="0.2">
      <c r="A9" s="27"/>
      <c r="B9" s="24" t="s">
        <v>105</v>
      </c>
      <c r="C9" s="12">
        <v>0.30069369007300001</v>
      </c>
      <c r="D9" s="12">
        <v>0.3427238892119</v>
      </c>
      <c r="E9" s="12">
        <v>0.27701402396840002</v>
      </c>
      <c r="F9" s="12">
        <v>0.33332946549510001</v>
      </c>
      <c r="G9" s="12">
        <v>0.25189903716419998</v>
      </c>
      <c r="H9" s="12">
        <v>0.2466447967889</v>
      </c>
      <c r="I9" s="12">
        <v>0.28390244868749998</v>
      </c>
      <c r="J9" s="12">
        <v>0.32600693699889999</v>
      </c>
      <c r="K9" s="12">
        <v>0.3429744792055</v>
      </c>
      <c r="L9" s="12">
        <v>0.29851882901870003</v>
      </c>
      <c r="M9" s="12">
        <v>0.3127859676641</v>
      </c>
      <c r="N9" s="12">
        <v>0.28646223558939998</v>
      </c>
      <c r="O9" s="12">
        <v>0.37237183798360002</v>
      </c>
      <c r="P9" s="12">
        <v>0.52268515348069999</v>
      </c>
      <c r="Q9" s="12">
        <v>0.63111654755699997</v>
      </c>
      <c r="R9" s="12">
        <v>0.2339569934107</v>
      </c>
      <c r="S9" s="12">
        <v>2.8835614060019998E-2</v>
      </c>
      <c r="T9" s="12">
        <v>0.11852747091849999</v>
      </c>
      <c r="U9" s="12">
        <v>1.8324523524570001E-2</v>
      </c>
      <c r="V9" s="12">
        <v>0</v>
      </c>
      <c r="W9" s="12">
        <v>1</v>
      </c>
      <c r="X9" s="12">
        <v>0</v>
      </c>
      <c r="Y9" s="12">
        <v>0</v>
      </c>
      <c r="Z9" s="12">
        <v>0</v>
      </c>
      <c r="AA9" s="12">
        <v>0</v>
      </c>
      <c r="AB9" s="12">
        <v>0.39711115871230002</v>
      </c>
      <c r="AC9" s="12">
        <v>0.36777141273120001</v>
      </c>
      <c r="AD9" s="12">
        <v>0.1773695132957</v>
      </c>
      <c r="AE9" s="12">
        <v>0.19030087874980001</v>
      </c>
      <c r="AF9" s="12">
        <v>0.35556982776149998</v>
      </c>
      <c r="AG9" s="12">
        <v>0.18289161857630001</v>
      </c>
      <c r="AH9" s="12">
        <v>0</v>
      </c>
      <c r="AI9" s="12">
        <v>0.1859839305048</v>
      </c>
      <c r="AJ9" s="12">
        <v>0</v>
      </c>
      <c r="AK9" s="12">
        <v>0.13692843862820001</v>
      </c>
      <c r="AL9" s="12">
        <v>0.23666955590479999</v>
      </c>
      <c r="AM9" s="12">
        <v>0.2379134169778</v>
      </c>
      <c r="AN9" s="12">
        <v>0.35468374665289998</v>
      </c>
      <c r="AO9" s="12">
        <v>0.27999342608970001</v>
      </c>
      <c r="AP9" s="12">
        <v>0.30333065612120003</v>
      </c>
      <c r="AQ9" s="12">
        <v>0.24860063003290001</v>
      </c>
      <c r="AR9" s="8"/>
    </row>
    <row r="10" spans="1:44" x14ac:dyDescent="0.2">
      <c r="A10" s="23"/>
      <c r="B10" s="23"/>
      <c r="C10" s="13">
        <v>361</v>
      </c>
      <c r="D10" s="13">
        <v>84</v>
      </c>
      <c r="E10" s="13">
        <v>84</v>
      </c>
      <c r="F10" s="13">
        <v>118</v>
      </c>
      <c r="G10" s="13">
        <v>75</v>
      </c>
      <c r="H10" s="13">
        <v>24</v>
      </c>
      <c r="I10" s="13">
        <v>53</v>
      </c>
      <c r="J10" s="13">
        <v>68</v>
      </c>
      <c r="K10" s="13">
        <v>96</v>
      </c>
      <c r="L10" s="13">
        <v>110</v>
      </c>
      <c r="M10" s="13">
        <v>224</v>
      </c>
      <c r="N10" s="13">
        <v>129</v>
      </c>
      <c r="O10" s="13">
        <v>121</v>
      </c>
      <c r="P10" s="13">
        <v>61</v>
      </c>
      <c r="Q10" s="13">
        <v>92</v>
      </c>
      <c r="R10" s="13">
        <v>39</v>
      </c>
      <c r="S10" s="13">
        <v>5</v>
      </c>
      <c r="T10" s="13">
        <v>4</v>
      </c>
      <c r="U10" s="13">
        <v>4</v>
      </c>
      <c r="V10" s="13">
        <v>0</v>
      </c>
      <c r="W10" s="13">
        <v>361</v>
      </c>
      <c r="X10" s="13">
        <v>0</v>
      </c>
      <c r="Y10" s="13">
        <v>0</v>
      </c>
      <c r="Z10" s="13">
        <v>0</v>
      </c>
      <c r="AA10" s="13">
        <v>0</v>
      </c>
      <c r="AB10" s="13">
        <v>214</v>
      </c>
      <c r="AC10" s="13">
        <v>42</v>
      </c>
      <c r="AD10" s="13">
        <v>6</v>
      </c>
      <c r="AE10" s="13">
        <v>10</v>
      </c>
      <c r="AF10" s="13">
        <v>31</v>
      </c>
      <c r="AG10" s="13">
        <v>7</v>
      </c>
      <c r="AH10" s="13">
        <v>0</v>
      </c>
      <c r="AI10" s="13">
        <v>2</v>
      </c>
      <c r="AJ10" s="13">
        <v>0</v>
      </c>
      <c r="AK10" s="13">
        <v>45</v>
      </c>
      <c r="AL10" s="13">
        <v>1</v>
      </c>
      <c r="AM10" s="13">
        <v>14</v>
      </c>
      <c r="AN10" s="13">
        <v>84</v>
      </c>
      <c r="AO10" s="13">
        <v>141</v>
      </c>
      <c r="AP10" s="13">
        <v>111</v>
      </c>
      <c r="AQ10" s="13">
        <v>9</v>
      </c>
      <c r="AR10" s="8"/>
    </row>
    <row r="11" spans="1:44" x14ac:dyDescent="0.2">
      <c r="A11" s="23"/>
      <c r="B11" s="23"/>
      <c r="C11" s="14" t="s">
        <v>128</v>
      </c>
      <c r="D11" s="14"/>
      <c r="E11" s="14"/>
      <c r="F11" s="14"/>
      <c r="G11" s="14"/>
      <c r="H11" s="14"/>
      <c r="I11" s="14"/>
      <c r="J11" s="14"/>
      <c r="K11" s="14"/>
      <c r="L11" s="14"/>
      <c r="M11" s="14"/>
      <c r="N11" s="14"/>
      <c r="O11" s="15" t="s">
        <v>178</v>
      </c>
      <c r="P11" s="15" t="s">
        <v>514</v>
      </c>
      <c r="Q11" s="15" t="s">
        <v>557</v>
      </c>
      <c r="R11" s="15" t="s">
        <v>178</v>
      </c>
      <c r="S11" s="14"/>
      <c r="T11" s="14"/>
      <c r="U11" s="14"/>
      <c r="V11" s="14"/>
      <c r="W11" s="15" t="s">
        <v>558</v>
      </c>
      <c r="X11" s="14"/>
      <c r="Y11" s="14"/>
      <c r="Z11" s="14"/>
      <c r="AA11" s="14"/>
      <c r="AB11" s="15" t="s">
        <v>249</v>
      </c>
      <c r="AC11" s="15" t="s">
        <v>166</v>
      </c>
      <c r="AD11" s="14"/>
      <c r="AE11" s="14"/>
      <c r="AF11" s="15" t="s">
        <v>166</v>
      </c>
      <c r="AG11" s="14"/>
      <c r="AH11" s="14"/>
      <c r="AI11" s="14"/>
      <c r="AJ11" s="14"/>
      <c r="AK11" s="14"/>
      <c r="AL11" s="14"/>
      <c r="AM11" s="14"/>
      <c r="AN11" s="14"/>
      <c r="AO11" s="14"/>
      <c r="AP11" s="14"/>
      <c r="AQ11" s="14"/>
      <c r="AR11" s="8"/>
    </row>
    <row r="12" spans="1:44" x14ac:dyDescent="0.2">
      <c r="A12" s="27"/>
      <c r="B12" s="24" t="s">
        <v>106</v>
      </c>
      <c r="C12" s="12">
        <v>0.1942313779631</v>
      </c>
      <c r="D12" s="12">
        <v>0.1722788058152</v>
      </c>
      <c r="E12" s="12">
        <v>0.1802428299854</v>
      </c>
      <c r="F12" s="12">
        <v>0.18436988578790001</v>
      </c>
      <c r="G12" s="12">
        <v>0.2408581673463</v>
      </c>
      <c r="H12" s="12">
        <v>0.15278400387310001</v>
      </c>
      <c r="I12" s="12">
        <v>0.2506061632339</v>
      </c>
      <c r="J12" s="12">
        <v>0.2361680527917</v>
      </c>
      <c r="K12" s="12">
        <v>0.2277690743728</v>
      </c>
      <c r="L12" s="12">
        <v>0.1340192162287</v>
      </c>
      <c r="M12" s="12">
        <v>0.18270072109630001</v>
      </c>
      <c r="N12" s="12">
        <v>0.2070474235375</v>
      </c>
      <c r="O12" s="12">
        <v>4.5986334616929997E-2</v>
      </c>
      <c r="P12" s="12">
        <v>0.21491587895379999</v>
      </c>
      <c r="Q12" s="12">
        <v>0.15239348086830001</v>
      </c>
      <c r="R12" s="12">
        <v>0.48562548582069998</v>
      </c>
      <c r="S12" s="12">
        <v>0.2685702673732</v>
      </c>
      <c r="T12" s="12">
        <v>0.18232123477090001</v>
      </c>
      <c r="U12" s="12">
        <v>2.7162443163980001E-2</v>
      </c>
      <c r="V12" s="12">
        <v>0</v>
      </c>
      <c r="W12" s="12">
        <v>0</v>
      </c>
      <c r="X12" s="12">
        <v>1</v>
      </c>
      <c r="Y12" s="12">
        <v>0</v>
      </c>
      <c r="Z12" s="12">
        <v>0</v>
      </c>
      <c r="AA12" s="12">
        <v>0</v>
      </c>
      <c r="AB12" s="12">
        <v>0.15628674767459999</v>
      </c>
      <c r="AC12" s="12">
        <v>0.23292308494479999</v>
      </c>
      <c r="AD12" s="12">
        <v>0.33766855028289999</v>
      </c>
      <c r="AE12" s="12">
        <v>0.15145971443719999</v>
      </c>
      <c r="AF12" s="12">
        <v>0.22991095938879999</v>
      </c>
      <c r="AG12" s="12">
        <v>0.2807330330933</v>
      </c>
      <c r="AH12" s="12">
        <v>0.2974222937032</v>
      </c>
      <c r="AI12" s="12">
        <v>0.240169784783</v>
      </c>
      <c r="AJ12" s="12">
        <v>0.18333846049149999</v>
      </c>
      <c r="AK12" s="12">
        <v>0.21461007090000001</v>
      </c>
      <c r="AL12" s="12">
        <v>0</v>
      </c>
      <c r="AM12" s="12">
        <v>0.24935543026590001</v>
      </c>
      <c r="AN12" s="12">
        <v>0.1728937034402</v>
      </c>
      <c r="AO12" s="12">
        <v>0.19089786118829999</v>
      </c>
      <c r="AP12" s="12">
        <v>0.18105498873959999</v>
      </c>
      <c r="AQ12" s="12">
        <v>0.45781371550240002</v>
      </c>
      <c r="AR12" s="8"/>
    </row>
    <row r="13" spans="1:44" x14ac:dyDescent="0.2">
      <c r="A13" s="23"/>
      <c r="B13" s="23"/>
      <c r="C13" s="13">
        <v>233</v>
      </c>
      <c r="D13" s="13">
        <v>51</v>
      </c>
      <c r="E13" s="13">
        <v>56</v>
      </c>
      <c r="F13" s="13">
        <v>64</v>
      </c>
      <c r="G13" s="13">
        <v>62</v>
      </c>
      <c r="H13" s="13">
        <v>15</v>
      </c>
      <c r="I13" s="13">
        <v>46</v>
      </c>
      <c r="J13" s="13">
        <v>43</v>
      </c>
      <c r="K13" s="13">
        <v>61</v>
      </c>
      <c r="L13" s="13">
        <v>64</v>
      </c>
      <c r="M13" s="13">
        <v>135</v>
      </c>
      <c r="N13" s="13">
        <v>95</v>
      </c>
      <c r="O13" s="13">
        <v>8</v>
      </c>
      <c r="P13" s="13">
        <v>31</v>
      </c>
      <c r="Q13" s="13">
        <v>27</v>
      </c>
      <c r="R13" s="13">
        <v>73</v>
      </c>
      <c r="S13" s="13">
        <v>41</v>
      </c>
      <c r="T13" s="13">
        <v>9</v>
      </c>
      <c r="U13" s="13">
        <v>8</v>
      </c>
      <c r="V13" s="13">
        <v>0</v>
      </c>
      <c r="W13" s="13">
        <v>0</v>
      </c>
      <c r="X13" s="13">
        <v>233</v>
      </c>
      <c r="Y13" s="13">
        <v>0</v>
      </c>
      <c r="Z13" s="13">
        <v>0</v>
      </c>
      <c r="AA13" s="13">
        <v>0</v>
      </c>
      <c r="AB13" s="13">
        <v>84</v>
      </c>
      <c r="AC13" s="13">
        <v>26</v>
      </c>
      <c r="AD13" s="13">
        <v>8</v>
      </c>
      <c r="AE13" s="13">
        <v>7</v>
      </c>
      <c r="AF13" s="13">
        <v>24</v>
      </c>
      <c r="AG13" s="13">
        <v>11</v>
      </c>
      <c r="AH13" s="13">
        <v>1</v>
      </c>
      <c r="AI13" s="13">
        <v>4</v>
      </c>
      <c r="AJ13" s="13">
        <v>1</v>
      </c>
      <c r="AK13" s="13">
        <v>66</v>
      </c>
      <c r="AL13" s="13">
        <v>0</v>
      </c>
      <c r="AM13" s="13">
        <v>11</v>
      </c>
      <c r="AN13" s="13">
        <v>42</v>
      </c>
      <c r="AO13" s="13">
        <v>98</v>
      </c>
      <c r="AP13" s="13">
        <v>67</v>
      </c>
      <c r="AQ13" s="13">
        <v>14</v>
      </c>
      <c r="AR13" s="8"/>
    </row>
    <row r="14" spans="1:44" x14ac:dyDescent="0.2">
      <c r="A14" s="23"/>
      <c r="B14" s="23"/>
      <c r="C14" s="14" t="s">
        <v>128</v>
      </c>
      <c r="D14" s="14"/>
      <c r="E14" s="14"/>
      <c r="F14" s="14"/>
      <c r="G14" s="14"/>
      <c r="H14" s="14"/>
      <c r="I14" s="15" t="s">
        <v>137</v>
      </c>
      <c r="J14" s="14"/>
      <c r="K14" s="14"/>
      <c r="L14" s="14"/>
      <c r="M14" s="14"/>
      <c r="N14" s="14"/>
      <c r="O14" s="14"/>
      <c r="P14" s="15" t="s">
        <v>559</v>
      </c>
      <c r="Q14" s="15" t="s">
        <v>159</v>
      </c>
      <c r="R14" s="15" t="s">
        <v>560</v>
      </c>
      <c r="S14" s="15" t="s">
        <v>493</v>
      </c>
      <c r="T14" s="15" t="s">
        <v>160</v>
      </c>
      <c r="U14" s="14"/>
      <c r="V14" s="14"/>
      <c r="W14" s="14"/>
      <c r="X14" s="15" t="s">
        <v>561</v>
      </c>
      <c r="Y14" s="14"/>
      <c r="Z14" s="14"/>
      <c r="AA14" s="14"/>
      <c r="AB14" s="14"/>
      <c r="AC14" s="14"/>
      <c r="AD14" s="14"/>
      <c r="AE14" s="14"/>
      <c r="AF14" s="14"/>
      <c r="AG14" s="14"/>
      <c r="AH14" s="14"/>
      <c r="AI14" s="14"/>
      <c r="AJ14" s="14"/>
      <c r="AK14" s="14"/>
      <c r="AL14" s="14"/>
      <c r="AM14" s="14"/>
      <c r="AN14" s="14"/>
      <c r="AO14" s="14"/>
      <c r="AP14" s="14"/>
      <c r="AQ14" s="14"/>
      <c r="AR14" s="8"/>
    </row>
    <row r="15" spans="1:44" x14ac:dyDescent="0.2">
      <c r="A15" s="27"/>
      <c r="B15" s="24" t="s">
        <v>107</v>
      </c>
      <c r="C15" s="12">
        <v>0.19884037808919999</v>
      </c>
      <c r="D15" s="12">
        <v>0.1835864262345</v>
      </c>
      <c r="E15" s="12">
        <v>0.2068873409002</v>
      </c>
      <c r="F15" s="12">
        <v>0.1783256453572</v>
      </c>
      <c r="G15" s="12">
        <v>0.22743494216660001</v>
      </c>
      <c r="H15" s="12">
        <v>0.26820754968830002</v>
      </c>
      <c r="I15" s="12">
        <v>0.1990558345</v>
      </c>
      <c r="J15" s="12">
        <v>0.172925952695</v>
      </c>
      <c r="K15" s="12">
        <v>0.1618770922468</v>
      </c>
      <c r="L15" s="12">
        <v>0.20097971122239999</v>
      </c>
      <c r="M15" s="12">
        <v>0.1599974295862</v>
      </c>
      <c r="N15" s="12">
        <v>0.2370741935888</v>
      </c>
      <c r="O15" s="12">
        <v>5.0285891741109999E-3</v>
      </c>
      <c r="P15" s="12">
        <v>3.4575430951040001E-2</v>
      </c>
      <c r="Q15" s="12">
        <v>2.7561280463550002E-3</v>
      </c>
      <c r="R15" s="12">
        <v>0.14577529765880001</v>
      </c>
      <c r="S15" s="12">
        <v>0.61460964860270006</v>
      </c>
      <c r="T15" s="12">
        <v>0.58827420819910003</v>
      </c>
      <c r="U15" s="12">
        <v>0.51510152383879992</v>
      </c>
      <c r="V15" s="12">
        <v>0</v>
      </c>
      <c r="W15" s="12">
        <v>0</v>
      </c>
      <c r="X15" s="12">
        <v>0</v>
      </c>
      <c r="Y15" s="12">
        <v>1</v>
      </c>
      <c r="Z15" s="12">
        <v>0</v>
      </c>
      <c r="AA15" s="12">
        <v>0</v>
      </c>
      <c r="AB15" s="12">
        <v>0.12645010089059999</v>
      </c>
      <c r="AC15" s="12">
        <v>0.11367251626990001</v>
      </c>
      <c r="AD15" s="12">
        <v>7.4896814585019997E-2</v>
      </c>
      <c r="AE15" s="12">
        <v>0.17056784578799999</v>
      </c>
      <c r="AF15" s="12">
        <v>0.1392466685555</v>
      </c>
      <c r="AG15" s="12">
        <v>0.30534384505849999</v>
      </c>
      <c r="AH15" s="12">
        <v>9.8278448441639993E-2</v>
      </c>
      <c r="AI15" s="12">
        <v>0.4491488727936</v>
      </c>
      <c r="AJ15" s="12">
        <v>0.27959620403789998</v>
      </c>
      <c r="AK15" s="12">
        <v>0.37437517398019998</v>
      </c>
      <c r="AL15" s="12">
        <v>0.3784570143407</v>
      </c>
      <c r="AM15" s="12">
        <v>0.22319894457860001</v>
      </c>
      <c r="AN15" s="12">
        <v>0.1100570177829</v>
      </c>
      <c r="AO15" s="12">
        <v>0.2152198730813</v>
      </c>
      <c r="AP15" s="12">
        <v>0.25405847955549998</v>
      </c>
      <c r="AQ15" s="12">
        <v>0.13822157031499999</v>
      </c>
      <c r="AR15" s="8"/>
    </row>
    <row r="16" spans="1:44" x14ac:dyDescent="0.2">
      <c r="A16" s="23"/>
      <c r="B16" s="23"/>
      <c r="C16" s="13">
        <v>252</v>
      </c>
      <c r="D16" s="13">
        <v>51</v>
      </c>
      <c r="E16" s="13">
        <v>72</v>
      </c>
      <c r="F16" s="13">
        <v>63</v>
      </c>
      <c r="G16" s="13">
        <v>66</v>
      </c>
      <c r="H16" s="13">
        <v>30</v>
      </c>
      <c r="I16" s="13">
        <v>40</v>
      </c>
      <c r="J16" s="13">
        <v>36</v>
      </c>
      <c r="K16" s="13">
        <v>52</v>
      </c>
      <c r="L16" s="13">
        <v>88</v>
      </c>
      <c r="M16" s="13">
        <v>125</v>
      </c>
      <c r="N16" s="13">
        <v>123</v>
      </c>
      <c r="O16" s="13">
        <v>1</v>
      </c>
      <c r="P16" s="13">
        <v>7</v>
      </c>
      <c r="Q16" s="13">
        <v>1</v>
      </c>
      <c r="R16" s="13">
        <v>26</v>
      </c>
      <c r="S16" s="13">
        <v>82</v>
      </c>
      <c r="T16" s="13">
        <v>34</v>
      </c>
      <c r="U16" s="13">
        <v>83</v>
      </c>
      <c r="V16" s="13">
        <v>0</v>
      </c>
      <c r="W16" s="13">
        <v>0</v>
      </c>
      <c r="X16" s="13">
        <v>0</v>
      </c>
      <c r="Y16" s="13">
        <v>252</v>
      </c>
      <c r="Z16" s="13">
        <v>0</v>
      </c>
      <c r="AA16" s="13">
        <v>0</v>
      </c>
      <c r="AB16" s="13">
        <v>59</v>
      </c>
      <c r="AC16" s="13">
        <v>17</v>
      </c>
      <c r="AD16" s="13">
        <v>3</v>
      </c>
      <c r="AE16" s="13">
        <v>11</v>
      </c>
      <c r="AF16" s="13">
        <v>19</v>
      </c>
      <c r="AG16" s="13">
        <v>12</v>
      </c>
      <c r="AH16" s="13">
        <v>1</v>
      </c>
      <c r="AI16" s="13">
        <v>8</v>
      </c>
      <c r="AJ16" s="13">
        <v>1</v>
      </c>
      <c r="AK16" s="13">
        <v>120</v>
      </c>
      <c r="AL16" s="13">
        <v>1</v>
      </c>
      <c r="AM16" s="13">
        <v>15</v>
      </c>
      <c r="AN16" s="13">
        <v>37</v>
      </c>
      <c r="AO16" s="13">
        <v>103</v>
      </c>
      <c r="AP16" s="13">
        <v>89</v>
      </c>
      <c r="AQ16" s="13">
        <v>7</v>
      </c>
      <c r="AR16" s="8"/>
    </row>
    <row r="17" spans="1:44" x14ac:dyDescent="0.2">
      <c r="A17" s="23"/>
      <c r="B17" s="23"/>
      <c r="C17" s="14" t="s">
        <v>128</v>
      </c>
      <c r="D17" s="14"/>
      <c r="E17" s="14"/>
      <c r="F17" s="14"/>
      <c r="G17" s="14"/>
      <c r="H17" s="14"/>
      <c r="I17" s="14"/>
      <c r="J17" s="14"/>
      <c r="K17" s="14"/>
      <c r="L17" s="14"/>
      <c r="M17" s="14"/>
      <c r="N17" s="15" t="s">
        <v>133</v>
      </c>
      <c r="O17" s="14"/>
      <c r="P17" s="14"/>
      <c r="Q17" s="14"/>
      <c r="R17" s="15" t="s">
        <v>180</v>
      </c>
      <c r="S17" s="15" t="s">
        <v>204</v>
      </c>
      <c r="T17" s="15" t="s">
        <v>204</v>
      </c>
      <c r="U17" s="15" t="s">
        <v>204</v>
      </c>
      <c r="V17" s="14"/>
      <c r="W17" s="14"/>
      <c r="X17" s="14"/>
      <c r="Y17" s="15" t="s">
        <v>562</v>
      </c>
      <c r="Z17" s="14"/>
      <c r="AA17" s="14"/>
      <c r="AB17" s="14"/>
      <c r="AC17" s="14"/>
      <c r="AD17" s="14"/>
      <c r="AE17" s="14"/>
      <c r="AF17" s="14"/>
      <c r="AG17" s="14"/>
      <c r="AH17" s="14"/>
      <c r="AI17" s="15" t="s">
        <v>133</v>
      </c>
      <c r="AJ17" s="14"/>
      <c r="AK17" s="15" t="s">
        <v>548</v>
      </c>
      <c r="AL17" s="14"/>
      <c r="AM17" s="14"/>
      <c r="AN17" s="14"/>
      <c r="AO17" s="15" t="s">
        <v>218</v>
      </c>
      <c r="AP17" s="15" t="s">
        <v>274</v>
      </c>
      <c r="AQ17" s="14"/>
      <c r="AR17" s="8"/>
    </row>
    <row r="18" spans="1:44" x14ac:dyDescent="0.2">
      <c r="A18" s="27"/>
      <c r="B18" s="24" t="s">
        <v>108</v>
      </c>
      <c r="C18" s="12">
        <v>7.5862714506699999E-2</v>
      </c>
      <c r="D18" s="12">
        <v>4.4456312245880002E-2</v>
      </c>
      <c r="E18" s="12">
        <v>0.10271235263</v>
      </c>
      <c r="F18" s="12">
        <v>6.1644346798650003E-2</v>
      </c>
      <c r="G18" s="12">
        <v>8.9979468678939994E-2</v>
      </c>
      <c r="H18" s="12">
        <v>0.1713456659298</v>
      </c>
      <c r="I18" s="12">
        <v>8.1756814199530001E-2</v>
      </c>
      <c r="J18" s="12">
        <v>5.3755924209660001E-2</v>
      </c>
      <c r="K18" s="12">
        <v>6.0126606534939987E-2</v>
      </c>
      <c r="L18" s="12">
        <v>4.4921163761789999E-2</v>
      </c>
      <c r="M18" s="12">
        <v>6.0792208569830003E-2</v>
      </c>
      <c r="N18" s="12">
        <v>9.2874628570029996E-2</v>
      </c>
      <c r="O18" s="12">
        <v>0</v>
      </c>
      <c r="P18" s="12">
        <v>0</v>
      </c>
      <c r="Q18" s="12">
        <v>0</v>
      </c>
      <c r="R18" s="12">
        <v>1.3298785057639999E-2</v>
      </c>
      <c r="S18" s="12">
        <v>8.7984469964079992E-2</v>
      </c>
      <c r="T18" s="12">
        <v>0.1065035749291</v>
      </c>
      <c r="U18" s="12">
        <v>0.43446434213570001</v>
      </c>
      <c r="V18" s="12">
        <v>0</v>
      </c>
      <c r="W18" s="12">
        <v>0</v>
      </c>
      <c r="X18" s="12">
        <v>0</v>
      </c>
      <c r="Y18" s="12">
        <v>0</v>
      </c>
      <c r="Z18" s="12">
        <v>1</v>
      </c>
      <c r="AA18" s="12">
        <v>0</v>
      </c>
      <c r="AB18" s="12">
        <v>1.1304461770320001E-2</v>
      </c>
      <c r="AC18" s="12">
        <v>1.7640075260759999E-2</v>
      </c>
      <c r="AD18" s="12">
        <v>0.27700651882560001</v>
      </c>
      <c r="AE18" s="12">
        <v>0.1069172370104</v>
      </c>
      <c r="AF18" s="12">
        <v>2.895479649988E-2</v>
      </c>
      <c r="AG18" s="12">
        <v>0</v>
      </c>
      <c r="AH18" s="12">
        <v>0.55404149722880003</v>
      </c>
      <c r="AI18" s="12">
        <v>5.9236776332730001E-2</v>
      </c>
      <c r="AJ18" s="12">
        <v>0.53706533547059998</v>
      </c>
      <c r="AK18" s="12">
        <v>0.199366127541</v>
      </c>
      <c r="AL18" s="12">
        <v>0</v>
      </c>
      <c r="AM18" s="12">
        <v>1.8671740549089998E-2</v>
      </c>
      <c r="AN18" s="12">
        <v>8.7380794885800001E-2</v>
      </c>
      <c r="AO18" s="12">
        <v>8.6630604283259999E-2</v>
      </c>
      <c r="AP18" s="12">
        <v>6.5585135673169995E-2</v>
      </c>
      <c r="AQ18" s="12">
        <v>2.4256311195330001E-2</v>
      </c>
      <c r="AR18" s="8"/>
    </row>
    <row r="19" spans="1:44" x14ac:dyDescent="0.2">
      <c r="A19" s="23"/>
      <c r="B19" s="23"/>
      <c r="C19" s="13">
        <v>89</v>
      </c>
      <c r="D19" s="13">
        <v>12</v>
      </c>
      <c r="E19" s="13">
        <v>27</v>
      </c>
      <c r="F19" s="13">
        <v>21</v>
      </c>
      <c r="G19" s="13">
        <v>29</v>
      </c>
      <c r="H19" s="13">
        <v>20</v>
      </c>
      <c r="I19" s="13">
        <v>15</v>
      </c>
      <c r="J19" s="13">
        <v>11</v>
      </c>
      <c r="K19" s="13">
        <v>19</v>
      </c>
      <c r="L19" s="13">
        <v>23</v>
      </c>
      <c r="M19" s="13">
        <v>42</v>
      </c>
      <c r="N19" s="13">
        <v>47</v>
      </c>
      <c r="O19" s="13">
        <v>0</v>
      </c>
      <c r="P19" s="13">
        <v>0</v>
      </c>
      <c r="Q19" s="13">
        <v>0</v>
      </c>
      <c r="R19" s="13">
        <v>1</v>
      </c>
      <c r="S19" s="13">
        <v>14</v>
      </c>
      <c r="T19" s="13">
        <v>7</v>
      </c>
      <c r="U19" s="13">
        <v>61</v>
      </c>
      <c r="V19" s="13">
        <v>0</v>
      </c>
      <c r="W19" s="13">
        <v>0</v>
      </c>
      <c r="X19" s="13">
        <v>0</v>
      </c>
      <c r="Y19" s="13">
        <v>0</v>
      </c>
      <c r="Z19" s="13">
        <v>89</v>
      </c>
      <c r="AA19" s="13">
        <v>0</v>
      </c>
      <c r="AB19" s="13">
        <v>7</v>
      </c>
      <c r="AC19" s="13">
        <v>3</v>
      </c>
      <c r="AD19" s="13">
        <v>4</v>
      </c>
      <c r="AE19" s="13">
        <v>6</v>
      </c>
      <c r="AF19" s="13">
        <v>6</v>
      </c>
      <c r="AG19" s="13">
        <v>0</v>
      </c>
      <c r="AH19" s="13">
        <v>2</v>
      </c>
      <c r="AI19" s="13">
        <v>1</v>
      </c>
      <c r="AJ19" s="13">
        <v>1</v>
      </c>
      <c r="AK19" s="13">
        <v>59</v>
      </c>
      <c r="AL19" s="13">
        <v>0</v>
      </c>
      <c r="AM19" s="13">
        <v>2</v>
      </c>
      <c r="AN19" s="13">
        <v>22</v>
      </c>
      <c r="AO19" s="13">
        <v>40</v>
      </c>
      <c r="AP19" s="13">
        <v>24</v>
      </c>
      <c r="AQ19" s="13">
        <v>1</v>
      </c>
      <c r="AR19" s="8"/>
    </row>
    <row r="20" spans="1:44" x14ac:dyDescent="0.2">
      <c r="A20" s="23"/>
      <c r="B20" s="23"/>
      <c r="C20" s="14" t="s">
        <v>128</v>
      </c>
      <c r="D20" s="14"/>
      <c r="E20" s="14"/>
      <c r="F20" s="14"/>
      <c r="G20" s="14"/>
      <c r="H20" s="15" t="s">
        <v>136</v>
      </c>
      <c r="I20" s="14"/>
      <c r="J20" s="14"/>
      <c r="K20" s="14"/>
      <c r="L20" s="14"/>
      <c r="M20" s="14"/>
      <c r="N20" s="14"/>
      <c r="O20" s="14"/>
      <c r="P20" s="14"/>
      <c r="Q20" s="14"/>
      <c r="R20" s="14"/>
      <c r="S20" s="15" t="s">
        <v>264</v>
      </c>
      <c r="T20" s="15" t="s">
        <v>264</v>
      </c>
      <c r="U20" s="15" t="s">
        <v>563</v>
      </c>
      <c r="V20" s="14"/>
      <c r="W20" s="14"/>
      <c r="X20" s="14"/>
      <c r="Y20" s="14"/>
      <c r="Z20" s="15" t="s">
        <v>171</v>
      </c>
      <c r="AA20" s="14"/>
      <c r="AB20" s="14"/>
      <c r="AC20" s="14"/>
      <c r="AD20" s="15" t="s">
        <v>564</v>
      </c>
      <c r="AE20" s="15" t="s">
        <v>154</v>
      </c>
      <c r="AF20" s="14"/>
      <c r="AG20" s="14"/>
      <c r="AH20" s="15" t="s">
        <v>499</v>
      </c>
      <c r="AI20" s="14"/>
      <c r="AJ20" s="15" t="s">
        <v>565</v>
      </c>
      <c r="AK20" s="15" t="s">
        <v>257</v>
      </c>
      <c r="AL20" s="14"/>
      <c r="AM20" s="14"/>
      <c r="AN20" s="14"/>
      <c r="AO20" s="14"/>
      <c r="AP20" s="14"/>
      <c r="AQ20" s="14"/>
      <c r="AR20" s="8"/>
    </row>
    <row r="21" spans="1:44" x14ac:dyDescent="0.2">
      <c r="A21" s="27"/>
      <c r="B21" s="24" t="s">
        <v>109</v>
      </c>
      <c r="C21" s="12">
        <v>5.7707436134790003E-3</v>
      </c>
      <c r="D21" s="12">
        <v>0</v>
      </c>
      <c r="E21" s="12">
        <v>3.4387109522799999E-3</v>
      </c>
      <c r="F21" s="12">
        <v>1.084605190527E-2</v>
      </c>
      <c r="G21" s="12">
        <v>7.4318575068200001E-3</v>
      </c>
      <c r="H21" s="12">
        <v>1.12005368255E-2</v>
      </c>
      <c r="I21" s="12">
        <v>2.3083618729719999E-3</v>
      </c>
      <c r="J21" s="12">
        <v>4.0206070448189999E-3</v>
      </c>
      <c r="K21" s="12">
        <v>8.437703363188E-3</v>
      </c>
      <c r="L21" s="12">
        <v>2.3163067118440002E-3</v>
      </c>
      <c r="M21" s="12">
        <v>5.6041460529569999E-3</v>
      </c>
      <c r="N21" s="12">
        <v>6.1067128577490014E-3</v>
      </c>
      <c r="O21" s="12">
        <v>0</v>
      </c>
      <c r="P21" s="12">
        <v>0</v>
      </c>
      <c r="Q21" s="12">
        <v>5.8125689930210002E-3</v>
      </c>
      <c r="R21" s="12">
        <v>2.304011385673E-2</v>
      </c>
      <c r="S21" s="12">
        <v>0</v>
      </c>
      <c r="T21" s="12">
        <v>0</v>
      </c>
      <c r="U21" s="12">
        <v>4.9471673369969986E-3</v>
      </c>
      <c r="V21" s="12">
        <v>0</v>
      </c>
      <c r="W21" s="12">
        <v>0</v>
      </c>
      <c r="X21" s="12">
        <v>0</v>
      </c>
      <c r="Y21" s="12">
        <v>0</v>
      </c>
      <c r="Z21" s="12">
        <v>0</v>
      </c>
      <c r="AA21" s="12">
        <v>1</v>
      </c>
      <c r="AB21" s="12">
        <v>5.8111713649470001E-3</v>
      </c>
      <c r="AC21" s="12">
        <v>6.0389743344129998E-3</v>
      </c>
      <c r="AD21" s="12">
        <v>0</v>
      </c>
      <c r="AE21" s="12">
        <v>0</v>
      </c>
      <c r="AF21" s="12">
        <v>5.7603455236030004E-3</v>
      </c>
      <c r="AG21" s="12">
        <v>0</v>
      </c>
      <c r="AH21" s="12">
        <v>0</v>
      </c>
      <c r="AI21" s="12">
        <v>0</v>
      </c>
      <c r="AJ21" s="12">
        <v>0</v>
      </c>
      <c r="AK21" s="12">
        <v>8.0648314557260001E-3</v>
      </c>
      <c r="AL21" s="12">
        <v>0</v>
      </c>
      <c r="AM21" s="12">
        <v>8.6282681925650001E-3</v>
      </c>
      <c r="AN21" s="12">
        <v>2.6861468211989998E-3</v>
      </c>
      <c r="AO21" s="12">
        <v>1.131030437661E-2</v>
      </c>
      <c r="AP21" s="12">
        <v>0</v>
      </c>
      <c r="AQ21" s="12">
        <v>0</v>
      </c>
      <c r="AR21" s="8"/>
    </row>
    <row r="22" spans="1:44" x14ac:dyDescent="0.2">
      <c r="A22" s="23"/>
      <c r="B22" s="23"/>
      <c r="C22" s="13">
        <v>9</v>
      </c>
      <c r="D22" s="13">
        <v>0</v>
      </c>
      <c r="E22" s="13">
        <v>2</v>
      </c>
      <c r="F22" s="13">
        <v>4</v>
      </c>
      <c r="G22" s="13">
        <v>3</v>
      </c>
      <c r="H22" s="13">
        <v>2</v>
      </c>
      <c r="I22" s="13">
        <v>1</v>
      </c>
      <c r="J22" s="13">
        <v>1</v>
      </c>
      <c r="K22" s="13">
        <v>3</v>
      </c>
      <c r="L22" s="13">
        <v>1</v>
      </c>
      <c r="M22" s="13">
        <v>4</v>
      </c>
      <c r="N22" s="13">
        <v>5</v>
      </c>
      <c r="O22" s="13">
        <v>0</v>
      </c>
      <c r="P22" s="13">
        <v>0</v>
      </c>
      <c r="Q22" s="13">
        <v>1</v>
      </c>
      <c r="R22" s="13">
        <v>5</v>
      </c>
      <c r="S22" s="13">
        <v>0</v>
      </c>
      <c r="T22" s="13">
        <v>0</v>
      </c>
      <c r="U22" s="13">
        <v>1</v>
      </c>
      <c r="V22" s="13">
        <v>0</v>
      </c>
      <c r="W22" s="13">
        <v>0</v>
      </c>
      <c r="X22" s="13">
        <v>0</v>
      </c>
      <c r="Y22" s="13">
        <v>0</v>
      </c>
      <c r="Z22" s="13">
        <v>0</v>
      </c>
      <c r="AA22" s="13">
        <v>9</v>
      </c>
      <c r="AB22" s="13">
        <v>4</v>
      </c>
      <c r="AC22" s="13">
        <v>1</v>
      </c>
      <c r="AD22" s="13">
        <v>0</v>
      </c>
      <c r="AE22" s="13">
        <v>0</v>
      </c>
      <c r="AF22" s="13">
        <v>1</v>
      </c>
      <c r="AG22" s="13">
        <v>0</v>
      </c>
      <c r="AH22" s="13">
        <v>0</v>
      </c>
      <c r="AI22" s="13">
        <v>0</v>
      </c>
      <c r="AJ22" s="13">
        <v>0</v>
      </c>
      <c r="AK22" s="13">
        <v>3</v>
      </c>
      <c r="AL22" s="13">
        <v>0</v>
      </c>
      <c r="AM22" s="13">
        <v>1</v>
      </c>
      <c r="AN22" s="13">
        <v>1</v>
      </c>
      <c r="AO22" s="13">
        <v>7</v>
      </c>
      <c r="AP22" s="13">
        <v>0</v>
      </c>
      <c r="AQ22" s="13">
        <v>0</v>
      </c>
      <c r="AR22" s="8"/>
    </row>
    <row r="23" spans="1:44" x14ac:dyDescent="0.2">
      <c r="A23" s="23"/>
      <c r="B23" s="23"/>
      <c r="C23" s="14" t="s">
        <v>128</v>
      </c>
      <c r="D23" s="14"/>
      <c r="E23" s="14"/>
      <c r="F23" s="14"/>
      <c r="G23" s="14"/>
      <c r="H23" s="14"/>
      <c r="I23" s="14"/>
      <c r="J23" s="14"/>
      <c r="K23" s="14"/>
      <c r="L23" s="14"/>
      <c r="M23" s="14"/>
      <c r="N23" s="14"/>
      <c r="O23" s="14"/>
      <c r="P23" s="14"/>
      <c r="Q23" s="14"/>
      <c r="R23" s="14"/>
      <c r="S23" s="14"/>
      <c r="T23" s="14"/>
      <c r="U23" s="14"/>
      <c r="V23" s="14"/>
      <c r="W23" s="14"/>
      <c r="X23" s="14"/>
      <c r="Y23" s="14"/>
      <c r="Z23" s="14"/>
      <c r="AA23" s="15" t="s">
        <v>566</v>
      </c>
      <c r="AB23" s="14"/>
      <c r="AC23" s="14"/>
      <c r="AD23" s="14"/>
      <c r="AE23" s="14"/>
      <c r="AF23" s="14"/>
      <c r="AG23" s="14"/>
      <c r="AH23" s="14"/>
      <c r="AI23" s="14"/>
      <c r="AJ23" s="14"/>
      <c r="AK23" s="14"/>
      <c r="AL23" s="14"/>
      <c r="AM23" s="14"/>
      <c r="AN23" s="14"/>
      <c r="AO23" s="14"/>
      <c r="AP23" s="14"/>
      <c r="AQ23" s="14"/>
      <c r="AR23" s="8"/>
    </row>
    <row r="24" spans="1:44" x14ac:dyDescent="0.2">
      <c r="A24" s="27"/>
      <c r="B24" s="24" t="s">
        <v>67</v>
      </c>
      <c r="C24" s="12">
        <v>1</v>
      </c>
      <c r="D24" s="12">
        <v>1</v>
      </c>
      <c r="E24" s="12">
        <v>1</v>
      </c>
      <c r="F24" s="12">
        <v>1</v>
      </c>
      <c r="G24" s="12">
        <v>1</v>
      </c>
      <c r="H24" s="12">
        <v>1</v>
      </c>
      <c r="I24" s="12">
        <v>1</v>
      </c>
      <c r="J24" s="12">
        <v>1</v>
      </c>
      <c r="K24" s="12">
        <v>1</v>
      </c>
      <c r="L24" s="12">
        <v>1</v>
      </c>
      <c r="M24" s="12">
        <v>1</v>
      </c>
      <c r="N24" s="12">
        <v>1</v>
      </c>
      <c r="O24" s="12">
        <v>1</v>
      </c>
      <c r="P24" s="12">
        <v>1</v>
      </c>
      <c r="Q24" s="12">
        <v>1</v>
      </c>
      <c r="R24" s="12">
        <v>1</v>
      </c>
      <c r="S24" s="12">
        <v>1</v>
      </c>
      <c r="T24" s="12">
        <v>1</v>
      </c>
      <c r="U24" s="12">
        <v>1</v>
      </c>
      <c r="V24" s="12">
        <v>1</v>
      </c>
      <c r="W24" s="12">
        <v>1</v>
      </c>
      <c r="X24" s="12">
        <v>1</v>
      </c>
      <c r="Y24" s="12">
        <v>1</v>
      </c>
      <c r="Z24" s="12">
        <v>1</v>
      </c>
      <c r="AA24" s="12">
        <v>1</v>
      </c>
      <c r="AB24" s="12">
        <v>1</v>
      </c>
      <c r="AC24" s="12">
        <v>1</v>
      </c>
      <c r="AD24" s="12">
        <v>1</v>
      </c>
      <c r="AE24" s="12">
        <v>1</v>
      </c>
      <c r="AF24" s="12">
        <v>1</v>
      </c>
      <c r="AG24" s="12">
        <v>1</v>
      </c>
      <c r="AH24" s="12">
        <v>1</v>
      </c>
      <c r="AI24" s="12">
        <v>1</v>
      </c>
      <c r="AJ24" s="12">
        <v>1</v>
      </c>
      <c r="AK24" s="12">
        <v>1</v>
      </c>
      <c r="AL24" s="12">
        <v>1</v>
      </c>
      <c r="AM24" s="12">
        <v>1</v>
      </c>
      <c r="AN24" s="12">
        <v>1</v>
      </c>
      <c r="AO24" s="12">
        <v>1</v>
      </c>
      <c r="AP24" s="12">
        <v>1</v>
      </c>
      <c r="AQ24" s="12">
        <v>1</v>
      </c>
      <c r="AR24" s="8"/>
    </row>
    <row r="25" spans="1:44" x14ac:dyDescent="0.2">
      <c r="A25" s="23"/>
      <c r="B25" s="23"/>
      <c r="C25" s="13">
        <v>1240</v>
      </c>
      <c r="D25" s="13">
        <v>265</v>
      </c>
      <c r="E25" s="13">
        <v>329</v>
      </c>
      <c r="F25" s="13">
        <v>350</v>
      </c>
      <c r="G25" s="13">
        <v>296</v>
      </c>
      <c r="H25" s="13">
        <v>109</v>
      </c>
      <c r="I25" s="13">
        <v>195</v>
      </c>
      <c r="J25" s="13">
        <v>200</v>
      </c>
      <c r="K25" s="13">
        <v>289</v>
      </c>
      <c r="L25" s="13">
        <v>415</v>
      </c>
      <c r="M25" s="13">
        <v>736</v>
      </c>
      <c r="N25" s="13">
        <v>483</v>
      </c>
      <c r="O25" s="13">
        <v>315</v>
      </c>
      <c r="P25" s="13">
        <v>125</v>
      </c>
      <c r="Q25" s="13">
        <v>163</v>
      </c>
      <c r="R25" s="13">
        <v>166</v>
      </c>
      <c r="S25" s="13">
        <v>142</v>
      </c>
      <c r="T25" s="13">
        <v>55</v>
      </c>
      <c r="U25" s="13">
        <v>157</v>
      </c>
      <c r="V25" s="13">
        <v>296</v>
      </c>
      <c r="W25" s="13">
        <v>361</v>
      </c>
      <c r="X25" s="13">
        <v>233</v>
      </c>
      <c r="Y25" s="13">
        <v>252</v>
      </c>
      <c r="Z25" s="13">
        <v>89</v>
      </c>
      <c r="AA25" s="13">
        <v>9</v>
      </c>
      <c r="AB25" s="13">
        <v>551</v>
      </c>
      <c r="AC25" s="13">
        <v>125</v>
      </c>
      <c r="AD25" s="13">
        <v>25</v>
      </c>
      <c r="AE25" s="13">
        <v>54</v>
      </c>
      <c r="AF25" s="13">
        <v>100</v>
      </c>
      <c r="AG25" s="13">
        <v>35</v>
      </c>
      <c r="AH25" s="13">
        <v>5</v>
      </c>
      <c r="AI25" s="13">
        <v>16</v>
      </c>
      <c r="AJ25" s="13">
        <v>3</v>
      </c>
      <c r="AK25" s="13">
        <v>317</v>
      </c>
      <c r="AL25" s="13">
        <v>3</v>
      </c>
      <c r="AM25" s="13">
        <v>62</v>
      </c>
      <c r="AN25" s="13">
        <v>266</v>
      </c>
      <c r="AO25" s="13">
        <v>502</v>
      </c>
      <c r="AP25" s="13">
        <v>366</v>
      </c>
      <c r="AQ25" s="13">
        <v>37</v>
      </c>
      <c r="AR25" s="8"/>
    </row>
    <row r="26" spans="1:44" x14ac:dyDescent="0.2">
      <c r="A26" s="23"/>
      <c r="B26" s="23"/>
      <c r="C26" s="14" t="s">
        <v>128</v>
      </c>
      <c r="D26" s="14" t="s">
        <v>128</v>
      </c>
      <c r="E26" s="14" t="s">
        <v>128</v>
      </c>
      <c r="F26" s="14" t="s">
        <v>128</v>
      </c>
      <c r="G26" s="14" t="s">
        <v>128</v>
      </c>
      <c r="H26" s="14" t="s">
        <v>128</v>
      </c>
      <c r="I26" s="14" t="s">
        <v>128</v>
      </c>
      <c r="J26" s="14" t="s">
        <v>128</v>
      </c>
      <c r="K26" s="14" t="s">
        <v>128</v>
      </c>
      <c r="L26" s="14" t="s">
        <v>128</v>
      </c>
      <c r="M26" s="14" t="s">
        <v>128</v>
      </c>
      <c r="N26" s="14" t="s">
        <v>128</v>
      </c>
      <c r="O26" s="14" t="s">
        <v>128</v>
      </c>
      <c r="P26" s="14" t="s">
        <v>128</v>
      </c>
      <c r="Q26" s="14" t="s">
        <v>128</v>
      </c>
      <c r="R26" s="14" t="s">
        <v>128</v>
      </c>
      <c r="S26" s="14" t="s">
        <v>128</v>
      </c>
      <c r="T26" s="14" t="s">
        <v>128</v>
      </c>
      <c r="U26" s="14" t="s">
        <v>128</v>
      </c>
      <c r="V26" s="14" t="s">
        <v>128</v>
      </c>
      <c r="W26" s="14" t="s">
        <v>128</v>
      </c>
      <c r="X26" s="14" t="s">
        <v>128</v>
      </c>
      <c r="Y26" s="14" t="s">
        <v>128</v>
      </c>
      <c r="Z26" s="14" t="s">
        <v>128</v>
      </c>
      <c r="AA26" s="14" t="s">
        <v>128</v>
      </c>
      <c r="AB26" s="14" t="s">
        <v>128</v>
      </c>
      <c r="AC26" s="14" t="s">
        <v>128</v>
      </c>
      <c r="AD26" s="14" t="s">
        <v>128</v>
      </c>
      <c r="AE26" s="14" t="s">
        <v>128</v>
      </c>
      <c r="AF26" s="14" t="s">
        <v>128</v>
      </c>
      <c r="AG26" s="14" t="s">
        <v>128</v>
      </c>
      <c r="AH26" s="14" t="s">
        <v>128</v>
      </c>
      <c r="AI26" s="14" t="s">
        <v>128</v>
      </c>
      <c r="AJ26" s="14" t="s">
        <v>128</v>
      </c>
      <c r="AK26" s="14" t="s">
        <v>128</v>
      </c>
      <c r="AL26" s="14" t="s">
        <v>128</v>
      </c>
      <c r="AM26" s="14" t="s">
        <v>128</v>
      </c>
      <c r="AN26" s="14" t="s">
        <v>128</v>
      </c>
      <c r="AO26" s="14" t="s">
        <v>128</v>
      </c>
      <c r="AP26" s="14" t="s">
        <v>128</v>
      </c>
      <c r="AQ26" s="14" t="s">
        <v>128</v>
      </c>
      <c r="AR26" s="8"/>
    </row>
    <row r="27" spans="1:44" x14ac:dyDescent="0.2">
      <c r="A27" s="16" t="s">
        <v>567</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row>
    <row r="28" spans="1:44" x14ac:dyDescent="0.2">
      <c r="A28" s="18" t="s">
        <v>144</v>
      </c>
    </row>
  </sheetData>
  <mergeCells count="18">
    <mergeCell ref="B21:B23"/>
    <mergeCell ref="B24:B26"/>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s>
  <hyperlinks>
    <hyperlink ref="A1" location="'TOC'!A1:A1" display="Back to TOC" xr:uid="{00000000-0004-0000-31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R19"/>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2"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568</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8"/>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8"/>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569</v>
      </c>
      <c r="B6" s="24" t="s">
        <v>95</v>
      </c>
      <c r="C6" s="12">
        <v>0.48771249586889998</v>
      </c>
      <c r="D6" s="12">
        <v>0.5078124464839</v>
      </c>
      <c r="E6" s="12">
        <v>0.48385506763489999</v>
      </c>
      <c r="F6" s="12">
        <v>0.48652251270300001</v>
      </c>
      <c r="G6" s="12">
        <v>0.47582735635700002</v>
      </c>
      <c r="H6" s="12">
        <v>0.50418403471819995</v>
      </c>
      <c r="I6" s="12">
        <v>0.43669987322129999</v>
      </c>
      <c r="J6" s="12">
        <v>0.44095421904059989</v>
      </c>
      <c r="K6" s="12">
        <v>0.45405851902</v>
      </c>
      <c r="L6" s="12">
        <v>0.56604514378949999</v>
      </c>
      <c r="M6" s="12">
        <v>1</v>
      </c>
      <c r="N6" s="12">
        <v>0</v>
      </c>
      <c r="O6" s="12">
        <v>0.50344688269610005</v>
      </c>
      <c r="P6" s="12">
        <v>0.52470772155230005</v>
      </c>
      <c r="Q6" s="12">
        <v>0.62692715514179997</v>
      </c>
      <c r="R6" s="12">
        <v>0.48026752047100002</v>
      </c>
      <c r="S6" s="12">
        <v>0.43709925987140003</v>
      </c>
      <c r="T6" s="12">
        <v>0.42921749083350003</v>
      </c>
      <c r="U6" s="12">
        <v>0.3854262256698</v>
      </c>
      <c r="V6" s="12">
        <v>0.60306660717790006</v>
      </c>
      <c r="W6" s="12">
        <v>0.50780512539550005</v>
      </c>
      <c r="X6" s="12">
        <v>0.45979025359359998</v>
      </c>
      <c r="Y6" s="12">
        <v>0.39328766009420002</v>
      </c>
      <c r="Z6" s="12">
        <v>0.39027004014670003</v>
      </c>
      <c r="AA6" s="12">
        <v>0.47295882738779998</v>
      </c>
      <c r="AB6" s="12">
        <v>0.50071614001690001</v>
      </c>
      <c r="AC6" s="12">
        <v>0.57168368033479999</v>
      </c>
      <c r="AD6" s="12">
        <v>0.35662398163359998</v>
      </c>
      <c r="AE6" s="12">
        <v>0.41151122242429999</v>
      </c>
      <c r="AF6" s="12">
        <v>0.44499150006749999</v>
      </c>
      <c r="AG6" s="12">
        <v>0.55838111342789998</v>
      </c>
      <c r="AH6" s="12">
        <v>0.12171353227410001</v>
      </c>
      <c r="AI6" s="12">
        <v>0.48921500958149999</v>
      </c>
      <c r="AJ6" s="12">
        <v>0.18333846049149999</v>
      </c>
      <c r="AK6" s="12">
        <v>0.47798166424330002</v>
      </c>
      <c r="AL6" s="12">
        <v>0.38487342975450001</v>
      </c>
      <c r="AM6" s="12">
        <v>0.48214863646689998</v>
      </c>
      <c r="AN6" s="12">
        <v>0.42702025391760001</v>
      </c>
      <c r="AO6" s="12">
        <v>0.45539209112790002</v>
      </c>
      <c r="AP6" s="12">
        <v>0.56909894609269995</v>
      </c>
      <c r="AQ6" s="12">
        <v>0.67232196474310002</v>
      </c>
      <c r="AR6" s="8"/>
    </row>
    <row r="7" spans="1:44" x14ac:dyDescent="0.2">
      <c r="A7" s="28"/>
      <c r="B7" s="23"/>
      <c r="C7" s="13">
        <v>736</v>
      </c>
      <c r="D7" s="13">
        <v>160</v>
      </c>
      <c r="E7" s="13">
        <v>190</v>
      </c>
      <c r="F7" s="13">
        <v>213</v>
      </c>
      <c r="G7" s="13">
        <v>173</v>
      </c>
      <c r="H7" s="13">
        <v>69</v>
      </c>
      <c r="I7" s="13">
        <v>107</v>
      </c>
      <c r="J7" s="13">
        <v>111</v>
      </c>
      <c r="K7" s="13">
        <v>158</v>
      </c>
      <c r="L7" s="13">
        <v>275</v>
      </c>
      <c r="M7" s="13">
        <v>736</v>
      </c>
      <c r="N7" s="13">
        <v>0</v>
      </c>
      <c r="O7" s="13">
        <v>195</v>
      </c>
      <c r="P7" s="13">
        <v>76</v>
      </c>
      <c r="Q7" s="13">
        <v>117</v>
      </c>
      <c r="R7" s="13">
        <v>99</v>
      </c>
      <c r="S7" s="13">
        <v>81</v>
      </c>
      <c r="T7" s="13">
        <v>26</v>
      </c>
      <c r="U7" s="13">
        <v>77</v>
      </c>
      <c r="V7" s="13">
        <v>206</v>
      </c>
      <c r="W7" s="13">
        <v>224</v>
      </c>
      <c r="X7" s="13">
        <v>135</v>
      </c>
      <c r="Y7" s="13">
        <v>125</v>
      </c>
      <c r="Z7" s="13">
        <v>42</v>
      </c>
      <c r="AA7" s="13">
        <v>4</v>
      </c>
      <c r="AB7" s="13">
        <v>337</v>
      </c>
      <c r="AC7" s="13">
        <v>84</v>
      </c>
      <c r="AD7" s="13">
        <v>13</v>
      </c>
      <c r="AE7" s="13">
        <v>30</v>
      </c>
      <c r="AF7" s="13">
        <v>56</v>
      </c>
      <c r="AG7" s="13">
        <v>23</v>
      </c>
      <c r="AH7" s="13">
        <v>2</v>
      </c>
      <c r="AI7" s="13">
        <v>10</v>
      </c>
      <c r="AJ7" s="13">
        <v>1</v>
      </c>
      <c r="AK7" s="13">
        <v>177</v>
      </c>
      <c r="AL7" s="13">
        <v>1</v>
      </c>
      <c r="AM7" s="13">
        <v>37</v>
      </c>
      <c r="AN7" s="13">
        <v>144</v>
      </c>
      <c r="AO7" s="13">
        <v>279</v>
      </c>
      <c r="AP7" s="13">
        <v>245</v>
      </c>
      <c r="AQ7" s="13">
        <v>26</v>
      </c>
      <c r="AR7" s="8"/>
    </row>
    <row r="8" spans="1:44" x14ac:dyDescent="0.2">
      <c r="A8" s="28"/>
      <c r="B8" s="23"/>
      <c r="C8" s="14" t="s">
        <v>128</v>
      </c>
      <c r="D8" s="14"/>
      <c r="E8" s="14"/>
      <c r="F8" s="14"/>
      <c r="G8" s="14"/>
      <c r="H8" s="14"/>
      <c r="I8" s="14"/>
      <c r="J8" s="14"/>
      <c r="K8" s="14"/>
      <c r="L8" s="14"/>
      <c r="M8" s="15" t="s">
        <v>197</v>
      </c>
      <c r="N8" s="14"/>
      <c r="O8" s="14"/>
      <c r="P8" s="14"/>
      <c r="Q8" s="15" t="s">
        <v>160</v>
      </c>
      <c r="R8" s="14"/>
      <c r="S8" s="14"/>
      <c r="T8" s="14"/>
      <c r="U8" s="14"/>
      <c r="V8" s="15" t="s">
        <v>132</v>
      </c>
      <c r="W8" s="14"/>
      <c r="X8" s="14"/>
      <c r="Y8" s="14"/>
      <c r="Z8" s="14"/>
      <c r="AA8" s="14"/>
      <c r="AB8" s="14"/>
      <c r="AC8" s="14"/>
      <c r="AD8" s="14"/>
      <c r="AE8" s="14"/>
      <c r="AF8" s="14"/>
      <c r="AG8" s="14"/>
      <c r="AH8" s="14"/>
      <c r="AI8" s="14"/>
      <c r="AJ8" s="14"/>
      <c r="AK8" s="14"/>
      <c r="AL8" s="14"/>
      <c r="AM8" s="14"/>
      <c r="AN8" s="14"/>
      <c r="AO8" s="14"/>
      <c r="AP8" s="14"/>
      <c r="AQ8" s="14"/>
      <c r="AR8" s="8"/>
    </row>
    <row r="9" spans="1:44" x14ac:dyDescent="0.2">
      <c r="A9" s="27"/>
      <c r="B9" s="24" t="s">
        <v>96</v>
      </c>
      <c r="C9" s="12">
        <v>0.49946699131049999</v>
      </c>
      <c r="D9" s="12">
        <v>0.4853848324276</v>
      </c>
      <c r="E9" s="12">
        <v>0.50288233289560003</v>
      </c>
      <c r="F9" s="12">
        <v>0.49588954759859999</v>
      </c>
      <c r="G9" s="12">
        <v>0.51223234513560001</v>
      </c>
      <c r="H9" s="12">
        <v>0.4958159652818</v>
      </c>
      <c r="I9" s="12">
        <v>0.54154130545199997</v>
      </c>
      <c r="J9" s="12">
        <v>0.54648194441010001</v>
      </c>
      <c r="K9" s="12">
        <v>0.52647733909000005</v>
      </c>
      <c r="L9" s="12">
        <v>0.42346594345479999</v>
      </c>
      <c r="M9" s="12">
        <v>0</v>
      </c>
      <c r="N9" s="12">
        <v>1</v>
      </c>
      <c r="O9" s="12">
        <v>0.49081879815980001</v>
      </c>
      <c r="P9" s="12">
        <v>0.46216471354580002</v>
      </c>
      <c r="Q9" s="12">
        <v>0.34348210190770001</v>
      </c>
      <c r="R9" s="12">
        <v>0.50898647696669996</v>
      </c>
      <c r="S9" s="12">
        <v>0.55617445717909997</v>
      </c>
      <c r="T9" s="12">
        <v>0.57078250916649997</v>
      </c>
      <c r="U9" s="12">
        <v>0.60897321997349996</v>
      </c>
      <c r="V9" s="12">
        <v>0.3779333727834</v>
      </c>
      <c r="W9" s="12">
        <v>0.47559836093649999</v>
      </c>
      <c r="X9" s="12">
        <v>0.5328592189436</v>
      </c>
      <c r="Y9" s="12">
        <v>0.59594303734760001</v>
      </c>
      <c r="Z9" s="12">
        <v>0.60972995985330003</v>
      </c>
      <c r="AA9" s="12">
        <v>0.52704117261219996</v>
      </c>
      <c r="AB9" s="12">
        <v>0.48780920552540002</v>
      </c>
      <c r="AC9" s="12">
        <v>0.41464320059940002</v>
      </c>
      <c r="AD9" s="12">
        <v>0.64337601836640002</v>
      </c>
      <c r="AE9" s="12">
        <v>0.58848877757570006</v>
      </c>
      <c r="AF9" s="12">
        <v>0.54713442939739998</v>
      </c>
      <c r="AG9" s="12">
        <v>0.44161888657210002</v>
      </c>
      <c r="AH9" s="12">
        <v>0.87828646772590002</v>
      </c>
      <c r="AI9" s="12">
        <v>0.51078499041850001</v>
      </c>
      <c r="AJ9" s="12">
        <v>0.81666153950850007</v>
      </c>
      <c r="AK9" s="12">
        <v>0.502883183899</v>
      </c>
      <c r="AL9" s="12">
        <v>0.23666955590479999</v>
      </c>
      <c r="AM9" s="12">
        <v>0.50210993893160005</v>
      </c>
      <c r="AN9" s="12">
        <v>0.56385700355680002</v>
      </c>
      <c r="AO9" s="12">
        <v>0.53270403725350002</v>
      </c>
      <c r="AP9" s="12">
        <v>0.4202479965125</v>
      </c>
      <c r="AQ9" s="12">
        <v>0.27824591526929998</v>
      </c>
      <c r="AR9" s="8"/>
    </row>
    <row r="10" spans="1:44" x14ac:dyDescent="0.2">
      <c r="A10" s="28"/>
      <c r="B10" s="23"/>
      <c r="C10" s="13">
        <v>484</v>
      </c>
      <c r="D10" s="13">
        <v>103</v>
      </c>
      <c r="E10" s="13">
        <v>133</v>
      </c>
      <c r="F10" s="13">
        <v>130</v>
      </c>
      <c r="G10" s="13">
        <v>118</v>
      </c>
      <c r="H10" s="13">
        <v>40</v>
      </c>
      <c r="I10" s="13">
        <v>81</v>
      </c>
      <c r="J10" s="13">
        <v>86</v>
      </c>
      <c r="K10" s="13">
        <v>125</v>
      </c>
      <c r="L10" s="13">
        <v>136</v>
      </c>
      <c r="M10" s="13">
        <v>0</v>
      </c>
      <c r="N10" s="13">
        <v>484</v>
      </c>
      <c r="O10" s="13">
        <v>118</v>
      </c>
      <c r="P10" s="13">
        <v>47</v>
      </c>
      <c r="Q10" s="13">
        <v>41</v>
      </c>
      <c r="R10" s="13">
        <v>65</v>
      </c>
      <c r="S10" s="13">
        <v>59</v>
      </c>
      <c r="T10" s="13">
        <v>29</v>
      </c>
      <c r="U10" s="13">
        <v>79</v>
      </c>
      <c r="V10" s="13">
        <v>84</v>
      </c>
      <c r="W10" s="13">
        <v>129</v>
      </c>
      <c r="X10" s="13">
        <v>95</v>
      </c>
      <c r="Y10" s="13">
        <v>123</v>
      </c>
      <c r="Z10" s="13">
        <v>47</v>
      </c>
      <c r="AA10" s="13">
        <v>5</v>
      </c>
      <c r="AB10" s="13">
        <v>207</v>
      </c>
      <c r="AC10" s="13">
        <v>39</v>
      </c>
      <c r="AD10" s="13">
        <v>12</v>
      </c>
      <c r="AE10" s="13">
        <v>24</v>
      </c>
      <c r="AF10" s="13">
        <v>41</v>
      </c>
      <c r="AG10" s="13">
        <v>12</v>
      </c>
      <c r="AH10" s="13">
        <v>3</v>
      </c>
      <c r="AI10" s="13">
        <v>6</v>
      </c>
      <c r="AJ10" s="13">
        <v>2</v>
      </c>
      <c r="AK10" s="13">
        <v>134</v>
      </c>
      <c r="AL10" s="13">
        <v>1</v>
      </c>
      <c r="AM10" s="13">
        <v>23</v>
      </c>
      <c r="AN10" s="13">
        <v>119</v>
      </c>
      <c r="AO10" s="13">
        <v>214</v>
      </c>
      <c r="AP10" s="13">
        <v>117</v>
      </c>
      <c r="AQ10" s="13">
        <v>9</v>
      </c>
      <c r="AR10" s="8"/>
    </row>
    <row r="11" spans="1:44" x14ac:dyDescent="0.2">
      <c r="A11" s="28"/>
      <c r="B11" s="23"/>
      <c r="C11" s="14" t="s">
        <v>128</v>
      </c>
      <c r="D11" s="14"/>
      <c r="E11" s="14"/>
      <c r="F11" s="14"/>
      <c r="G11" s="14"/>
      <c r="H11" s="14"/>
      <c r="I11" s="14"/>
      <c r="J11" s="14"/>
      <c r="K11" s="14"/>
      <c r="L11" s="14"/>
      <c r="M11" s="14"/>
      <c r="N11" s="15" t="s">
        <v>154</v>
      </c>
      <c r="O11" s="14"/>
      <c r="P11" s="14"/>
      <c r="Q11" s="14"/>
      <c r="R11" s="14"/>
      <c r="S11" s="14"/>
      <c r="T11" s="14"/>
      <c r="U11" s="15" t="s">
        <v>218</v>
      </c>
      <c r="V11" s="14"/>
      <c r="W11" s="14"/>
      <c r="X11" s="14"/>
      <c r="Y11" s="15" t="s">
        <v>154</v>
      </c>
      <c r="Z11" s="15" t="s">
        <v>133</v>
      </c>
      <c r="AA11" s="14"/>
      <c r="AB11" s="14"/>
      <c r="AC11" s="14"/>
      <c r="AD11" s="14"/>
      <c r="AE11" s="14"/>
      <c r="AF11" s="14"/>
      <c r="AG11" s="14"/>
      <c r="AH11" s="14"/>
      <c r="AI11" s="14"/>
      <c r="AJ11" s="14"/>
      <c r="AK11" s="14"/>
      <c r="AL11" s="14"/>
      <c r="AM11" s="14"/>
      <c r="AN11" s="14"/>
      <c r="AO11" s="14"/>
      <c r="AP11" s="14"/>
      <c r="AQ11" s="14"/>
      <c r="AR11" s="8"/>
    </row>
    <row r="12" spans="1:44" x14ac:dyDescent="0.2">
      <c r="A12" s="27"/>
      <c r="B12" s="24" t="s">
        <v>570</v>
      </c>
      <c r="C12" s="12">
        <v>1.2820512820509999E-2</v>
      </c>
      <c r="D12" s="12">
        <v>6.8027210884350001E-3</v>
      </c>
      <c r="E12" s="12">
        <v>1.32625994695E-2</v>
      </c>
      <c r="F12" s="12">
        <v>1.7587939698489999E-2</v>
      </c>
      <c r="G12" s="12">
        <v>1.194029850746E-2</v>
      </c>
      <c r="H12" s="12">
        <v>0</v>
      </c>
      <c r="I12" s="12">
        <v>2.175882132671E-2</v>
      </c>
      <c r="J12" s="12">
        <v>1.2563836549340001E-2</v>
      </c>
      <c r="K12" s="12">
        <v>1.9464141889910001E-2</v>
      </c>
      <c r="L12" s="12">
        <v>1.048891275574E-2</v>
      </c>
      <c r="M12" s="12">
        <v>0</v>
      </c>
      <c r="N12" s="12">
        <v>0</v>
      </c>
      <c r="O12" s="12">
        <v>5.7343191440389994E-3</v>
      </c>
      <c r="P12" s="12">
        <v>1.312756490192E-2</v>
      </c>
      <c r="Q12" s="12">
        <v>2.959074295045E-2</v>
      </c>
      <c r="R12" s="12">
        <v>1.074600256231E-2</v>
      </c>
      <c r="S12" s="12">
        <v>6.7262829495399997E-3</v>
      </c>
      <c r="T12" s="12">
        <v>0</v>
      </c>
      <c r="U12" s="12">
        <v>5.6005543566890002E-3</v>
      </c>
      <c r="V12" s="12">
        <v>1.9000020038730001E-2</v>
      </c>
      <c r="W12" s="12">
        <v>1.659651366799E-2</v>
      </c>
      <c r="X12" s="12">
        <v>7.3505274627940001E-3</v>
      </c>
      <c r="Y12" s="12">
        <v>1.076930255821E-2</v>
      </c>
      <c r="Z12" s="12">
        <v>0</v>
      </c>
      <c r="AA12" s="12">
        <v>0</v>
      </c>
      <c r="AB12" s="12">
        <v>1.147465445764E-2</v>
      </c>
      <c r="AC12" s="12">
        <v>1.367311906577E-2</v>
      </c>
      <c r="AD12" s="12">
        <v>0</v>
      </c>
      <c r="AE12" s="12">
        <v>0</v>
      </c>
      <c r="AF12" s="12">
        <v>7.8740705351429997E-3</v>
      </c>
      <c r="AG12" s="12">
        <v>0</v>
      </c>
      <c r="AH12" s="12">
        <v>0</v>
      </c>
      <c r="AI12" s="12">
        <v>0</v>
      </c>
      <c r="AJ12" s="12">
        <v>0</v>
      </c>
      <c r="AK12" s="12">
        <v>1.9135151857649999E-2</v>
      </c>
      <c r="AL12" s="12">
        <v>0.3784570143407</v>
      </c>
      <c r="AM12" s="12">
        <v>1.5741424601469999E-2</v>
      </c>
      <c r="AN12" s="12">
        <v>9.1227425256059994E-3</v>
      </c>
      <c r="AO12" s="12">
        <v>1.1903871618570001E-2</v>
      </c>
      <c r="AP12" s="12">
        <v>1.065305739471E-2</v>
      </c>
      <c r="AQ12" s="12">
        <v>4.9432119987589999E-2</v>
      </c>
      <c r="AR12" s="8"/>
    </row>
    <row r="13" spans="1:44" x14ac:dyDescent="0.2">
      <c r="A13" s="28"/>
      <c r="B13" s="23"/>
      <c r="C13" s="13">
        <v>18</v>
      </c>
      <c r="D13" s="13">
        <v>2</v>
      </c>
      <c r="E13" s="13">
        <v>5</v>
      </c>
      <c r="F13" s="13">
        <v>7</v>
      </c>
      <c r="G13" s="13">
        <v>4</v>
      </c>
      <c r="H13" s="13">
        <v>0</v>
      </c>
      <c r="I13" s="13">
        <v>6</v>
      </c>
      <c r="J13" s="13">
        <v>3</v>
      </c>
      <c r="K13" s="13">
        <v>5</v>
      </c>
      <c r="L13" s="13">
        <v>4</v>
      </c>
      <c r="M13" s="13">
        <v>0</v>
      </c>
      <c r="N13" s="13">
        <v>0</v>
      </c>
      <c r="O13" s="13">
        <v>2</v>
      </c>
      <c r="P13" s="13">
        <v>2</v>
      </c>
      <c r="Q13" s="13">
        <v>5</v>
      </c>
      <c r="R13" s="13">
        <v>2</v>
      </c>
      <c r="S13" s="13">
        <v>1</v>
      </c>
      <c r="T13" s="13">
        <v>0</v>
      </c>
      <c r="U13" s="13">
        <v>1</v>
      </c>
      <c r="V13" s="13">
        <v>6</v>
      </c>
      <c r="W13" s="13">
        <v>7</v>
      </c>
      <c r="X13" s="13">
        <v>2</v>
      </c>
      <c r="Y13" s="13">
        <v>3</v>
      </c>
      <c r="Z13" s="13">
        <v>0</v>
      </c>
      <c r="AA13" s="13">
        <v>0</v>
      </c>
      <c r="AB13" s="13">
        <v>7</v>
      </c>
      <c r="AC13" s="13">
        <v>2</v>
      </c>
      <c r="AD13" s="13">
        <v>0</v>
      </c>
      <c r="AE13" s="13">
        <v>0</v>
      </c>
      <c r="AF13" s="13">
        <v>1</v>
      </c>
      <c r="AG13" s="13">
        <v>0</v>
      </c>
      <c r="AH13" s="13">
        <v>0</v>
      </c>
      <c r="AI13" s="13">
        <v>0</v>
      </c>
      <c r="AJ13" s="13">
        <v>0</v>
      </c>
      <c r="AK13" s="13">
        <v>7</v>
      </c>
      <c r="AL13" s="13">
        <v>1</v>
      </c>
      <c r="AM13" s="13">
        <v>1</v>
      </c>
      <c r="AN13" s="13">
        <v>3</v>
      </c>
      <c r="AO13" s="13">
        <v>7</v>
      </c>
      <c r="AP13" s="13">
        <v>4</v>
      </c>
      <c r="AQ13" s="13">
        <v>2</v>
      </c>
      <c r="AR13" s="8"/>
    </row>
    <row r="14" spans="1:44" x14ac:dyDescent="0.2">
      <c r="A14" s="28"/>
      <c r="B14" s="23"/>
      <c r="C14" s="14" t="s">
        <v>128</v>
      </c>
      <c r="D14" s="14"/>
      <c r="E14" s="14"/>
      <c r="F14" s="14"/>
      <c r="G14" s="14"/>
      <c r="H14" s="14"/>
      <c r="I14" s="14"/>
      <c r="J14" s="14"/>
      <c r="K14" s="14"/>
      <c r="L14" s="14"/>
      <c r="M14" s="14" t="s">
        <v>128</v>
      </c>
      <c r="N14" s="14" t="s">
        <v>128</v>
      </c>
      <c r="O14" s="14"/>
      <c r="P14" s="14"/>
      <c r="Q14" s="14"/>
      <c r="R14" s="14"/>
      <c r="S14" s="14"/>
      <c r="T14" s="14"/>
      <c r="U14" s="14"/>
      <c r="V14" s="14"/>
      <c r="W14" s="14"/>
      <c r="X14" s="14"/>
      <c r="Y14" s="14"/>
      <c r="Z14" s="14"/>
      <c r="AA14" s="14"/>
      <c r="AB14" s="14"/>
      <c r="AC14" s="14"/>
      <c r="AD14" s="14"/>
      <c r="AE14" s="14"/>
      <c r="AF14" s="14"/>
      <c r="AG14" s="14"/>
      <c r="AH14" s="14"/>
      <c r="AI14" s="14"/>
      <c r="AJ14" s="14"/>
      <c r="AK14" s="14"/>
      <c r="AL14" s="15" t="s">
        <v>571</v>
      </c>
      <c r="AM14" s="14"/>
      <c r="AN14" s="14"/>
      <c r="AO14" s="14"/>
      <c r="AP14" s="14"/>
      <c r="AQ14" s="14"/>
      <c r="AR14" s="8"/>
    </row>
    <row r="15" spans="1:44" x14ac:dyDescent="0.2">
      <c r="A15" s="27"/>
      <c r="B15" s="24" t="s">
        <v>67</v>
      </c>
      <c r="C15" s="12">
        <v>1</v>
      </c>
      <c r="D15" s="12">
        <v>1</v>
      </c>
      <c r="E15" s="12">
        <v>1</v>
      </c>
      <c r="F15" s="12">
        <v>1</v>
      </c>
      <c r="G15" s="12">
        <v>1</v>
      </c>
      <c r="H15" s="12">
        <v>1</v>
      </c>
      <c r="I15" s="12">
        <v>1</v>
      </c>
      <c r="J15" s="12">
        <v>1</v>
      </c>
      <c r="K15" s="12">
        <v>1</v>
      </c>
      <c r="L15" s="12">
        <v>1</v>
      </c>
      <c r="M15" s="12">
        <v>1</v>
      </c>
      <c r="N15" s="12">
        <v>1</v>
      </c>
      <c r="O15" s="12">
        <v>1</v>
      </c>
      <c r="P15" s="12">
        <v>1</v>
      </c>
      <c r="Q15" s="12">
        <v>1</v>
      </c>
      <c r="R15" s="12">
        <v>1</v>
      </c>
      <c r="S15" s="12">
        <v>1</v>
      </c>
      <c r="T15" s="12">
        <v>1</v>
      </c>
      <c r="U15" s="12">
        <v>1</v>
      </c>
      <c r="V15" s="12">
        <v>1</v>
      </c>
      <c r="W15" s="12">
        <v>1</v>
      </c>
      <c r="X15" s="12">
        <v>1</v>
      </c>
      <c r="Y15" s="12">
        <v>1</v>
      </c>
      <c r="Z15" s="12">
        <v>1</v>
      </c>
      <c r="AA15" s="12">
        <v>1</v>
      </c>
      <c r="AB15" s="12">
        <v>1</v>
      </c>
      <c r="AC15" s="12">
        <v>1</v>
      </c>
      <c r="AD15" s="12">
        <v>1</v>
      </c>
      <c r="AE15" s="12">
        <v>1</v>
      </c>
      <c r="AF15" s="12">
        <v>1</v>
      </c>
      <c r="AG15" s="12">
        <v>1</v>
      </c>
      <c r="AH15" s="12">
        <v>1</v>
      </c>
      <c r="AI15" s="12">
        <v>1</v>
      </c>
      <c r="AJ15" s="12">
        <v>1</v>
      </c>
      <c r="AK15" s="12">
        <v>1</v>
      </c>
      <c r="AL15" s="12">
        <v>1</v>
      </c>
      <c r="AM15" s="12">
        <v>1</v>
      </c>
      <c r="AN15" s="12">
        <v>1</v>
      </c>
      <c r="AO15" s="12">
        <v>1</v>
      </c>
      <c r="AP15" s="12">
        <v>1</v>
      </c>
      <c r="AQ15" s="12">
        <v>1</v>
      </c>
      <c r="AR15" s="8"/>
    </row>
    <row r="16" spans="1:44" x14ac:dyDescent="0.2">
      <c r="A16" s="28"/>
      <c r="B16" s="23"/>
      <c r="C16" s="13">
        <v>1238</v>
      </c>
      <c r="D16" s="13">
        <v>265</v>
      </c>
      <c r="E16" s="13">
        <v>328</v>
      </c>
      <c r="F16" s="13">
        <v>350</v>
      </c>
      <c r="G16" s="13">
        <v>295</v>
      </c>
      <c r="H16" s="13">
        <v>109</v>
      </c>
      <c r="I16" s="13">
        <v>194</v>
      </c>
      <c r="J16" s="13">
        <v>200</v>
      </c>
      <c r="K16" s="13">
        <v>288</v>
      </c>
      <c r="L16" s="13">
        <v>415</v>
      </c>
      <c r="M16" s="13">
        <v>736</v>
      </c>
      <c r="N16" s="13">
        <v>484</v>
      </c>
      <c r="O16" s="13">
        <v>315</v>
      </c>
      <c r="P16" s="13">
        <v>125</v>
      </c>
      <c r="Q16" s="13">
        <v>163</v>
      </c>
      <c r="R16" s="13">
        <v>166</v>
      </c>
      <c r="S16" s="13">
        <v>141</v>
      </c>
      <c r="T16" s="13">
        <v>55</v>
      </c>
      <c r="U16" s="13">
        <v>157</v>
      </c>
      <c r="V16" s="13">
        <v>296</v>
      </c>
      <c r="W16" s="13">
        <v>360</v>
      </c>
      <c r="X16" s="13">
        <v>232</v>
      </c>
      <c r="Y16" s="13">
        <v>251</v>
      </c>
      <c r="Z16" s="13">
        <v>89</v>
      </c>
      <c r="AA16" s="13">
        <v>9</v>
      </c>
      <c r="AB16" s="13">
        <v>551</v>
      </c>
      <c r="AC16" s="13">
        <v>125</v>
      </c>
      <c r="AD16" s="13">
        <v>25</v>
      </c>
      <c r="AE16" s="13">
        <v>54</v>
      </c>
      <c r="AF16" s="13">
        <v>98</v>
      </c>
      <c r="AG16" s="13">
        <v>35</v>
      </c>
      <c r="AH16" s="13">
        <v>5</v>
      </c>
      <c r="AI16" s="13">
        <v>16</v>
      </c>
      <c r="AJ16" s="13">
        <v>3</v>
      </c>
      <c r="AK16" s="13">
        <v>318</v>
      </c>
      <c r="AL16" s="13">
        <v>3</v>
      </c>
      <c r="AM16" s="13">
        <v>61</v>
      </c>
      <c r="AN16" s="13">
        <v>266</v>
      </c>
      <c r="AO16" s="13">
        <v>500</v>
      </c>
      <c r="AP16" s="13">
        <v>366</v>
      </c>
      <c r="AQ16" s="13">
        <v>37</v>
      </c>
      <c r="AR16" s="8"/>
    </row>
    <row r="17" spans="1:44" x14ac:dyDescent="0.2">
      <c r="A17" s="28"/>
      <c r="B17" s="23"/>
      <c r="C17" s="14" t="s">
        <v>128</v>
      </c>
      <c r="D17" s="14" t="s">
        <v>128</v>
      </c>
      <c r="E17" s="14" t="s">
        <v>128</v>
      </c>
      <c r="F17" s="14" t="s">
        <v>128</v>
      </c>
      <c r="G17" s="14" t="s">
        <v>128</v>
      </c>
      <c r="H17" s="14" t="s">
        <v>128</v>
      </c>
      <c r="I17" s="14" t="s">
        <v>128</v>
      </c>
      <c r="J17" s="14" t="s">
        <v>128</v>
      </c>
      <c r="K17" s="14" t="s">
        <v>128</v>
      </c>
      <c r="L17" s="14" t="s">
        <v>128</v>
      </c>
      <c r="M17" s="14" t="s">
        <v>128</v>
      </c>
      <c r="N17" s="14" t="s">
        <v>128</v>
      </c>
      <c r="O17" s="14" t="s">
        <v>128</v>
      </c>
      <c r="P17" s="14" t="s">
        <v>128</v>
      </c>
      <c r="Q17" s="14" t="s">
        <v>128</v>
      </c>
      <c r="R17" s="14" t="s">
        <v>128</v>
      </c>
      <c r="S17" s="14" t="s">
        <v>128</v>
      </c>
      <c r="T17" s="14" t="s">
        <v>128</v>
      </c>
      <c r="U17" s="14" t="s">
        <v>128</v>
      </c>
      <c r="V17" s="14" t="s">
        <v>128</v>
      </c>
      <c r="W17" s="14" t="s">
        <v>128</v>
      </c>
      <c r="X17" s="14" t="s">
        <v>128</v>
      </c>
      <c r="Y17" s="14" t="s">
        <v>128</v>
      </c>
      <c r="Z17" s="14" t="s">
        <v>128</v>
      </c>
      <c r="AA17" s="14" t="s">
        <v>128</v>
      </c>
      <c r="AB17" s="14" t="s">
        <v>128</v>
      </c>
      <c r="AC17" s="14" t="s">
        <v>128</v>
      </c>
      <c r="AD17" s="14" t="s">
        <v>128</v>
      </c>
      <c r="AE17" s="14" t="s">
        <v>128</v>
      </c>
      <c r="AF17" s="14" t="s">
        <v>128</v>
      </c>
      <c r="AG17" s="14" t="s">
        <v>128</v>
      </c>
      <c r="AH17" s="14" t="s">
        <v>128</v>
      </c>
      <c r="AI17" s="14" t="s">
        <v>128</v>
      </c>
      <c r="AJ17" s="14" t="s">
        <v>128</v>
      </c>
      <c r="AK17" s="14" t="s">
        <v>128</v>
      </c>
      <c r="AL17" s="14" t="s">
        <v>128</v>
      </c>
      <c r="AM17" s="14" t="s">
        <v>128</v>
      </c>
      <c r="AN17" s="14" t="s">
        <v>128</v>
      </c>
      <c r="AO17" s="14" t="s">
        <v>128</v>
      </c>
      <c r="AP17" s="14" t="s">
        <v>128</v>
      </c>
      <c r="AQ17" s="14" t="s">
        <v>128</v>
      </c>
      <c r="AR17" s="8"/>
    </row>
    <row r="18" spans="1:44" x14ac:dyDescent="0.2">
      <c r="A18" s="16" t="s">
        <v>572</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row>
    <row r="19" spans="1:44" x14ac:dyDescent="0.2">
      <c r="A19" s="18" t="s">
        <v>144</v>
      </c>
    </row>
  </sheetData>
  <mergeCells count="15">
    <mergeCell ref="B12:B14"/>
    <mergeCell ref="B15:B17"/>
    <mergeCell ref="A6:A17"/>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3200-000000000000}"/>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573</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574</v>
      </c>
      <c r="B6" s="24" t="s">
        <v>90</v>
      </c>
      <c r="C6" s="12">
        <v>0.1595571375382</v>
      </c>
      <c r="D6" s="12">
        <v>0.11531064042189999</v>
      </c>
      <c r="E6" s="12">
        <v>0.152482652233</v>
      </c>
      <c r="F6" s="12">
        <v>0.1614550065798</v>
      </c>
      <c r="G6" s="12">
        <v>0.20390420743480001</v>
      </c>
      <c r="H6" s="12">
        <v>1</v>
      </c>
      <c r="I6" s="12">
        <v>0</v>
      </c>
      <c r="J6" s="12">
        <v>0</v>
      </c>
      <c r="K6" s="12">
        <v>0</v>
      </c>
      <c r="L6" s="12">
        <v>0</v>
      </c>
      <c r="M6" s="12">
        <v>0.16528343835750001</v>
      </c>
      <c r="N6" s="12">
        <v>0.1586256382341</v>
      </c>
      <c r="O6" s="12">
        <v>8.0709657521469996E-2</v>
      </c>
      <c r="P6" s="12">
        <v>0.1179594389851</v>
      </c>
      <c r="Q6" s="12">
        <v>0.13701880705479999</v>
      </c>
      <c r="R6" s="12">
        <v>0.12638211488160001</v>
      </c>
      <c r="S6" s="12">
        <v>0.1114981314178</v>
      </c>
      <c r="T6" s="12">
        <v>0.2793077068159</v>
      </c>
      <c r="U6" s="12">
        <v>0.33724031417169997</v>
      </c>
      <c r="V6" s="12">
        <v>0.1074096502787</v>
      </c>
      <c r="W6" s="12">
        <v>0.1309969535205</v>
      </c>
      <c r="X6" s="12">
        <v>0.124475648951</v>
      </c>
      <c r="Y6" s="12">
        <v>0.21493452271919999</v>
      </c>
      <c r="Z6" s="12">
        <v>0.35551117113929998</v>
      </c>
      <c r="AA6" s="12">
        <v>0.34518217930220002</v>
      </c>
      <c r="AB6" s="12">
        <v>0.1602249547605</v>
      </c>
      <c r="AC6" s="12">
        <v>0.1121584408767</v>
      </c>
      <c r="AD6" s="12">
        <v>0.23185124491379999</v>
      </c>
      <c r="AE6" s="12">
        <v>0.11654924197200001</v>
      </c>
      <c r="AF6" s="12">
        <v>4.2087983476760002E-2</v>
      </c>
      <c r="AG6" s="12">
        <v>7.1349400093719997E-2</v>
      </c>
      <c r="AH6" s="12">
        <v>0</v>
      </c>
      <c r="AI6" s="12">
        <v>3.8358875267279997E-2</v>
      </c>
      <c r="AJ6" s="12">
        <v>0</v>
      </c>
      <c r="AK6" s="12">
        <v>0.2418146805195</v>
      </c>
      <c r="AL6" s="12">
        <v>0</v>
      </c>
      <c r="AM6" s="12">
        <v>0.15364847367430001</v>
      </c>
      <c r="AN6" s="12">
        <v>0.18781800128010001</v>
      </c>
      <c r="AO6" s="12">
        <v>0.17700976663199999</v>
      </c>
      <c r="AP6" s="12">
        <v>0.1107703934508</v>
      </c>
      <c r="AQ6" s="12">
        <v>0.15419633898400001</v>
      </c>
      <c r="AR6" s="8"/>
    </row>
    <row r="7" spans="1:44" x14ac:dyDescent="0.2">
      <c r="A7" s="23"/>
      <c r="B7" s="23"/>
      <c r="C7" s="13">
        <v>109</v>
      </c>
      <c r="D7" s="13">
        <v>14</v>
      </c>
      <c r="E7" s="13">
        <v>22</v>
      </c>
      <c r="F7" s="13">
        <v>29</v>
      </c>
      <c r="G7" s="13">
        <v>44</v>
      </c>
      <c r="H7" s="13">
        <v>109</v>
      </c>
      <c r="I7" s="13">
        <v>0</v>
      </c>
      <c r="J7" s="13">
        <v>0</v>
      </c>
      <c r="K7" s="13">
        <v>0</v>
      </c>
      <c r="L7" s="13">
        <v>0</v>
      </c>
      <c r="M7" s="13">
        <v>69</v>
      </c>
      <c r="N7" s="13">
        <v>40</v>
      </c>
      <c r="O7" s="13">
        <v>16</v>
      </c>
      <c r="P7" s="13">
        <v>7</v>
      </c>
      <c r="Q7" s="13">
        <v>11</v>
      </c>
      <c r="R7" s="13">
        <v>14</v>
      </c>
      <c r="S7" s="13">
        <v>11</v>
      </c>
      <c r="T7" s="13">
        <v>9</v>
      </c>
      <c r="U7" s="13">
        <v>28</v>
      </c>
      <c r="V7" s="13">
        <v>18</v>
      </c>
      <c r="W7" s="13">
        <v>24</v>
      </c>
      <c r="X7" s="13">
        <v>15</v>
      </c>
      <c r="Y7" s="13">
        <v>30</v>
      </c>
      <c r="Z7" s="13">
        <v>20</v>
      </c>
      <c r="AA7" s="13">
        <v>2</v>
      </c>
      <c r="AB7" s="13">
        <v>45</v>
      </c>
      <c r="AC7" s="13">
        <v>10</v>
      </c>
      <c r="AD7" s="13">
        <v>2</v>
      </c>
      <c r="AE7" s="13">
        <v>4</v>
      </c>
      <c r="AF7" s="13">
        <v>2</v>
      </c>
      <c r="AG7" s="13">
        <v>2</v>
      </c>
      <c r="AH7" s="13">
        <v>0</v>
      </c>
      <c r="AI7" s="13">
        <v>1</v>
      </c>
      <c r="AJ7" s="13">
        <v>0</v>
      </c>
      <c r="AK7" s="13">
        <v>43</v>
      </c>
      <c r="AL7" s="13">
        <v>0</v>
      </c>
      <c r="AM7" s="13">
        <v>7</v>
      </c>
      <c r="AN7" s="13">
        <v>27</v>
      </c>
      <c r="AO7" s="13">
        <v>53</v>
      </c>
      <c r="AP7" s="13">
        <v>18</v>
      </c>
      <c r="AQ7" s="13">
        <v>4</v>
      </c>
      <c r="AR7" s="8"/>
    </row>
    <row r="8" spans="1:44" x14ac:dyDescent="0.2">
      <c r="A8" s="23"/>
      <c r="B8" s="23"/>
      <c r="C8" s="14" t="s">
        <v>128</v>
      </c>
      <c r="D8" s="14"/>
      <c r="E8" s="14"/>
      <c r="F8" s="14"/>
      <c r="G8" s="14"/>
      <c r="H8" s="15" t="s">
        <v>216</v>
      </c>
      <c r="I8" s="14"/>
      <c r="J8" s="14"/>
      <c r="K8" s="14"/>
      <c r="L8" s="14"/>
      <c r="M8" s="14"/>
      <c r="N8" s="14"/>
      <c r="O8" s="14"/>
      <c r="P8" s="14"/>
      <c r="Q8" s="14"/>
      <c r="R8" s="14"/>
      <c r="S8" s="14"/>
      <c r="T8" s="14"/>
      <c r="U8" s="15" t="s">
        <v>154</v>
      </c>
      <c r="V8" s="14"/>
      <c r="W8" s="14"/>
      <c r="X8" s="14"/>
      <c r="Y8" s="14"/>
      <c r="Z8" s="15" t="s">
        <v>263</v>
      </c>
      <c r="AA8" s="14"/>
      <c r="AB8" s="14"/>
      <c r="AC8" s="14"/>
      <c r="AD8" s="14"/>
      <c r="AE8" s="14"/>
      <c r="AF8" s="14"/>
      <c r="AG8" s="14"/>
      <c r="AH8" s="14"/>
      <c r="AI8" s="14"/>
      <c r="AJ8" s="14"/>
      <c r="AK8" s="14"/>
      <c r="AL8" s="14"/>
      <c r="AM8" s="14"/>
      <c r="AN8" s="14"/>
      <c r="AO8" s="14"/>
      <c r="AP8" s="14"/>
      <c r="AQ8" s="14"/>
      <c r="AR8" s="8"/>
    </row>
    <row r="9" spans="1:44" x14ac:dyDescent="0.2">
      <c r="A9" s="27"/>
      <c r="B9" s="24" t="s">
        <v>91</v>
      </c>
      <c r="C9" s="12">
        <v>0.2014193818577</v>
      </c>
      <c r="D9" s="12">
        <v>0.21978860620410001</v>
      </c>
      <c r="E9" s="12">
        <v>0.18302136626919999</v>
      </c>
      <c r="F9" s="12">
        <v>0.20988094852020001</v>
      </c>
      <c r="G9" s="12">
        <v>0.19575027708129999</v>
      </c>
      <c r="H9" s="12">
        <v>0</v>
      </c>
      <c r="I9" s="12">
        <v>1</v>
      </c>
      <c r="J9" s="12">
        <v>0</v>
      </c>
      <c r="K9" s="12">
        <v>0</v>
      </c>
      <c r="L9" s="12">
        <v>0</v>
      </c>
      <c r="M9" s="12">
        <v>0.18006787129990001</v>
      </c>
      <c r="N9" s="12">
        <v>0.2179201445675</v>
      </c>
      <c r="O9" s="12">
        <v>0.16674990382380001</v>
      </c>
      <c r="P9" s="12">
        <v>0.27936267125879999</v>
      </c>
      <c r="Q9" s="12">
        <v>0.13069927845609999</v>
      </c>
      <c r="R9" s="12">
        <v>0.24723692795749999</v>
      </c>
      <c r="S9" s="12">
        <v>0.23227798375149999</v>
      </c>
      <c r="T9" s="12">
        <v>0.23572104517100001</v>
      </c>
      <c r="U9" s="12">
        <v>0.1359791346434</v>
      </c>
      <c r="V9" s="12">
        <v>0.16505178679160001</v>
      </c>
      <c r="W9" s="12">
        <v>0.1903458438208</v>
      </c>
      <c r="X9" s="12">
        <v>0.25774086518520001</v>
      </c>
      <c r="Y9" s="12">
        <v>0.2013701589461</v>
      </c>
      <c r="Z9" s="12">
        <v>0.21413571638420001</v>
      </c>
      <c r="AA9" s="12">
        <v>8.9804571071659997E-2</v>
      </c>
      <c r="AB9" s="12">
        <v>0.19502999313889999</v>
      </c>
      <c r="AC9" s="12">
        <v>0.20277355466130001</v>
      </c>
      <c r="AD9" s="12">
        <v>0.25008573773109999</v>
      </c>
      <c r="AE9" s="12">
        <v>0.1801514770555</v>
      </c>
      <c r="AF9" s="12">
        <v>0.12580947156639999</v>
      </c>
      <c r="AG9" s="12">
        <v>3.4377459507459997E-2</v>
      </c>
      <c r="AH9" s="12">
        <v>0.2974222937032</v>
      </c>
      <c r="AI9" s="12">
        <v>0.11425585638580001</v>
      </c>
      <c r="AJ9" s="12">
        <v>0</v>
      </c>
      <c r="AK9" s="12">
        <v>0.25788627543839998</v>
      </c>
      <c r="AL9" s="12">
        <v>0.3784570143407</v>
      </c>
      <c r="AM9" s="12">
        <v>4.3931284577309999E-2</v>
      </c>
      <c r="AN9" s="12">
        <v>0.17834217385000001</v>
      </c>
      <c r="AO9" s="12">
        <v>0.2347976317555</v>
      </c>
      <c r="AP9" s="12">
        <v>0.1914967680188</v>
      </c>
      <c r="AQ9" s="12">
        <v>0.23832681211840001</v>
      </c>
      <c r="AR9" s="8"/>
    </row>
    <row r="10" spans="1:44" x14ac:dyDescent="0.2">
      <c r="A10" s="23"/>
      <c r="B10" s="23"/>
      <c r="C10" s="13">
        <v>195</v>
      </c>
      <c r="D10" s="13">
        <v>42</v>
      </c>
      <c r="E10" s="13">
        <v>45</v>
      </c>
      <c r="F10" s="13">
        <v>61</v>
      </c>
      <c r="G10" s="13">
        <v>47</v>
      </c>
      <c r="H10" s="13">
        <v>0</v>
      </c>
      <c r="I10" s="13">
        <v>195</v>
      </c>
      <c r="J10" s="13">
        <v>0</v>
      </c>
      <c r="K10" s="13">
        <v>0</v>
      </c>
      <c r="L10" s="13">
        <v>0</v>
      </c>
      <c r="M10" s="13">
        <v>107</v>
      </c>
      <c r="N10" s="13">
        <v>81</v>
      </c>
      <c r="O10" s="13">
        <v>36</v>
      </c>
      <c r="P10" s="13">
        <v>26</v>
      </c>
      <c r="Q10" s="13">
        <v>23</v>
      </c>
      <c r="R10" s="13">
        <v>36</v>
      </c>
      <c r="S10" s="13">
        <v>24</v>
      </c>
      <c r="T10" s="13">
        <v>9</v>
      </c>
      <c r="U10" s="13">
        <v>15</v>
      </c>
      <c r="V10" s="13">
        <v>40</v>
      </c>
      <c r="W10" s="13">
        <v>53</v>
      </c>
      <c r="X10" s="13">
        <v>46</v>
      </c>
      <c r="Y10" s="13">
        <v>40</v>
      </c>
      <c r="Z10" s="13">
        <v>15</v>
      </c>
      <c r="AA10" s="13">
        <v>1</v>
      </c>
      <c r="AB10" s="13">
        <v>89</v>
      </c>
      <c r="AC10" s="13">
        <v>20</v>
      </c>
      <c r="AD10" s="13">
        <v>6</v>
      </c>
      <c r="AE10" s="13">
        <v>6</v>
      </c>
      <c r="AF10" s="13">
        <v>7</v>
      </c>
      <c r="AG10" s="13">
        <v>1</v>
      </c>
      <c r="AH10" s="13">
        <v>1</v>
      </c>
      <c r="AI10" s="13">
        <v>2</v>
      </c>
      <c r="AJ10" s="13">
        <v>0</v>
      </c>
      <c r="AK10" s="13">
        <v>62</v>
      </c>
      <c r="AL10" s="13">
        <v>1</v>
      </c>
      <c r="AM10" s="13">
        <v>4</v>
      </c>
      <c r="AN10" s="13">
        <v>33</v>
      </c>
      <c r="AO10" s="13">
        <v>99</v>
      </c>
      <c r="AP10" s="13">
        <v>51</v>
      </c>
      <c r="AQ10" s="13">
        <v>7</v>
      </c>
      <c r="AR10" s="8"/>
    </row>
    <row r="11" spans="1:44" x14ac:dyDescent="0.2">
      <c r="A11" s="23"/>
      <c r="B11" s="23"/>
      <c r="C11" s="14" t="s">
        <v>128</v>
      </c>
      <c r="D11" s="14"/>
      <c r="E11" s="14"/>
      <c r="F11" s="14"/>
      <c r="G11" s="14"/>
      <c r="H11" s="14"/>
      <c r="I11" s="15" t="s">
        <v>575</v>
      </c>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5" t="s">
        <v>148</v>
      </c>
      <c r="AP11" s="15" t="s">
        <v>148</v>
      </c>
      <c r="AQ11" s="14"/>
      <c r="AR11" s="8"/>
    </row>
    <row r="12" spans="1:44" x14ac:dyDescent="0.2">
      <c r="A12" s="27"/>
      <c r="B12" s="24" t="s">
        <v>92</v>
      </c>
      <c r="C12" s="12">
        <v>0.1737849823947</v>
      </c>
      <c r="D12" s="12">
        <v>0.168003296607</v>
      </c>
      <c r="E12" s="12">
        <v>0.164108049586</v>
      </c>
      <c r="F12" s="12">
        <v>0.1822708053539</v>
      </c>
      <c r="G12" s="12">
        <v>0.17952639922700001</v>
      </c>
      <c r="H12" s="12">
        <v>0</v>
      </c>
      <c r="I12" s="12">
        <v>0</v>
      </c>
      <c r="J12" s="12">
        <v>1</v>
      </c>
      <c r="K12" s="12">
        <v>0</v>
      </c>
      <c r="L12" s="12">
        <v>0</v>
      </c>
      <c r="M12" s="12">
        <v>0.15744532129639999</v>
      </c>
      <c r="N12" s="12">
        <v>0.19042532299910001</v>
      </c>
      <c r="O12" s="12">
        <v>0.1605451605688</v>
      </c>
      <c r="P12" s="12">
        <v>0.22876301439220001</v>
      </c>
      <c r="Q12" s="12">
        <v>0.19715625520739999</v>
      </c>
      <c r="R12" s="12">
        <v>0.20860910116270001</v>
      </c>
      <c r="S12" s="12">
        <v>0.15328627605699999</v>
      </c>
      <c r="T12" s="12">
        <v>0.15353730536720001</v>
      </c>
      <c r="U12" s="12">
        <v>0.13477151764029999</v>
      </c>
      <c r="V12" s="12">
        <v>0.1617350894488</v>
      </c>
      <c r="W12" s="12">
        <v>0.18858714547239999</v>
      </c>
      <c r="X12" s="12">
        <v>0.20956737269770001</v>
      </c>
      <c r="Y12" s="12">
        <v>0.15093548813679999</v>
      </c>
      <c r="Z12" s="12">
        <v>0.12147935267310001</v>
      </c>
      <c r="AA12" s="12">
        <v>0.1349575436587</v>
      </c>
      <c r="AB12" s="12">
        <v>0.17822044944330001</v>
      </c>
      <c r="AC12" s="12">
        <v>0.2203482037975</v>
      </c>
      <c r="AD12" s="12">
        <v>0.27018753809360002</v>
      </c>
      <c r="AE12" s="12">
        <v>6.2838920392470007E-2</v>
      </c>
      <c r="AF12" s="12">
        <v>0.19404804969299999</v>
      </c>
      <c r="AG12" s="12">
        <v>0.25191131402950001</v>
      </c>
      <c r="AH12" s="12">
        <v>0.48258572558110002</v>
      </c>
      <c r="AI12" s="12">
        <v>0.26433692327910002</v>
      </c>
      <c r="AJ12" s="12">
        <v>0.53706533547059998</v>
      </c>
      <c r="AK12" s="12">
        <v>0.131540595673</v>
      </c>
      <c r="AL12" s="12">
        <v>0.38487342975450001</v>
      </c>
      <c r="AM12" s="12">
        <v>0.26796712871400002</v>
      </c>
      <c r="AN12" s="12">
        <v>0.13089415127109999</v>
      </c>
      <c r="AO12" s="12">
        <v>0.20042578663150001</v>
      </c>
      <c r="AP12" s="12">
        <v>0.1622412488925</v>
      </c>
      <c r="AQ12" s="12">
        <v>7.8298094042480004E-2</v>
      </c>
      <c r="AR12" s="8"/>
    </row>
    <row r="13" spans="1:44" x14ac:dyDescent="0.2">
      <c r="A13" s="23"/>
      <c r="B13" s="23"/>
      <c r="C13" s="13">
        <v>200</v>
      </c>
      <c r="D13" s="13">
        <v>44</v>
      </c>
      <c r="E13" s="13">
        <v>51</v>
      </c>
      <c r="F13" s="13">
        <v>55</v>
      </c>
      <c r="G13" s="13">
        <v>50</v>
      </c>
      <c r="H13" s="13">
        <v>0</v>
      </c>
      <c r="I13" s="13">
        <v>0</v>
      </c>
      <c r="J13" s="13">
        <v>200</v>
      </c>
      <c r="K13" s="13">
        <v>0</v>
      </c>
      <c r="L13" s="13">
        <v>0</v>
      </c>
      <c r="M13" s="13">
        <v>111</v>
      </c>
      <c r="N13" s="13">
        <v>86</v>
      </c>
      <c r="O13" s="13">
        <v>45</v>
      </c>
      <c r="P13" s="13">
        <v>29</v>
      </c>
      <c r="Q13" s="13">
        <v>31</v>
      </c>
      <c r="R13" s="13">
        <v>30</v>
      </c>
      <c r="S13" s="13">
        <v>17</v>
      </c>
      <c r="T13" s="13">
        <v>9</v>
      </c>
      <c r="U13" s="13">
        <v>23</v>
      </c>
      <c r="V13" s="13">
        <v>41</v>
      </c>
      <c r="W13" s="13">
        <v>68</v>
      </c>
      <c r="X13" s="13">
        <v>43</v>
      </c>
      <c r="Y13" s="13">
        <v>36</v>
      </c>
      <c r="Z13" s="13">
        <v>11</v>
      </c>
      <c r="AA13" s="13">
        <v>1</v>
      </c>
      <c r="AB13" s="13">
        <v>99</v>
      </c>
      <c r="AC13" s="13">
        <v>24</v>
      </c>
      <c r="AD13" s="13">
        <v>7</v>
      </c>
      <c r="AE13" s="13">
        <v>4</v>
      </c>
      <c r="AF13" s="13">
        <v>15</v>
      </c>
      <c r="AG13" s="13">
        <v>6</v>
      </c>
      <c r="AH13" s="13">
        <v>1</v>
      </c>
      <c r="AI13" s="13">
        <v>3</v>
      </c>
      <c r="AJ13" s="13">
        <v>1</v>
      </c>
      <c r="AK13" s="13">
        <v>40</v>
      </c>
      <c r="AL13" s="13">
        <v>1</v>
      </c>
      <c r="AM13" s="13">
        <v>10</v>
      </c>
      <c r="AN13" s="13">
        <v>36</v>
      </c>
      <c r="AO13" s="13">
        <v>87</v>
      </c>
      <c r="AP13" s="13">
        <v>62</v>
      </c>
      <c r="AQ13" s="13">
        <v>4</v>
      </c>
      <c r="AR13" s="8"/>
    </row>
    <row r="14" spans="1:44" x14ac:dyDescent="0.2">
      <c r="A14" s="23"/>
      <c r="B14" s="23"/>
      <c r="C14" s="14" t="s">
        <v>128</v>
      </c>
      <c r="D14" s="14"/>
      <c r="E14" s="14"/>
      <c r="F14" s="14"/>
      <c r="G14" s="14"/>
      <c r="H14" s="14"/>
      <c r="I14" s="14"/>
      <c r="J14" s="15" t="s">
        <v>550</v>
      </c>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8"/>
    </row>
    <row r="15" spans="1:44" x14ac:dyDescent="0.2">
      <c r="A15" s="27"/>
      <c r="B15" s="24" t="s">
        <v>93</v>
      </c>
      <c r="C15" s="12">
        <v>0.18768750515810001</v>
      </c>
      <c r="D15" s="12">
        <v>0.19525055690150001</v>
      </c>
      <c r="E15" s="12">
        <v>0.1864844027109</v>
      </c>
      <c r="F15" s="12">
        <v>0.18048097873079999</v>
      </c>
      <c r="G15" s="12">
        <v>0.1909699623818</v>
      </c>
      <c r="H15" s="12">
        <v>0</v>
      </c>
      <c r="I15" s="12">
        <v>0</v>
      </c>
      <c r="J15" s="12">
        <v>0</v>
      </c>
      <c r="K15" s="12">
        <v>1</v>
      </c>
      <c r="L15" s="12">
        <v>0</v>
      </c>
      <c r="M15" s="12">
        <v>0.17441500752729999</v>
      </c>
      <c r="N15" s="12">
        <v>0.1973623609006</v>
      </c>
      <c r="O15" s="12">
        <v>0.21250107963609999</v>
      </c>
      <c r="P15" s="12">
        <v>0.16339285008990001</v>
      </c>
      <c r="Q15" s="12">
        <v>0.2055953093125</v>
      </c>
      <c r="R15" s="12">
        <v>0.2036792772712</v>
      </c>
      <c r="S15" s="12">
        <v>0.170070594982</v>
      </c>
      <c r="T15" s="12">
        <v>0.1542056951271</v>
      </c>
      <c r="U15" s="12">
        <v>0.15308355722899999</v>
      </c>
      <c r="V15" s="12">
        <v>0.16766765101869999</v>
      </c>
      <c r="W15" s="12">
        <v>0.21427434099039999</v>
      </c>
      <c r="X15" s="12">
        <v>0.21828324130939999</v>
      </c>
      <c r="Y15" s="12">
        <v>0.15259478742499999</v>
      </c>
      <c r="Z15" s="12">
        <v>0.1467458901042</v>
      </c>
      <c r="AA15" s="12">
        <v>0.3058812852226</v>
      </c>
      <c r="AB15" s="12">
        <v>0.16252962882460001</v>
      </c>
      <c r="AC15" s="12">
        <v>0.20927175716060001</v>
      </c>
      <c r="AD15" s="12">
        <v>0.1035226218339</v>
      </c>
      <c r="AE15" s="12">
        <v>0.25159604336090002</v>
      </c>
      <c r="AF15" s="12">
        <v>0.31371613733789999</v>
      </c>
      <c r="AG15" s="12">
        <v>0.31877382260929998</v>
      </c>
      <c r="AH15" s="12">
        <v>9.8278448441639993E-2</v>
      </c>
      <c r="AI15" s="12">
        <v>0.2400125660329</v>
      </c>
      <c r="AJ15" s="12">
        <v>0.18333846049149999</v>
      </c>
      <c r="AK15" s="12">
        <v>0.15382730058069999</v>
      </c>
      <c r="AL15" s="12">
        <v>0</v>
      </c>
      <c r="AM15" s="12">
        <v>0.35732945605619998</v>
      </c>
      <c r="AN15" s="12">
        <v>0.21400833880889999</v>
      </c>
      <c r="AO15" s="12">
        <v>0.15678860164889999</v>
      </c>
      <c r="AP15" s="12">
        <v>0.17250497714509999</v>
      </c>
      <c r="AQ15" s="12">
        <v>0.3056829096266</v>
      </c>
      <c r="AR15" s="8"/>
    </row>
    <row r="16" spans="1:44" x14ac:dyDescent="0.2">
      <c r="A16" s="23"/>
      <c r="B16" s="23"/>
      <c r="C16" s="13">
        <v>289</v>
      </c>
      <c r="D16" s="13">
        <v>61</v>
      </c>
      <c r="E16" s="13">
        <v>80</v>
      </c>
      <c r="F16" s="13">
        <v>81</v>
      </c>
      <c r="G16" s="13">
        <v>67</v>
      </c>
      <c r="H16" s="13">
        <v>0</v>
      </c>
      <c r="I16" s="13">
        <v>0</v>
      </c>
      <c r="J16" s="13">
        <v>0</v>
      </c>
      <c r="K16" s="13">
        <v>289</v>
      </c>
      <c r="L16" s="13">
        <v>0</v>
      </c>
      <c r="M16" s="13">
        <v>158</v>
      </c>
      <c r="N16" s="13">
        <v>125</v>
      </c>
      <c r="O16" s="13">
        <v>79</v>
      </c>
      <c r="P16" s="13">
        <v>28</v>
      </c>
      <c r="Q16" s="13">
        <v>38</v>
      </c>
      <c r="R16" s="13">
        <v>41</v>
      </c>
      <c r="S16" s="13">
        <v>34</v>
      </c>
      <c r="T16" s="13">
        <v>11</v>
      </c>
      <c r="U16" s="13">
        <v>33</v>
      </c>
      <c r="V16" s="13">
        <v>58</v>
      </c>
      <c r="W16" s="13">
        <v>96</v>
      </c>
      <c r="X16" s="13">
        <v>61</v>
      </c>
      <c r="Y16" s="13">
        <v>52</v>
      </c>
      <c r="Z16" s="13">
        <v>19</v>
      </c>
      <c r="AA16" s="13">
        <v>3</v>
      </c>
      <c r="AB16" s="13">
        <v>118</v>
      </c>
      <c r="AC16" s="13">
        <v>26</v>
      </c>
      <c r="AD16" s="13">
        <v>5</v>
      </c>
      <c r="AE16" s="13">
        <v>16</v>
      </c>
      <c r="AF16" s="13">
        <v>35</v>
      </c>
      <c r="AG16" s="13">
        <v>10</v>
      </c>
      <c r="AH16" s="13">
        <v>1</v>
      </c>
      <c r="AI16" s="13">
        <v>5</v>
      </c>
      <c r="AJ16" s="13">
        <v>1</v>
      </c>
      <c r="AK16" s="13">
        <v>70</v>
      </c>
      <c r="AL16" s="13">
        <v>0</v>
      </c>
      <c r="AM16" s="13">
        <v>24</v>
      </c>
      <c r="AN16" s="13">
        <v>69</v>
      </c>
      <c r="AO16" s="13">
        <v>105</v>
      </c>
      <c r="AP16" s="13">
        <v>77</v>
      </c>
      <c r="AQ16" s="13">
        <v>14</v>
      </c>
      <c r="AR16" s="8"/>
    </row>
    <row r="17" spans="1:44" x14ac:dyDescent="0.2">
      <c r="A17" s="23"/>
      <c r="B17" s="23"/>
      <c r="C17" s="14" t="s">
        <v>128</v>
      </c>
      <c r="D17" s="14"/>
      <c r="E17" s="14"/>
      <c r="F17" s="14"/>
      <c r="G17" s="14"/>
      <c r="H17" s="14"/>
      <c r="I17" s="14"/>
      <c r="J17" s="14"/>
      <c r="K17" s="15" t="s">
        <v>576</v>
      </c>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5" t="s">
        <v>132</v>
      </c>
      <c r="AN17" s="14"/>
      <c r="AO17" s="14"/>
      <c r="AP17" s="14"/>
      <c r="AQ17" s="14"/>
      <c r="AR17" s="8"/>
    </row>
    <row r="18" spans="1:44" x14ac:dyDescent="0.2">
      <c r="A18" s="27"/>
      <c r="B18" s="24" t="s">
        <v>94</v>
      </c>
      <c r="C18" s="12">
        <v>0.27755099305129999</v>
      </c>
      <c r="D18" s="12">
        <v>0.30164689986549997</v>
      </c>
      <c r="E18" s="12">
        <v>0.31390352920089998</v>
      </c>
      <c r="F18" s="12">
        <v>0.26591226081519997</v>
      </c>
      <c r="G18" s="12">
        <v>0.22984915387509999</v>
      </c>
      <c r="H18" s="12">
        <v>0</v>
      </c>
      <c r="I18" s="12">
        <v>0</v>
      </c>
      <c r="J18" s="12">
        <v>0</v>
      </c>
      <c r="K18" s="12">
        <v>0</v>
      </c>
      <c r="L18" s="12">
        <v>1</v>
      </c>
      <c r="M18" s="12">
        <v>0.32278836151899998</v>
      </c>
      <c r="N18" s="12">
        <v>0.2356665332988</v>
      </c>
      <c r="O18" s="12">
        <v>0.3794941984497</v>
      </c>
      <c r="P18" s="12">
        <v>0.21052202527399999</v>
      </c>
      <c r="Q18" s="12">
        <v>0.32953034996920011</v>
      </c>
      <c r="R18" s="12">
        <v>0.21409257872699999</v>
      </c>
      <c r="S18" s="12">
        <v>0.33286701379169997</v>
      </c>
      <c r="T18" s="12">
        <v>0.17722824751880001</v>
      </c>
      <c r="U18" s="12">
        <v>0.23892547631559999</v>
      </c>
      <c r="V18" s="12">
        <v>0.39813582246219997</v>
      </c>
      <c r="W18" s="12">
        <v>0.27579571619600002</v>
      </c>
      <c r="X18" s="12">
        <v>0.18993287185659999</v>
      </c>
      <c r="Y18" s="12">
        <v>0.28016504277299997</v>
      </c>
      <c r="Z18" s="12">
        <v>0.16212786969920001</v>
      </c>
      <c r="AA18" s="12">
        <v>0.12417442074479999</v>
      </c>
      <c r="AB18" s="12">
        <v>0.30399497383270002</v>
      </c>
      <c r="AC18" s="12">
        <v>0.25544804350380002</v>
      </c>
      <c r="AD18" s="12">
        <v>0.14435285742760001</v>
      </c>
      <c r="AE18" s="12">
        <v>0.38886431721909998</v>
      </c>
      <c r="AF18" s="12">
        <v>0.32433835792600002</v>
      </c>
      <c r="AG18" s="12">
        <v>0.32358800376000002</v>
      </c>
      <c r="AH18" s="12">
        <v>0.12171353227410001</v>
      </c>
      <c r="AI18" s="12">
        <v>0.34303577903499999</v>
      </c>
      <c r="AJ18" s="12">
        <v>0.27959620403789998</v>
      </c>
      <c r="AK18" s="12">
        <v>0.2149311477883</v>
      </c>
      <c r="AL18" s="12">
        <v>0.23666955590479999</v>
      </c>
      <c r="AM18" s="12">
        <v>0.17712365697820001</v>
      </c>
      <c r="AN18" s="12">
        <v>0.28893733478990002</v>
      </c>
      <c r="AO18" s="12">
        <v>0.23097821333220001</v>
      </c>
      <c r="AP18" s="12">
        <v>0.36298661249289998</v>
      </c>
      <c r="AQ18" s="12">
        <v>0.2234958452286</v>
      </c>
      <c r="AR18" s="8"/>
    </row>
    <row r="19" spans="1:44" x14ac:dyDescent="0.2">
      <c r="A19" s="23"/>
      <c r="B19" s="23"/>
      <c r="C19" s="13">
        <v>415</v>
      </c>
      <c r="D19" s="13">
        <v>98</v>
      </c>
      <c r="E19" s="13">
        <v>119</v>
      </c>
      <c r="F19" s="13">
        <v>117</v>
      </c>
      <c r="G19" s="13">
        <v>81</v>
      </c>
      <c r="H19" s="13">
        <v>0</v>
      </c>
      <c r="I19" s="13">
        <v>0</v>
      </c>
      <c r="J19" s="13">
        <v>0</v>
      </c>
      <c r="K19" s="13">
        <v>0</v>
      </c>
      <c r="L19" s="13">
        <v>415</v>
      </c>
      <c r="M19" s="13">
        <v>275</v>
      </c>
      <c r="N19" s="13">
        <v>136</v>
      </c>
      <c r="O19" s="13">
        <v>129</v>
      </c>
      <c r="P19" s="13">
        <v>33</v>
      </c>
      <c r="Q19" s="13">
        <v>57</v>
      </c>
      <c r="R19" s="13">
        <v>41</v>
      </c>
      <c r="S19" s="13">
        <v>52</v>
      </c>
      <c r="T19" s="13">
        <v>15</v>
      </c>
      <c r="U19" s="13">
        <v>54</v>
      </c>
      <c r="V19" s="13">
        <v>129</v>
      </c>
      <c r="W19" s="13">
        <v>110</v>
      </c>
      <c r="X19" s="13">
        <v>64</v>
      </c>
      <c r="Y19" s="13">
        <v>88</v>
      </c>
      <c r="Z19" s="13">
        <v>23</v>
      </c>
      <c r="AA19" s="13">
        <v>1</v>
      </c>
      <c r="AB19" s="13">
        <v>193</v>
      </c>
      <c r="AC19" s="13">
        <v>43</v>
      </c>
      <c r="AD19" s="13">
        <v>5</v>
      </c>
      <c r="AE19" s="13">
        <v>22</v>
      </c>
      <c r="AF19" s="13">
        <v>39</v>
      </c>
      <c r="AG19" s="13">
        <v>15</v>
      </c>
      <c r="AH19" s="13">
        <v>2</v>
      </c>
      <c r="AI19" s="13">
        <v>4</v>
      </c>
      <c r="AJ19" s="13">
        <v>1</v>
      </c>
      <c r="AK19" s="13">
        <v>88</v>
      </c>
      <c r="AL19" s="13">
        <v>1</v>
      </c>
      <c r="AM19" s="13">
        <v>16</v>
      </c>
      <c r="AN19" s="13">
        <v>94</v>
      </c>
      <c r="AO19" s="13">
        <v>143</v>
      </c>
      <c r="AP19" s="13">
        <v>154</v>
      </c>
      <c r="AQ19" s="13">
        <v>7</v>
      </c>
      <c r="AR19" s="8"/>
    </row>
    <row r="20" spans="1:44" x14ac:dyDescent="0.2">
      <c r="A20" s="23"/>
      <c r="B20" s="23"/>
      <c r="C20" s="14" t="s">
        <v>128</v>
      </c>
      <c r="D20" s="14"/>
      <c r="E20" s="14"/>
      <c r="F20" s="14"/>
      <c r="G20" s="14"/>
      <c r="H20" s="14"/>
      <c r="I20" s="14"/>
      <c r="J20" s="14"/>
      <c r="K20" s="14"/>
      <c r="L20" s="15" t="s">
        <v>204</v>
      </c>
      <c r="M20" s="15" t="s">
        <v>148</v>
      </c>
      <c r="N20" s="14"/>
      <c r="O20" s="15" t="s">
        <v>132</v>
      </c>
      <c r="P20" s="14"/>
      <c r="Q20" s="14"/>
      <c r="R20" s="14"/>
      <c r="S20" s="14"/>
      <c r="T20" s="14"/>
      <c r="U20" s="14"/>
      <c r="V20" s="15" t="s">
        <v>577</v>
      </c>
      <c r="W20" s="14"/>
      <c r="X20" s="14"/>
      <c r="Y20" s="14"/>
      <c r="Z20" s="14"/>
      <c r="AA20" s="14"/>
      <c r="AB20" s="14"/>
      <c r="AC20" s="14"/>
      <c r="AD20" s="14"/>
      <c r="AE20" s="14"/>
      <c r="AF20" s="14"/>
      <c r="AG20" s="14"/>
      <c r="AH20" s="14"/>
      <c r="AI20" s="14"/>
      <c r="AJ20" s="14"/>
      <c r="AK20" s="14"/>
      <c r="AL20" s="14"/>
      <c r="AM20" s="14"/>
      <c r="AN20" s="14"/>
      <c r="AO20" s="14"/>
      <c r="AP20" s="15" t="s">
        <v>132</v>
      </c>
      <c r="AQ20" s="14"/>
      <c r="AR20" s="8"/>
    </row>
    <row r="21" spans="1:44" x14ac:dyDescent="0.2">
      <c r="A21" s="27"/>
      <c r="B21" s="24" t="s">
        <v>67</v>
      </c>
      <c r="C21" s="12">
        <v>1</v>
      </c>
      <c r="D21" s="12">
        <v>1</v>
      </c>
      <c r="E21" s="12">
        <v>1</v>
      </c>
      <c r="F21" s="12">
        <v>1</v>
      </c>
      <c r="G21" s="12">
        <v>1</v>
      </c>
      <c r="H21" s="12">
        <v>1</v>
      </c>
      <c r="I21" s="12">
        <v>1</v>
      </c>
      <c r="J21" s="12">
        <v>1</v>
      </c>
      <c r="K21" s="12">
        <v>1</v>
      </c>
      <c r="L21" s="12">
        <v>1</v>
      </c>
      <c r="M21" s="12">
        <v>1</v>
      </c>
      <c r="N21" s="12">
        <v>1</v>
      </c>
      <c r="O21" s="12">
        <v>1</v>
      </c>
      <c r="P21" s="12">
        <v>1</v>
      </c>
      <c r="Q21" s="12">
        <v>1</v>
      </c>
      <c r="R21" s="12">
        <v>1</v>
      </c>
      <c r="S21" s="12">
        <v>1</v>
      </c>
      <c r="T21" s="12">
        <v>1</v>
      </c>
      <c r="U21" s="12">
        <v>1</v>
      </c>
      <c r="V21" s="12">
        <v>1</v>
      </c>
      <c r="W21" s="12">
        <v>1</v>
      </c>
      <c r="X21" s="12">
        <v>1</v>
      </c>
      <c r="Y21" s="12">
        <v>1</v>
      </c>
      <c r="Z21" s="12">
        <v>1</v>
      </c>
      <c r="AA21" s="12">
        <v>1</v>
      </c>
      <c r="AB21" s="12">
        <v>1</v>
      </c>
      <c r="AC21" s="12">
        <v>1</v>
      </c>
      <c r="AD21" s="12">
        <v>1</v>
      </c>
      <c r="AE21" s="12">
        <v>1</v>
      </c>
      <c r="AF21" s="12">
        <v>1</v>
      </c>
      <c r="AG21" s="12">
        <v>1</v>
      </c>
      <c r="AH21" s="12">
        <v>1</v>
      </c>
      <c r="AI21" s="12">
        <v>1</v>
      </c>
      <c r="AJ21" s="12">
        <v>1</v>
      </c>
      <c r="AK21" s="12">
        <v>1</v>
      </c>
      <c r="AL21" s="12">
        <v>1</v>
      </c>
      <c r="AM21" s="12">
        <v>1</v>
      </c>
      <c r="AN21" s="12">
        <v>1</v>
      </c>
      <c r="AO21" s="12">
        <v>1</v>
      </c>
      <c r="AP21" s="12">
        <v>1</v>
      </c>
      <c r="AQ21" s="12">
        <v>1</v>
      </c>
      <c r="AR21" s="8"/>
    </row>
    <row r="22" spans="1:44" x14ac:dyDescent="0.2">
      <c r="A22" s="23"/>
      <c r="B22" s="23"/>
      <c r="C22" s="13">
        <v>1208</v>
      </c>
      <c r="D22" s="13">
        <v>259</v>
      </c>
      <c r="E22" s="13">
        <v>317</v>
      </c>
      <c r="F22" s="13">
        <v>343</v>
      </c>
      <c r="G22" s="13">
        <v>289</v>
      </c>
      <c r="H22" s="13">
        <v>109</v>
      </c>
      <c r="I22" s="13">
        <v>195</v>
      </c>
      <c r="J22" s="13">
        <v>200</v>
      </c>
      <c r="K22" s="13">
        <v>289</v>
      </c>
      <c r="L22" s="13">
        <v>415</v>
      </c>
      <c r="M22" s="13">
        <v>720</v>
      </c>
      <c r="N22" s="13">
        <v>468</v>
      </c>
      <c r="O22" s="13">
        <v>305</v>
      </c>
      <c r="P22" s="13">
        <v>123</v>
      </c>
      <c r="Q22" s="13">
        <v>160</v>
      </c>
      <c r="R22" s="13">
        <v>162</v>
      </c>
      <c r="S22" s="13">
        <v>138</v>
      </c>
      <c r="T22" s="13">
        <v>53</v>
      </c>
      <c r="U22" s="13">
        <v>153</v>
      </c>
      <c r="V22" s="13">
        <v>286</v>
      </c>
      <c r="W22" s="13">
        <v>351</v>
      </c>
      <c r="X22" s="13">
        <v>229</v>
      </c>
      <c r="Y22" s="13">
        <v>246</v>
      </c>
      <c r="Z22" s="13">
        <v>88</v>
      </c>
      <c r="AA22" s="13">
        <v>8</v>
      </c>
      <c r="AB22" s="13">
        <v>544</v>
      </c>
      <c r="AC22" s="13">
        <v>123</v>
      </c>
      <c r="AD22" s="13">
        <v>25</v>
      </c>
      <c r="AE22" s="13">
        <v>52</v>
      </c>
      <c r="AF22" s="13">
        <v>98</v>
      </c>
      <c r="AG22" s="13">
        <v>34</v>
      </c>
      <c r="AH22" s="13">
        <v>5</v>
      </c>
      <c r="AI22" s="13">
        <v>15</v>
      </c>
      <c r="AJ22" s="13">
        <v>3</v>
      </c>
      <c r="AK22" s="13">
        <v>303</v>
      </c>
      <c r="AL22" s="13">
        <v>3</v>
      </c>
      <c r="AM22" s="13">
        <v>61</v>
      </c>
      <c r="AN22" s="13">
        <v>259</v>
      </c>
      <c r="AO22" s="13">
        <v>487</v>
      </c>
      <c r="AP22" s="13">
        <v>362</v>
      </c>
      <c r="AQ22" s="13">
        <v>36</v>
      </c>
      <c r="AR22" s="8"/>
    </row>
    <row r="23" spans="1:44" x14ac:dyDescent="0.2">
      <c r="A23" s="23"/>
      <c r="B23" s="23"/>
      <c r="C23" s="14" t="s">
        <v>128</v>
      </c>
      <c r="D23" s="14" t="s">
        <v>128</v>
      </c>
      <c r="E23" s="14" t="s">
        <v>128</v>
      </c>
      <c r="F23" s="14" t="s">
        <v>128</v>
      </c>
      <c r="G23" s="14" t="s">
        <v>128</v>
      </c>
      <c r="H23" s="14" t="s">
        <v>128</v>
      </c>
      <c r="I23" s="14" t="s">
        <v>128</v>
      </c>
      <c r="J23" s="14" t="s">
        <v>128</v>
      </c>
      <c r="K23" s="14" t="s">
        <v>128</v>
      </c>
      <c r="L23" s="14" t="s">
        <v>128</v>
      </c>
      <c r="M23" s="14" t="s">
        <v>128</v>
      </c>
      <c r="N23" s="14" t="s">
        <v>128</v>
      </c>
      <c r="O23" s="14" t="s">
        <v>128</v>
      </c>
      <c r="P23" s="14" t="s">
        <v>128</v>
      </c>
      <c r="Q23" s="14" t="s">
        <v>128</v>
      </c>
      <c r="R23" s="14" t="s">
        <v>128</v>
      </c>
      <c r="S23" s="14" t="s">
        <v>128</v>
      </c>
      <c r="T23" s="14" t="s">
        <v>128</v>
      </c>
      <c r="U23" s="14" t="s">
        <v>128</v>
      </c>
      <c r="V23" s="14" t="s">
        <v>128</v>
      </c>
      <c r="W23" s="14" t="s">
        <v>128</v>
      </c>
      <c r="X23" s="14" t="s">
        <v>128</v>
      </c>
      <c r="Y23" s="14" t="s">
        <v>128</v>
      </c>
      <c r="Z23" s="14" t="s">
        <v>128</v>
      </c>
      <c r="AA23" s="14" t="s">
        <v>128</v>
      </c>
      <c r="AB23" s="14" t="s">
        <v>128</v>
      </c>
      <c r="AC23" s="14" t="s">
        <v>128</v>
      </c>
      <c r="AD23" s="14" t="s">
        <v>128</v>
      </c>
      <c r="AE23" s="14" t="s">
        <v>128</v>
      </c>
      <c r="AF23" s="14" t="s">
        <v>128</v>
      </c>
      <c r="AG23" s="14" t="s">
        <v>128</v>
      </c>
      <c r="AH23" s="14" t="s">
        <v>128</v>
      </c>
      <c r="AI23" s="14" t="s">
        <v>128</v>
      </c>
      <c r="AJ23" s="14" t="s">
        <v>128</v>
      </c>
      <c r="AK23" s="14" t="s">
        <v>128</v>
      </c>
      <c r="AL23" s="14" t="s">
        <v>128</v>
      </c>
      <c r="AM23" s="14" t="s">
        <v>128</v>
      </c>
      <c r="AN23" s="14" t="s">
        <v>128</v>
      </c>
      <c r="AO23" s="14" t="s">
        <v>128</v>
      </c>
      <c r="AP23" s="14" t="s">
        <v>128</v>
      </c>
      <c r="AQ23" s="14" t="s">
        <v>128</v>
      </c>
      <c r="AR23" s="8"/>
    </row>
    <row r="24" spans="1:44" x14ac:dyDescent="0.2">
      <c r="A24" s="16" t="s">
        <v>578</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row>
    <row r="25" spans="1:44" x14ac:dyDescent="0.2">
      <c r="A25" s="18" t="s">
        <v>144</v>
      </c>
    </row>
  </sheetData>
  <mergeCells count="17">
    <mergeCell ref="B12:B14"/>
    <mergeCell ref="B15:B17"/>
    <mergeCell ref="B18:B20"/>
    <mergeCell ref="B21:B23"/>
    <mergeCell ref="A6:A23"/>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3300-000000000000}"/>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R28"/>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579</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580</v>
      </c>
      <c r="B6" s="24" t="s">
        <v>120</v>
      </c>
      <c r="C6" s="12">
        <v>1.8846704770719999E-3</v>
      </c>
      <c r="D6" s="12">
        <v>5.5284145000659996E-3</v>
      </c>
      <c r="E6" s="12">
        <v>2.6974911030129998E-3</v>
      </c>
      <c r="F6" s="12">
        <v>0</v>
      </c>
      <c r="G6" s="12">
        <v>0</v>
      </c>
      <c r="H6" s="12">
        <v>0</v>
      </c>
      <c r="I6" s="12">
        <v>3.6133664552699999E-3</v>
      </c>
      <c r="J6" s="12">
        <v>4.2589485554850003E-3</v>
      </c>
      <c r="K6" s="12">
        <v>0</v>
      </c>
      <c r="L6" s="12">
        <v>1.639820527669E-3</v>
      </c>
      <c r="M6" s="12">
        <v>1.4938767820740001E-3</v>
      </c>
      <c r="N6" s="12">
        <v>8.9304160559969996E-4</v>
      </c>
      <c r="O6" s="12">
        <v>2.9241538291799999E-3</v>
      </c>
      <c r="P6" s="12">
        <v>0</v>
      </c>
      <c r="Q6" s="12">
        <v>0</v>
      </c>
      <c r="R6" s="12">
        <v>0</v>
      </c>
      <c r="S6" s="12">
        <v>6.6813423504080002E-3</v>
      </c>
      <c r="T6" s="12">
        <v>0</v>
      </c>
      <c r="U6" s="12">
        <v>0</v>
      </c>
      <c r="V6" s="12">
        <v>3.240883810673E-3</v>
      </c>
      <c r="W6" s="12">
        <v>1.482670562133E-3</v>
      </c>
      <c r="X6" s="12">
        <v>0</v>
      </c>
      <c r="Y6" s="12">
        <v>3.576927182384E-3</v>
      </c>
      <c r="Z6" s="12">
        <v>0</v>
      </c>
      <c r="AA6" s="12">
        <v>0</v>
      </c>
      <c r="AB6" s="12">
        <v>1.667028203247E-3</v>
      </c>
      <c r="AC6" s="12">
        <v>0</v>
      </c>
      <c r="AD6" s="12">
        <v>0</v>
      </c>
      <c r="AE6" s="12">
        <v>0</v>
      </c>
      <c r="AF6" s="12">
        <v>4.8477375716889986E-3</v>
      </c>
      <c r="AG6" s="12">
        <v>0</v>
      </c>
      <c r="AH6" s="12">
        <v>0</v>
      </c>
      <c r="AI6" s="12">
        <v>0</v>
      </c>
      <c r="AJ6" s="12">
        <v>0</v>
      </c>
      <c r="AK6" s="12">
        <v>2.7561960784550001E-3</v>
      </c>
      <c r="AL6" s="12">
        <v>1</v>
      </c>
      <c r="AM6" s="12">
        <v>0</v>
      </c>
      <c r="AN6" s="12">
        <v>0</v>
      </c>
      <c r="AO6" s="12">
        <v>0</v>
      </c>
      <c r="AP6" s="12">
        <v>0</v>
      </c>
      <c r="AQ6" s="12">
        <v>0</v>
      </c>
      <c r="AR6" s="8"/>
    </row>
    <row r="7" spans="1:44" x14ac:dyDescent="0.2">
      <c r="A7" s="23"/>
      <c r="B7" s="23"/>
      <c r="C7" s="13">
        <v>3</v>
      </c>
      <c r="D7" s="13">
        <v>2</v>
      </c>
      <c r="E7" s="13">
        <v>1</v>
      </c>
      <c r="F7" s="13">
        <v>0</v>
      </c>
      <c r="G7" s="13">
        <v>0</v>
      </c>
      <c r="H7" s="13">
        <v>0</v>
      </c>
      <c r="I7" s="13">
        <v>1</v>
      </c>
      <c r="J7" s="13">
        <v>1</v>
      </c>
      <c r="K7" s="13">
        <v>0</v>
      </c>
      <c r="L7" s="13">
        <v>1</v>
      </c>
      <c r="M7" s="13">
        <v>1</v>
      </c>
      <c r="N7" s="13">
        <v>1</v>
      </c>
      <c r="O7" s="13">
        <v>1</v>
      </c>
      <c r="P7" s="13">
        <v>0</v>
      </c>
      <c r="Q7" s="13">
        <v>0</v>
      </c>
      <c r="R7" s="13">
        <v>0</v>
      </c>
      <c r="S7" s="13">
        <v>1</v>
      </c>
      <c r="T7" s="13">
        <v>0</v>
      </c>
      <c r="U7" s="13">
        <v>0</v>
      </c>
      <c r="V7" s="13">
        <v>1</v>
      </c>
      <c r="W7" s="13">
        <v>1</v>
      </c>
      <c r="X7" s="13">
        <v>0</v>
      </c>
      <c r="Y7" s="13">
        <v>1</v>
      </c>
      <c r="Z7" s="13">
        <v>0</v>
      </c>
      <c r="AA7" s="13">
        <v>0</v>
      </c>
      <c r="AB7" s="13">
        <v>1</v>
      </c>
      <c r="AC7" s="13">
        <v>0</v>
      </c>
      <c r="AD7" s="13">
        <v>0</v>
      </c>
      <c r="AE7" s="13">
        <v>0</v>
      </c>
      <c r="AF7" s="13">
        <v>1</v>
      </c>
      <c r="AG7" s="13">
        <v>0</v>
      </c>
      <c r="AH7" s="13">
        <v>0</v>
      </c>
      <c r="AI7" s="13">
        <v>0</v>
      </c>
      <c r="AJ7" s="13">
        <v>0</v>
      </c>
      <c r="AK7" s="13">
        <v>1</v>
      </c>
      <c r="AL7" s="13">
        <v>3</v>
      </c>
      <c r="AM7" s="13">
        <v>0</v>
      </c>
      <c r="AN7" s="13">
        <v>0</v>
      </c>
      <c r="AO7" s="13">
        <v>0</v>
      </c>
      <c r="AP7" s="13">
        <v>0</v>
      </c>
      <c r="AQ7" s="13">
        <v>0</v>
      </c>
      <c r="AR7" s="8"/>
    </row>
    <row r="8" spans="1:44" x14ac:dyDescent="0.2">
      <c r="A8" s="23"/>
      <c r="B8" s="23"/>
      <c r="C8" s="14" t="s">
        <v>128</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5" t="s">
        <v>247</v>
      </c>
      <c r="AM8" s="14"/>
      <c r="AN8" s="14"/>
      <c r="AO8" s="14"/>
      <c r="AP8" s="14"/>
      <c r="AQ8" s="14"/>
      <c r="AR8" s="8"/>
    </row>
    <row r="9" spans="1:44" x14ac:dyDescent="0.2">
      <c r="A9" s="27"/>
      <c r="B9" s="24" t="s">
        <v>121</v>
      </c>
      <c r="C9" s="12">
        <v>4.6024716000119988E-2</v>
      </c>
      <c r="D9" s="12">
        <v>7.7694233559570003E-2</v>
      </c>
      <c r="E9" s="12">
        <v>2.428774205736E-2</v>
      </c>
      <c r="F9" s="12">
        <v>3.913046134117E-2</v>
      </c>
      <c r="G9" s="12">
        <v>5.0843002146070002E-2</v>
      </c>
      <c r="H9" s="12">
        <v>4.4522674802640001E-2</v>
      </c>
      <c r="I9" s="12">
        <v>1.008420991412E-2</v>
      </c>
      <c r="J9" s="12">
        <v>7.1291624720410007E-2</v>
      </c>
      <c r="K9" s="12">
        <v>8.8024322384720008E-2</v>
      </c>
      <c r="L9" s="12">
        <v>2.9505502711100001E-2</v>
      </c>
      <c r="M9" s="12">
        <v>4.4993555726069993E-2</v>
      </c>
      <c r="N9" s="12">
        <v>4.555128575247E-2</v>
      </c>
      <c r="O9" s="12">
        <v>3.9702786779549998E-2</v>
      </c>
      <c r="P9" s="12">
        <v>2.525218797944E-2</v>
      </c>
      <c r="Q9" s="12">
        <v>3.374493983468E-2</v>
      </c>
      <c r="R9" s="12">
        <v>8.2919415862340001E-2</v>
      </c>
      <c r="S9" s="12">
        <v>3.1776050049030002E-2</v>
      </c>
      <c r="T9" s="12">
        <v>3.3029768779420002E-2</v>
      </c>
      <c r="U9" s="12">
        <v>4.6202874704739987E-2</v>
      </c>
      <c r="V9" s="12">
        <v>5.3924638048880001E-2</v>
      </c>
      <c r="W9" s="12">
        <v>3.6397947427360001E-2</v>
      </c>
      <c r="X9" s="12">
        <v>5.9135254496679987E-2</v>
      </c>
      <c r="Y9" s="12">
        <v>5.1515908916880002E-2</v>
      </c>
      <c r="Z9" s="12">
        <v>1.1295624217110001E-2</v>
      </c>
      <c r="AA9" s="12">
        <v>6.8619202525180001E-2</v>
      </c>
      <c r="AB9" s="12">
        <v>1.8609761808080001E-2</v>
      </c>
      <c r="AC9" s="12">
        <v>0.1109747800599</v>
      </c>
      <c r="AD9" s="12">
        <v>4.948274715091E-2</v>
      </c>
      <c r="AE9" s="12">
        <v>4.446204587857E-2</v>
      </c>
      <c r="AF9" s="12">
        <v>7.3583705879960007E-2</v>
      </c>
      <c r="AG9" s="12">
        <v>7.0857244760190008E-2</v>
      </c>
      <c r="AH9" s="12">
        <v>5.0257760626349998E-2</v>
      </c>
      <c r="AI9" s="12">
        <v>0</v>
      </c>
      <c r="AJ9" s="12">
        <v>0</v>
      </c>
      <c r="AK9" s="12">
        <v>5.6986201797000001E-2</v>
      </c>
      <c r="AL9" s="12">
        <v>0</v>
      </c>
      <c r="AM9" s="12">
        <v>1</v>
      </c>
      <c r="AN9" s="12">
        <v>0</v>
      </c>
      <c r="AO9" s="12">
        <v>0</v>
      </c>
      <c r="AP9" s="12">
        <v>0</v>
      </c>
      <c r="AQ9" s="12">
        <v>0</v>
      </c>
      <c r="AR9" s="8"/>
    </row>
    <row r="10" spans="1:44" x14ac:dyDescent="0.2">
      <c r="A10" s="23"/>
      <c r="B10" s="23"/>
      <c r="C10" s="13">
        <v>62</v>
      </c>
      <c r="D10" s="13">
        <v>21</v>
      </c>
      <c r="E10" s="13">
        <v>12</v>
      </c>
      <c r="F10" s="13">
        <v>14</v>
      </c>
      <c r="G10" s="13">
        <v>15</v>
      </c>
      <c r="H10" s="13">
        <v>7</v>
      </c>
      <c r="I10" s="13">
        <v>4</v>
      </c>
      <c r="J10" s="13">
        <v>10</v>
      </c>
      <c r="K10" s="13">
        <v>24</v>
      </c>
      <c r="L10" s="13">
        <v>16</v>
      </c>
      <c r="M10" s="13">
        <v>37</v>
      </c>
      <c r="N10" s="13">
        <v>23</v>
      </c>
      <c r="O10" s="13">
        <v>15</v>
      </c>
      <c r="P10" s="13">
        <v>5</v>
      </c>
      <c r="Q10" s="13">
        <v>7</v>
      </c>
      <c r="R10" s="13">
        <v>11</v>
      </c>
      <c r="S10" s="13">
        <v>6</v>
      </c>
      <c r="T10" s="13">
        <v>3</v>
      </c>
      <c r="U10" s="13">
        <v>8</v>
      </c>
      <c r="V10" s="13">
        <v>19</v>
      </c>
      <c r="W10" s="13">
        <v>14</v>
      </c>
      <c r="X10" s="13">
        <v>11</v>
      </c>
      <c r="Y10" s="13">
        <v>15</v>
      </c>
      <c r="Z10" s="13">
        <v>2</v>
      </c>
      <c r="AA10" s="13">
        <v>1</v>
      </c>
      <c r="AB10" s="13">
        <v>8</v>
      </c>
      <c r="AC10" s="13">
        <v>12</v>
      </c>
      <c r="AD10" s="13">
        <v>2</v>
      </c>
      <c r="AE10" s="13">
        <v>3</v>
      </c>
      <c r="AF10" s="13">
        <v>11</v>
      </c>
      <c r="AG10" s="13">
        <v>3</v>
      </c>
      <c r="AH10" s="13">
        <v>1</v>
      </c>
      <c r="AI10" s="13">
        <v>0</v>
      </c>
      <c r="AJ10" s="13">
        <v>0</v>
      </c>
      <c r="AK10" s="13">
        <v>22</v>
      </c>
      <c r="AL10" s="13">
        <v>0</v>
      </c>
      <c r="AM10" s="13">
        <v>62</v>
      </c>
      <c r="AN10" s="13">
        <v>0</v>
      </c>
      <c r="AO10" s="13">
        <v>0</v>
      </c>
      <c r="AP10" s="13">
        <v>0</v>
      </c>
      <c r="AQ10" s="13">
        <v>0</v>
      </c>
      <c r="AR10" s="8"/>
    </row>
    <row r="11" spans="1:44" x14ac:dyDescent="0.2">
      <c r="A11" s="23"/>
      <c r="B11" s="23"/>
      <c r="C11" s="14" t="s">
        <v>128</v>
      </c>
      <c r="D11" s="15" t="s">
        <v>148</v>
      </c>
      <c r="E11" s="14"/>
      <c r="F11" s="14"/>
      <c r="G11" s="14"/>
      <c r="H11" s="14"/>
      <c r="I11" s="14"/>
      <c r="J11" s="15" t="s">
        <v>148</v>
      </c>
      <c r="K11" s="15" t="s">
        <v>581</v>
      </c>
      <c r="L11" s="14"/>
      <c r="M11" s="14"/>
      <c r="N11" s="14"/>
      <c r="O11" s="14"/>
      <c r="P11" s="14"/>
      <c r="Q11" s="14"/>
      <c r="R11" s="14"/>
      <c r="S11" s="14"/>
      <c r="T11" s="14"/>
      <c r="U11" s="14"/>
      <c r="V11" s="14"/>
      <c r="W11" s="14"/>
      <c r="X11" s="14"/>
      <c r="Y11" s="14"/>
      <c r="Z11" s="14"/>
      <c r="AA11" s="14"/>
      <c r="AB11" s="14"/>
      <c r="AC11" s="15" t="s">
        <v>133</v>
      </c>
      <c r="AD11" s="14"/>
      <c r="AE11" s="14"/>
      <c r="AF11" s="14"/>
      <c r="AG11" s="14"/>
      <c r="AH11" s="14"/>
      <c r="AI11" s="14"/>
      <c r="AJ11" s="14"/>
      <c r="AK11" s="14"/>
      <c r="AL11" s="14"/>
      <c r="AM11" s="15" t="s">
        <v>558</v>
      </c>
      <c r="AN11" s="14"/>
      <c r="AO11" s="14"/>
      <c r="AP11" s="14"/>
      <c r="AQ11" s="14"/>
      <c r="AR11" s="8"/>
    </row>
    <row r="12" spans="1:44" x14ac:dyDescent="0.2">
      <c r="A12" s="27"/>
      <c r="B12" s="24" t="s">
        <v>122</v>
      </c>
      <c r="C12" s="12">
        <v>0.2345566894276</v>
      </c>
      <c r="D12" s="12">
        <v>0.24013034795919999</v>
      </c>
      <c r="E12" s="12">
        <v>0.25076386830120001</v>
      </c>
      <c r="F12" s="12">
        <v>0.21904618709070001</v>
      </c>
      <c r="G12" s="12">
        <v>0.229760859224</v>
      </c>
      <c r="H12" s="12">
        <v>0.2757310698396</v>
      </c>
      <c r="I12" s="12">
        <v>0.20740418962029999</v>
      </c>
      <c r="J12" s="12">
        <v>0.17643011816449999</v>
      </c>
      <c r="K12" s="12">
        <v>0.26709149697700002</v>
      </c>
      <c r="L12" s="12">
        <v>0.2438515973032</v>
      </c>
      <c r="M12" s="12">
        <v>0.20628028260219999</v>
      </c>
      <c r="N12" s="12">
        <v>0.26479554345799999</v>
      </c>
      <c r="O12" s="12">
        <v>0.32102795462029998</v>
      </c>
      <c r="P12" s="12">
        <v>0.19465346333110001</v>
      </c>
      <c r="Q12" s="12">
        <v>0.27248250871099999</v>
      </c>
      <c r="R12" s="12">
        <v>0.22381939948640001</v>
      </c>
      <c r="S12" s="12">
        <v>0.18466677884499999</v>
      </c>
      <c r="T12" s="12">
        <v>0.15443596420559999</v>
      </c>
      <c r="U12" s="12">
        <v>0.16109711684799999</v>
      </c>
      <c r="V12" s="12">
        <v>0.28536671790930002</v>
      </c>
      <c r="W12" s="12">
        <v>0.2765387225207</v>
      </c>
      <c r="X12" s="12">
        <v>0.20896017481279999</v>
      </c>
      <c r="Y12" s="12">
        <v>0.1294564449501</v>
      </c>
      <c r="Z12" s="12">
        <v>0.2694003333867</v>
      </c>
      <c r="AA12" s="12">
        <v>0.10887006534220001</v>
      </c>
      <c r="AB12" s="12">
        <v>0.2012604295864</v>
      </c>
      <c r="AC12" s="12">
        <v>0.35168575997360002</v>
      </c>
      <c r="AD12" s="12">
        <v>0.26260159677619999</v>
      </c>
      <c r="AE12" s="12">
        <v>0.16401588876330001</v>
      </c>
      <c r="AF12" s="12">
        <v>0.2320837370919</v>
      </c>
      <c r="AG12" s="12">
        <v>0.2539668379667</v>
      </c>
      <c r="AH12" s="12">
        <v>0.85146379093199998</v>
      </c>
      <c r="AI12" s="12">
        <v>0.16599133352600001</v>
      </c>
      <c r="AJ12" s="12">
        <v>0.18333846049149999</v>
      </c>
      <c r="AK12" s="12">
        <v>0.2336606544781</v>
      </c>
      <c r="AL12" s="12">
        <v>0</v>
      </c>
      <c r="AM12" s="12">
        <v>0</v>
      </c>
      <c r="AN12" s="12">
        <v>1</v>
      </c>
      <c r="AO12" s="12">
        <v>0</v>
      </c>
      <c r="AP12" s="12">
        <v>0</v>
      </c>
      <c r="AQ12" s="12">
        <v>0</v>
      </c>
      <c r="AR12" s="8"/>
    </row>
    <row r="13" spans="1:44" x14ac:dyDescent="0.2">
      <c r="A13" s="23"/>
      <c r="B13" s="23"/>
      <c r="C13" s="13">
        <v>266</v>
      </c>
      <c r="D13" s="13">
        <v>58</v>
      </c>
      <c r="E13" s="13">
        <v>74</v>
      </c>
      <c r="F13" s="13">
        <v>67</v>
      </c>
      <c r="G13" s="13">
        <v>67</v>
      </c>
      <c r="H13" s="13">
        <v>27</v>
      </c>
      <c r="I13" s="13">
        <v>33</v>
      </c>
      <c r="J13" s="13">
        <v>36</v>
      </c>
      <c r="K13" s="13">
        <v>69</v>
      </c>
      <c r="L13" s="13">
        <v>94</v>
      </c>
      <c r="M13" s="13">
        <v>144</v>
      </c>
      <c r="N13" s="13">
        <v>119</v>
      </c>
      <c r="O13" s="13">
        <v>88</v>
      </c>
      <c r="P13" s="13">
        <v>22</v>
      </c>
      <c r="Q13" s="13">
        <v>41</v>
      </c>
      <c r="R13" s="13">
        <v>32</v>
      </c>
      <c r="S13" s="13">
        <v>25</v>
      </c>
      <c r="T13" s="13">
        <v>11</v>
      </c>
      <c r="U13" s="13">
        <v>26</v>
      </c>
      <c r="V13" s="13">
        <v>80</v>
      </c>
      <c r="W13" s="13">
        <v>84</v>
      </c>
      <c r="X13" s="13">
        <v>42</v>
      </c>
      <c r="Y13" s="13">
        <v>37</v>
      </c>
      <c r="Z13" s="13">
        <v>22</v>
      </c>
      <c r="AA13" s="13">
        <v>1</v>
      </c>
      <c r="AB13" s="13">
        <v>100</v>
      </c>
      <c r="AC13" s="13">
        <v>41</v>
      </c>
      <c r="AD13" s="13">
        <v>6</v>
      </c>
      <c r="AE13" s="13">
        <v>9</v>
      </c>
      <c r="AF13" s="13">
        <v>20</v>
      </c>
      <c r="AG13" s="13">
        <v>10</v>
      </c>
      <c r="AH13" s="13">
        <v>3</v>
      </c>
      <c r="AI13" s="13">
        <v>2</v>
      </c>
      <c r="AJ13" s="13">
        <v>1</v>
      </c>
      <c r="AK13" s="13">
        <v>72</v>
      </c>
      <c r="AL13" s="13">
        <v>0</v>
      </c>
      <c r="AM13" s="13">
        <v>0</v>
      </c>
      <c r="AN13" s="13">
        <v>266</v>
      </c>
      <c r="AO13" s="13">
        <v>0</v>
      </c>
      <c r="AP13" s="13">
        <v>0</v>
      </c>
      <c r="AQ13" s="13">
        <v>0</v>
      </c>
      <c r="AR13" s="8"/>
    </row>
    <row r="14" spans="1:44" x14ac:dyDescent="0.2">
      <c r="A14" s="23"/>
      <c r="B14" s="23"/>
      <c r="C14" s="14" t="s">
        <v>128</v>
      </c>
      <c r="D14" s="14"/>
      <c r="E14" s="14"/>
      <c r="F14" s="14"/>
      <c r="G14" s="14"/>
      <c r="H14" s="14"/>
      <c r="I14" s="14"/>
      <c r="J14" s="14"/>
      <c r="K14" s="14"/>
      <c r="L14" s="14"/>
      <c r="M14" s="14"/>
      <c r="N14" s="14"/>
      <c r="O14" s="14"/>
      <c r="P14" s="14"/>
      <c r="Q14" s="14"/>
      <c r="R14" s="14"/>
      <c r="S14" s="14"/>
      <c r="T14" s="14"/>
      <c r="U14" s="14"/>
      <c r="V14" s="15" t="s">
        <v>132</v>
      </c>
      <c r="W14" s="15" t="s">
        <v>132</v>
      </c>
      <c r="X14" s="14"/>
      <c r="Y14" s="14"/>
      <c r="Z14" s="14"/>
      <c r="AA14" s="14"/>
      <c r="AB14" s="14"/>
      <c r="AC14" s="14"/>
      <c r="AD14" s="14"/>
      <c r="AE14" s="14"/>
      <c r="AF14" s="14"/>
      <c r="AG14" s="14"/>
      <c r="AH14" s="15" t="s">
        <v>582</v>
      </c>
      <c r="AI14" s="14"/>
      <c r="AJ14" s="14"/>
      <c r="AK14" s="14"/>
      <c r="AL14" s="14"/>
      <c r="AM14" s="14"/>
      <c r="AN14" s="15" t="s">
        <v>561</v>
      </c>
      <c r="AO14" s="14"/>
      <c r="AP14" s="14"/>
      <c r="AQ14" s="14"/>
      <c r="AR14" s="8"/>
    </row>
    <row r="15" spans="1:44" x14ac:dyDescent="0.2">
      <c r="A15" s="27"/>
      <c r="B15" s="24" t="s">
        <v>123</v>
      </c>
      <c r="C15" s="12">
        <v>0.42085875627969999</v>
      </c>
      <c r="D15" s="12">
        <v>0.43615108107150002</v>
      </c>
      <c r="E15" s="12">
        <v>0.41116093985129998</v>
      </c>
      <c r="F15" s="12">
        <v>0.42078714715120002</v>
      </c>
      <c r="G15" s="12">
        <v>0.4184363399205</v>
      </c>
      <c r="H15" s="12">
        <v>0.4642964027025</v>
      </c>
      <c r="I15" s="12">
        <v>0.48787299458950001</v>
      </c>
      <c r="J15" s="12">
        <v>0.48267597032999998</v>
      </c>
      <c r="K15" s="12">
        <v>0.349617731918</v>
      </c>
      <c r="L15" s="12">
        <v>0.34829124512839998</v>
      </c>
      <c r="M15" s="12">
        <v>0.39337675710260001</v>
      </c>
      <c r="N15" s="12">
        <v>0.44734403362739988</v>
      </c>
      <c r="O15" s="12">
        <v>0.38962551364890002</v>
      </c>
      <c r="P15" s="12">
        <v>0.49762533052869989</v>
      </c>
      <c r="Q15" s="12">
        <v>0.32674190513009999</v>
      </c>
      <c r="R15" s="12">
        <v>0.44889630570979999</v>
      </c>
      <c r="S15" s="12">
        <v>0.40507727183449999</v>
      </c>
      <c r="T15" s="12">
        <v>0.59315845354849994</v>
      </c>
      <c r="U15" s="12">
        <v>0.47369136683250002</v>
      </c>
      <c r="V15" s="12">
        <v>0.4060649632883</v>
      </c>
      <c r="W15" s="12">
        <v>0.39169772010460002</v>
      </c>
      <c r="X15" s="12">
        <v>0.4139748452941</v>
      </c>
      <c r="Y15" s="12">
        <v>0.45423108448039989</v>
      </c>
      <c r="Z15" s="12">
        <v>0.47922782442430001</v>
      </c>
      <c r="AA15" s="12">
        <v>0.82251073213259995</v>
      </c>
      <c r="AB15" s="12">
        <v>0.43460840840109999</v>
      </c>
      <c r="AC15" s="12">
        <v>0.33051563801130002</v>
      </c>
      <c r="AD15" s="12">
        <v>0.38867625427320002</v>
      </c>
      <c r="AE15" s="12">
        <v>0.37809629886879997</v>
      </c>
      <c r="AF15" s="12">
        <v>0.38953183593399998</v>
      </c>
      <c r="AG15" s="12">
        <v>0.43473664371380011</v>
      </c>
      <c r="AH15" s="12">
        <v>9.8278448441639993E-2</v>
      </c>
      <c r="AI15" s="12">
        <v>0.33779379004400001</v>
      </c>
      <c r="AJ15" s="12">
        <v>0.53706533547059998</v>
      </c>
      <c r="AK15" s="12">
        <v>0.4650111099566</v>
      </c>
      <c r="AL15" s="12">
        <v>0</v>
      </c>
      <c r="AM15" s="12">
        <v>0</v>
      </c>
      <c r="AN15" s="12">
        <v>0</v>
      </c>
      <c r="AO15" s="12">
        <v>1</v>
      </c>
      <c r="AP15" s="12">
        <v>0</v>
      </c>
      <c r="AQ15" s="12">
        <v>0</v>
      </c>
      <c r="AR15" s="8"/>
    </row>
    <row r="16" spans="1:44" x14ac:dyDescent="0.2">
      <c r="A16" s="23"/>
      <c r="B16" s="23"/>
      <c r="C16" s="13">
        <v>502</v>
      </c>
      <c r="D16" s="13">
        <v>110</v>
      </c>
      <c r="E16" s="13">
        <v>134</v>
      </c>
      <c r="F16" s="13">
        <v>139</v>
      </c>
      <c r="G16" s="13">
        <v>119</v>
      </c>
      <c r="H16" s="13">
        <v>53</v>
      </c>
      <c r="I16" s="13">
        <v>99</v>
      </c>
      <c r="J16" s="13">
        <v>87</v>
      </c>
      <c r="K16" s="13">
        <v>105</v>
      </c>
      <c r="L16" s="13">
        <v>143</v>
      </c>
      <c r="M16" s="13">
        <v>279</v>
      </c>
      <c r="N16" s="13">
        <v>214</v>
      </c>
      <c r="O16" s="13">
        <v>122</v>
      </c>
      <c r="P16" s="13">
        <v>59</v>
      </c>
      <c r="Q16" s="13">
        <v>56</v>
      </c>
      <c r="R16" s="13">
        <v>71</v>
      </c>
      <c r="S16" s="13">
        <v>55</v>
      </c>
      <c r="T16" s="13">
        <v>25</v>
      </c>
      <c r="U16" s="13">
        <v>67</v>
      </c>
      <c r="V16" s="13">
        <v>113</v>
      </c>
      <c r="W16" s="13">
        <v>141</v>
      </c>
      <c r="X16" s="13">
        <v>98</v>
      </c>
      <c r="Y16" s="13">
        <v>103</v>
      </c>
      <c r="Z16" s="13">
        <v>40</v>
      </c>
      <c r="AA16" s="13">
        <v>7</v>
      </c>
      <c r="AB16" s="13">
        <v>238</v>
      </c>
      <c r="AC16" s="13">
        <v>38</v>
      </c>
      <c r="AD16" s="13">
        <v>9</v>
      </c>
      <c r="AE16" s="13">
        <v>21</v>
      </c>
      <c r="AF16" s="13">
        <v>36</v>
      </c>
      <c r="AG16" s="13">
        <v>13</v>
      </c>
      <c r="AH16" s="13">
        <v>1</v>
      </c>
      <c r="AI16" s="13">
        <v>6</v>
      </c>
      <c r="AJ16" s="13">
        <v>1</v>
      </c>
      <c r="AK16" s="13">
        <v>135</v>
      </c>
      <c r="AL16" s="13">
        <v>0</v>
      </c>
      <c r="AM16" s="13">
        <v>0</v>
      </c>
      <c r="AN16" s="13">
        <v>0</v>
      </c>
      <c r="AO16" s="13">
        <v>502</v>
      </c>
      <c r="AP16" s="13">
        <v>0</v>
      </c>
      <c r="AQ16" s="13">
        <v>0</v>
      </c>
      <c r="AR16" s="8"/>
    </row>
    <row r="17" spans="1:44" x14ac:dyDescent="0.2">
      <c r="A17" s="23"/>
      <c r="B17" s="23"/>
      <c r="C17" s="14" t="s">
        <v>128</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5" t="s">
        <v>562</v>
      </c>
      <c r="AP17" s="14"/>
      <c r="AQ17" s="14"/>
      <c r="AR17" s="8"/>
    </row>
    <row r="18" spans="1:44" x14ac:dyDescent="0.2">
      <c r="A18" s="27"/>
      <c r="B18" s="24" t="s">
        <v>124</v>
      </c>
      <c r="C18" s="12">
        <v>0.2678167347987</v>
      </c>
      <c r="D18" s="12">
        <v>0.2205538621924</v>
      </c>
      <c r="E18" s="12">
        <v>0.29224335902429999</v>
      </c>
      <c r="F18" s="12">
        <v>0.3045559479569</v>
      </c>
      <c r="G18" s="12">
        <v>0.23837708943329999</v>
      </c>
      <c r="H18" s="12">
        <v>0.1876960225497</v>
      </c>
      <c r="I18" s="12">
        <v>0.25704419332459999</v>
      </c>
      <c r="J18" s="12">
        <v>0.25240423893890002</v>
      </c>
      <c r="K18" s="12">
        <v>0.24849283805549999</v>
      </c>
      <c r="L18" s="12">
        <v>0.35358630044470002</v>
      </c>
      <c r="M18" s="12">
        <v>0.31389681721820001</v>
      </c>
      <c r="N18" s="12">
        <v>0.22533945091009999</v>
      </c>
      <c r="O18" s="12">
        <v>0.23057183974260001</v>
      </c>
      <c r="P18" s="12">
        <v>0.26484066915350002</v>
      </c>
      <c r="Q18" s="12">
        <v>0.32852462031360002</v>
      </c>
      <c r="R18" s="12">
        <v>0.22678655005160001</v>
      </c>
      <c r="S18" s="12">
        <v>0.35249037701750002</v>
      </c>
      <c r="T18" s="12">
        <v>0.2024566313485</v>
      </c>
      <c r="U18" s="12">
        <v>0.30531757231809997</v>
      </c>
      <c r="V18" s="12">
        <v>0.2344979481759</v>
      </c>
      <c r="W18" s="12">
        <v>0.27003549678389999</v>
      </c>
      <c r="X18" s="12">
        <v>0.24985309244019999</v>
      </c>
      <c r="Y18" s="12">
        <v>0.34121610267050001</v>
      </c>
      <c r="Z18" s="12">
        <v>0.23087528608169999</v>
      </c>
      <c r="AA18" s="12">
        <v>0</v>
      </c>
      <c r="AB18" s="12">
        <v>0.32292386780120003</v>
      </c>
      <c r="AC18" s="12">
        <v>0.17093970565210001</v>
      </c>
      <c r="AD18" s="12">
        <v>0.27843402019899999</v>
      </c>
      <c r="AE18" s="12">
        <v>0.40591734573459998</v>
      </c>
      <c r="AF18" s="12">
        <v>0.2896696922043</v>
      </c>
      <c r="AG18" s="12">
        <v>0.15522071610179999</v>
      </c>
      <c r="AH18" s="12">
        <v>0</v>
      </c>
      <c r="AI18" s="12">
        <v>0.49621487643000001</v>
      </c>
      <c r="AJ18" s="12">
        <v>0.27959620403789998</v>
      </c>
      <c r="AK18" s="12">
        <v>0.1943948439796</v>
      </c>
      <c r="AL18" s="12">
        <v>0</v>
      </c>
      <c r="AM18" s="12">
        <v>0</v>
      </c>
      <c r="AN18" s="12">
        <v>0</v>
      </c>
      <c r="AO18" s="12">
        <v>0</v>
      </c>
      <c r="AP18" s="12">
        <v>1</v>
      </c>
      <c r="AQ18" s="12">
        <v>0</v>
      </c>
      <c r="AR18" s="8"/>
    </row>
    <row r="19" spans="1:44" x14ac:dyDescent="0.2">
      <c r="A19" s="23"/>
      <c r="B19" s="23"/>
      <c r="C19" s="13">
        <v>366</v>
      </c>
      <c r="D19" s="13">
        <v>67</v>
      </c>
      <c r="E19" s="13">
        <v>98</v>
      </c>
      <c r="F19" s="13">
        <v>122</v>
      </c>
      <c r="G19" s="13">
        <v>79</v>
      </c>
      <c r="H19" s="13">
        <v>18</v>
      </c>
      <c r="I19" s="13">
        <v>51</v>
      </c>
      <c r="J19" s="13">
        <v>62</v>
      </c>
      <c r="K19" s="13">
        <v>77</v>
      </c>
      <c r="L19" s="13">
        <v>154</v>
      </c>
      <c r="M19" s="13">
        <v>245</v>
      </c>
      <c r="N19" s="13">
        <v>117</v>
      </c>
      <c r="O19" s="13">
        <v>81</v>
      </c>
      <c r="P19" s="13">
        <v>36</v>
      </c>
      <c r="Q19" s="13">
        <v>56</v>
      </c>
      <c r="R19" s="13">
        <v>45</v>
      </c>
      <c r="S19" s="13">
        <v>52</v>
      </c>
      <c r="T19" s="13">
        <v>14</v>
      </c>
      <c r="U19" s="13">
        <v>53</v>
      </c>
      <c r="V19" s="13">
        <v>75</v>
      </c>
      <c r="W19" s="13">
        <v>111</v>
      </c>
      <c r="X19" s="13">
        <v>67</v>
      </c>
      <c r="Y19" s="13">
        <v>89</v>
      </c>
      <c r="Z19" s="13">
        <v>24</v>
      </c>
      <c r="AA19" s="13">
        <v>0</v>
      </c>
      <c r="AB19" s="13">
        <v>195</v>
      </c>
      <c r="AC19" s="13">
        <v>26</v>
      </c>
      <c r="AD19" s="13">
        <v>7</v>
      </c>
      <c r="AE19" s="13">
        <v>19</v>
      </c>
      <c r="AF19" s="13">
        <v>30</v>
      </c>
      <c r="AG19" s="13">
        <v>7</v>
      </c>
      <c r="AH19" s="13">
        <v>0</v>
      </c>
      <c r="AI19" s="13">
        <v>8</v>
      </c>
      <c r="AJ19" s="13">
        <v>1</v>
      </c>
      <c r="AK19" s="13">
        <v>71</v>
      </c>
      <c r="AL19" s="13">
        <v>0</v>
      </c>
      <c r="AM19" s="13">
        <v>0</v>
      </c>
      <c r="AN19" s="13">
        <v>0</v>
      </c>
      <c r="AO19" s="13">
        <v>0</v>
      </c>
      <c r="AP19" s="13">
        <v>366</v>
      </c>
      <c r="AQ19" s="13">
        <v>0</v>
      </c>
      <c r="AR19" s="8"/>
    </row>
    <row r="20" spans="1:44" x14ac:dyDescent="0.2">
      <c r="A20" s="23"/>
      <c r="B20" s="23"/>
      <c r="C20" s="14" t="s">
        <v>128</v>
      </c>
      <c r="D20" s="14"/>
      <c r="E20" s="14"/>
      <c r="F20" s="14"/>
      <c r="G20" s="14"/>
      <c r="H20" s="14"/>
      <c r="I20" s="14"/>
      <c r="J20" s="14"/>
      <c r="K20" s="14"/>
      <c r="L20" s="14"/>
      <c r="M20" s="15" t="s">
        <v>148</v>
      </c>
      <c r="N20" s="14"/>
      <c r="O20" s="14"/>
      <c r="P20" s="14"/>
      <c r="Q20" s="14"/>
      <c r="R20" s="14"/>
      <c r="S20" s="14"/>
      <c r="T20" s="14"/>
      <c r="U20" s="14"/>
      <c r="V20" s="14"/>
      <c r="W20" s="14"/>
      <c r="X20" s="14"/>
      <c r="Y20" s="14"/>
      <c r="Z20" s="14"/>
      <c r="AA20" s="14"/>
      <c r="AB20" s="15" t="s">
        <v>166</v>
      </c>
      <c r="AC20" s="14"/>
      <c r="AD20" s="14"/>
      <c r="AE20" s="14"/>
      <c r="AF20" s="14"/>
      <c r="AG20" s="14"/>
      <c r="AH20" s="14"/>
      <c r="AI20" s="14"/>
      <c r="AJ20" s="14"/>
      <c r="AK20" s="14"/>
      <c r="AL20" s="14"/>
      <c r="AM20" s="14"/>
      <c r="AN20" s="14"/>
      <c r="AO20" s="14"/>
      <c r="AP20" s="15" t="s">
        <v>171</v>
      </c>
      <c r="AQ20" s="14"/>
      <c r="AR20" s="8"/>
    </row>
    <row r="21" spans="1:44" x14ac:dyDescent="0.2">
      <c r="A21" s="27"/>
      <c r="B21" s="24" t="s">
        <v>125</v>
      </c>
      <c r="C21" s="12">
        <v>2.885843301675E-2</v>
      </c>
      <c r="D21" s="12">
        <v>1.994206071728E-2</v>
      </c>
      <c r="E21" s="12">
        <v>1.8846599662849999E-2</v>
      </c>
      <c r="F21" s="12">
        <v>1.6480256460070002E-2</v>
      </c>
      <c r="G21" s="12">
        <v>6.258270927616999E-2</v>
      </c>
      <c r="H21" s="12">
        <v>2.775383010561E-2</v>
      </c>
      <c r="I21" s="12">
        <v>3.3981046096249988E-2</v>
      </c>
      <c r="J21" s="12">
        <v>1.293909929079E-2</v>
      </c>
      <c r="K21" s="12">
        <v>4.6773610664840003E-2</v>
      </c>
      <c r="L21" s="12">
        <v>2.312553388497E-2</v>
      </c>
      <c r="M21" s="12">
        <v>3.9958710568819999E-2</v>
      </c>
      <c r="N21" s="12">
        <v>1.6076644646460001E-2</v>
      </c>
      <c r="O21" s="12">
        <v>1.614775137949E-2</v>
      </c>
      <c r="P21" s="12">
        <v>1.762834900732E-2</v>
      </c>
      <c r="Q21" s="12">
        <v>3.8506026010599999E-2</v>
      </c>
      <c r="R21" s="12">
        <v>1.7578328889900002E-2</v>
      </c>
      <c r="S21" s="12">
        <v>1.930817990352E-2</v>
      </c>
      <c r="T21" s="12">
        <v>1.6919182117979999E-2</v>
      </c>
      <c r="U21" s="12">
        <v>1.369106929668E-2</v>
      </c>
      <c r="V21" s="12">
        <v>1.690484876689E-2</v>
      </c>
      <c r="W21" s="12">
        <v>2.3847442601220001E-2</v>
      </c>
      <c r="X21" s="12">
        <v>6.8076632956229996E-2</v>
      </c>
      <c r="Y21" s="12">
        <v>2.0003531799799999E-2</v>
      </c>
      <c r="Z21" s="12">
        <v>9.2009318902329992E-3</v>
      </c>
      <c r="AA21" s="12">
        <v>0</v>
      </c>
      <c r="AB21" s="12">
        <v>2.0930504199999998E-2</v>
      </c>
      <c r="AC21" s="12">
        <v>3.5884116303110003E-2</v>
      </c>
      <c r="AD21" s="12">
        <v>2.0805381600730002E-2</v>
      </c>
      <c r="AE21" s="12">
        <v>7.5084207547990002E-3</v>
      </c>
      <c r="AF21" s="12">
        <v>1.028329131814E-2</v>
      </c>
      <c r="AG21" s="12">
        <v>8.5218557457509989E-2</v>
      </c>
      <c r="AH21" s="12">
        <v>0</v>
      </c>
      <c r="AI21" s="12">
        <v>0</v>
      </c>
      <c r="AJ21" s="12">
        <v>0</v>
      </c>
      <c r="AK21" s="12">
        <v>4.719099371017E-2</v>
      </c>
      <c r="AL21" s="12">
        <v>0</v>
      </c>
      <c r="AM21" s="12">
        <v>0</v>
      </c>
      <c r="AN21" s="12">
        <v>0</v>
      </c>
      <c r="AO21" s="12">
        <v>0</v>
      </c>
      <c r="AP21" s="12">
        <v>0</v>
      </c>
      <c r="AQ21" s="12">
        <v>1</v>
      </c>
      <c r="AR21" s="8"/>
    </row>
    <row r="22" spans="1:44" x14ac:dyDescent="0.2">
      <c r="A22" s="23"/>
      <c r="B22" s="23"/>
      <c r="C22" s="13">
        <v>37</v>
      </c>
      <c r="D22" s="13">
        <v>7</v>
      </c>
      <c r="E22" s="13">
        <v>9</v>
      </c>
      <c r="F22" s="13">
        <v>6</v>
      </c>
      <c r="G22" s="13">
        <v>15</v>
      </c>
      <c r="H22" s="13">
        <v>4</v>
      </c>
      <c r="I22" s="13">
        <v>7</v>
      </c>
      <c r="J22" s="13">
        <v>4</v>
      </c>
      <c r="K22" s="13">
        <v>14</v>
      </c>
      <c r="L22" s="13">
        <v>7</v>
      </c>
      <c r="M22" s="13">
        <v>26</v>
      </c>
      <c r="N22" s="13">
        <v>9</v>
      </c>
      <c r="O22" s="13">
        <v>7</v>
      </c>
      <c r="P22" s="13">
        <v>3</v>
      </c>
      <c r="Q22" s="13">
        <v>3</v>
      </c>
      <c r="R22" s="13">
        <v>5</v>
      </c>
      <c r="S22" s="13">
        <v>3</v>
      </c>
      <c r="T22" s="13">
        <v>2</v>
      </c>
      <c r="U22" s="13">
        <v>3</v>
      </c>
      <c r="V22" s="13">
        <v>6</v>
      </c>
      <c r="W22" s="13">
        <v>9</v>
      </c>
      <c r="X22" s="13">
        <v>14</v>
      </c>
      <c r="Y22" s="13">
        <v>7</v>
      </c>
      <c r="Z22" s="13">
        <v>1</v>
      </c>
      <c r="AA22" s="13">
        <v>0</v>
      </c>
      <c r="AB22" s="13">
        <v>9</v>
      </c>
      <c r="AC22" s="13">
        <v>8</v>
      </c>
      <c r="AD22" s="13">
        <v>1</v>
      </c>
      <c r="AE22" s="13">
        <v>1</v>
      </c>
      <c r="AF22" s="13">
        <v>2</v>
      </c>
      <c r="AG22" s="13">
        <v>2</v>
      </c>
      <c r="AH22" s="13">
        <v>0</v>
      </c>
      <c r="AI22" s="13">
        <v>0</v>
      </c>
      <c r="AJ22" s="13">
        <v>0</v>
      </c>
      <c r="AK22" s="13">
        <v>14</v>
      </c>
      <c r="AL22" s="13">
        <v>0</v>
      </c>
      <c r="AM22" s="13">
        <v>0</v>
      </c>
      <c r="AN22" s="13">
        <v>0</v>
      </c>
      <c r="AO22" s="13">
        <v>0</v>
      </c>
      <c r="AP22" s="13">
        <v>0</v>
      </c>
      <c r="AQ22" s="13">
        <v>37</v>
      </c>
      <c r="AR22" s="8"/>
    </row>
    <row r="23" spans="1:44" x14ac:dyDescent="0.2">
      <c r="A23" s="23"/>
      <c r="B23" s="23"/>
      <c r="C23" s="14" t="s">
        <v>128</v>
      </c>
      <c r="D23" s="14"/>
      <c r="E23" s="14"/>
      <c r="F23" s="14"/>
      <c r="G23" s="14"/>
      <c r="H23" s="14"/>
      <c r="I23" s="14"/>
      <c r="J23" s="14"/>
      <c r="K23" s="14"/>
      <c r="L23" s="14"/>
      <c r="M23" s="15" t="s">
        <v>148</v>
      </c>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5" t="s">
        <v>566</v>
      </c>
      <c r="AR23" s="8"/>
    </row>
    <row r="24" spans="1:44" x14ac:dyDescent="0.2">
      <c r="A24" s="27"/>
      <c r="B24" s="24" t="s">
        <v>67</v>
      </c>
      <c r="C24" s="12">
        <v>1</v>
      </c>
      <c r="D24" s="12">
        <v>1</v>
      </c>
      <c r="E24" s="12">
        <v>1</v>
      </c>
      <c r="F24" s="12">
        <v>1</v>
      </c>
      <c r="G24" s="12">
        <v>1</v>
      </c>
      <c r="H24" s="12">
        <v>1</v>
      </c>
      <c r="I24" s="12">
        <v>1</v>
      </c>
      <c r="J24" s="12">
        <v>1</v>
      </c>
      <c r="K24" s="12">
        <v>1</v>
      </c>
      <c r="L24" s="12">
        <v>1</v>
      </c>
      <c r="M24" s="12">
        <v>1</v>
      </c>
      <c r="N24" s="12">
        <v>1</v>
      </c>
      <c r="O24" s="12">
        <v>1</v>
      </c>
      <c r="P24" s="12">
        <v>1</v>
      </c>
      <c r="Q24" s="12">
        <v>1</v>
      </c>
      <c r="R24" s="12">
        <v>1</v>
      </c>
      <c r="S24" s="12">
        <v>1</v>
      </c>
      <c r="T24" s="12">
        <v>1</v>
      </c>
      <c r="U24" s="12">
        <v>1</v>
      </c>
      <c r="V24" s="12">
        <v>1</v>
      </c>
      <c r="W24" s="12">
        <v>1</v>
      </c>
      <c r="X24" s="12">
        <v>1</v>
      </c>
      <c r="Y24" s="12">
        <v>1</v>
      </c>
      <c r="Z24" s="12">
        <v>1</v>
      </c>
      <c r="AA24" s="12">
        <v>1</v>
      </c>
      <c r="AB24" s="12">
        <v>1</v>
      </c>
      <c r="AC24" s="12">
        <v>1</v>
      </c>
      <c r="AD24" s="12">
        <v>1</v>
      </c>
      <c r="AE24" s="12">
        <v>1</v>
      </c>
      <c r="AF24" s="12">
        <v>1</v>
      </c>
      <c r="AG24" s="12">
        <v>1</v>
      </c>
      <c r="AH24" s="12">
        <v>1</v>
      </c>
      <c r="AI24" s="12">
        <v>1</v>
      </c>
      <c r="AJ24" s="12">
        <v>1</v>
      </c>
      <c r="AK24" s="12">
        <v>1</v>
      </c>
      <c r="AL24" s="12">
        <v>1</v>
      </c>
      <c r="AM24" s="12">
        <v>1</v>
      </c>
      <c r="AN24" s="12">
        <v>1</v>
      </c>
      <c r="AO24" s="12">
        <v>1</v>
      </c>
      <c r="AP24" s="12">
        <v>1</v>
      </c>
      <c r="AQ24" s="12">
        <v>1</v>
      </c>
      <c r="AR24" s="8"/>
    </row>
    <row r="25" spans="1:44" x14ac:dyDescent="0.2">
      <c r="A25" s="23"/>
      <c r="B25" s="23"/>
      <c r="C25" s="13">
        <v>1236</v>
      </c>
      <c r="D25" s="13">
        <v>265</v>
      </c>
      <c r="E25" s="13">
        <v>328</v>
      </c>
      <c r="F25" s="13">
        <v>348</v>
      </c>
      <c r="G25" s="13">
        <v>295</v>
      </c>
      <c r="H25" s="13">
        <v>109</v>
      </c>
      <c r="I25" s="13">
        <v>195</v>
      </c>
      <c r="J25" s="13">
        <v>200</v>
      </c>
      <c r="K25" s="13">
        <v>289</v>
      </c>
      <c r="L25" s="13">
        <v>415</v>
      </c>
      <c r="M25" s="13">
        <v>732</v>
      </c>
      <c r="N25" s="13">
        <v>483</v>
      </c>
      <c r="O25" s="13">
        <v>314</v>
      </c>
      <c r="P25" s="13">
        <v>125</v>
      </c>
      <c r="Q25" s="13">
        <v>163</v>
      </c>
      <c r="R25" s="13">
        <v>164</v>
      </c>
      <c r="S25" s="13">
        <v>142</v>
      </c>
      <c r="T25" s="13">
        <v>55</v>
      </c>
      <c r="U25" s="13">
        <v>157</v>
      </c>
      <c r="V25" s="13">
        <v>294</v>
      </c>
      <c r="W25" s="13">
        <v>360</v>
      </c>
      <c r="X25" s="13">
        <v>232</v>
      </c>
      <c r="Y25" s="13">
        <v>252</v>
      </c>
      <c r="Z25" s="13">
        <v>89</v>
      </c>
      <c r="AA25" s="13">
        <v>9</v>
      </c>
      <c r="AB25" s="13">
        <v>551</v>
      </c>
      <c r="AC25" s="13">
        <v>125</v>
      </c>
      <c r="AD25" s="13">
        <v>25</v>
      </c>
      <c r="AE25" s="13">
        <v>53</v>
      </c>
      <c r="AF25" s="13">
        <v>100</v>
      </c>
      <c r="AG25" s="13">
        <v>35</v>
      </c>
      <c r="AH25" s="13">
        <v>5</v>
      </c>
      <c r="AI25" s="13">
        <v>16</v>
      </c>
      <c r="AJ25" s="13">
        <v>3</v>
      </c>
      <c r="AK25" s="13">
        <v>315</v>
      </c>
      <c r="AL25" s="13">
        <v>3</v>
      </c>
      <c r="AM25" s="13">
        <v>62</v>
      </c>
      <c r="AN25" s="13">
        <v>266</v>
      </c>
      <c r="AO25" s="13">
        <v>502</v>
      </c>
      <c r="AP25" s="13">
        <v>366</v>
      </c>
      <c r="AQ25" s="13">
        <v>37</v>
      </c>
      <c r="AR25" s="8"/>
    </row>
    <row r="26" spans="1:44" x14ac:dyDescent="0.2">
      <c r="A26" s="23"/>
      <c r="B26" s="23"/>
      <c r="C26" s="14" t="s">
        <v>128</v>
      </c>
      <c r="D26" s="14" t="s">
        <v>128</v>
      </c>
      <c r="E26" s="14" t="s">
        <v>128</v>
      </c>
      <c r="F26" s="14" t="s">
        <v>128</v>
      </c>
      <c r="G26" s="14" t="s">
        <v>128</v>
      </c>
      <c r="H26" s="14" t="s">
        <v>128</v>
      </c>
      <c r="I26" s="14" t="s">
        <v>128</v>
      </c>
      <c r="J26" s="14" t="s">
        <v>128</v>
      </c>
      <c r="K26" s="14" t="s">
        <v>128</v>
      </c>
      <c r="L26" s="14" t="s">
        <v>128</v>
      </c>
      <c r="M26" s="14" t="s">
        <v>128</v>
      </c>
      <c r="N26" s="14" t="s">
        <v>128</v>
      </c>
      <c r="O26" s="14" t="s">
        <v>128</v>
      </c>
      <c r="P26" s="14" t="s">
        <v>128</v>
      </c>
      <c r="Q26" s="14" t="s">
        <v>128</v>
      </c>
      <c r="R26" s="14" t="s">
        <v>128</v>
      </c>
      <c r="S26" s="14" t="s">
        <v>128</v>
      </c>
      <c r="T26" s="14" t="s">
        <v>128</v>
      </c>
      <c r="U26" s="14" t="s">
        <v>128</v>
      </c>
      <c r="V26" s="14" t="s">
        <v>128</v>
      </c>
      <c r="W26" s="14" t="s">
        <v>128</v>
      </c>
      <c r="X26" s="14" t="s">
        <v>128</v>
      </c>
      <c r="Y26" s="14" t="s">
        <v>128</v>
      </c>
      <c r="Z26" s="14" t="s">
        <v>128</v>
      </c>
      <c r="AA26" s="14" t="s">
        <v>128</v>
      </c>
      <c r="AB26" s="14" t="s">
        <v>128</v>
      </c>
      <c r="AC26" s="14" t="s">
        <v>128</v>
      </c>
      <c r="AD26" s="14" t="s">
        <v>128</v>
      </c>
      <c r="AE26" s="14" t="s">
        <v>128</v>
      </c>
      <c r="AF26" s="14" t="s">
        <v>128</v>
      </c>
      <c r="AG26" s="14" t="s">
        <v>128</v>
      </c>
      <c r="AH26" s="14" t="s">
        <v>128</v>
      </c>
      <c r="AI26" s="14" t="s">
        <v>128</v>
      </c>
      <c r="AJ26" s="14" t="s">
        <v>128</v>
      </c>
      <c r="AK26" s="14" t="s">
        <v>128</v>
      </c>
      <c r="AL26" s="14" t="s">
        <v>128</v>
      </c>
      <c r="AM26" s="14" t="s">
        <v>128</v>
      </c>
      <c r="AN26" s="14" t="s">
        <v>128</v>
      </c>
      <c r="AO26" s="14" t="s">
        <v>128</v>
      </c>
      <c r="AP26" s="14" t="s">
        <v>128</v>
      </c>
      <c r="AQ26" s="14" t="s">
        <v>128</v>
      </c>
      <c r="AR26" s="8"/>
    </row>
    <row r="27" spans="1:44" x14ac:dyDescent="0.2">
      <c r="A27" s="16" t="s">
        <v>583</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row>
    <row r="28" spans="1:44" x14ac:dyDescent="0.2">
      <c r="A28" s="18" t="s">
        <v>144</v>
      </c>
    </row>
  </sheetData>
  <mergeCells count="18">
    <mergeCell ref="B21:B23"/>
    <mergeCell ref="B24:B26"/>
    <mergeCell ref="AO2:AQ2"/>
    <mergeCell ref="A2:C2"/>
    <mergeCell ref="A3:B5"/>
    <mergeCell ref="B6:B8"/>
    <mergeCell ref="B9:B11"/>
    <mergeCell ref="A6:A26"/>
    <mergeCell ref="AL3:AQ3"/>
    <mergeCell ref="D3:G3"/>
    <mergeCell ref="H3:L3"/>
    <mergeCell ref="M3:N3"/>
    <mergeCell ref="O3:U3"/>
    <mergeCell ref="V3:AA3"/>
    <mergeCell ref="AB3:AK3"/>
    <mergeCell ref="B12:B14"/>
    <mergeCell ref="B15:B17"/>
    <mergeCell ref="B18:B20"/>
  </mergeCells>
  <hyperlinks>
    <hyperlink ref="A1" location="'TOC'!A1:A1" display="Back to TOC" xr:uid="{00000000-0004-0000-34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R40"/>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584</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585</v>
      </c>
      <c r="B6" s="24" t="s">
        <v>110</v>
      </c>
      <c r="C6" s="12">
        <v>0.42984936301870003</v>
      </c>
      <c r="D6" s="12">
        <v>0.40946368691149998</v>
      </c>
      <c r="E6" s="12">
        <v>0.31040985810049998</v>
      </c>
      <c r="F6" s="12">
        <v>0.55714104729269998</v>
      </c>
      <c r="G6" s="12">
        <v>0.43220024622289999</v>
      </c>
      <c r="H6" s="12">
        <v>0.44073081971830003</v>
      </c>
      <c r="I6" s="12">
        <v>0.42651249022999999</v>
      </c>
      <c r="J6" s="12">
        <v>0.4500956237441</v>
      </c>
      <c r="K6" s="12">
        <v>0.38644662823109999</v>
      </c>
      <c r="L6" s="12">
        <v>0.48394022676140003</v>
      </c>
      <c r="M6" s="12">
        <v>0.44790863364369998</v>
      </c>
      <c r="N6" s="12">
        <v>0.42803403589299999</v>
      </c>
      <c r="O6" s="12">
        <v>0.61146387449509998</v>
      </c>
      <c r="P6" s="12">
        <v>0.60987010498490002</v>
      </c>
      <c r="Q6" s="12">
        <v>0.56033591854660003</v>
      </c>
      <c r="R6" s="12">
        <v>0.33394588629819999</v>
      </c>
      <c r="S6" s="12">
        <v>0.20255812502000001</v>
      </c>
      <c r="T6" s="12">
        <v>0.3221033348722</v>
      </c>
      <c r="U6" s="12">
        <v>0.16561395080149999</v>
      </c>
      <c r="V6" s="12">
        <v>0.59107338960540001</v>
      </c>
      <c r="W6" s="12">
        <v>0.58109655918329994</v>
      </c>
      <c r="X6" s="12">
        <v>0.35026425296289998</v>
      </c>
      <c r="Y6" s="12">
        <v>0.27691337170500002</v>
      </c>
      <c r="Z6" s="12">
        <v>6.4653883160449996E-2</v>
      </c>
      <c r="AA6" s="12">
        <v>0.43692309959940001</v>
      </c>
      <c r="AB6" s="12">
        <v>1</v>
      </c>
      <c r="AC6" s="12">
        <v>0</v>
      </c>
      <c r="AD6" s="12">
        <v>0</v>
      </c>
      <c r="AE6" s="12">
        <v>0</v>
      </c>
      <c r="AF6" s="12">
        <v>0</v>
      </c>
      <c r="AG6" s="12">
        <v>0</v>
      </c>
      <c r="AH6" s="12">
        <v>0</v>
      </c>
      <c r="AI6" s="12">
        <v>0</v>
      </c>
      <c r="AJ6" s="12">
        <v>0</v>
      </c>
      <c r="AK6" s="12">
        <v>0</v>
      </c>
      <c r="AL6" s="12">
        <v>0.38487342975450001</v>
      </c>
      <c r="AM6" s="12">
        <v>0.17593818494630001</v>
      </c>
      <c r="AN6" s="12">
        <v>0.3784100684069</v>
      </c>
      <c r="AO6" s="12">
        <v>0.4520333846779</v>
      </c>
      <c r="AP6" s="12">
        <v>0.52731007769580007</v>
      </c>
      <c r="AQ6" s="12">
        <v>0.3155857281735</v>
      </c>
      <c r="AR6" s="8"/>
    </row>
    <row r="7" spans="1:44" x14ac:dyDescent="0.2">
      <c r="A7" s="23"/>
      <c r="B7" s="23"/>
      <c r="C7" s="13">
        <v>551</v>
      </c>
      <c r="D7" s="13">
        <v>111</v>
      </c>
      <c r="E7" s="13">
        <v>121</v>
      </c>
      <c r="F7" s="13">
        <v>187</v>
      </c>
      <c r="G7" s="13">
        <v>132</v>
      </c>
      <c r="H7" s="13">
        <v>45</v>
      </c>
      <c r="I7" s="13">
        <v>89</v>
      </c>
      <c r="J7" s="13">
        <v>99</v>
      </c>
      <c r="K7" s="13">
        <v>118</v>
      </c>
      <c r="L7" s="13">
        <v>193</v>
      </c>
      <c r="M7" s="13">
        <v>337</v>
      </c>
      <c r="N7" s="13">
        <v>207</v>
      </c>
      <c r="O7" s="13">
        <v>201</v>
      </c>
      <c r="P7" s="13">
        <v>79</v>
      </c>
      <c r="Q7" s="13">
        <v>98</v>
      </c>
      <c r="R7" s="13">
        <v>61</v>
      </c>
      <c r="S7" s="13">
        <v>28</v>
      </c>
      <c r="T7" s="13">
        <v>16</v>
      </c>
      <c r="U7" s="13">
        <v>20</v>
      </c>
      <c r="V7" s="13">
        <v>183</v>
      </c>
      <c r="W7" s="13">
        <v>214</v>
      </c>
      <c r="X7" s="13">
        <v>84</v>
      </c>
      <c r="Y7" s="13">
        <v>59</v>
      </c>
      <c r="Z7" s="13">
        <v>7</v>
      </c>
      <c r="AA7" s="13">
        <v>4</v>
      </c>
      <c r="AB7" s="13">
        <v>551</v>
      </c>
      <c r="AC7" s="13">
        <v>0</v>
      </c>
      <c r="AD7" s="13">
        <v>0</v>
      </c>
      <c r="AE7" s="13">
        <v>0</v>
      </c>
      <c r="AF7" s="13">
        <v>0</v>
      </c>
      <c r="AG7" s="13">
        <v>0</v>
      </c>
      <c r="AH7" s="13">
        <v>0</v>
      </c>
      <c r="AI7" s="13">
        <v>0</v>
      </c>
      <c r="AJ7" s="13">
        <v>0</v>
      </c>
      <c r="AK7" s="13">
        <v>0</v>
      </c>
      <c r="AL7" s="13">
        <v>1</v>
      </c>
      <c r="AM7" s="13">
        <v>8</v>
      </c>
      <c r="AN7" s="13">
        <v>100</v>
      </c>
      <c r="AO7" s="13">
        <v>238</v>
      </c>
      <c r="AP7" s="13">
        <v>195</v>
      </c>
      <c r="AQ7" s="13">
        <v>9</v>
      </c>
      <c r="AR7" s="8"/>
    </row>
    <row r="8" spans="1:44" x14ac:dyDescent="0.2">
      <c r="A8" s="23"/>
      <c r="B8" s="23"/>
      <c r="C8" s="14" t="s">
        <v>128</v>
      </c>
      <c r="D8" s="14"/>
      <c r="E8" s="14"/>
      <c r="F8" s="15" t="s">
        <v>185</v>
      </c>
      <c r="G8" s="14"/>
      <c r="H8" s="14"/>
      <c r="I8" s="14"/>
      <c r="J8" s="14"/>
      <c r="K8" s="14"/>
      <c r="L8" s="14"/>
      <c r="M8" s="14"/>
      <c r="N8" s="14"/>
      <c r="O8" s="15" t="s">
        <v>511</v>
      </c>
      <c r="P8" s="15" t="s">
        <v>514</v>
      </c>
      <c r="Q8" s="15" t="s">
        <v>514</v>
      </c>
      <c r="R8" s="14"/>
      <c r="S8" s="14"/>
      <c r="T8" s="14"/>
      <c r="U8" s="14"/>
      <c r="V8" s="15" t="s">
        <v>248</v>
      </c>
      <c r="W8" s="15" t="s">
        <v>248</v>
      </c>
      <c r="X8" s="15" t="s">
        <v>175</v>
      </c>
      <c r="Y8" s="15" t="s">
        <v>137</v>
      </c>
      <c r="Z8" s="14"/>
      <c r="AA8" s="15" t="s">
        <v>137</v>
      </c>
      <c r="AB8" s="15" t="s">
        <v>586</v>
      </c>
      <c r="AC8" s="14"/>
      <c r="AD8" s="14"/>
      <c r="AE8" s="14"/>
      <c r="AF8" s="14"/>
      <c r="AG8" s="14"/>
      <c r="AH8" s="14"/>
      <c r="AI8" s="14"/>
      <c r="AJ8" s="14"/>
      <c r="AK8" s="14"/>
      <c r="AL8" s="14"/>
      <c r="AM8" s="14"/>
      <c r="AN8" s="14"/>
      <c r="AO8" s="14"/>
      <c r="AP8" s="15" t="s">
        <v>148</v>
      </c>
      <c r="AQ8" s="14"/>
      <c r="AR8" s="8"/>
    </row>
    <row r="9" spans="1:44" x14ac:dyDescent="0.2">
      <c r="A9" s="27"/>
      <c r="B9" s="24" t="s">
        <v>111</v>
      </c>
      <c r="C9" s="12">
        <v>0.1030671491946</v>
      </c>
      <c r="D9" s="12">
        <v>0.1195540493721</v>
      </c>
      <c r="E9" s="12">
        <v>0.1039452038728</v>
      </c>
      <c r="F9" s="12">
        <v>9.8786985195099999E-2</v>
      </c>
      <c r="G9" s="12">
        <v>9.2796190894449987E-2</v>
      </c>
      <c r="H9" s="12">
        <v>7.3809500060730004E-2</v>
      </c>
      <c r="I9" s="12">
        <v>0.1060910382111</v>
      </c>
      <c r="J9" s="12">
        <v>0.1331354795843</v>
      </c>
      <c r="K9" s="12">
        <v>0.1190432119946</v>
      </c>
      <c r="L9" s="12">
        <v>9.7289268458740003E-2</v>
      </c>
      <c r="M9" s="12">
        <v>0.12261895599310001</v>
      </c>
      <c r="N9" s="12">
        <v>8.723822825277E-2</v>
      </c>
      <c r="O9" s="12">
        <v>0.1214095987029</v>
      </c>
      <c r="P9" s="12">
        <v>0.1058397277925</v>
      </c>
      <c r="Q9" s="12">
        <v>0.1106232837943</v>
      </c>
      <c r="R9" s="12">
        <v>0.13375114132490001</v>
      </c>
      <c r="S9" s="12">
        <v>5.4783996546380012E-2</v>
      </c>
      <c r="T9" s="12">
        <v>5.9709233275449997E-2</v>
      </c>
      <c r="U9" s="12">
        <v>4.5332115289290001E-2</v>
      </c>
      <c r="V9" s="12">
        <v>0.1225111376802</v>
      </c>
      <c r="W9" s="12">
        <v>0.12903815872650001</v>
      </c>
      <c r="X9" s="12">
        <v>0.12516709498529999</v>
      </c>
      <c r="Y9" s="12">
        <v>5.9687611113700002E-2</v>
      </c>
      <c r="Z9" s="12">
        <v>2.4190738930420001E-2</v>
      </c>
      <c r="AA9" s="12">
        <v>0.10887006534220001</v>
      </c>
      <c r="AB9" s="12">
        <v>0</v>
      </c>
      <c r="AC9" s="12">
        <v>1</v>
      </c>
      <c r="AD9" s="12">
        <v>0</v>
      </c>
      <c r="AE9" s="12">
        <v>0</v>
      </c>
      <c r="AF9" s="12">
        <v>0</v>
      </c>
      <c r="AG9" s="12">
        <v>0</v>
      </c>
      <c r="AH9" s="12">
        <v>0</v>
      </c>
      <c r="AI9" s="12">
        <v>0</v>
      </c>
      <c r="AJ9" s="12">
        <v>0</v>
      </c>
      <c r="AK9" s="12">
        <v>0</v>
      </c>
      <c r="AL9" s="12">
        <v>0</v>
      </c>
      <c r="AM9" s="12">
        <v>0.25156346152890002</v>
      </c>
      <c r="AN9" s="12">
        <v>0.15854883231770001</v>
      </c>
      <c r="AO9" s="12">
        <v>8.2426787682059993E-2</v>
      </c>
      <c r="AP9" s="12">
        <v>6.6928771569729997E-2</v>
      </c>
      <c r="AQ9" s="12">
        <v>0.1297310389978</v>
      </c>
      <c r="AR9" s="8"/>
    </row>
    <row r="10" spans="1:44" x14ac:dyDescent="0.2">
      <c r="A10" s="23"/>
      <c r="B10" s="23"/>
      <c r="C10" s="13">
        <v>125</v>
      </c>
      <c r="D10" s="13">
        <v>24</v>
      </c>
      <c r="E10" s="13">
        <v>36</v>
      </c>
      <c r="F10" s="13">
        <v>37</v>
      </c>
      <c r="G10" s="13">
        <v>28</v>
      </c>
      <c r="H10" s="13">
        <v>10</v>
      </c>
      <c r="I10" s="13">
        <v>20</v>
      </c>
      <c r="J10" s="13">
        <v>24</v>
      </c>
      <c r="K10" s="13">
        <v>26</v>
      </c>
      <c r="L10" s="13">
        <v>43</v>
      </c>
      <c r="M10" s="13">
        <v>84</v>
      </c>
      <c r="N10" s="13">
        <v>39</v>
      </c>
      <c r="O10" s="13">
        <v>37</v>
      </c>
      <c r="P10" s="13">
        <v>16</v>
      </c>
      <c r="Q10" s="13">
        <v>17</v>
      </c>
      <c r="R10" s="13">
        <v>21</v>
      </c>
      <c r="S10" s="13">
        <v>7</v>
      </c>
      <c r="T10" s="13">
        <v>5</v>
      </c>
      <c r="U10" s="13">
        <v>10</v>
      </c>
      <c r="V10" s="13">
        <v>36</v>
      </c>
      <c r="W10" s="13">
        <v>42</v>
      </c>
      <c r="X10" s="13">
        <v>26</v>
      </c>
      <c r="Y10" s="13">
        <v>17</v>
      </c>
      <c r="Z10" s="13">
        <v>3</v>
      </c>
      <c r="AA10" s="13">
        <v>1</v>
      </c>
      <c r="AB10" s="13">
        <v>0</v>
      </c>
      <c r="AC10" s="13">
        <v>125</v>
      </c>
      <c r="AD10" s="13">
        <v>0</v>
      </c>
      <c r="AE10" s="13">
        <v>0</v>
      </c>
      <c r="AF10" s="13">
        <v>0</v>
      </c>
      <c r="AG10" s="13">
        <v>0</v>
      </c>
      <c r="AH10" s="13">
        <v>0</v>
      </c>
      <c r="AI10" s="13">
        <v>0</v>
      </c>
      <c r="AJ10" s="13">
        <v>0</v>
      </c>
      <c r="AK10" s="13">
        <v>0</v>
      </c>
      <c r="AL10" s="13">
        <v>0</v>
      </c>
      <c r="AM10" s="13">
        <v>12</v>
      </c>
      <c r="AN10" s="13">
        <v>41</v>
      </c>
      <c r="AO10" s="13">
        <v>38</v>
      </c>
      <c r="AP10" s="13">
        <v>26</v>
      </c>
      <c r="AQ10" s="13">
        <v>8</v>
      </c>
      <c r="AR10" s="8"/>
    </row>
    <row r="11" spans="1:44" x14ac:dyDescent="0.2">
      <c r="A11" s="23"/>
      <c r="B11" s="23"/>
      <c r="C11" s="14" t="s">
        <v>128</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5" t="s">
        <v>587</v>
      </c>
      <c r="AD11" s="14"/>
      <c r="AE11" s="14"/>
      <c r="AF11" s="14"/>
      <c r="AG11" s="14"/>
      <c r="AH11" s="14"/>
      <c r="AI11" s="14"/>
      <c r="AJ11" s="14"/>
      <c r="AK11" s="14"/>
      <c r="AL11" s="14"/>
      <c r="AM11" s="15" t="s">
        <v>137</v>
      </c>
      <c r="AN11" s="15" t="s">
        <v>137</v>
      </c>
      <c r="AO11" s="14"/>
      <c r="AP11" s="14"/>
      <c r="AQ11" s="14"/>
      <c r="AR11" s="8"/>
    </row>
    <row r="12" spans="1:44" x14ac:dyDescent="0.2">
      <c r="A12" s="27"/>
      <c r="B12" s="24" t="s">
        <v>112</v>
      </c>
      <c r="C12" s="12">
        <v>2.1897557482869999E-2</v>
      </c>
      <c r="D12" s="12">
        <v>2.467911587459E-3</v>
      </c>
      <c r="E12" s="12">
        <v>2.776390837362E-2</v>
      </c>
      <c r="F12" s="12">
        <v>2.8804075230680001E-2</v>
      </c>
      <c r="G12" s="12">
        <v>2.4127491839500002E-2</v>
      </c>
      <c r="H12" s="12">
        <v>3.2865805011350002E-2</v>
      </c>
      <c r="I12" s="12">
        <v>2.8184533552140002E-2</v>
      </c>
      <c r="J12" s="12">
        <v>3.5164475859449998E-2</v>
      </c>
      <c r="K12" s="12">
        <v>1.268480571871E-2</v>
      </c>
      <c r="L12" s="12">
        <v>1.1842469751370001E-2</v>
      </c>
      <c r="M12" s="12">
        <v>1.6251287566320001E-2</v>
      </c>
      <c r="N12" s="12">
        <v>2.8758919730659999E-2</v>
      </c>
      <c r="O12" s="12">
        <v>2.021321864769E-2</v>
      </c>
      <c r="P12" s="12">
        <v>1.1029359002219999E-2</v>
      </c>
      <c r="Q12" s="12">
        <v>0</v>
      </c>
      <c r="R12" s="12">
        <v>2.0873784287640001E-2</v>
      </c>
      <c r="S12" s="12">
        <v>3.9467791380669998E-2</v>
      </c>
      <c r="T12" s="12">
        <v>0</v>
      </c>
      <c r="U12" s="12">
        <v>6.5067540316480002E-2</v>
      </c>
      <c r="V12" s="12">
        <v>1.322114336423E-2</v>
      </c>
      <c r="W12" s="12">
        <v>1.322192151821E-2</v>
      </c>
      <c r="X12" s="12">
        <v>3.8551711552610002E-2</v>
      </c>
      <c r="Y12" s="12">
        <v>8.3554045490249994E-3</v>
      </c>
      <c r="Z12" s="12">
        <v>8.0707538437360005E-2</v>
      </c>
      <c r="AA12" s="12">
        <v>0</v>
      </c>
      <c r="AB12" s="12">
        <v>0</v>
      </c>
      <c r="AC12" s="12">
        <v>0</v>
      </c>
      <c r="AD12" s="12">
        <v>1</v>
      </c>
      <c r="AE12" s="12">
        <v>0</v>
      </c>
      <c r="AF12" s="12">
        <v>0</v>
      </c>
      <c r="AG12" s="12">
        <v>0</v>
      </c>
      <c r="AH12" s="12">
        <v>0</v>
      </c>
      <c r="AI12" s="12">
        <v>0</v>
      </c>
      <c r="AJ12" s="12">
        <v>0</v>
      </c>
      <c r="AK12" s="12">
        <v>0</v>
      </c>
      <c r="AL12" s="12">
        <v>0</v>
      </c>
      <c r="AM12" s="12">
        <v>2.3831560599279999E-2</v>
      </c>
      <c r="AN12" s="12">
        <v>2.5152493067290001E-2</v>
      </c>
      <c r="AO12" s="12">
        <v>2.0593956092860001E-2</v>
      </c>
      <c r="AP12" s="12">
        <v>2.3161549568579999E-2</v>
      </c>
      <c r="AQ12" s="12">
        <v>1.5980587368580001E-2</v>
      </c>
      <c r="AR12" s="8"/>
    </row>
    <row r="13" spans="1:44" x14ac:dyDescent="0.2">
      <c r="A13" s="23"/>
      <c r="B13" s="23"/>
      <c r="C13" s="13">
        <v>25</v>
      </c>
      <c r="D13" s="13">
        <v>1</v>
      </c>
      <c r="E13" s="13">
        <v>10</v>
      </c>
      <c r="F13" s="13">
        <v>9</v>
      </c>
      <c r="G13" s="13">
        <v>5</v>
      </c>
      <c r="H13" s="13">
        <v>2</v>
      </c>
      <c r="I13" s="13">
        <v>6</v>
      </c>
      <c r="J13" s="13">
        <v>7</v>
      </c>
      <c r="K13" s="13">
        <v>5</v>
      </c>
      <c r="L13" s="13">
        <v>5</v>
      </c>
      <c r="M13" s="13">
        <v>13</v>
      </c>
      <c r="N13" s="13">
        <v>12</v>
      </c>
      <c r="O13" s="13">
        <v>5</v>
      </c>
      <c r="P13" s="13">
        <v>3</v>
      </c>
      <c r="Q13" s="13">
        <v>0</v>
      </c>
      <c r="R13" s="13">
        <v>5</v>
      </c>
      <c r="S13" s="13">
        <v>4</v>
      </c>
      <c r="T13" s="13">
        <v>0</v>
      </c>
      <c r="U13" s="13">
        <v>7</v>
      </c>
      <c r="V13" s="13">
        <v>4</v>
      </c>
      <c r="W13" s="13">
        <v>6</v>
      </c>
      <c r="X13" s="13">
        <v>8</v>
      </c>
      <c r="Y13" s="13">
        <v>3</v>
      </c>
      <c r="Z13" s="13">
        <v>4</v>
      </c>
      <c r="AA13" s="13">
        <v>0</v>
      </c>
      <c r="AB13" s="13">
        <v>0</v>
      </c>
      <c r="AC13" s="13">
        <v>0</v>
      </c>
      <c r="AD13" s="13">
        <v>25</v>
      </c>
      <c r="AE13" s="13">
        <v>0</v>
      </c>
      <c r="AF13" s="13">
        <v>0</v>
      </c>
      <c r="AG13" s="13">
        <v>0</v>
      </c>
      <c r="AH13" s="13">
        <v>0</v>
      </c>
      <c r="AI13" s="13">
        <v>0</v>
      </c>
      <c r="AJ13" s="13">
        <v>0</v>
      </c>
      <c r="AK13" s="13">
        <v>0</v>
      </c>
      <c r="AL13" s="13">
        <v>0</v>
      </c>
      <c r="AM13" s="13">
        <v>2</v>
      </c>
      <c r="AN13" s="13">
        <v>6</v>
      </c>
      <c r="AO13" s="13">
        <v>9</v>
      </c>
      <c r="AP13" s="13">
        <v>7</v>
      </c>
      <c r="AQ13" s="13">
        <v>1</v>
      </c>
      <c r="AR13" s="8"/>
    </row>
    <row r="14" spans="1:44" x14ac:dyDescent="0.2">
      <c r="A14" s="23"/>
      <c r="B14" s="23"/>
      <c r="C14" s="14" t="s">
        <v>128</v>
      </c>
      <c r="D14" s="14"/>
      <c r="E14" s="15" t="s">
        <v>133</v>
      </c>
      <c r="F14" s="15" t="s">
        <v>133</v>
      </c>
      <c r="G14" s="14"/>
      <c r="H14" s="14"/>
      <c r="I14" s="14"/>
      <c r="J14" s="14"/>
      <c r="K14" s="14"/>
      <c r="L14" s="14"/>
      <c r="M14" s="14"/>
      <c r="N14" s="14"/>
      <c r="O14" s="14"/>
      <c r="P14" s="14"/>
      <c r="Q14" s="14"/>
      <c r="R14" s="14"/>
      <c r="S14" s="14"/>
      <c r="T14" s="14"/>
      <c r="U14" s="14"/>
      <c r="V14" s="14"/>
      <c r="W14" s="14"/>
      <c r="X14" s="14"/>
      <c r="Y14" s="14"/>
      <c r="Z14" s="15" t="s">
        <v>132</v>
      </c>
      <c r="AA14" s="14"/>
      <c r="AB14" s="14"/>
      <c r="AC14" s="14"/>
      <c r="AD14" s="15" t="s">
        <v>588</v>
      </c>
      <c r="AE14" s="14"/>
      <c r="AF14" s="14"/>
      <c r="AG14" s="14"/>
      <c r="AH14" s="14"/>
      <c r="AI14" s="14"/>
      <c r="AJ14" s="14"/>
      <c r="AK14" s="14"/>
      <c r="AL14" s="14"/>
      <c r="AM14" s="14"/>
      <c r="AN14" s="14"/>
      <c r="AO14" s="14"/>
      <c r="AP14" s="14"/>
      <c r="AQ14" s="14"/>
      <c r="AR14" s="8"/>
    </row>
    <row r="15" spans="1:44" x14ac:dyDescent="0.2">
      <c r="A15" s="27"/>
      <c r="B15" s="24" t="s">
        <v>113</v>
      </c>
      <c r="C15" s="12">
        <v>3.8294661693110001E-2</v>
      </c>
      <c r="D15" s="12">
        <v>3.70163241884E-2</v>
      </c>
      <c r="E15" s="12">
        <v>4.7626424610959998E-2</v>
      </c>
      <c r="F15" s="12">
        <v>3.8728631541070001E-2</v>
      </c>
      <c r="G15" s="12">
        <v>2.8483435413179999E-2</v>
      </c>
      <c r="H15" s="12">
        <v>2.7829362797620001E-2</v>
      </c>
      <c r="I15" s="12">
        <v>3.4199418464009999E-2</v>
      </c>
      <c r="J15" s="12">
        <v>1.377610729078E-2</v>
      </c>
      <c r="K15" s="12">
        <v>5.1929164070520013E-2</v>
      </c>
      <c r="L15" s="12">
        <v>5.3737067114449998E-2</v>
      </c>
      <c r="M15" s="12">
        <v>3.2794534919889998E-2</v>
      </c>
      <c r="N15" s="12">
        <v>4.6003242895580013E-2</v>
      </c>
      <c r="O15" s="12">
        <v>5.6567477278519997E-2</v>
      </c>
      <c r="P15" s="12">
        <v>2.4350274358280001E-2</v>
      </c>
      <c r="Q15" s="12">
        <v>1.9844304750810001E-2</v>
      </c>
      <c r="R15" s="12">
        <v>2.2313611871649999E-2</v>
      </c>
      <c r="S15" s="12">
        <v>4.6965001863319998E-2</v>
      </c>
      <c r="T15" s="12">
        <v>0</v>
      </c>
      <c r="U15" s="12">
        <v>6.6780888134699998E-2</v>
      </c>
      <c r="V15" s="12">
        <v>6.6162736787879997E-2</v>
      </c>
      <c r="W15" s="12">
        <v>2.4808411472390001E-2</v>
      </c>
      <c r="X15" s="12">
        <v>3.02407631252E-2</v>
      </c>
      <c r="Y15" s="12">
        <v>3.3276976623849999E-2</v>
      </c>
      <c r="Z15" s="12">
        <v>5.4477152777000007E-2</v>
      </c>
      <c r="AA15" s="12">
        <v>0</v>
      </c>
      <c r="AB15" s="12">
        <v>0</v>
      </c>
      <c r="AC15" s="12">
        <v>0</v>
      </c>
      <c r="AD15" s="12">
        <v>0</v>
      </c>
      <c r="AE15" s="12">
        <v>1</v>
      </c>
      <c r="AF15" s="12">
        <v>0</v>
      </c>
      <c r="AG15" s="12">
        <v>0</v>
      </c>
      <c r="AH15" s="12">
        <v>0</v>
      </c>
      <c r="AI15" s="12">
        <v>0</v>
      </c>
      <c r="AJ15" s="12">
        <v>0</v>
      </c>
      <c r="AK15" s="12">
        <v>0</v>
      </c>
      <c r="AL15" s="12">
        <v>0</v>
      </c>
      <c r="AM15" s="12">
        <v>3.6759128029129999E-2</v>
      </c>
      <c r="AN15" s="12">
        <v>2.6967871807629998E-2</v>
      </c>
      <c r="AO15" s="12">
        <v>3.4389928898060002E-2</v>
      </c>
      <c r="AP15" s="12">
        <v>5.7964220719590002E-2</v>
      </c>
      <c r="AQ15" s="12">
        <v>9.9001718109869991E-3</v>
      </c>
      <c r="AR15" s="8"/>
    </row>
    <row r="16" spans="1:44" x14ac:dyDescent="0.2">
      <c r="A16" s="23"/>
      <c r="B16" s="23"/>
      <c r="C16" s="13">
        <v>54</v>
      </c>
      <c r="D16" s="13">
        <v>15</v>
      </c>
      <c r="E16" s="13">
        <v>12</v>
      </c>
      <c r="F16" s="13">
        <v>16</v>
      </c>
      <c r="G16" s="13">
        <v>11</v>
      </c>
      <c r="H16" s="13">
        <v>4</v>
      </c>
      <c r="I16" s="13">
        <v>6</v>
      </c>
      <c r="J16" s="13">
        <v>4</v>
      </c>
      <c r="K16" s="13">
        <v>16</v>
      </c>
      <c r="L16" s="13">
        <v>22</v>
      </c>
      <c r="M16" s="13">
        <v>30</v>
      </c>
      <c r="N16" s="13">
        <v>24</v>
      </c>
      <c r="O16" s="13">
        <v>16</v>
      </c>
      <c r="P16" s="13">
        <v>4</v>
      </c>
      <c r="Q16" s="13">
        <v>5</v>
      </c>
      <c r="R16" s="13">
        <v>5</v>
      </c>
      <c r="S16" s="13">
        <v>9</v>
      </c>
      <c r="T16" s="13">
        <v>0</v>
      </c>
      <c r="U16" s="13">
        <v>12</v>
      </c>
      <c r="V16" s="13">
        <v>20</v>
      </c>
      <c r="W16" s="13">
        <v>10</v>
      </c>
      <c r="X16" s="13">
        <v>7</v>
      </c>
      <c r="Y16" s="13">
        <v>11</v>
      </c>
      <c r="Z16" s="13">
        <v>6</v>
      </c>
      <c r="AA16" s="13">
        <v>0</v>
      </c>
      <c r="AB16" s="13">
        <v>0</v>
      </c>
      <c r="AC16" s="13">
        <v>0</v>
      </c>
      <c r="AD16" s="13">
        <v>0</v>
      </c>
      <c r="AE16" s="13">
        <v>54</v>
      </c>
      <c r="AF16" s="13">
        <v>0</v>
      </c>
      <c r="AG16" s="13">
        <v>0</v>
      </c>
      <c r="AH16" s="13">
        <v>0</v>
      </c>
      <c r="AI16" s="13">
        <v>0</v>
      </c>
      <c r="AJ16" s="13">
        <v>0</v>
      </c>
      <c r="AK16" s="13">
        <v>0</v>
      </c>
      <c r="AL16" s="13">
        <v>0</v>
      </c>
      <c r="AM16" s="13">
        <v>3</v>
      </c>
      <c r="AN16" s="13">
        <v>9</v>
      </c>
      <c r="AO16" s="13">
        <v>21</v>
      </c>
      <c r="AP16" s="13">
        <v>19</v>
      </c>
      <c r="AQ16" s="13">
        <v>1</v>
      </c>
      <c r="AR16" s="8"/>
    </row>
    <row r="17" spans="1:44" x14ac:dyDescent="0.2">
      <c r="A17" s="23"/>
      <c r="B17" s="23"/>
      <c r="C17" s="14" t="s">
        <v>128</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5" t="s">
        <v>589</v>
      </c>
      <c r="AF17" s="14"/>
      <c r="AG17" s="14"/>
      <c r="AH17" s="14"/>
      <c r="AI17" s="14"/>
      <c r="AJ17" s="14"/>
      <c r="AK17" s="14"/>
      <c r="AL17" s="14"/>
      <c r="AM17" s="14"/>
      <c r="AN17" s="14"/>
      <c r="AO17" s="14"/>
      <c r="AP17" s="14"/>
      <c r="AQ17" s="14"/>
      <c r="AR17" s="8"/>
    </row>
    <row r="18" spans="1:44" x14ac:dyDescent="0.2">
      <c r="A18" s="27"/>
      <c r="B18" s="24" t="s">
        <v>114</v>
      </c>
      <c r="C18" s="12">
        <v>9.0895963829389997E-2</v>
      </c>
      <c r="D18" s="12">
        <v>0.1366882872221</v>
      </c>
      <c r="E18" s="12">
        <v>0.10472446922259999</v>
      </c>
      <c r="F18" s="12">
        <v>6.1862456252870013E-2</v>
      </c>
      <c r="G18" s="12">
        <v>6.9673341436290004E-2</v>
      </c>
      <c r="H18" s="12">
        <v>2.4381243298350001E-2</v>
      </c>
      <c r="I18" s="12">
        <v>5.7942623212960002E-2</v>
      </c>
      <c r="J18" s="12">
        <v>0.1032074396667</v>
      </c>
      <c r="K18" s="12">
        <v>0.15708991487400001</v>
      </c>
      <c r="L18" s="12">
        <v>0.1087371886971</v>
      </c>
      <c r="M18" s="12">
        <v>8.2868949599349997E-2</v>
      </c>
      <c r="N18" s="12">
        <v>9.9945819241979997E-2</v>
      </c>
      <c r="O18" s="12">
        <v>9.5757310647049995E-2</v>
      </c>
      <c r="P18" s="12">
        <v>0.137318404521</v>
      </c>
      <c r="Q18" s="12">
        <v>0.12909878162399999</v>
      </c>
      <c r="R18" s="12">
        <v>5.058108858062E-2</v>
      </c>
      <c r="S18" s="12">
        <v>0.1188731301834</v>
      </c>
      <c r="T18" s="12">
        <v>1.673750848421E-2</v>
      </c>
      <c r="U18" s="12">
        <v>6.2674380055099996E-2</v>
      </c>
      <c r="V18" s="12">
        <v>9.9218739283159996E-2</v>
      </c>
      <c r="W18" s="12">
        <v>0.11002450568699999</v>
      </c>
      <c r="X18" s="12">
        <v>0.1089586336061</v>
      </c>
      <c r="Y18" s="12">
        <v>6.4481906960909996E-2</v>
      </c>
      <c r="Z18" s="12">
        <v>3.501817858095E-2</v>
      </c>
      <c r="AA18" s="12">
        <v>9.1583696727890004E-2</v>
      </c>
      <c r="AB18" s="12">
        <v>0</v>
      </c>
      <c r="AC18" s="12">
        <v>0</v>
      </c>
      <c r="AD18" s="12">
        <v>0</v>
      </c>
      <c r="AE18" s="12">
        <v>0</v>
      </c>
      <c r="AF18" s="12">
        <v>1</v>
      </c>
      <c r="AG18" s="12">
        <v>0</v>
      </c>
      <c r="AH18" s="12">
        <v>0</v>
      </c>
      <c r="AI18" s="12">
        <v>0</v>
      </c>
      <c r="AJ18" s="12">
        <v>0</v>
      </c>
      <c r="AK18" s="12">
        <v>0</v>
      </c>
      <c r="AL18" s="12">
        <v>0.23666955590479999</v>
      </c>
      <c r="AM18" s="12">
        <v>0.14710561862999999</v>
      </c>
      <c r="AN18" s="12">
        <v>9.2273566812110006E-2</v>
      </c>
      <c r="AO18" s="12">
        <v>8.5672937027120005E-2</v>
      </c>
      <c r="AP18" s="12">
        <v>0.1000224055874</v>
      </c>
      <c r="AQ18" s="12">
        <v>3.2786730832769999E-2</v>
      </c>
      <c r="AR18" s="8"/>
    </row>
    <row r="19" spans="1:44" x14ac:dyDescent="0.2">
      <c r="A19" s="23"/>
      <c r="B19" s="23"/>
      <c r="C19" s="13">
        <v>100</v>
      </c>
      <c r="D19" s="13">
        <v>28</v>
      </c>
      <c r="E19" s="13">
        <v>30</v>
      </c>
      <c r="F19" s="13">
        <v>19</v>
      </c>
      <c r="G19" s="13">
        <v>23</v>
      </c>
      <c r="H19" s="13">
        <v>2</v>
      </c>
      <c r="I19" s="13">
        <v>7</v>
      </c>
      <c r="J19" s="13">
        <v>15</v>
      </c>
      <c r="K19" s="13">
        <v>35</v>
      </c>
      <c r="L19" s="13">
        <v>39</v>
      </c>
      <c r="M19" s="13">
        <v>56</v>
      </c>
      <c r="N19" s="13">
        <v>41</v>
      </c>
      <c r="O19" s="13">
        <v>24</v>
      </c>
      <c r="P19" s="13">
        <v>9</v>
      </c>
      <c r="Q19" s="13">
        <v>12</v>
      </c>
      <c r="R19" s="13">
        <v>10</v>
      </c>
      <c r="S19" s="13">
        <v>18</v>
      </c>
      <c r="T19" s="13">
        <v>3</v>
      </c>
      <c r="U19" s="13">
        <v>15</v>
      </c>
      <c r="V19" s="13">
        <v>19</v>
      </c>
      <c r="W19" s="13">
        <v>31</v>
      </c>
      <c r="X19" s="13">
        <v>24</v>
      </c>
      <c r="Y19" s="13">
        <v>19</v>
      </c>
      <c r="Z19" s="13">
        <v>6</v>
      </c>
      <c r="AA19" s="13">
        <v>1</v>
      </c>
      <c r="AB19" s="13">
        <v>0</v>
      </c>
      <c r="AC19" s="13">
        <v>0</v>
      </c>
      <c r="AD19" s="13">
        <v>0</v>
      </c>
      <c r="AE19" s="13">
        <v>0</v>
      </c>
      <c r="AF19" s="13">
        <v>100</v>
      </c>
      <c r="AG19" s="13">
        <v>0</v>
      </c>
      <c r="AH19" s="13">
        <v>0</v>
      </c>
      <c r="AI19" s="13">
        <v>0</v>
      </c>
      <c r="AJ19" s="13">
        <v>0</v>
      </c>
      <c r="AK19" s="13">
        <v>0</v>
      </c>
      <c r="AL19" s="13">
        <v>1</v>
      </c>
      <c r="AM19" s="13">
        <v>11</v>
      </c>
      <c r="AN19" s="13">
        <v>20</v>
      </c>
      <c r="AO19" s="13">
        <v>36</v>
      </c>
      <c r="AP19" s="13">
        <v>30</v>
      </c>
      <c r="AQ19" s="13">
        <v>2</v>
      </c>
      <c r="AR19" s="8"/>
    </row>
    <row r="20" spans="1:44" x14ac:dyDescent="0.2">
      <c r="A20" s="23"/>
      <c r="B20" s="23"/>
      <c r="C20" s="14" t="s">
        <v>128</v>
      </c>
      <c r="D20" s="14"/>
      <c r="E20" s="14"/>
      <c r="F20" s="14"/>
      <c r="G20" s="14"/>
      <c r="H20" s="14"/>
      <c r="I20" s="14"/>
      <c r="J20" s="14"/>
      <c r="K20" s="14"/>
      <c r="L20" s="14"/>
      <c r="M20" s="14"/>
      <c r="N20" s="14"/>
      <c r="O20" s="15" t="s">
        <v>129</v>
      </c>
      <c r="P20" s="15" t="s">
        <v>129</v>
      </c>
      <c r="Q20" s="15" t="s">
        <v>129</v>
      </c>
      <c r="R20" s="14"/>
      <c r="S20" s="15" t="s">
        <v>129</v>
      </c>
      <c r="T20" s="14"/>
      <c r="U20" s="14"/>
      <c r="V20" s="14"/>
      <c r="W20" s="14"/>
      <c r="X20" s="14"/>
      <c r="Y20" s="14"/>
      <c r="Z20" s="14"/>
      <c r="AA20" s="14"/>
      <c r="AB20" s="14"/>
      <c r="AC20" s="14"/>
      <c r="AD20" s="14"/>
      <c r="AE20" s="14"/>
      <c r="AF20" s="15" t="s">
        <v>590</v>
      </c>
      <c r="AG20" s="14"/>
      <c r="AH20" s="14"/>
      <c r="AI20" s="14"/>
      <c r="AJ20" s="14"/>
      <c r="AK20" s="14"/>
      <c r="AL20" s="14"/>
      <c r="AM20" s="14"/>
      <c r="AN20" s="14"/>
      <c r="AO20" s="14"/>
      <c r="AP20" s="14"/>
      <c r="AQ20" s="14"/>
      <c r="AR20" s="8"/>
    </row>
    <row r="21" spans="1:44" x14ac:dyDescent="0.2">
      <c r="A21" s="27"/>
      <c r="B21" s="24" t="s">
        <v>115</v>
      </c>
      <c r="C21" s="12">
        <v>2.436525042281E-2</v>
      </c>
      <c r="D21" s="12">
        <v>4.9184729750990003E-2</v>
      </c>
      <c r="E21" s="12">
        <v>1.800231971987E-2</v>
      </c>
      <c r="F21" s="12">
        <v>2.0098184158850001E-2</v>
      </c>
      <c r="G21" s="12">
        <v>1.4937600393049999E-2</v>
      </c>
      <c r="H21" s="12">
        <v>1.092837825926E-2</v>
      </c>
      <c r="I21" s="12">
        <v>4.1862605659020004E-3</v>
      </c>
      <c r="J21" s="12">
        <v>3.542558724646E-2</v>
      </c>
      <c r="K21" s="12">
        <v>4.2204791428729987E-2</v>
      </c>
      <c r="L21" s="12">
        <v>2.8684009816929999E-2</v>
      </c>
      <c r="M21" s="12">
        <v>2.8312821789670001E-2</v>
      </c>
      <c r="N21" s="12">
        <v>2.1964966371750001E-2</v>
      </c>
      <c r="O21" s="12">
        <v>2.98322310404E-2</v>
      </c>
      <c r="P21" s="12">
        <v>3.720228061668E-3</v>
      </c>
      <c r="Q21" s="12">
        <v>2.970301160183E-2</v>
      </c>
      <c r="R21" s="12">
        <v>1.332026798189E-2</v>
      </c>
      <c r="S21" s="12">
        <v>3.0832157302350002E-2</v>
      </c>
      <c r="T21" s="12">
        <v>4.9971155159280002E-2</v>
      </c>
      <c r="U21" s="12">
        <v>2.404586324378E-2</v>
      </c>
      <c r="V21" s="12">
        <v>2.55430329356E-2</v>
      </c>
      <c r="W21" s="12">
        <v>1.516996603259E-2</v>
      </c>
      <c r="X21" s="12">
        <v>3.56633201931E-2</v>
      </c>
      <c r="Y21" s="12">
        <v>3.7902556994610002E-2</v>
      </c>
      <c r="Z21" s="12">
        <v>0</v>
      </c>
      <c r="AA21" s="12">
        <v>0</v>
      </c>
      <c r="AB21" s="12">
        <v>0</v>
      </c>
      <c r="AC21" s="12">
        <v>0</v>
      </c>
      <c r="AD21" s="12">
        <v>0</v>
      </c>
      <c r="AE21" s="12">
        <v>0</v>
      </c>
      <c r="AF21" s="12">
        <v>0</v>
      </c>
      <c r="AG21" s="12">
        <v>1</v>
      </c>
      <c r="AH21" s="12">
        <v>0</v>
      </c>
      <c r="AI21" s="12">
        <v>0</v>
      </c>
      <c r="AJ21" s="12">
        <v>0</v>
      </c>
      <c r="AK21" s="12">
        <v>0</v>
      </c>
      <c r="AL21" s="12">
        <v>0</v>
      </c>
      <c r="AM21" s="12">
        <v>3.7971534286689999E-2</v>
      </c>
      <c r="AN21" s="12">
        <v>2.706673628089E-2</v>
      </c>
      <c r="AO21" s="12">
        <v>2.563027265383E-2</v>
      </c>
      <c r="AP21" s="12">
        <v>1.4367135919840001E-2</v>
      </c>
      <c r="AQ21" s="12">
        <v>7.2832704125809999E-2</v>
      </c>
      <c r="AR21" s="8"/>
    </row>
    <row r="22" spans="1:44" x14ac:dyDescent="0.2">
      <c r="A22" s="23"/>
      <c r="B22" s="23"/>
      <c r="C22" s="13">
        <v>35</v>
      </c>
      <c r="D22" s="13">
        <v>10</v>
      </c>
      <c r="E22" s="13">
        <v>8</v>
      </c>
      <c r="F22" s="13">
        <v>10</v>
      </c>
      <c r="G22" s="13">
        <v>7</v>
      </c>
      <c r="H22" s="13">
        <v>2</v>
      </c>
      <c r="I22" s="13">
        <v>1</v>
      </c>
      <c r="J22" s="13">
        <v>6</v>
      </c>
      <c r="K22" s="13">
        <v>10</v>
      </c>
      <c r="L22" s="13">
        <v>15</v>
      </c>
      <c r="M22" s="13">
        <v>23</v>
      </c>
      <c r="N22" s="13">
        <v>12</v>
      </c>
      <c r="O22" s="13">
        <v>8</v>
      </c>
      <c r="P22" s="13">
        <v>1</v>
      </c>
      <c r="Q22" s="13">
        <v>4</v>
      </c>
      <c r="R22" s="13">
        <v>4</v>
      </c>
      <c r="S22" s="13">
        <v>5</v>
      </c>
      <c r="T22" s="13">
        <v>4</v>
      </c>
      <c r="U22" s="13">
        <v>6</v>
      </c>
      <c r="V22" s="13">
        <v>5</v>
      </c>
      <c r="W22" s="13">
        <v>7</v>
      </c>
      <c r="X22" s="13">
        <v>11</v>
      </c>
      <c r="Y22" s="13">
        <v>12</v>
      </c>
      <c r="Z22" s="13">
        <v>0</v>
      </c>
      <c r="AA22" s="13">
        <v>0</v>
      </c>
      <c r="AB22" s="13">
        <v>0</v>
      </c>
      <c r="AC22" s="13">
        <v>0</v>
      </c>
      <c r="AD22" s="13">
        <v>0</v>
      </c>
      <c r="AE22" s="13">
        <v>0</v>
      </c>
      <c r="AF22" s="13">
        <v>0</v>
      </c>
      <c r="AG22" s="13">
        <v>35</v>
      </c>
      <c r="AH22" s="13">
        <v>0</v>
      </c>
      <c r="AI22" s="13">
        <v>0</v>
      </c>
      <c r="AJ22" s="13">
        <v>0</v>
      </c>
      <c r="AK22" s="13">
        <v>0</v>
      </c>
      <c r="AL22" s="13">
        <v>0</v>
      </c>
      <c r="AM22" s="13">
        <v>3</v>
      </c>
      <c r="AN22" s="13">
        <v>10</v>
      </c>
      <c r="AO22" s="13">
        <v>13</v>
      </c>
      <c r="AP22" s="13">
        <v>7</v>
      </c>
      <c r="AQ22" s="13">
        <v>2</v>
      </c>
      <c r="AR22" s="8"/>
    </row>
    <row r="23" spans="1:44" x14ac:dyDescent="0.2">
      <c r="A23" s="23"/>
      <c r="B23" s="23"/>
      <c r="C23" s="14" t="s">
        <v>128</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5" t="s">
        <v>591</v>
      </c>
      <c r="AH23" s="14"/>
      <c r="AI23" s="14"/>
      <c r="AJ23" s="14"/>
      <c r="AK23" s="14"/>
      <c r="AL23" s="14"/>
      <c r="AM23" s="14"/>
      <c r="AN23" s="14"/>
      <c r="AO23" s="14"/>
      <c r="AP23" s="14"/>
      <c r="AQ23" s="14"/>
      <c r="AR23" s="8"/>
    </row>
    <row r="24" spans="1:44" x14ac:dyDescent="0.2">
      <c r="A24" s="27"/>
      <c r="B24" s="24" t="s">
        <v>116</v>
      </c>
      <c r="C24" s="12">
        <v>5.7988767967919993E-3</v>
      </c>
      <c r="D24" s="12">
        <v>2.7289982746079998E-3</v>
      </c>
      <c r="E24" s="12">
        <v>1.040746566988E-2</v>
      </c>
      <c r="F24" s="12">
        <v>1.0360556209699999E-3</v>
      </c>
      <c r="G24" s="12">
        <v>8.876520154036999E-3</v>
      </c>
      <c r="H24" s="12">
        <v>0</v>
      </c>
      <c r="I24" s="12">
        <v>8.8765387273360002E-3</v>
      </c>
      <c r="J24" s="12">
        <v>1.663265245336E-2</v>
      </c>
      <c r="K24" s="12">
        <v>3.1890039388969998E-3</v>
      </c>
      <c r="L24" s="12">
        <v>2.644258884026E-3</v>
      </c>
      <c r="M24" s="12">
        <v>1.4688055463340001E-3</v>
      </c>
      <c r="N24" s="12">
        <v>1.039661826242E-2</v>
      </c>
      <c r="O24" s="12">
        <v>7.051410017795E-3</v>
      </c>
      <c r="P24" s="12">
        <v>0</v>
      </c>
      <c r="Q24" s="12">
        <v>0</v>
      </c>
      <c r="R24" s="12">
        <v>1.9684781864589998E-3</v>
      </c>
      <c r="S24" s="12">
        <v>3.979333309626E-3</v>
      </c>
      <c r="T24" s="12">
        <v>0</v>
      </c>
      <c r="U24" s="12">
        <v>2.6772666370009999E-2</v>
      </c>
      <c r="V24" s="12">
        <v>1.3224443190950001E-3</v>
      </c>
      <c r="W24" s="12">
        <v>0</v>
      </c>
      <c r="X24" s="12">
        <v>8.9923825853080001E-3</v>
      </c>
      <c r="Y24" s="12">
        <v>2.9034251419459999E-3</v>
      </c>
      <c r="Z24" s="12">
        <v>4.2747883101340013E-2</v>
      </c>
      <c r="AA24" s="12">
        <v>0</v>
      </c>
      <c r="AB24" s="12">
        <v>0</v>
      </c>
      <c r="AC24" s="12">
        <v>0</v>
      </c>
      <c r="AD24" s="12">
        <v>0</v>
      </c>
      <c r="AE24" s="12">
        <v>0</v>
      </c>
      <c r="AF24" s="12">
        <v>0</v>
      </c>
      <c r="AG24" s="12">
        <v>0</v>
      </c>
      <c r="AH24" s="12">
        <v>1</v>
      </c>
      <c r="AI24" s="12">
        <v>0</v>
      </c>
      <c r="AJ24" s="12">
        <v>0</v>
      </c>
      <c r="AK24" s="12">
        <v>0</v>
      </c>
      <c r="AL24" s="12">
        <v>0</v>
      </c>
      <c r="AM24" s="12">
        <v>6.4098817926280006E-3</v>
      </c>
      <c r="AN24" s="12">
        <v>2.1597230639509999E-2</v>
      </c>
      <c r="AO24" s="12">
        <v>1.3789809669609999E-3</v>
      </c>
      <c r="AP24" s="12">
        <v>0</v>
      </c>
      <c r="AQ24" s="12">
        <v>0</v>
      </c>
      <c r="AR24" s="8"/>
    </row>
    <row r="25" spans="1:44" x14ac:dyDescent="0.2">
      <c r="A25" s="23"/>
      <c r="B25" s="23"/>
      <c r="C25" s="13">
        <v>5</v>
      </c>
      <c r="D25" s="13">
        <v>1</v>
      </c>
      <c r="E25" s="13">
        <v>1</v>
      </c>
      <c r="F25" s="13">
        <v>1</v>
      </c>
      <c r="G25" s="13">
        <v>2</v>
      </c>
      <c r="H25" s="13">
        <v>0</v>
      </c>
      <c r="I25" s="13">
        <v>1</v>
      </c>
      <c r="J25" s="13">
        <v>1</v>
      </c>
      <c r="K25" s="13">
        <v>1</v>
      </c>
      <c r="L25" s="13">
        <v>2</v>
      </c>
      <c r="M25" s="13">
        <v>2</v>
      </c>
      <c r="N25" s="13">
        <v>3</v>
      </c>
      <c r="O25" s="13">
        <v>1</v>
      </c>
      <c r="P25" s="13">
        <v>0</v>
      </c>
      <c r="Q25" s="13">
        <v>0</v>
      </c>
      <c r="R25" s="13">
        <v>1</v>
      </c>
      <c r="S25" s="13">
        <v>1</v>
      </c>
      <c r="T25" s="13">
        <v>0</v>
      </c>
      <c r="U25" s="13">
        <v>2</v>
      </c>
      <c r="V25" s="13">
        <v>1</v>
      </c>
      <c r="W25" s="13">
        <v>0</v>
      </c>
      <c r="X25" s="13">
        <v>1</v>
      </c>
      <c r="Y25" s="13">
        <v>1</v>
      </c>
      <c r="Z25" s="13">
        <v>2</v>
      </c>
      <c r="AA25" s="13">
        <v>0</v>
      </c>
      <c r="AB25" s="13">
        <v>0</v>
      </c>
      <c r="AC25" s="13">
        <v>0</v>
      </c>
      <c r="AD25" s="13">
        <v>0</v>
      </c>
      <c r="AE25" s="13">
        <v>0</v>
      </c>
      <c r="AF25" s="13">
        <v>0</v>
      </c>
      <c r="AG25" s="13">
        <v>0</v>
      </c>
      <c r="AH25" s="13">
        <v>5</v>
      </c>
      <c r="AI25" s="13">
        <v>0</v>
      </c>
      <c r="AJ25" s="13">
        <v>0</v>
      </c>
      <c r="AK25" s="13">
        <v>0</v>
      </c>
      <c r="AL25" s="13">
        <v>0</v>
      </c>
      <c r="AM25" s="13">
        <v>1</v>
      </c>
      <c r="AN25" s="13">
        <v>3</v>
      </c>
      <c r="AO25" s="13">
        <v>1</v>
      </c>
      <c r="AP25" s="13">
        <v>0</v>
      </c>
      <c r="AQ25" s="13">
        <v>0</v>
      </c>
      <c r="AR25" s="8"/>
    </row>
    <row r="26" spans="1:44" x14ac:dyDescent="0.2">
      <c r="A26" s="23"/>
      <c r="B26" s="23"/>
      <c r="C26" s="14" t="s">
        <v>128</v>
      </c>
      <c r="D26" s="14"/>
      <c r="E26" s="14"/>
      <c r="F26" s="14"/>
      <c r="G26" s="14"/>
      <c r="H26" s="14"/>
      <c r="I26" s="14"/>
      <c r="J26" s="14"/>
      <c r="K26" s="14"/>
      <c r="L26" s="14"/>
      <c r="M26" s="14"/>
      <c r="N26" s="15" t="s">
        <v>133</v>
      </c>
      <c r="O26" s="14"/>
      <c r="P26" s="14"/>
      <c r="Q26" s="14"/>
      <c r="R26" s="14"/>
      <c r="S26" s="14"/>
      <c r="T26" s="14"/>
      <c r="U26" s="14"/>
      <c r="V26" s="14"/>
      <c r="W26" s="14"/>
      <c r="X26" s="14"/>
      <c r="Y26" s="14"/>
      <c r="Z26" s="15" t="s">
        <v>154</v>
      </c>
      <c r="AA26" s="14"/>
      <c r="AB26" s="14"/>
      <c r="AC26" s="14"/>
      <c r="AD26" s="14"/>
      <c r="AE26" s="14"/>
      <c r="AF26" s="14"/>
      <c r="AG26" s="14"/>
      <c r="AH26" s="15" t="s">
        <v>592</v>
      </c>
      <c r="AI26" s="14"/>
      <c r="AJ26" s="14"/>
      <c r="AK26" s="14"/>
      <c r="AL26" s="14"/>
      <c r="AM26" s="14"/>
      <c r="AN26" s="15" t="s">
        <v>132</v>
      </c>
      <c r="AO26" s="14"/>
      <c r="AP26" s="14"/>
      <c r="AQ26" s="14"/>
      <c r="AR26" s="8"/>
    </row>
    <row r="27" spans="1:44" x14ac:dyDescent="0.2">
      <c r="A27" s="27"/>
      <c r="B27" s="24" t="s">
        <v>117</v>
      </c>
      <c r="C27" s="12">
        <v>1.07640980728E-2</v>
      </c>
      <c r="D27" s="12">
        <v>1.6039066936879998E-2</v>
      </c>
      <c r="E27" s="12">
        <v>1.8594474380409998E-2</v>
      </c>
      <c r="F27" s="12">
        <v>7.2126441372409996E-3</v>
      </c>
      <c r="G27" s="12">
        <v>1.6012426163220001E-3</v>
      </c>
      <c r="H27" s="12">
        <v>2.4979300755250001E-3</v>
      </c>
      <c r="I27" s="12">
        <v>5.9153434746209996E-3</v>
      </c>
      <c r="J27" s="12">
        <v>1.5804335315590001E-2</v>
      </c>
      <c r="K27" s="12">
        <v>1.35102102538E-2</v>
      </c>
      <c r="L27" s="12">
        <v>1.2928135317070001E-2</v>
      </c>
      <c r="M27" s="12">
        <v>1.0958698403100001E-2</v>
      </c>
      <c r="N27" s="12">
        <v>1.122348673979E-2</v>
      </c>
      <c r="O27" s="12">
        <v>7.8626453096190003E-3</v>
      </c>
      <c r="P27" s="12">
        <v>0</v>
      </c>
      <c r="Q27" s="12">
        <v>0</v>
      </c>
      <c r="R27" s="12">
        <v>2.6447826978160002E-2</v>
      </c>
      <c r="S27" s="12">
        <v>1.4592053437810001E-2</v>
      </c>
      <c r="T27" s="12">
        <v>1.6567600165730001E-2</v>
      </c>
      <c r="U27" s="12">
        <v>1.430004513426E-2</v>
      </c>
      <c r="V27" s="12">
        <v>3.1973357511420001E-3</v>
      </c>
      <c r="W27" s="12">
        <v>6.8151119342509999E-3</v>
      </c>
      <c r="X27" s="12">
        <v>1.3478867075E-2</v>
      </c>
      <c r="Y27" s="12">
        <v>2.4630681026859998E-2</v>
      </c>
      <c r="Z27" s="12">
        <v>8.4839382575139996E-3</v>
      </c>
      <c r="AA27" s="12">
        <v>0</v>
      </c>
      <c r="AB27" s="12">
        <v>0</v>
      </c>
      <c r="AC27" s="12">
        <v>0</v>
      </c>
      <c r="AD27" s="12">
        <v>0</v>
      </c>
      <c r="AE27" s="12">
        <v>0</v>
      </c>
      <c r="AF27" s="12">
        <v>0</v>
      </c>
      <c r="AG27" s="12">
        <v>0</v>
      </c>
      <c r="AH27" s="12">
        <v>0</v>
      </c>
      <c r="AI27" s="12">
        <v>1</v>
      </c>
      <c r="AJ27" s="12">
        <v>0</v>
      </c>
      <c r="AK27" s="12">
        <v>0</v>
      </c>
      <c r="AL27" s="12">
        <v>0</v>
      </c>
      <c r="AM27" s="12">
        <v>0</v>
      </c>
      <c r="AN27" s="12">
        <v>7.8153972964049995E-3</v>
      </c>
      <c r="AO27" s="12">
        <v>8.7980293408080005E-3</v>
      </c>
      <c r="AP27" s="12">
        <v>2.0290701622879999E-2</v>
      </c>
      <c r="AQ27" s="12">
        <v>0</v>
      </c>
      <c r="AR27" s="8"/>
    </row>
    <row r="28" spans="1:44" x14ac:dyDescent="0.2">
      <c r="A28" s="23"/>
      <c r="B28" s="23"/>
      <c r="C28" s="13">
        <v>16</v>
      </c>
      <c r="D28" s="13">
        <v>4</v>
      </c>
      <c r="E28" s="13">
        <v>7</v>
      </c>
      <c r="F28" s="13">
        <v>4</v>
      </c>
      <c r="G28" s="13">
        <v>1</v>
      </c>
      <c r="H28" s="13">
        <v>1</v>
      </c>
      <c r="I28" s="13">
        <v>2</v>
      </c>
      <c r="J28" s="13">
        <v>3</v>
      </c>
      <c r="K28" s="13">
        <v>5</v>
      </c>
      <c r="L28" s="13">
        <v>4</v>
      </c>
      <c r="M28" s="13">
        <v>10</v>
      </c>
      <c r="N28" s="13">
        <v>6</v>
      </c>
      <c r="O28" s="13">
        <v>2</v>
      </c>
      <c r="P28" s="13">
        <v>0</v>
      </c>
      <c r="Q28" s="13">
        <v>0</v>
      </c>
      <c r="R28" s="13">
        <v>6</v>
      </c>
      <c r="S28" s="13">
        <v>3</v>
      </c>
      <c r="T28" s="13">
        <v>1</v>
      </c>
      <c r="U28" s="13">
        <v>3</v>
      </c>
      <c r="V28" s="13">
        <v>1</v>
      </c>
      <c r="W28" s="13">
        <v>2</v>
      </c>
      <c r="X28" s="13">
        <v>4</v>
      </c>
      <c r="Y28" s="13">
        <v>8</v>
      </c>
      <c r="Z28" s="13">
        <v>1</v>
      </c>
      <c r="AA28" s="13">
        <v>0</v>
      </c>
      <c r="AB28" s="13">
        <v>0</v>
      </c>
      <c r="AC28" s="13">
        <v>0</v>
      </c>
      <c r="AD28" s="13">
        <v>0</v>
      </c>
      <c r="AE28" s="13">
        <v>0</v>
      </c>
      <c r="AF28" s="13">
        <v>0</v>
      </c>
      <c r="AG28" s="13">
        <v>0</v>
      </c>
      <c r="AH28" s="13">
        <v>0</v>
      </c>
      <c r="AI28" s="13">
        <v>16</v>
      </c>
      <c r="AJ28" s="13">
        <v>0</v>
      </c>
      <c r="AK28" s="13">
        <v>0</v>
      </c>
      <c r="AL28" s="13">
        <v>0</v>
      </c>
      <c r="AM28" s="13">
        <v>0</v>
      </c>
      <c r="AN28" s="13">
        <v>2</v>
      </c>
      <c r="AO28" s="13">
        <v>6</v>
      </c>
      <c r="AP28" s="13">
        <v>8</v>
      </c>
      <c r="AQ28" s="13">
        <v>0</v>
      </c>
      <c r="AR28" s="8"/>
    </row>
    <row r="29" spans="1:44" x14ac:dyDescent="0.2">
      <c r="A29" s="23"/>
      <c r="B29" s="23"/>
      <c r="C29" s="14" t="s">
        <v>128</v>
      </c>
      <c r="D29" s="14"/>
      <c r="E29" s="15" t="s">
        <v>132</v>
      </c>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5" t="s">
        <v>593</v>
      </c>
      <c r="AJ29" s="14"/>
      <c r="AK29" s="14"/>
      <c r="AL29" s="14"/>
      <c r="AM29" s="14"/>
      <c r="AN29" s="14"/>
      <c r="AO29" s="14"/>
      <c r="AP29" s="14"/>
      <c r="AQ29" s="14"/>
      <c r="AR29" s="8"/>
    </row>
    <row r="30" spans="1:44" x14ac:dyDescent="0.2">
      <c r="A30" s="27"/>
      <c r="B30" s="24" t="s">
        <v>118</v>
      </c>
      <c r="C30" s="12">
        <v>1.095685703983E-3</v>
      </c>
      <c r="D30" s="12">
        <v>2.428884061123E-3</v>
      </c>
      <c r="E30" s="12">
        <v>0</v>
      </c>
      <c r="F30" s="12">
        <v>2.09193975459E-3</v>
      </c>
      <c r="G30" s="12">
        <v>0</v>
      </c>
      <c r="H30" s="12">
        <v>0</v>
      </c>
      <c r="I30" s="12">
        <v>0</v>
      </c>
      <c r="J30" s="12">
        <v>3.4974883497420001E-3</v>
      </c>
      <c r="K30" s="12">
        <v>1.1240676720909999E-3</v>
      </c>
      <c r="L30" s="12">
        <v>1.147726713606E-3</v>
      </c>
      <c r="M30" s="12">
        <v>4.1804316879149998E-4</v>
      </c>
      <c r="N30" s="12">
        <v>1.8265859937740001E-3</v>
      </c>
      <c r="O30" s="12">
        <v>0</v>
      </c>
      <c r="P30" s="12">
        <v>0</v>
      </c>
      <c r="Q30" s="12">
        <v>0</v>
      </c>
      <c r="R30" s="12">
        <v>1.356822905714E-3</v>
      </c>
      <c r="S30" s="12">
        <v>0</v>
      </c>
      <c r="T30" s="12">
        <v>0</v>
      </c>
      <c r="U30" s="12">
        <v>7.1121556264269999E-3</v>
      </c>
      <c r="V30" s="12">
        <v>0</v>
      </c>
      <c r="W30" s="12">
        <v>0</v>
      </c>
      <c r="X30" s="12">
        <v>1.0473623328459999E-3</v>
      </c>
      <c r="Y30" s="12">
        <v>1.560722624497E-3</v>
      </c>
      <c r="Z30" s="12">
        <v>7.829635677865E-3</v>
      </c>
      <c r="AA30" s="12">
        <v>0</v>
      </c>
      <c r="AB30" s="12">
        <v>0</v>
      </c>
      <c r="AC30" s="12">
        <v>0</v>
      </c>
      <c r="AD30" s="12">
        <v>0</v>
      </c>
      <c r="AE30" s="12">
        <v>0</v>
      </c>
      <c r="AF30" s="12">
        <v>0</v>
      </c>
      <c r="AG30" s="12">
        <v>0</v>
      </c>
      <c r="AH30" s="12">
        <v>0</v>
      </c>
      <c r="AI30" s="12">
        <v>0</v>
      </c>
      <c r="AJ30" s="12">
        <v>1</v>
      </c>
      <c r="AK30" s="12">
        <v>0</v>
      </c>
      <c r="AL30" s="12">
        <v>0</v>
      </c>
      <c r="AM30" s="12">
        <v>0</v>
      </c>
      <c r="AN30" s="12">
        <v>8.7867359533260001E-4</v>
      </c>
      <c r="AO30" s="12">
        <v>1.4238663151760001E-3</v>
      </c>
      <c r="AP30" s="12">
        <v>1.163769321512E-3</v>
      </c>
      <c r="AQ30" s="12">
        <v>0</v>
      </c>
      <c r="AR30" s="8"/>
    </row>
    <row r="31" spans="1:44" x14ac:dyDescent="0.2">
      <c r="A31" s="23"/>
      <c r="B31" s="23"/>
      <c r="C31" s="13">
        <v>3</v>
      </c>
      <c r="D31" s="13">
        <v>2</v>
      </c>
      <c r="E31" s="13">
        <v>0</v>
      </c>
      <c r="F31" s="13">
        <v>1</v>
      </c>
      <c r="G31" s="13">
        <v>0</v>
      </c>
      <c r="H31" s="13">
        <v>0</v>
      </c>
      <c r="I31" s="13">
        <v>0</v>
      </c>
      <c r="J31" s="13">
        <v>1</v>
      </c>
      <c r="K31" s="13">
        <v>1</v>
      </c>
      <c r="L31" s="13">
        <v>1</v>
      </c>
      <c r="M31" s="13">
        <v>1</v>
      </c>
      <c r="N31" s="13">
        <v>2</v>
      </c>
      <c r="O31" s="13">
        <v>0</v>
      </c>
      <c r="P31" s="13">
        <v>0</v>
      </c>
      <c r="Q31" s="13">
        <v>0</v>
      </c>
      <c r="R31" s="13">
        <v>1</v>
      </c>
      <c r="S31" s="13">
        <v>0</v>
      </c>
      <c r="T31" s="13">
        <v>0</v>
      </c>
      <c r="U31" s="13">
        <v>2</v>
      </c>
      <c r="V31" s="13">
        <v>0</v>
      </c>
      <c r="W31" s="13">
        <v>0</v>
      </c>
      <c r="X31" s="13">
        <v>1</v>
      </c>
      <c r="Y31" s="13">
        <v>1</v>
      </c>
      <c r="Z31" s="13">
        <v>1</v>
      </c>
      <c r="AA31" s="13">
        <v>0</v>
      </c>
      <c r="AB31" s="13">
        <v>0</v>
      </c>
      <c r="AC31" s="13">
        <v>0</v>
      </c>
      <c r="AD31" s="13">
        <v>0</v>
      </c>
      <c r="AE31" s="13">
        <v>0</v>
      </c>
      <c r="AF31" s="13">
        <v>0</v>
      </c>
      <c r="AG31" s="13">
        <v>0</v>
      </c>
      <c r="AH31" s="13">
        <v>0</v>
      </c>
      <c r="AI31" s="13">
        <v>0</v>
      </c>
      <c r="AJ31" s="13">
        <v>3</v>
      </c>
      <c r="AK31" s="13">
        <v>0</v>
      </c>
      <c r="AL31" s="13">
        <v>0</v>
      </c>
      <c r="AM31" s="13">
        <v>0</v>
      </c>
      <c r="AN31" s="13">
        <v>1</v>
      </c>
      <c r="AO31" s="13">
        <v>1</v>
      </c>
      <c r="AP31" s="13">
        <v>1</v>
      </c>
      <c r="AQ31" s="13">
        <v>0</v>
      </c>
      <c r="AR31" s="8"/>
    </row>
    <row r="32" spans="1:44" x14ac:dyDescent="0.2">
      <c r="A32" s="23"/>
      <c r="B32" s="23"/>
      <c r="C32" s="14" t="s">
        <v>128</v>
      </c>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5" t="s">
        <v>594</v>
      </c>
      <c r="AK32" s="14"/>
      <c r="AL32" s="14"/>
      <c r="AM32" s="14"/>
      <c r="AN32" s="14"/>
      <c r="AO32" s="14"/>
      <c r="AP32" s="14"/>
      <c r="AQ32" s="14"/>
      <c r="AR32" s="8"/>
    </row>
    <row r="33" spans="1:44" x14ac:dyDescent="0.2">
      <c r="A33" s="27"/>
      <c r="B33" s="24" t="s">
        <v>119</v>
      </c>
      <c r="C33" s="12">
        <v>0.27397139378489999</v>
      </c>
      <c r="D33" s="12">
        <v>0.22442806169490001</v>
      </c>
      <c r="E33" s="12">
        <v>0.35852587604940001</v>
      </c>
      <c r="F33" s="12">
        <v>0.18423798081590001</v>
      </c>
      <c r="G33" s="12">
        <v>0.3273039310302</v>
      </c>
      <c r="H33" s="12">
        <v>0.38695696077879999</v>
      </c>
      <c r="I33" s="12">
        <v>0.32809175356190001</v>
      </c>
      <c r="J33" s="12">
        <v>0.1932608104896</v>
      </c>
      <c r="K33" s="12">
        <v>0.21277820181750001</v>
      </c>
      <c r="L33" s="12">
        <v>0.19904964848539999</v>
      </c>
      <c r="M33" s="12">
        <v>0.25639926936969998</v>
      </c>
      <c r="N33" s="12">
        <v>0.26460809661820001</v>
      </c>
      <c r="O33" s="12">
        <v>4.9842233860930001E-2</v>
      </c>
      <c r="P33" s="12">
        <v>0.1078719012794</v>
      </c>
      <c r="Q33" s="12">
        <v>0.15039469968249999</v>
      </c>
      <c r="R33" s="12">
        <v>0.39544109158480001</v>
      </c>
      <c r="S33" s="12">
        <v>0.48794841095640001</v>
      </c>
      <c r="T33" s="12">
        <v>0.53491116804310002</v>
      </c>
      <c r="U33" s="12">
        <v>0.52230039502839998</v>
      </c>
      <c r="V33" s="12">
        <v>7.7750040273319998E-2</v>
      </c>
      <c r="W33" s="12">
        <v>0.11982536544569999</v>
      </c>
      <c r="X33" s="12">
        <v>0.2876356115816</v>
      </c>
      <c r="Y33" s="12">
        <v>0.49028734325959999</v>
      </c>
      <c r="Z33" s="12">
        <v>0.68189105107710002</v>
      </c>
      <c r="AA33" s="12">
        <v>0.36262313833049997</v>
      </c>
      <c r="AB33" s="12">
        <v>0</v>
      </c>
      <c r="AC33" s="12">
        <v>0</v>
      </c>
      <c r="AD33" s="12">
        <v>0</v>
      </c>
      <c r="AE33" s="12">
        <v>0</v>
      </c>
      <c r="AF33" s="12">
        <v>0</v>
      </c>
      <c r="AG33" s="12">
        <v>0</v>
      </c>
      <c r="AH33" s="12">
        <v>0</v>
      </c>
      <c r="AI33" s="12">
        <v>0</v>
      </c>
      <c r="AJ33" s="12">
        <v>0</v>
      </c>
      <c r="AK33" s="12">
        <v>1</v>
      </c>
      <c r="AL33" s="12">
        <v>0.3784570143407</v>
      </c>
      <c r="AM33" s="12">
        <v>0.32042063018720002</v>
      </c>
      <c r="AN33" s="12">
        <v>0.26128912977629998</v>
      </c>
      <c r="AO33" s="12">
        <v>0.28765185634520002</v>
      </c>
      <c r="AP33" s="12">
        <v>0.1887913679947</v>
      </c>
      <c r="AQ33" s="12">
        <v>0.4231830386905</v>
      </c>
      <c r="AR33" s="8"/>
    </row>
    <row r="34" spans="1:44" x14ac:dyDescent="0.2">
      <c r="A34" s="23"/>
      <c r="B34" s="23"/>
      <c r="C34" s="13">
        <v>341</v>
      </c>
      <c r="D34" s="13">
        <v>71</v>
      </c>
      <c r="E34" s="13">
        <v>110</v>
      </c>
      <c r="F34" s="13">
        <v>67</v>
      </c>
      <c r="G34" s="13">
        <v>93</v>
      </c>
      <c r="H34" s="13">
        <v>43</v>
      </c>
      <c r="I34" s="13">
        <v>62</v>
      </c>
      <c r="J34" s="13">
        <v>40</v>
      </c>
      <c r="K34" s="13">
        <v>70</v>
      </c>
      <c r="L34" s="13">
        <v>88</v>
      </c>
      <c r="M34" s="13">
        <v>177</v>
      </c>
      <c r="N34" s="13">
        <v>134</v>
      </c>
      <c r="O34" s="13">
        <v>19</v>
      </c>
      <c r="P34" s="13">
        <v>13</v>
      </c>
      <c r="Q34" s="13">
        <v>26</v>
      </c>
      <c r="R34" s="13">
        <v>76</v>
      </c>
      <c r="S34" s="13">
        <v>65</v>
      </c>
      <c r="T34" s="13">
        <v>26</v>
      </c>
      <c r="U34" s="13">
        <v>80</v>
      </c>
      <c r="V34" s="13">
        <v>24</v>
      </c>
      <c r="W34" s="13">
        <v>45</v>
      </c>
      <c r="X34" s="13">
        <v>66</v>
      </c>
      <c r="Y34" s="13">
        <v>120</v>
      </c>
      <c r="Z34" s="13">
        <v>59</v>
      </c>
      <c r="AA34" s="13">
        <v>3</v>
      </c>
      <c r="AB34" s="13">
        <v>0</v>
      </c>
      <c r="AC34" s="13">
        <v>0</v>
      </c>
      <c r="AD34" s="13">
        <v>0</v>
      </c>
      <c r="AE34" s="13">
        <v>0</v>
      </c>
      <c r="AF34" s="13">
        <v>0</v>
      </c>
      <c r="AG34" s="13">
        <v>0</v>
      </c>
      <c r="AH34" s="13">
        <v>0</v>
      </c>
      <c r="AI34" s="13">
        <v>0</v>
      </c>
      <c r="AJ34" s="13">
        <v>0</v>
      </c>
      <c r="AK34" s="13">
        <v>341</v>
      </c>
      <c r="AL34" s="13">
        <v>1</v>
      </c>
      <c r="AM34" s="13">
        <v>22</v>
      </c>
      <c r="AN34" s="13">
        <v>72</v>
      </c>
      <c r="AO34" s="13">
        <v>135</v>
      </c>
      <c r="AP34" s="13">
        <v>71</v>
      </c>
      <c r="AQ34" s="13">
        <v>14</v>
      </c>
      <c r="AR34" s="8"/>
    </row>
    <row r="35" spans="1:44" x14ac:dyDescent="0.2">
      <c r="A35" s="23"/>
      <c r="B35" s="23"/>
      <c r="C35" s="14" t="s">
        <v>128</v>
      </c>
      <c r="D35" s="14"/>
      <c r="E35" s="15" t="s">
        <v>155</v>
      </c>
      <c r="F35" s="14"/>
      <c r="G35" s="15" t="s">
        <v>218</v>
      </c>
      <c r="H35" s="15" t="s">
        <v>237</v>
      </c>
      <c r="I35" s="15" t="s">
        <v>137</v>
      </c>
      <c r="J35" s="14"/>
      <c r="K35" s="14"/>
      <c r="L35" s="14"/>
      <c r="M35" s="14"/>
      <c r="N35" s="14"/>
      <c r="O35" s="14"/>
      <c r="P35" s="14"/>
      <c r="Q35" s="15" t="s">
        <v>133</v>
      </c>
      <c r="R35" s="15" t="s">
        <v>254</v>
      </c>
      <c r="S35" s="15" t="s">
        <v>254</v>
      </c>
      <c r="T35" s="15" t="s">
        <v>254</v>
      </c>
      <c r="U35" s="15" t="s">
        <v>254</v>
      </c>
      <c r="V35" s="14"/>
      <c r="W35" s="14"/>
      <c r="X35" s="15" t="s">
        <v>173</v>
      </c>
      <c r="Y35" s="15" t="s">
        <v>156</v>
      </c>
      <c r="Z35" s="15" t="s">
        <v>254</v>
      </c>
      <c r="AA35" s="14"/>
      <c r="AB35" s="14"/>
      <c r="AC35" s="14"/>
      <c r="AD35" s="14"/>
      <c r="AE35" s="14"/>
      <c r="AF35" s="14"/>
      <c r="AG35" s="14"/>
      <c r="AH35" s="14"/>
      <c r="AI35" s="14"/>
      <c r="AJ35" s="14"/>
      <c r="AK35" s="15" t="s">
        <v>595</v>
      </c>
      <c r="AL35" s="14"/>
      <c r="AM35" s="14"/>
      <c r="AN35" s="14"/>
      <c r="AO35" s="14"/>
      <c r="AP35" s="14"/>
      <c r="AQ35" s="14"/>
      <c r="AR35" s="8"/>
    </row>
    <row r="36" spans="1:44" x14ac:dyDescent="0.2">
      <c r="A36" s="27"/>
      <c r="B36" s="24" t="s">
        <v>67</v>
      </c>
      <c r="C36" s="12">
        <v>1</v>
      </c>
      <c r="D36" s="12">
        <v>1</v>
      </c>
      <c r="E36" s="12">
        <v>1</v>
      </c>
      <c r="F36" s="12">
        <v>1</v>
      </c>
      <c r="G36" s="12">
        <v>1</v>
      </c>
      <c r="H36" s="12">
        <v>1</v>
      </c>
      <c r="I36" s="12">
        <v>1</v>
      </c>
      <c r="J36" s="12">
        <v>1</v>
      </c>
      <c r="K36" s="12">
        <v>1</v>
      </c>
      <c r="L36" s="12">
        <v>1</v>
      </c>
      <c r="M36" s="12">
        <v>1</v>
      </c>
      <c r="N36" s="12">
        <v>1</v>
      </c>
      <c r="O36" s="12">
        <v>1</v>
      </c>
      <c r="P36" s="12">
        <v>1</v>
      </c>
      <c r="Q36" s="12">
        <v>1</v>
      </c>
      <c r="R36" s="12">
        <v>1</v>
      </c>
      <c r="S36" s="12">
        <v>1</v>
      </c>
      <c r="T36" s="12">
        <v>1</v>
      </c>
      <c r="U36" s="12">
        <v>1</v>
      </c>
      <c r="V36" s="12">
        <v>1</v>
      </c>
      <c r="W36" s="12">
        <v>1</v>
      </c>
      <c r="X36" s="12">
        <v>1</v>
      </c>
      <c r="Y36" s="12">
        <v>1</v>
      </c>
      <c r="Z36" s="12">
        <v>1</v>
      </c>
      <c r="AA36" s="12">
        <v>1</v>
      </c>
      <c r="AB36" s="12">
        <v>1</v>
      </c>
      <c r="AC36" s="12">
        <v>1</v>
      </c>
      <c r="AD36" s="12">
        <v>1</v>
      </c>
      <c r="AE36" s="12">
        <v>1</v>
      </c>
      <c r="AF36" s="12">
        <v>1</v>
      </c>
      <c r="AG36" s="12">
        <v>1</v>
      </c>
      <c r="AH36" s="12">
        <v>1</v>
      </c>
      <c r="AI36" s="12">
        <v>1</v>
      </c>
      <c r="AJ36" s="12">
        <v>1</v>
      </c>
      <c r="AK36" s="12">
        <v>1</v>
      </c>
      <c r="AL36" s="12">
        <v>1</v>
      </c>
      <c r="AM36" s="12">
        <v>1</v>
      </c>
      <c r="AN36" s="12">
        <v>1</v>
      </c>
      <c r="AO36" s="12">
        <v>1</v>
      </c>
      <c r="AP36" s="12">
        <v>1</v>
      </c>
      <c r="AQ36" s="12">
        <v>1</v>
      </c>
      <c r="AR36" s="8"/>
    </row>
    <row r="37" spans="1:44" x14ac:dyDescent="0.2">
      <c r="A37" s="23"/>
      <c r="B37" s="23"/>
      <c r="C37" s="13">
        <v>1255</v>
      </c>
      <c r="D37" s="13">
        <v>267</v>
      </c>
      <c r="E37" s="13">
        <v>335</v>
      </c>
      <c r="F37" s="13">
        <v>351</v>
      </c>
      <c r="G37" s="13">
        <v>302</v>
      </c>
      <c r="H37" s="13">
        <v>109</v>
      </c>
      <c r="I37" s="13">
        <v>194</v>
      </c>
      <c r="J37" s="13">
        <v>200</v>
      </c>
      <c r="K37" s="13">
        <v>287</v>
      </c>
      <c r="L37" s="13">
        <v>412</v>
      </c>
      <c r="M37" s="13">
        <v>733</v>
      </c>
      <c r="N37" s="13">
        <v>480</v>
      </c>
      <c r="O37" s="13">
        <v>313</v>
      </c>
      <c r="P37" s="13">
        <v>125</v>
      </c>
      <c r="Q37" s="13">
        <v>162</v>
      </c>
      <c r="R37" s="13">
        <v>190</v>
      </c>
      <c r="S37" s="13">
        <v>140</v>
      </c>
      <c r="T37" s="13">
        <v>55</v>
      </c>
      <c r="U37" s="13">
        <v>157</v>
      </c>
      <c r="V37" s="13">
        <v>293</v>
      </c>
      <c r="W37" s="13">
        <v>357</v>
      </c>
      <c r="X37" s="13">
        <v>232</v>
      </c>
      <c r="Y37" s="13">
        <v>251</v>
      </c>
      <c r="Z37" s="13">
        <v>89</v>
      </c>
      <c r="AA37" s="13">
        <v>9</v>
      </c>
      <c r="AB37" s="13">
        <v>551</v>
      </c>
      <c r="AC37" s="13">
        <v>125</v>
      </c>
      <c r="AD37" s="13">
        <v>25</v>
      </c>
      <c r="AE37" s="13">
        <v>54</v>
      </c>
      <c r="AF37" s="13">
        <v>100</v>
      </c>
      <c r="AG37" s="13">
        <v>35</v>
      </c>
      <c r="AH37" s="13">
        <v>5</v>
      </c>
      <c r="AI37" s="13">
        <v>16</v>
      </c>
      <c r="AJ37" s="13">
        <v>3</v>
      </c>
      <c r="AK37" s="13">
        <v>341</v>
      </c>
      <c r="AL37" s="13">
        <v>3</v>
      </c>
      <c r="AM37" s="13">
        <v>62</v>
      </c>
      <c r="AN37" s="13">
        <v>264</v>
      </c>
      <c r="AO37" s="13">
        <v>498</v>
      </c>
      <c r="AP37" s="13">
        <v>364</v>
      </c>
      <c r="AQ37" s="13">
        <v>37</v>
      </c>
      <c r="AR37" s="8"/>
    </row>
    <row r="38" spans="1:44" x14ac:dyDescent="0.2">
      <c r="A38" s="23"/>
      <c r="B38" s="23"/>
      <c r="C38" s="14" t="s">
        <v>128</v>
      </c>
      <c r="D38" s="14" t="s">
        <v>128</v>
      </c>
      <c r="E38" s="14" t="s">
        <v>128</v>
      </c>
      <c r="F38" s="14" t="s">
        <v>128</v>
      </c>
      <c r="G38" s="14" t="s">
        <v>128</v>
      </c>
      <c r="H38" s="14" t="s">
        <v>128</v>
      </c>
      <c r="I38" s="14" t="s">
        <v>128</v>
      </c>
      <c r="J38" s="14" t="s">
        <v>128</v>
      </c>
      <c r="K38" s="14" t="s">
        <v>128</v>
      </c>
      <c r="L38" s="14" t="s">
        <v>128</v>
      </c>
      <c r="M38" s="14" t="s">
        <v>128</v>
      </c>
      <c r="N38" s="14" t="s">
        <v>128</v>
      </c>
      <c r="O38" s="14" t="s">
        <v>128</v>
      </c>
      <c r="P38" s="14" t="s">
        <v>128</v>
      </c>
      <c r="Q38" s="14" t="s">
        <v>128</v>
      </c>
      <c r="R38" s="14" t="s">
        <v>128</v>
      </c>
      <c r="S38" s="14" t="s">
        <v>128</v>
      </c>
      <c r="T38" s="14" t="s">
        <v>128</v>
      </c>
      <c r="U38" s="14" t="s">
        <v>128</v>
      </c>
      <c r="V38" s="14" t="s">
        <v>128</v>
      </c>
      <c r="W38" s="14" t="s">
        <v>128</v>
      </c>
      <c r="X38" s="14" t="s">
        <v>128</v>
      </c>
      <c r="Y38" s="14" t="s">
        <v>128</v>
      </c>
      <c r="Z38" s="14" t="s">
        <v>128</v>
      </c>
      <c r="AA38" s="14" t="s">
        <v>128</v>
      </c>
      <c r="AB38" s="14" t="s">
        <v>128</v>
      </c>
      <c r="AC38" s="14" t="s">
        <v>128</v>
      </c>
      <c r="AD38" s="14" t="s">
        <v>128</v>
      </c>
      <c r="AE38" s="14" t="s">
        <v>128</v>
      </c>
      <c r="AF38" s="14" t="s">
        <v>128</v>
      </c>
      <c r="AG38" s="14" t="s">
        <v>128</v>
      </c>
      <c r="AH38" s="14" t="s">
        <v>128</v>
      </c>
      <c r="AI38" s="14" t="s">
        <v>128</v>
      </c>
      <c r="AJ38" s="14" t="s">
        <v>128</v>
      </c>
      <c r="AK38" s="14" t="s">
        <v>128</v>
      </c>
      <c r="AL38" s="14" t="s">
        <v>128</v>
      </c>
      <c r="AM38" s="14" t="s">
        <v>128</v>
      </c>
      <c r="AN38" s="14" t="s">
        <v>128</v>
      </c>
      <c r="AO38" s="14" t="s">
        <v>128</v>
      </c>
      <c r="AP38" s="14" t="s">
        <v>128</v>
      </c>
      <c r="AQ38" s="14" t="s">
        <v>128</v>
      </c>
      <c r="AR38" s="8"/>
    </row>
    <row r="39" spans="1:44" x14ac:dyDescent="0.2">
      <c r="A39" s="16" t="s">
        <v>596</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row>
    <row r="40" spans="1:44" x14ac:dyDescent="0.2">
      <c r="A40" s="18" t="s">
        <v>144</v>
      </c>
    </row>
  </sheetData>
  <mergeCells count="22">
    <mergeCell ref="B27:B29"/>
    <mergeCell ref="B30:B32"/>
    <mergeCell ref="B33:B35"/>
    <mergeCell ref="B36:B38"/>
    <mergeCell ref="A6:A38"/>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3500-00000000000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R37"/>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597</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598</v>
      </c>
      <c r="B6" s="24" t="s">
        <v>599</v>
      </c>
      <c r="C6" s="12">
        <v>4.6898812623239999E-2</v>
      </c>
      <c r="D6" s="12">
        <v>7.8761564061719996E-2</v>
      </c>
      <c r="E6" s="12">
        <v>3.6538560563420003E-2</v>
      </c>
      <c r="F6" s="12">
        <v>4.6304050092989997E-2</v>
      </c>
      <c r="G6" s="12">
        <v>3.1288461052389999E-2</v>
      </c>
      <c r="H6" s="12">
        <v>0.1082899070775</v>
      </c>
      <c r="I6" s="12">
        <v>7.0247179158189996E-2</v>
      </c>
      <c r="J6" s="12">
        <v>3.6569439379209999E-2</v>
      </c>
      <c r="K6" s="12">
        <v>1.1968622701350001E-2</v>
      </c>
      <c r="L6" s="12">
        <v>2.4539863280000001E-2</v>
      </c>
      <c r="M6" s="12">
        <v>3.4136090290270003E-2</v>
      </c>
      <c r="N6" s="12">
        <v>5.7851430363999999E-2</v>
      </c>
      <c r="O6" s="12">
        <v>4.6064637832270001E-2</v>
      </c>
      <c r="P6" s="12">
        <v>7.0991289366700003E-2</v>
      </c>
      <c r="Q6" s="12">
        <v>1.2352986055020001E-2</v>
      </c>
      <c r="R6" s="12">
        <v>4.2615774667560002E-2</v>
      </c>
      <c r="S6" s="12">
        <v>5.1777714136550003E-2</v>
      </c>
      <c r="T6" s="12">
        <v>8.6686836984849996E-2</v>
      </c>
      <c r="U6" s="12">
        <v>6.0073689459319998E-2</v>
      </c>
      <c r="V6" s="12">
        <v>3.212343223078E-2</v>
      </c>
      <c r="W6" s="12">
        <v>3.2965043220150002E-2</v>
      </c>
      <c r="X6" s="12">
        <v>7.7725154778689992E-2</v>
      </c>
      <c r="Y6" s="12">
        <v>3.3243502969799998E-2</v>
      </c>
      <c r="Z6" s="12">
        <v>9.5274890414609986E-2</v>
      </c>
      <c r="AA6" s="12">
        <v>0.1232488568166</v>
      </c>
      <c r="AB6" s="12">
        <v>5.0891548973549999E-2</v>
      </c>
      <c r="AC6" s="12">
        <v>5.19517308786E-2</v>
      </c>
      <c r="AD6" s="12">
        <v>5.2787763010709997E-2</v>
      </c>
      <c r="AE6" s="12">
        <v>0</v>
      </c>
      <c r="AF6" s="12">
        <v>5.0828455175139986E-3</v>
      </c>
      <c r="AG6" s="12">
        <v>0</v>
      </c>
      <c r="AH6" s="12">
        <v>0</v>
      </c>
      <c r="AI6" s="12">
        <v>2.7290864106270001E-2</v>
      </c>
      <c r="AJ6" s="12">
        <v>0</v>
      </c>
      <c r="AK6" s="12">
        <v>6.7074994974789998E-2</v>
      </c>
      <c r="AL6" s="12">
        <v>0.3784570143407</v>
      </c>
      <c r="AM6" s="12">
        <v>4.4398221153330003E-2</v>
      </c>
      <c r="AN6" s="12">
        <v>9.1089089066559992E-2</v>
      </c>
      <c r="AO6" s="12">
        <v>4.1443909679499999E-2</v>
      </c>
      <c r="AP6" s="12">
        <v>1.416873002532E-2</v>
      </c>
      <c r="AQ6" s="12">
        <v>5.5900619937069997E-2</v>
      </c>
      <c r="AR6" s="8"/>
    </row>
    <row r="7" spans="1:44" x14ac:dyDescent="0.2">
      <c r="A7" s="23"/>
      <c r="B7" s="23"/>
      <c r="C7" s="13">
        <v>43</v>
      </c>
      <c r="D7" s="13">
        <v>13</v>
      </c>
      <c r="E7" s="13">
        <v>12</v>
      </c>
      <c r="F7" s="13">
        <v>11</v>
      </c>
      <c r="G7" s="13">
        <v>7</v>
      </c>
      <c r="H7" s="13">
        <v>11</v>
      </c>
      <c r="I7" s="13">
        <v>11</v>
      </c>
      <c r="J7" s="13">
        <v>6</v>
      </c>
      <c r="K7" s="13">
        <v>5</v>
      </c>
      <c r="L7" s="13">
        <v>9</v>
      </c>
      <c r="M7" s="13">
        <v>19</v>
      </c>
      <c r="N7" s="13">
        <v>22</v>
      </c>
      <c r="O7" s="13">
        <v>9</v>
      </c>
      <c r="P7" s="13">
        <v>7</v>
      </c>
      <c r="Q7" s="13">
        <v>2</v>
      </c>
      <c r="R7" s="13">
        <v>6</v>
      </c>
      <c r="S7" s="13">
        <v>5</v>
      </c>
      <c r="T7" s="13">
        <v>4</v>
      </c>
      <c r="U7" s="13">
        <v>6</v>
      </c>
      <c r="V7" s="13">
        <v>9</v>
      </c>
      <c r="W7" s="13">
        <v>8</v>
      </c>
      <c r="X7" s="13">
        <v>11</v>
      </c>
      <c r="Y7" s="13">
        <v>7</v>
      </c>
      <c r="Z7" s="13">
        <v>7</v>
      </c>
      <c r="AA7" s="13">
        <v>1</v>
      </c>
      <c r="AB7" s="13">
        <v>18</v>
      </c>
      <c r="AC7" s="13">
        <v>4</v>
      </c>
      <c r="AD7" s="13">
        <v>2</v>
      </c>
      <c r="AE7" s="13">
        <v>0</v>
      </c>
      <c r="AF7" s="13">
        <v>1</v>
      </c>
      <c r="AG7" s="13">
        <v>0</v>
      </c>
      <c r="AH7" s="13">
        <v>0</v>
      </c>
      <c r="AI7" s="13">
        <v>1</v>
      </c>
      <c r="AJ7" s="13">
        <v>0</v>
      </c>
      <c r="AK7" s="13">
        <v>17</v>
      </c>
      <c r="AL7" s="13">
        <v>1</v>
      </c>
      <c r="AM7" s="13">
        <v>3</v>
      </c>
      <c r="AN7" s="13">
        <v>17</v>
      </c>
      <c r="AO7" s="13">
        <v>16</v>
      </c>
      <c r="AP7" s="13">
        <v>5</v>
      </c>
      <c r="AQ7" s="13">
        <v>1</v>
      </c>
      <c r="AR7" s="8"/>
    </row>
    <row r="8" spans="1:44" x14ac:dyDescent="0.2">
      <c r="A8" s="23"/>
      <c r="B8" s="23"/>
      <c r="C8" s="14" t="s">
        <v>128</v>
      </c>
      <c r="D8" s="14"/>
      <c r="E8" s="14"/>
      <c r="F8" s="14"/>
      <c r="G8" s="14"/>
      <c r="H8" s="15" t="s">
        <v>161</v>
      </c>
      <c r="I8" s="15" t="s">
        <v>132</v>
      </c>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5" t="s">
        <v>137</v>
      </c>
      <c r="AL8" s="15" t="s">
        <v>175</v>
      </c>
      <c r="AM8" s="14"/>
      <c r="AN8" s="15" t="s">
        <v>137</v>
      </c>
      <c r="AO8" s="14"/>
      <c r="AP8" s="14"/>
      <c r="AQ8" s="14"/>
      <c r="AR8" s="8"/>
    </row>
    <row r="9" spans="1:44" x14ac:dyDescent="0.2">
      <c r="A9" s="27"/>
      <c r="B9" s="24" t="s">
        <v>600</v>
      </c>
      <c r="C9" s="12">
        <v>6.3623095196519999E-2</v>
      </c>
      <c r="D9" s="12">
        <v>6.8445930888919995E-2</v>
      </c>
      <c r="E9" s="12">
        <v>6.7336806601839994E-2</v>
      </c>
      <c r="F9" s="12">
        <v>5.9009075123450001E-2</v>
      </c>
      <c r="G9" s="12">
        <v>6.0741036452300001E-2</v>
      </c>
      <c r="H9" s="12">
        <v>0.1571241143049</v>
      </c>
      <c r="I9" s="12">
        <v>1.754166986847E-2</v>
      </c>
      <c r="J9" s="12">
        <v>2.3754955939220002E-2</v>
      </c>
      <c r="K9" s="12">
        <v>5.5992687511690002E-2</v>
      </c>
      <c r="L9" s="12">
        <v>7.7386934265539997E-2</v>
      </c>
      <c r="M9" s="12">
        <v>5.3949347174779998E-2</v>
      </c>
      <c r="N9" s="12">
        <v>7.3480459513980009E-2</v>
      </c>
      <c r="O9" s="12">
        <v>6.6460231190250005E-2</v>
      </c>
      <c r="P9" s="12">
        <v>3.4334518214230003E-2</v>
      </c>
      <c r="Q9" s="12">
        <v>6.3037594329600002E-2</v>
      </c>
      <c r="R9" s="12">
        <v>3.5197821204270001E-2</v>
      </c>
      <c r="S9" s="12">
        <v>4.3751591758010001E-2</v>
      </c>
      <c r="T9" s="12">
        <v>4.2235661184220001E-2</v>
      </c>
      <c r="U9" s="12">
        <v>7.3980253736440002E-2</v>
      </c>
      <c r="V9" s="12">
        <v>5.2492592795229998E-2</v>
      </c>
      <c r="W9" s="12">
        <v>8.2570513902109996E-2</v>
      </c>
      <c r="X9" s="12">
        <v>4.2540855413210003E-2</v>
      </c>
      <c r="Y9" s="12">
        <v>6.3120989522739993E-2</v>
      </c>
      <c r="Z9" s="12">
        <v>7.6498851119799996E-2</v>
      </c>
      <c r="AA9" s="12">
        <v>6.8619202525180001E-2</v>
      </c>
      <c r="AB9" s="12">
        <v>6.4243579945509999E-2</v>
      </c>
      <c r="AC9" s="12">
        <v>0.1002412718578</v>
      </c>
      <c r="AD9" s="12">
        <v>0</v>
      </c>
      <c r="AE9" s="12">
        <v>0</v>
      </c>
      <c r="AF9" s="12">
        <v>3.774902927558E-2</v>
      </c>
      <c r="AG9" s="12">
        <v>3.7760934007939999E-2</v>
      </c>
      <c r="AH9" s="12">
        <v>0</v>
      </c>
      <c r="AI9" s="12">
        <v>0</v>
      </c>
      <c r="AJ9" s="12">
        <v>0</v>
      </c>
      <c r="AK9" s="12">
        <v>7.0902848364710003E-2</v>
      </c>
      <c r="AL9" s="12">
        <v>0.6215429856593</v>
      </c>
      <c r="AM9" s="12">
        <v>0.17299485840109999</v>
      </c>
      <c r="AN9" s="12">
        <v>0.1174270565901</v>
      </c>
      <c r="AO9" s="12">
        <v>4.6604844253379997E-2</v>
      </c>
      <c r="AP9" s="12">
        <v>2.320246584845E-2</v>
      </c>
      <c r="AQ9" s="12">
        <v>4.3158368236729999E-2</v>
      </c>
      <c r="AR9" s="8"/>
    </row>
    <row r="10" spans="1:44" x14ac:dyDescent="0.2">
      <c r="A10" s="23"/>
      <c r="B10" s="23"/>
      <c r="C10" s="13">
        <v>66</v>
      </c>
      <c r="D10" s="13">
        <v>13</v>
      </c>
      <c r="E10" s="13">
        <v>19</v>
      </c>
      <c r="F10" s="13">
        <v>18</v>
      </c>
      <c r="G10" s="13">
        <v>16</v>
      </c>
      <c r="H10" s="13">
        <v>15</v>
      </c>
      <c r="I10" s="13">
        <v>4</v>
      </c>
      <c r="J10" s="13">
        <v>5</v>
      </c>
      <c r="K10" s="13">
        <v>13</v>
      </c>
      <c r="L10" s="13">
        <v>29</v>
      </c>
      <c r="M10" s="13">
        <v>33</v>
      </c>
      <c r="N10" s="13">
        <v>32</v>
      </c>
      <c r="O10" s="13">
        <v>16</v>
      </c>
      <c r="P10" s="13">
        <v>6</v>
      </c>
      <c r="Q10" s="13">
        <v>8</v>
      </c>
      <c r="R10" s="13">
        <v>6</v>
      </c>
      <c r="S10" s="13">
        <v>6</v>
      </c>
      <c r="T10" s="13">
        <v>2</v>
      </c>
      <c r="U10" s="13">
        <v>10</v>
      </c>
      <c r="V10" s="13">
        <v>16</v>
      </c>
      <c r="W10" s="13">
        <v>18</v>
      </c>
      <c r="X10" s="13">
        <v>10</v>
      </c>
      <c r="Y10" s="13">
        <v>16</v>
      </c>
      <c r="Z10" s="13">
        <v>5</v>
      </c>
      <c r="AA10" s="13">
        <v>1</v>
      </c>
      <c r="AB10" s="13">
        <v>27</v>
      </c>
      <c r="AC10" s="13">
        <v>10</v>
      </c>
      <c r="AD10" s="13">
        <v>0</v>
      </c>
      <c r="AE10" s="13">
        <v>0</v>
      </c>
      <c r="AF10" s="13">
        <v>5</v>
      </c>
      <c r="AG10" s="13">
        <v>2</v>
      </c>
      <c r="AH10" s="13">
        <v>0</v>
      </c>
      <c r="AI10" s="13">
        <v>0</v>
      </c>
      <c r="AJ10" s="13">
        <v>0</v>
      </c>
      <c r="AK10" s="13">
        <v>21</v>
      </c>
      <c r="AL10" s="13">
        <v>2</v>
      </c>
      <c r="AM10" s="13">
        <v>10</v>
      </c>
      <c r="AN10" s="13">
        <v>25</v>
      </c>
      <c r="AO10" s="13">
        <v>18</v>
      </c>
      <c r="AP10" s="13">
        <v>8</v>
      </c>
      <c r="AQ10" s="13">
        <v>3</v>
      </c>
      <c r="AR10" s="8"/>
    </row>
    <row r="11" spans="1:44" x14ac:dyDescent="0.2">
      <c r="A11" s="23"/>
      <c r="B11" s="23"/>
      <c r="C11" s="14" t="s">
        <v>128</v>
      </c>
      <c r="D11" s="14"/>
      <c r="E11" s="14"/>
      <c r="F11" s="14"/>
      <c r="G11" s="14"/>
      <c r="H11" s="15" t="s">
        <v>601</v>
      </c>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5" t="s">
        <v>602</v>
      </c>
      <c r="AM11" s="15" t="s">
        <v>136</v>
      </c>
      <c r="AN11" s="15" t="s">
        <v>175</v>
      </c>
      <c r="AO11" s="14"/>
      <c r="AP11" s="14"/>
      <c r="AQ11" s="14"/>
      <c r="AR11" s="8"/>
    </row>
    <row r="12" spans="1:44" x14ac:dyDescent="0.2">
      <c r="A12" s="27"/>
      <c r="B12" s="24" t="s">
        <v>603</v>
      </c>
      <c r="C12" s="12">
        <v>8.9477285260580006E-2</v>
      </c>
      <c r="D12" s="12">
        <v>7.5609867225900004E-2</v>
      </c>
      <c r="E12" s="12">
        <v>8.9773625927079992E-2</v>
      </c>
      <c r="F12" s="12">
        <v>8.7547994477570001E-2</v>
      </c>
      <c r="G12" s="12">
        <v>0.10358336521519999</v>
      </c>
      <c r="H12" s="12">
        <v>0.15670860158729999</v>
      </c>
      <c r="I12" s="12">
        <v>5.9863102653600002E-2</v>
      </c>
      <c r="J12" s="12">
        <v>6.6253463105980001E-2</v>
      </c>
      <c r="K12" s="12">
        <v>9.0236563505759995E-2</v>
      </c>
      <c r="L12" s="12">
        <v>8.6428174042820008E-2</v>
      </c>
      <c r="M12" s="12">
        <v>7.4758925266140003E-2</v>
      </c>
      <c r="N12" s="12">
        <v>0.10501644301849999</v>
      </c>
      <c r="O12" s="12">
        <v>8.3647801718000001E-2</v>
      </c>
      <c r="P12" s="12">
        <v>0.11684057277</v>
      </c>
      <c r="Q12" s="12">
        <v>6.5922667971739998E-2</v>
      </c>
      <c r="R12" s="12">
        <v>0.13330650305210001</v>
      </c>
      <c r="S12" s="12">
        <v>8.3832961092710004E-2</v>
      </c>
      <c r="T12" s="12">
        <v>6.7462288019599997E-2</v>
      </c>
      <c r="U12" s="12">
        <v>7.0571133277150006E-2</v>
      </c>
      <c r="V12" s="12">
        <v>0.1124899043524</v>
      </c>
      <c r="W12" s="12">
        <v>7.2309149008269999E-2</v>
      </c>
      <c r="X12" s="12">
        <v>7.801856905184E-2</v>
      </c>
      <c r="Y12" s="12">
        <v>8.0845077199259999E-2</v>
      </c>
      <c r="Z12" s="12">
        <v>0.12747599549649999</v>
      </c>
      <c r="AA12" s="12">
        <v>0.27317246620770003</v>
      </c>
      <c r="AB12" s="12">
        <v>9.0155146891949992E-2</v>
      </c>
      <c r="AC12" s="12">
        <v>7.3157376289909995E-2</v>
      </c>
      <c r="AD12" s="12">
        <v>0.1166377053916</v>
      </c>
      <c r="AE12" s="12">
        <v>7.094323194063E-2</v>
      </c>
      <c r="AF12" s="12">
        <v>7.735645062865E-2</v>
      </c>
      <c r="AG12" s="12">
        <v>7.5206582892639998E-2</v>
      </c>
      <c r="AH12" s="12">
        <v>0</v>
      </c>
      <c r="AI12" s="12">
        <v>0.10221679131109999</v>
      </c>
      <c r="AJ12" s="12">
        <v>0.53706533547059998</v>
      </c>
      <c r="AK12" s="12">
        <v>0.1025164670132</v>
      </c>
      <c r="AL12" s="12">
        <v>0</v>
      </c>
      <c r="AM12" s="12">
        <v>9.8570778789620006E-2</v>
      </c>
      <c r="AN12" s="12">
        <v>0.14079521734889999</v>
      </c>
      <c r="AO12" s="12">
        <v>9.9032668649910005E-2</v>
      </c>
      <c r="AP12" s="12">
        <v>3.0045252175370001E-2</v>
      </c>
      <c r="AQ12" s="12">
        <v>8.1409198857239989E-2</v>
      </c>
      <c r="AR12" s="8"/>
    </row>
    <row r="13" spans="1:44" x14ac:dyDescent="0.2">
      <c r="A13" s="23"/>
      <c r="B13" s="23"/>
      <c r="C13" s="13">
        <v>92</v>
      </c>
      <c r="D13" s="13">
        <v>20</v>
      </c>
      <c r="E13" s="13">
        <v>25</v>
      </c>
      <c r="F13" s="13">
        <v>25</v>
      </c>
      <c r="G13" s="13">
        <v>22</v>
      </c>
      <c r="H13" s="13">
        <v>14</v>
      </c>
      <c r="I13" s="13">
        <v>13</v>
      </c>
      <c r="J13" s="13">
        <v>10</v>
      </c>
      <c r="K13" s="13">
        <v>18</v>
      </c>
      <c r="L13" s="13">
        <v>35</v>
      </c>
      <c r="M13" s="13">
        <v>46</v>
      </c>
      <c r="N13" s="13">
        <v>45</v>
      </c>
      <c r="O13" s="13">
        <v>21</v>
      </c>
      <c r="P13" s="13">
        <v>13</v>
      </c>
      <c r="Q13" s="13">
        <v>10</v>
      </c>
      <c r="R13" s="13">
        <v>11</v>
      </c>
      <c r="S13" s="13">
        <v>10</v>
      </c>
      <c r="T13" s="13">
        <v>5</v>
      </c>
      <c r="U13" s="13">
        <v>14</v>
      </c>
      <c r="V13" s="13">
        <v>25</v>
      </c>
      <c r="W13" s="13">
        <v>24</v>
      </c>
      <c r="X13" s="13">
        <v>12</v>
      </c>
      <c r="Y13" s="13">
        <v>18</v>
      </c>
      <c r="Z13" s="13">
        <v>11</v>
      </c>
      <c r="AA13" s="13">
        <v>2</v>
      </c>
      <c r="AB13" s="13">
        <v>39</v>
      </c>
      <c r="AC13" s="13">
        <v>9</v>
      </c>
      <c r="AD13" s="13">
        <v>2</v>
      </c>
      <c r="AE13" s="13">
        <v>2</v>
      </c>
      <c r="AF13" s="13">
        <v>8</v>
      </c>
      <c r="AG13" s="13">
        <v>3</v>
      </c>
      <c r="AH13" s="13">
        <v>0</v>
      </c>
      <c r="AI13" s="13">
        <v>2</v>
      </c>
      <c r="AJ13" s="13">
        <v>1</v>
      </c>
      <c r="AK13" s="13">
        <v>26</v>
      </c>
      <c r="AL13" s="13">
        <v>0</v>
      </c>
      <c r="AM13" s="13">
        <v>7</v>
      </c>
      <c r="AN13" s="13">
        <v>31</v>
      </c>
      <c r="AO13" s="13">
        <v>38</v>
      </c>
      <c r="AP13" s="13">
        <v>12</v>
      </c>
      <c r="AQ13" s="13">
        <v>4</v>
      </c>
      <c r="AR13" s="8"/>
    </row>
    <row r="14" spans="1:44" x14ac:dyDescent="0.2">
      <c r="A14" s="23"/>
      <c r="B14" s="23"/>
      <c r="C14" s="14" t="s">
        <v>128</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5" t="s">
        <v>175</v>
      </c>
      <c r="AO14" s="15" t="s">
        <v>137</v>
      </c>
      <c r="AP14" s="14"/>
      <c r="AQ14" s="14"/>
      <c r="AR14" s="8"/>
    </row>
    <row r="15" spans="1:44" x14ac:dyDescent="0.2">
      <c r="A15" s="27"/>
      <c r="B15" s="24" t="s">
        <v>604</v>
      </c>
      <c r="C15" s="12">
        <v>0.1792303350719</v>
      </c>
      <c r="D15" s="12">
        <v>0.2046660412537</v>
      </c>
      <c r="E15" s="12">
        <v>0.1840147609841</v>
      </c>
      <c r="F15" s="12">
        <v>0.15640549591399999</v>
      </c>
      <c r="G15" s="12">
        <v>0.17877625363169999</v>
      </c>
      <c r="H15" s="12">
        <v>0.26623125632490002</v>
      </c>
      <c r="I15" s="12">
        <v>0.1766182769679</v>
      </c>
      <c r="J15" s="12">
        <v>0.18030490586539999</v>
      </c>
      <c r="K15" s="12">
        <v>0.1147817842755</v>
      </c>
      <c r="L15" s="12">
        <v>0.1794087303628</v>
      </c>
      <c r="M15" s="12">
        <v>0.19013396841739999</v>
      </c>
      <c r="N15" s="12">
        <v>0.17229480930800001</v>
      </c>
      <c r="O15" s="12">
        <v>0.16705072226590001</v>
      </c>
      <c r="P15" s="12">
        <v>0.1028251841464</v>
      </c>
      <c r="Q15" s="12">
        <v>0.2278285656605</v>
      </c>
      <c r="R15" s="12">
        <v>0.1488812593287</v>
      </c>
      <c r="S15" s="12">
        <v>0.20951400771539999</v>
      </c>
      <c r="T15" s="12">
        <v>0.34189013626069997</v>
      </c>
      <c r="U15" s="12">
        <v>0.19791808202780001</v>
      </c>
      <c r="V15" s="12">
        <v>0.19399193510179999</v>
      </c>
      <c r="W15" s="12">
        <v>0.17712086140380001</v>
      </c>
      <c r="X15" s="12">
        <v>0.12525025231209999</v>
      </c>
      <c r="Y15" s="12">
        <v>0.23297427806109999</v>
      </c>
      <c r="Z15" s="12">
        <v>0.14828961846659999</v>
      </c>
      <c r="AA15" s="12">
        <v>0.10887006534220001</v>
      </c>
      <c r="AB15" s="12">
        <v>0.1784540392608</v>
      </c>
      <c r="AC15" s="12">
        <v>0.20064693741459999</v>
      </c>
      <c r="AD15" s="12">
        <v>0.2010912648872</v>
      </c>
      <c r="AE15" s="12">
        <v>0.12794146197590001</v>
      </c>
      <c r="AF15" s="12">
        <v>0.15359866888490001</v>
      </c>
      <c r="AG15" s="12">
        <v>8.6961150762260006E-2</v>
      </c>
      <c r="AH15" s="12">
        <v>0.16973422008940001</v>
      </c>
      <c r="AI15" s="12">
        <v>0.29886145313950002</v>
      </c>
      <c r="AJ15" s="12">
        <v>0.46293466452940002</v>
      </c>
      <c r="AK15" s="12">
        <v>0.1909436922952</v>
      </c>
      <c r="AL15" s="12">
        <v>0</v>
      </c>
      <c r="AM15" s="12">
        <v>0.1768806850788</v>
      </c>
      <c r="AN15" s="12">
        <v>0.2181338427284</v>
      </c>
      <c r="AO15" s="12">
        <v>0.17087053938390001</v>
      </c>
      <c r="AP15" s="12">
        <v>0.144513005502</v>
      </c>
      <c r="AQ15" s="12">
        <v>0.32738880530760001</v>
      </c>
      <c r="AR15" s="8"/>
    </row>
    <row r="16" spans="1:44" x14ac:dyDescent="0.2">
      <c r="A16" s="23"/>
      <c r="B16" s="23"/>
      <c r="C16" s="13">
        <v>206</v>
      </c>
      <c r="D16" s="13">
        <v>44</v>
      </c>
      <c r="E16" s="13">
        <v>61</v>
      </c>
      <c r="F16" s="13">
        <v>51</v>
      </c>
      <c r="G16" s="13">
        <v>50</v>
      </c>
      <c r="H16" s="13">
        <v>24</v>
      </c>
      <c r="I16" s="13">
        <v>36</v>
      </c>
      <c r="J16" s="13">
        <v>32</v>
      </c>
      <c r="K16" s="13">
        <v>36</v>
      </c>
      <c r="L16" s="13">
        <v>76</v>
      </c>
      <c r="M16" s="13">
        <v>123</v>
      </c>
      <c r="N16" s="13">
        <v>82</v>
      </c>
      <c r="O16" s="13">
        <v>52</v>
      </c>
      <c r="P16" s="13">
        <v>11</v>
      </c>
      <c r="Q16" s="13">
        <v>31</v>
      </c>
      <c r="R16" s="13">
        <v>26</v>
      </c>
      <c r="S16" s="13">
        <v>25</v>
      </c>
      <c r="T16" s="13">
        <v>13</v>
      </c>
      <c r="U16" s="13">
        <v>31</v>
      </c>
      <c r="V16" s="13">
        <v>52</v>
      </c>
      <c r="W16" s="13">
        <v>54</v>
      </c>
      <c r="X16" s="13">
        <v>35</v>
      </c>
      <c r="Y16" s="13">
        <v>50</v>
      </c>
      <c r="Z16" s="13">
        <v>14</v>
      </c>
      <c r="AA16" s="13">
        <v>1</v>
      </c>
      <c r="AB16" s="13">
        <v>84</v>
      </c>
      <c r="AC16" s="13">
        <v>31</v>
      </c>
      <c r="AD16" s="13">
        <v>5</v>
      </c>
      <c r="AE16" s="13">
        <v>8</v>
      </c>
      <c r="AF16" s="13">
        <v>16</v>
      </c>
      <c r="AG16" s="13">
        <v>5</v>
      </c>
      <c r="AH16" s="13">
        <v>2</v>
      </c>
      <c r="AI16" s="13">
        <v>4</v>
      </c>
      <c r="AJ16" s="13">
        <v>2</v>
      </c>
      <c r="AK16" s="13">
        <v>48</v>
      </c>
      <c r="AL16" s="13">
        <v>0</v>
      </c>
      <c r="AM16" s="13">
        <v>10</v>
      </c>
      <c r="AN16" s="13">
        <v>61</v>
      </c>
      <c r="AO16" s="13">
        <v>77</v>
      </c>
      <c r="AP16" s="13">
        <v>50</v>
      </c>
      <c r="AQ16" s="13">
        <v>8</v>
      </c>
      <c r="AR16" s="8"/>
    </row>
    <row r="17" spans="1:44" x14ac:dyDescent="0.2">
      <c r="A17" s="23"/>
      <c r="B17" s="23"/>
      <c r="C17" s="14" t="s">
        <v>128</v>
      </c>
      <c r="D17" s="14"/>
      <c r="E17" s="14"/>
      <c r="F17" s="14"/>
      <c r="G17" s="14"/>
      <c r="H17" s="15" t="s">
        <v>132</v>
      </c>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8"/>
    </row>
    <row r="18" spans="1:44" x14ac:dyDescent="0.2">
      <c r="A18" s="27"/>
      <c r="B18" s="24" t="s">
        <v>605</v>
      </c>
      <c r="C18" s="12">
        <v>0.17153305828009999</v>
      </c>
      <c r="D18" s="12">
        <v>0.1347040571649</v>
      </c>
      <c r="E18" s="12">
        <v>0.1637597895074</v>
      </c>
      <c r="F18" s="12">
        <v>0.16674344089590001</v>
      </c>
      <c r="G18" s="12">
        <v>0.21816516772790001</v>
      </c>
      <c r="H18" s="12">
        <v>0.14998342970369999</v>
      </c>
      <c r="I18" s="12">
        <v>0.12286808131639999</v>
      </c>
      <c r="J18" s="12">
        <v>0.24094265770410001</v>
      </c>
      <c r="K18" s="12">
        <v>0.16096665866080001</v>
      </c>
      <c r="L18" s="12">
        <v>0.1909748249149</v>
      </c>
      <c r="M18" s="12">
        <v>0.19267023480129999</v>
      </c>
      <c r="N18" s="12">
        <v>0.15291981964010001</v>
      </c>
      <c r="O18" s="12">
        <v>0.18110550855480001</v>
      </c>
      <c r="P18" s="12">
        <v>0.1894941328053</v>
      </c>
      <c r="Q18" s="12">
        <v>0.2197485467459</v>
      </c>
      <c r="R18" s="12">
        <v>0.1897653237362</v>
      </c>
      <c r="S18" s="12">
        <v>0.1151454688309</v>
      </c>
      <c r="T18" s="12">
        <v>8.7059785405000006E-2</v>
      </c>
      <c r="U18" s="12">
        <v>0.1368617102003</v>
      </c>
      <c r="V18" s="12">
        <v>0.19389912908580001</v>
      </c>
      <c r="W18" s="12">
        <v>0.17811010391849999</v>
      </c>
      <c r="X18" s="12">
        <v>0.21070075009770001</v>
      </c>
      <c r="Y18" s="12">
        <v>0.1038826920515</v>
      </c>
      <c r="Z18" s="12">
        <v>0.16348503322909999</v>
      </c>
      <c r="AA18" s="12">
        <v>7.8736260350169993E-2</v>
      </c>
      <c r="AB18" s="12">
        <v>0.1887806923401</v>
      </c>
      <c r="AC18" s="12">
        <v>0.2088699559304</v>
      </c>
      <c r="AD18" s="12">
        <v>0.1993769736514</v>
      </c>
      <c r="AE18" s="12">
        <v>0.14236240815760001</v>
      </c>
      <c r="AF18" s="12">
        <v>0.18722325897889999</v>
      </c>
      <c r="AG18" s="12">
        <v>0.2423630705558</v>
      </c>
      <c r="AH18" s="12">
        <v>0.78000801928429997</v>
      </c>
      <c r="AI18" s="12">
        <v>0.20213774823620001</v>
      </c>
      <c r="AJ18" s="12">
        <v>0</v>
      </c>
      <c r="AK18" s="12">
        <v>0.1060089676825</v>
      </c>
      <c r="AL18" s="12">
        <v>0</v>
      </c>
      <c r="AM18" s="12">
        <v>0.24770421500629999</v>
      </c>
      <c r="AN18" s="12">
        <v>0.16265640257690001</v>
      </c>
      <c r="AO18" s="12">
        <v>0.1778315480739</v>
      </c>
      <c r="AP18" s="12">
        <v>0.16368814293530001</v>
      </c>
      <c r="AQ18" s="12">
        <v>0.12027145914700001</v>
      </c>
      <c r="AR18" s="8"/>
    </row>
    <row r="19" spans="1:44" x14ac:dyDescent="0.2">
      <c r="A19" s="23"/>
      <c r="B19" s="23"/>
      <c r="C19" s="13">
        <v>220</v>
      </c>
      <c r="D19" s="13">
        <v>45</v>
      </c>
      <c r="E19" s="13">
        <v>50</v>
      </c>
      <c r="F19" s="13">
        <v>63</v>
      </c>
      <c r="G19" s="13">
        <v>62</v>
      </c>
      <c r="H19" s="13">
        <v>19</v>
      </c>
      <c r="I19" s="13">
        <v>30</v>
      </c>
      <c r="J19" s="13">
        <v>39</v>
      </c>
      <c r="K19" s="13">
        <v>45</v>
      </c>
      <c r="L19" s="13">
        <v>86</v>
      </c>
      <c r="M19" s="13">
        <v>146</v>
      </c>
      <c r="N19" s="13">
        <v>72</v>
      </c>
      <c r="O19" s="13">
        <v>62</v>
      </c>
      <c r="P19" s="13">
        <v>26</v>
      </c>
      <c r="Q19" s="13">
        <v>34</v>
      </c>
      <c r="R19" s="13">
        <v>29</v>
      </c>
      <c r="S19" s="13">
        <v>21</v>
      </c>
      <c r="T19" s="13">
        <v>6</v>
      </c>
      <c r="U19" s="13">
        <v>20</v>
      </c>
      <c r="V19" s="13">
        <v>61</v>
      </c>
      <c r="W19" s="13">
        <v>68</v>
      </c>
      <c r="X19" s="13">
        <v>45</v>
      </c>
      <c r="Y19" s="13">
        <v>32</v>
      </c>
      <c r="Z19" s="13">
        <v>13</v>
      </c>
      <c r="AA19" s="13">
        <v>1</v>
      </c>
      <c r="AB19" s="13">
        <v>118</v>
      </c>
      <c r="AC19" s="13">
        <v>26</v>
      </c>
      <c r="AD19" s="13">
        <v>3</v>
      </c>
      <c r="AE19" s="13">
        <v>9</v>
      </c>
      <c r="AF19" s="13">
        <v>19</v>
      </c>
      <c r="AG19" s="13">
        <v>7</v>
      </c>
      <c r="AH19" s="13">
        <v>2</v>
      </c>
      <c r="AI19" s="13">
        <v>3</v>
      </c>
      <c r="AJ19" s="13">
        <v>0</v>
      </c>
      <c r="AK19" s="13">
        <v>33</v>
      </c>
      <c r="AL19" s="13">
        <v>0</v>
      </c>
      <c r="AM19" s="13">
        <v>10</v>
      </c>
      <c r="AN19" s="13">
        <v>48</v>
      </c>
      <c r="AO19" s="13">
        <v>99</v>
      </c>
      <c r="AP19" s="13">
        <v>56</v>
      </c>
      <c r="AQ19" s="13">
        <v>7</v>
      </c>
      <c r="AR19" s="8"/>
    </row>
    <row r="20" spans="1:44" x14ac:dyDescent="0.2">
      <c r="A20" s="23"/>
      <c r="B20" s="23"/>
      <c r="C20" s="14" t="s">
        <v>128</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5" t="s">
        <v>606</v>
      </c>
      <c r="AI20" s="14"/>
      <c r="AJ20" s="14"/>
      <c r="AK20" s="14"/>
      <c r="AL20" s="14"/>
      <c r="AM20" s="14"/>
      <c r="AN20" s="14"/>
      <c r="AO20" s="14"/>
      <c r="AP20" s="14"/>
      <c r="AQ20" s="14"/>
      <c r="AR20" s="8"/>
    </row>
    <row r="21" spans="1:44" x14ac:dyDescent="0.2">
      <c r="A21" s="27"/>
      <c r="B21" s="24" t="s">
        <v>607</v>
      </c>
      <c r="C21" s="12">
        <v>0.1146409592468</v>
      </c>
      <c r="D21" s="12">
        <v>0.12332883078990001</v>
      </c>
      <c r="E21" s="12">
        <v>0.1082991930431</v>
      </c>
      <c r="F21" s="12">
        <v>0.1271453596273</v>
      </c>
      <c r="G21" s="12">
        <v>9.9241181207300008E-2</v>
      </c>
      <c r="H21" s="12">
        <v>7.9116002075390005E-2</v>
      </c>
      <c r="I21" s="12">
        <v>0.16289362326939999</v>
      </c>
      <c r="J21" s="12">
        <v>7.9856086567639997E-2</v>
      </c>
      <c r="K21" s="12">
        <v>0.14282276353439999</v>
      </c>
      <c r="L21" s="12">
        <v>0.10167186248310001</v>
      </c>
      <c r="M21" s="12">
        <v>0.1185022259454</v>
      </c>
      <c r="N21" s="12">
        <v>0.1141738083025</v>
      </c>
      <c r="O21" s="12">
        <v>0.12460332915199999</v>
      </c>
      <c r="P21" s="12">
        <v>8.2260316673330003E-2</v>
      </c>
      <c r="Q21" s="12">
        <v>0.11584236173409999</v>
      </c>
      <c r="R21" s="12">
        <v>0.10626389519899999</v>
      </c>
      <c r="S21" s="12">
        <v>0.10792982901580001</v>
      </c>
      <c r="T21" s="12">
        <v>0.1223007969898</v>
      </c>
      <c r="U21" s="12">
        <v>0.1206390008074</v>
      </c>
      <c r="V21" s="12">
        <v>0.1018276064598</v>
      </c>
      <c r="W21" s="12">
        <v>0.1085742289901</v>
      </c>
      <c r="X21" s="12">
        <v>9.6895680803659998E-2</v>
      </c>
      <c r="Y21" s="12">
        <v>0.1565381053705</v>
      </c>
      <c r="Z21" s="12">
        <v>0.1208940352058</v>
      </c>
      <c r="AA21" s="12">
        <v>0</v>
      </c>
      <c r="AB21" s="12">
        <v>9.9200341921599988E-2</v>
      </c>
      <c r="AC21" s="12">
        <v>0.1088379233647</v>
      </c>
      <c r="AD21" s="12">
        <v>0.120070055026</v>
      </c>
      <c r="AE21" s="12">
        <v>0.2294343142578</v>
      </c>
      <c r="AF21" s="12">
        <v>8.7678754572120002E-2</v>
      </c>
      <c r="AG21" s="12">
        <v>0.22000340645220001</v>
      </c>
      <c r="AH21" s="12">
        <v>5.0257760626349998E-2</v>
      </c>
      <c r="AI21" s="12">
        <v>8.7934003888800003E-2</v>
      </c>
      <c r="AJ21" s="12">
        <v>0</v>
      </c>
      <c r="AK21" s="12">
        <v>0.13061022156079999</v>
      </c>
      <c r="AL21" s="12">
        <v>0</v>
      </c>
      <c r="AM21" s="12">
        <v>6.1974458646789993E-2</v>
      </c>
      <c r="AN21" s="12">
        <v>5.9395640791920001E-2</v>
      </c>
      <c r="AO21" s="12">
        <v>0.12807815036020001</v>
      </c>
      <c r="AP21" s="12">
        <v>0.1503371926167</v>
      </c>
      <c r="AQ21" s="12">
        <v>0.12840012714439999</v>
      </c>
      <c r="AR21" s="8"/>
    </row>
    <row r="22" spans="1:44" x14ac:dyDescent="0.2">
      <c r="A22" s="23"/>
      <c r="B22" s="23"/>
      <c r="C22" s="13">
        <v>163</v>
      </c>
      <c r="D22" s="13">
        <v>41</v>
      </c>
      <c r="E22" s="13">
        <v>34</v>
      </c>
      <c r="F22" s="13">
        <v>52</v>
      </c>
      <c r="G22" s="13">
        <v>36</v>
      </c>
      <c r="H22" s="13">
        <v>11</v>
      </c>
      <c r="I22" s="13">
        <v>28</v>
      </c>
      <c r="J22" s="13">
        <v>26</v>
      </c>
      <c r="K22" s="13">
        <v>49</v>
      </c>
      <c r="L22" s="13">
        <v>46</v>
      </c>
      <c r="M22" s="13">
        <v>102</v>
      </c>
      <c r="N22" s="13">
        <v>61</v>
      </c>
      <c r="O22" s="13">
        <v>39</v>
      </c>
      <c r="P22" s="13">
        <v>15</v>
      </c>
      <c r="Q22" s="13">
        <v>27</v>
      </c>
      <c r="R22" s="13">
        <v>22</v>
      </c>
      <c r="S22" s="13">
        <v>17</v>
      </c>
      <c r="T22" s="13">
        <v>8</v>
      </c>
      <c r="U22" s="13">
        <v>21</v>
      </c>
      <c r="V22" s="13">
        <v>38</v>
      </c>
      <c r="W22" s="13">
        <v>46</v>
      </c>
      <c r="X22" s="13">
        <v>28</v>
      </c>
      <c r="Y22" s="13">
        <v>40</v>
      </c>
      <c r="Z22" s="13">
        <v>11</v>
      </c>
      <c r="AA22" s="13">
        <v>0</v>
      </c>
      <c r="AB22" s="13">
        <v>71</v>
      </c>
      <c r="AC22" s="13">
        <v>9</v>
      </c>
      <c r="AD22" s="13">
        <v>3</v>
      </c>
      <c r="AE22" s="13">
        <v>12</v>
      </c>
      <c r="AF22" s="13">
        <v>12</v>
      </c>
      <c r="AG22" s="13">
        <v>7</v>
      </c>
      <c r="AH22" s="13">
        <v>1</v>
      </c>
      <c r="AI22" s="13">
        <v>2</v>
      </c>
      <c r="AJ22" s="13">
        <v>0</v>
      </c>
      <c r="AK22" s="13">
        <v>46</v>
      </c>
      <c r="AL22" s="13">
        <v>0</v>
      </c>
      <c r="AM22" s="13">
        <v>7</v>
      </c>
      <c r="AN22" s="13">
        <v>26</v>
      </c>
      <c r="AO22" s="13">
        <v>71</v>
      </c>
      <c r="AP22" s="13">
        <v>56</v>
      </c>
      <c r="AQ22" s="13">
        <v>3</v>
      </c>
      <c r="AR22" s="8"/>
    </row>
    <row r="23" spans="1:44" x14ac:dyDescent="0.2">
      <c r="A23" s="23"/>
      <c r="B23" s="23"/>
      <c r="C23" s="14" t="s">
        <v>128</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5" t="s">
        <v>218</v>
      </c>
      <c r="AP23" s="15" t="s">
        <v>218</v>
      </c>
      <c r="AQ23" s="14"/>
      <c r="AR23" s="8"/>
    </row>
    <row r="24" spans="1:44" x14ac:dyDescent="0.2">
      <c r="A24" s="27"/>
      <c r="B24" s="24" t="s">
        <v>608</v>
      </c>
      <c r="C24" s="12">
        <v>7.8315035931090002E-2</v>
      </c>
      <c r="D24" s="12">
        <v>7.5479323411390006E-2</v>
      </c>
      <c r="E24" s="12">
        <v>8.9626982865630006E-2</v>
      </c>
      <c r="F24" s="12">
        <v>8.526282076484E-2</v>
      </c>
      <c r="G24" s="12">
        <v>5.9887369123990002E-2</v>
      </c>
      <c r="H24" s="12">
        <v>3.099404455114E-2</v>
      </c>
      <c r="I24" s="12">
        <v>0.1011272812743</v>
      </c>
      <c r="J24" s="12">
        <v>0.1341668612959</v>
      </c>
      <c r="K24" s="12">
        <v>9.019470366667999E-2</v>
      </c>
      <c r="L24" s="12">
        <v>4.7750109044179999E-2</v>
      </c>
      <c r="M24" s="12">
        <v>8.885700024854E-2</v>
      </c>
      <c r="N24" s="12">
        <v>6.4487872617370004E-2</v>
      </c>
      <c r="O24" s="12">
        <v>7.5357063812779998E-2</v>
      </c>
      <c r="P24" s="12">
        <v>7.5035738302559996E-2</v>
      </c>
      <c r="Q24" s="12">
        <v>6.0678647163480003E-2</v>
      </c>
      <c r="R24" s="12">
        <v>6.0870128135040003E-2</v>
      </c>
      <c r="S24" s="12">
        <v>9.0928580530069997E-2</v>
      </c>
      <c r="T24" s="12">
        <v>3.7657769194090002E-2</v>
      </c>
      <c r="U24" s="12">
        <v>0.1175961836009</v>
      </c>
      <c r="V24" s="12">
        <v>5.7319102358740007E-2</v>
      </c>
      <c r="W24" s="12">
        <v>6.8757452816570003E-2</v>
      </c>
      <c r="X24" s="12">
        <v>9.5877313112839993E-2</v>
      </c>
      <c r="Y24" s="12">
        <v>9.4665377203159998E-2</v>
      </c>
      <c r="Z24" s="12">
        <v>9.5411278084699999E-2</v>
      </c>
      <c r="AA24" s="12">
        <v>0</v>
      </c>
      <c r="AB24" s="12">
        <v>8.6787706272980006E-2</v>
      </c>
      <c r="AC24" s="12">
        <v>2.5810330253859998E-2</v>
      </c>
      <c r="AD24" s="12">
        <v>0.1141459836349</v>
      </c>
      <c r="AE24" s="12">
        <v>5.5233781209700003E-2</v>
      </c>
      <c r="AF24" s="12">
        <v>8.0647710792800004E-2</v>
      </c>
      <c r="AG24" s="12">
        <v>7.7915915795919999E-2</v>
      </c>
      <c r="AH24" s="12">
        <v>0</v>
      </c>
      <c r="AI24" s="12">
        <v>0</v>
      </c>
      <c r="AJ24" s="12">
        <v>0</v>
      </c>
      <c r="AK24" s="12">
        <v>9.18703024152E-2</v>
      </c>
      <c r="AL24" s="12">
        <v>0</v>
      </c>
      <c r="AM24" s="12">
        <v>3.7108727502550003E-2</v>
      </c>
      <c r="AN24" s="12">
        <v>4.431706377597E-2</v>
      </c>
      <c r="AO24" s="12">
        <v>7.5381610409140001E-2</v>
      </c>
      <c r="AP24" s="12">
        <v>0.1182422869267</v>
      </c>
      <c r="AQ24" s="12">
        <v>9.7157823947229993E-2</v>
      </c>
      <c r="AR24" s="8"/>
    </row>
    <row r="25" spans="1:44" x14ac:dyDescent="0.2">
      <c r="A25" s="23"/>
      <c r="B25" s="23"/>
      <c r="C25" s="13">
        <v>103</v>
      </c>
      <c r="D25" s="13">
        <v>21</v>
      </c>
      <c r="E25" s="13">
        <v>27</v>
      </c>
      <c r="F25" s="13">
        <v>35</v>
      </c>
      <c r="G25" s="13">
        <v>20</v>
      </c>
      <c r="H25" s="13">
        <v>4</v>
      </c>
      <c r="I25" s="13">
        <v>18</v>
      </c>
      <c r="J25" s="13">
        <v>29</v>
      </c>
      <c r="K25" s="13">
        <v>31</v>
      </c>
      <c r="L25" s="13">
        <v>20</v>
      </c>
      <c r="M25" s="13">
        <v>67</v>
      </c>
      <c r="N25" s="13">
        <v>32</v>
      </c>
      <c r="O25" s="13">
        <v>27</v>
      </c>
      <c r="P25" s="13">
        <v>12</v>
      </c>
      <c r="Q25" s="13">
        <v>10</v>
      </c>
      <c r="R25" s="13">
        <v>11</v>
      </c>
      <c r="S25" s="13">
        <v>15</v>
      </c>
      <c r="T25" s="13">
        <v>3</v>
      </c>
      <c r="U25" s="13">
        <v>15</v>
      </c>
      <c r="V25" s="13">
        <v>14</v>
      </c>
      <c r="W25" s="13">
        <v>33</v>
      </c>
      <c r="X25" s="13">
        <v>25</v>
      </c>
      <c r="Y25" s="13">
        <v>24</v>
      </c>
      <c r="Z25" s="13">
        <v>7</v>
      </c>
      <c r="AA25" s="13">
        <v>0</v>
      </c>
      <c r="AB25" s="13">
        <v>55</v>
      </c>
      <c r="AC25" s="13">
        <v>5</v>
      </c>
      <c r="AD25" s="13">
        <v>2</v>
      </c>
      <c r="AE25" s="13">
        <v>3</v>
      </c>
      <c r="AF25" s="13">
        <v>6</v>
      </c>
      <c r="AG25" s="13">
        <v>4</v>
      </c>
      <c r="AH25" s="13">
        <v>0</v>
      </c>
      <c r="AI25" s="13">
        <v>0</v>
      </c>
      <c r="AJ25" s="13">
        <v>0</v>
      </c>
      <c r="AK25" s="13">
        <v>28</v>
      </c>
      <c r="AL25" s="13">
        <v>0</v>
      </c>
      <c r="AM25" s="13">
        <v>3</v>
      </c>
      <c r="AN25" s="13">
        <v>11</v>
      </c>
      <c r="AO25" s="13">
        <v>45</v>
      </c>
      <c r="AP25" s="13">
        <v>40</v>
      </c>
      <c r="AQ25" s="13">
        <v>4</v>
      </c>
      <c r="AR25" s="8"/>
    </row>
    <row r="26" spans="1:44" x14ac:dyDescent="0.2">
      <c r="A26" s="23"/>
      <c r="B26" s="23"/>
      <c r="C26" s="14" t="s">
        <v>128</v>
      </c>
      <c r="D26" s="14"/>
      <c r="E26" s="14"/>
      <c r="F26" s="14"/>
      <c r="G26" s="14"/>
      <c r="H26" s="14"/>
      <c r="I26" s="14"/>
      <c r="J26" s="15" t="s">
        <v>137</v>
      </c>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8"/>
    </row>
    <row r="27" spans="1:44" x14ac:dyDescent="0.2">
      <c r="A27" s="27"/>
      <c r="B27" s="24" t="s">
        <v>609</v>
      </c>
      <c r="C27" s="12">
        <v>0.15152166009670001</v>
      </c>
      <c r="D27" s="12">
        <v>0.1385912824452</v>
      </c>
      <c r="E27" s="12">
        <v>0.16576084677899999</v>
      </c>
      <c r="F27" s="12">
        <v>0.1464510473283</v>
      </c>
      <c r="G27" s="12">
        <v>0.15296316089279999</v>
      </c>
      <c r="H27" s="12">
        <v>2.6268552470960001E-2</v>
      </c>
      <c r="I27" s="12">
        <v>0.22953783758740001</v>
      </c>
      <c r="J27" s="12">
        <v>0.17930493919679999</v>
      </c>
      <c r="K27" s="12">
        <v>0.19987314449900001</v>
      </c>
      <c r="L27" s="12">
        <v>0.1231174582477</v>
      </c>
      <c r="M27" s="12">
        <v>0.16830275969899999</v>
      </c>
      <c r="N27" s="12">
        <v>0.1365921891403</v>
      </c>
      <c r="O27" s="12">
        <v>0.1719315746151</v>
      </c>
      <c r="P27" s="12">
        <v>0.21105642194070001</v>
      </c>
      <c r="Q27" s="12">
        <v>0.1130718926702</v>
      </c>
      <c r="R27" s="12">
        <v>0.14099417154470001</v>
      </c>
      <c r="S27" s="12">
        <v>0.1932953164864</v>
      </c>
      <c r="T27" s="12">
        <v>0.1848735744129</v>
      </c>
      <c r="U27" s="12">
        <v>0.1351409209918</v>
      </c>
      <c r="V27" s="12">
        <v>0.12559676660999999</v>
      </c>
      <c r="W27" s="12">
        <v>0.1629189840053</v>
      </c>
      <c r="X27" s="12">
        <v>0.2024360622711</v>
      </c>
      <c r="Y27" s="12">
        <v>0.14275010458289999</v>
      </c>
      <c r="Z27" s="12">
        <v>7.7608365019240011E-2</v>
      </c>
      <c r="AA27" s="12">
        <v>0.118324180684</v>
      </c>
      <c r="AB27" s="12">
        <v>0.15551327400789999</v>
      </c>
      <c r="AC27" s="12">
        <v>0.12609166290359999</v>
      </c>
      <c r="AD27" s="12">
        <v>0.14406190270870001</v>
      </c>
      <c r="AE27" s="12">
        <v>0.15558984894049999</v>
      </c>
      <c r="AF27" s="12">
        <v>0.19746749024650001</v>
      </c>
      <c r="AG27" s="12">
        <v>0.24749141406360001</v>
      </c>
      <c r="AH27" s="12">
        <v>0</v>
      </c>
      <c r="AI27" s="12">
        <v>0.1683576599362</v>
      </c>
      <c r="AJ27" s="12">
        <v>0</v>
      </c>
      <c r="AK27" s="12">
        <v>0.1319698241426</v>
      </c>
      <c r="AL27" s="12">
        <v>0</v>
      </c>
      <c r="AM27" s="12">
        <v>7.2457081195720002E-2</v>
      </c>
      <c r="AN27" s="12">
        <v>6.6863988537320007E-2</v>
      </c>
      <c r="AO27" s="12">
        <v>0.15404577673870001</v>
      </c>
      <c r="AP27" s="12">
        <v>0.25264860798569999</v>
      </c>
      <c r="AQ27" s="12">
        <v>0</v>
      </c>
      <c r="AR27" s="8"/>
    </row>
    <row r="28" spans="1:44" x14ac:dyDescent="0.2">
      <c r="A28" s="23"/>
      <c r="B28" s="23"/>
      <c r="C28" s="13">
        <v>194</v>
      </c>
      <c r="D28" s="13">
        <v>37</v>
      </c>
      <c r="E28" s="13">
        <v>61</v>
      </c>
      <c r="F28" s="13">
        <v>50</v>
      </c>
      <c r="G28" s="13">
        <v>46</v>
      </c>
      <c r="H28" s="13">
        <v>6</v>
      </c>
      <c r="I28" s="13">
        <v>41</v>
      </c>
      <c r="J28" s="13">
        <v>39</v>
      </c>
      <c r="K28" s="13">
        <v>57</v>
      </c>
      <c r="L28" s="13">
        <v>50</v>
      </c>
      <c r="M28" s="13">
        <v>124</v>
      </c>
      <c r="N28" s="13">
        <v>68</v>
      </c>
      <c r="O28" s="13">
        <v>52</v>
      </c>
      <c r="P28" s="13">
        <v>25</v>
      </c>
      <c r="Q28" s="13">
        <v>21</v>
      </c>
      <c r="R28" s="13">
        <v>24</v>
      </c>
      <c r="S28" s="13">
        <v>27</v>
      </c>
      <c r="T28" s="13">
        <v>9</v>
      </c>
      <c r="U28" s="13">
        <v>25</v>
      </c>
      <c r="V28" s="13">
        <v>37</v>
      </c>
      <c r="W28" s="13">
        <v>64</v>
      </c>
      <c r="X28" s="13">
        <v>46</v>
      </c>
      <c r="Y28" s="13">
        <v>37</v>
      </c>
      <c r="Z28" s="13">
        <v>9</v>
      </c>
      <c r="AA28" s="13">
        <v>1</v>
      </c>
      <c r="AB28" s="13">
        <v>84</v>
      </c>
      <c r="AC28" s="13">
        <v>18</v>
      </c>
      <c r="AD28" s="13">
        <v>6</v>
      </c>
      <c r="AE28" s="13">
        <v>6</v>
      </c>
      <c r="AF28" s="13">
        <v>20</v>
      </c>
      <c r="AG28" s="13">
        <v>6</v>
      </c>
      <c r="AH28" s="13">
        <v>0</v>
      </c>
      <c r="AI28" s="13">
        <v>3</v>
      </c>
      <c r="AJ28" s="13">
        <v>0</v>
      </c>
      <c r="AK28" s="13">
        <v>49</v>
      </c>
      <c r="AL28" s="13">
        <v>0</v>
      </c>
      <c r="AM28" s="13">
        <v>4</v>
      </c>
      <c r="AN28" s="13">
        <v>20</v>
      </c>
      <c r="AO28" s="13">
        <v>76</v>
      </c>
      <c r="AP28" s="13">
        <v>94</v>
      </c>
      <c r="AQ28" s="13">
        <v>0</v>
      </c>
      <c r="AR28" s="8"/>
    </row>
    <row r="29" spans="1:44" x14ac:dyDescent="0.2">
      <c r="A29" s="23"/>
      <c r="B29" s="23"/>
      <c r="C29" s="14" t="s">
        <v>128</v>
      </c>
      <c r="D29" s="14"/>
      <c r="E29" s="14"/>
      <c r="F29" s="14"/>
      <c r="G29" s="14"/>
      <c r="H29" s="14"/>
      <c r="I29" s="15" t="s">
        <v>154</v>
      </c>
      <c r="J29" s="15" t="s">
        <v>154</v>
      </c>
      <c r="K29" s="15" t="s">
        <v>154</v>
      </c>
      <c r="L29" s="15" t="s">
        <v>133</v>
      </c>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5" t="s">
        <v>218</v>
      </c>
      <c r="AP29" s="15" t="s">
        <v>274</v>
      </c>
      <c r="AQ29" s="14"/>
      <c r="AR29" s="8"/>
    </row>
    <row r="30" spans="1:44" x14ac:dyDescent="0.2">
      <c r="A30" s="27"/>
      <c r="B30" s="24" t="s">
        <v>610</v>
      </c>
      <c r="C30" s="12">
        <v>0.1047597582931</v>
      </c>
      <c r="D30" s="12">
        <v>0.1004131027584</v>
      </c>
      <c r="E30" s="12">
        <v>9.488943372837999E-2</v>
      </c>
      <c r="F30" s="12">
        <v>0.1251307157756</v>
      </c>
      <c r="G30" s="12">
        <v>9.5354004696520001E-2</v>
      </c>
      <c r="H30" s="12">
        <v>2.5284091904130002E-2</v>
      </c>
      <c r="I30" s="12">
        <v>5.9302947904309997E-2</v>
      </c>
      <c r="J30" s="12">
        <v>5.8846690945780003E-2</v>
      </c>
      <c r="K30" s="12">
        <v>0.13316307164489999</v>
      </c>
      <c r="L30" s="12">
        <v>0.16872204335900001</v>
      </c>
      <c r="M30" s="12">
        <v>7.8689448157199998E-2</v>
      </c>
      <c r="N30" s="12">
        <v>0.1231831680952</v>
      </c>
      <c r="O30" s="12">
        <v>8.3779130858860004E-2</v>
      </c>
      <c r="P30" s="12">
        <v>0.11716182578080001</v>
      </c>
      <c r="Q30" s="12">
        <v>0.1215167376695</v>
      </c>
      <c r="R30" s="12">
        <v>0.14210512313240001</v>
      </c>
      <c r="S30" s="12">
        <v>0.10382453043419999</v>
      </c>
      <c r="T30" s="12">
        <v>2.983315154881E-2</v>
      </c>
      <c r="U30" s="12">
        <v>8.7219025898939997E-2</v>
      </c>
      <c r="V30" s="12">
        <v>0.1302595310055</v>
      </c>
      <c r="W30" s="12">
        <v>0.11667366273510001</v>
      </c>
      <c r="X30" s="12">
        <v>7.0555362158799997E-2</v>
      </c>
      <c r="Y30" s="12">
        <v>9.1979873039129995E-2</v>
      </c>
      <c r="Z30" s="12">
        <v>9.5061932963760004E-2</v>
      </c>
      <c r="AA30" s="12">
        <v>0.22902896807420001</v>
      </c>
      <c r="AB30" s="12">
        <v>8.5973670385589993E-2</v>
      </c>
      <c r="AC30" s="12">
        <v>0.10439281110650001</v>
      </c>
      <c r="AD30" s="12">
        <v>5.1828351689499987E-2</v>
      </c>
      <c r="AE30" s="12">
        <v>0.21849495351789999</v>
      </c>
      <c r="AF30" s="12">
        <v>0.17319579110319999</v>
      </c>
      <c r="AG30" s="12">
        <v>1.2297525469690001E-2</v>
      </c>
      <c r="AH30" s="12">
        <v>0</v>
      </c>
      <c r="AI30" s="12">
        <v>0.11320147938199999</v>
      </c>
      <c r="AJ30" s="12">
        <v>0</v>
      </c>
      <c r="AK30" s="12">
        <v>0.108102681551</v>
      </c>
      <c r="AL30" s="12">
        <v>0</v>
      </c>
      <c r="AM30" s="12">
        <v>8.7910974225809999E-2</v>
      </c>
      <c r="AN30" s="12">
        <v>9.9321698584019999E-2</v>
      </c>
      <c r="AO30" s="12">
        <v>0.1067109524514</v>
      </c>
      <c r="AP30" s="12">
        <v>0.10315431598450001</v>
      </c>
      <c r="AQ30" s="12">
        <v>0.14631359742280001</v>
      </c>
      <c r="AR30" s="8"/>
    </row>
    <row r="31" spans="1:44" x14ac:dyDescent="0.2">
      <c r="A31" s="23"/>
      <c r="B31" s="23"/>
      <c r="C31" s="13">
        <v>138</v>
      </c>
      <c r="D31" s="13">
        <v>29</v>
      </c>
      <c r="E31" s="13">
        <v>34</v>
      </c>
      <c r="F31" s="13">
        <v>42</v>
      </c>
      <c r="G31" s="13">
        <v>33</v>
      </c>
      <c r="H31" s="13">
        <v>5</v>
      </c>
      <c r="I31" s="13">
        <v>14</v>
      </c>
      <c r="J31" s="13">
        <v>13</v>
      </c>
      <c r="K31" s="13">
        <v>34</v>
      </c>
      <c r="L31" s="13">
        <v>60</v>
      </c>
      <c r="M31" s="13">
        <v>68</v>
      </c>
      <c r="N31" s="13">
        <v>63</v>
      </c>
      <c r="O31" s="13">
        <v>30</v>
      </c>
      <c r="P31" s="13">
        <v>10</v>
      </c>
      <c r="Q31" s="13">
        <v>19</v>
      </c>
      <c r="R31" s="13">
        <v>29</v>
      </c>
      <c r="S31" s="13">
        <v>14</v>
      </c>
      <c r="T31" s="13">
        <v>4</v>
      </c>
      <c r="U31" s="13">
        <v>15</v>
      </c>
      <c r="V31" s="13">
        <v>38</v>
      </c>
      <c r="W31" s="13">
        <v>41</v>
      </c>
      <c r="X31" s="13">
        <v>20</v>
      </c>
      <c r="Y31" s="13">
        <v>25</v>
      </c>
      <c r="Z31" s="13">
        <v>12</v>
      </c>
      <c r="AA31" s="13">
        <v>2</v>
      </c>
      <c r="AB31" s="13">
        <v>53</v>
      </c>
      <c r="AC31" s="13">
        <v>11</v>
      </c>
      <c r="AD31" s="13">
        <v>2</v>
      </c>
      <c r="AE31" s="13">
        <v>13</v>
      </c>
      <c r="AF31" s="13">
        <v>12</v>
      </c>
      <c r="AG31" s="13">
        <v>1</v>
      </c>
      <c r="AH31" s="13">
        <v>0</v>
      </c>
      <c r="AI31" s="13">
        <v>1</v>
      </c>
      <c r="AJ31" s="13">
        <v>0</v>
      </c>
      <c r="AK31" s="13">
        <v>43</v>
      </c>
      <c r="AL31" s="13">
        <v>0</v>
      </c>
      <c r="AM31" s="13">
        <v>7</v>
      </c>
      <c r="AN31" s="13">
        <v>25</v>
      </c>
      <c r="AO31" s="13">
        <v>55</v>
      </c>
      <c r="AP31" s="13">
        <v>43</v>
      </c>
      <c r="AQ31" s="13">
        <v>7</v>
      </c>
      <c r="AR31" s="8"/>
    </row>
    <row r="32" spans="1:44" x14ac:dyDescent="0.2">
      <c r="A32" s="23"/>
      <c r="B32" s="23"/>
      <c r="C32" s="14" t="s">
        <v>128</v>
      </c>
      <c r="D32" s="14"/>
      <c r="E32" s="14"/>
      <c r="F32" s="14"/>
      <c r="G32" s="14"/>
      <c r="H32" s="14"/>
      <c r="I32" s="14"/>
      <c r="J32" s="14"/>
      <c r="K32" s="15" t="s">
        <v>133</v>
      </c>
      <c r="L32" s="15" t="s">
        <v>194</v>
      </c>
      <c r="M32" s="14"/>
      <c r="N32" s="15" t="s">
        <v>133</v>
      </c>
      <c r="O32" s="14"/>
      <c r="P32" s="14"/>
      <c r="Q32" s="14"/>
      <c r="R32" s="15" t="s">
        <v>129</v>
      </c>
      <c r="S32" s="14"/>
      <c r="T32" s="14"/>
      <c r="U32" s="14"/>
      <c r="V32" s="14"/>
      <c r="W32" s="14"/>
      <c r="X32" s="14"/>
      <c r="Y32" s="14"/>
      <c r="Z32" s="14"/>
      <c r="AA32" s="14"/>
      <c r="AB32" s="14"/>
      <c r="AC32" s="14"/>
      <c r="AD32" s="14"/>
      <c r="AE32" s="15" t="s">
        <v>129</v>
      </c>
      <c r="AF32" s="15" t="s">
        <v>129</v>
      </c>
      <c r="AG32" s="14"/>
      <c r="AH32" s="14"/>
      <c r="AI32" s="14"/>
      <c r="AJ32" s="14"/>
      <c r="AK32" s="14"/>
      <c r="AL32" s="14"/>
      <c r="AM32" s="14"/>
      <c r="AN32" s="14"/>
      <c r="AO32" s="14"/>
      <c r="AP32" s="14"/>
      <c r="AQ32" s="14"/>
      <c r="AR32" s="8"/>
    </row>
    <row r="33" spans="1:44" x14ac:dyDescent="0.2">
      <c r="A33" s="27"/>
      <c r="B33" s="24" t="s">
        <v>67</v>
      </c>
      <c r="C33" s="12">
        <v>1</v>
      </c>
      <c r="D33" s="12">
        <v>1</v>
      </c>
      <c r="E33" s="12">
        <v>1</v>
      </c>
      <c r="F33" s="12">
        <v>1</v>
      </c>
      <c r="G33" s="12">
        <v>1</v>
      </c>
      <c r="H33" s="12">
        <v>1</v>
      </c>
      <c r="I33" s="12">
        <v>1</v>
      </c>
      <c r="J33" s="12">
        <v>1</v>
      </c>
      <c r="K33" s="12">
        <v>1</v>
      </c>
      <c r="L33" s="12">
        <v>1</v>
      </c>
      <c r="M33" s="12">
        <v>1</v>
      </c>
      <c r="N33" s="12">
        <v>1</v>
      </c>
      <c r="O33" s="12">
        <v>1</v>
      </c>
      <c r="P33" s="12">
        <v>1</v>
      </c>
      <c r="Q33" s="12">
        <v>1</v>
      </c>
      <c r="R33" s="12">
        <v>1</v>
      </c>
      <c r="S33" s="12">
        <v>1</v>
      </c>
      <c r="T33" s="12">
        <v>1</v>
      </c>
      <c r="U33" s="12">
        <v>1</v>
      </c>
      <c r="V33" s="12">
        <v>1</v>
      </c>
      <c r="W33" s="12">
        <v>1</v>
      </c>
      <c r="X33" s="12">
        <v>1</v>
      </c>
      <c r="Y33" s="12">
        <v>1</v>
      </c>
      <c r="Z33" s="12">
        <v>1</v>
      </c>
      <c r="AA33" s="12">
        <v>1</v>
      </c>
      <c r="AB33" s="12">
        <v>1</v>
      </c>
      <c r="AC33" s="12">
        <v>1</v>
      </c>
      <c r="AD33" s="12">
        <v>1</v>
      </c>
      <c r="AE33" s="12">
        <v>1</v>
      </c>
      <c r="AF33" s="12">
        <v>1</v>
      </c>
      <c r="AG33" s="12">
        <v>1</v>
      </c>
      <c r="AH33" s="12">
        <v>1</v>
      </c>
      <c r="AI33" s="12">
        <v>1</v>
      </c>
      <c r="AJ33" s="12">
        <v>1</v>
      </c>
      <c r="AK33" s="12">
        <v>1</v>
      </c>
      <c r="AL33" s="12">
        <v>1</v>
      </c>
      <c r="AM33" s="12">
        <v>1</v>
      </c>
      <c r="AN33" s="12">
        <v>1</v>
      </c>
      <c r="AO33" s="12">
        <v>1</v>
      </c>
      <c r="AP33" s="12">
        <v>1</v>
      </c>
      <c r="AQ33" s="12">
        <v>1</v>
      </c>
      <c r="AR33" s="8"/>
    </row>
    <row r="34" spans="1:44" x14ac:dyDescent="0.2">
      <c r="A34" s="23"/>
      <c r="B34" s="23"/>
      <c r="C34" s="13">
        <v>1225</v>
      </c>
      <c r="D34" s="13">
        <v>263</v>
      </c>
      <c r="E34" s="13">
        <v>323</v>
      </c>
      <c r="F34" s="13">
        <v>347</v>
      </c>
      <c r="G34" s="13">
        <v>292</v>
      </c>
      <c r="H34" s="13">
        <v>109</v>
      </c>
      <c r="I34" s="13">
        <v>195</v>
      </c>
      <c r="J34" s="13">
        <v>199</v>
      </c>
      <c r="K34" s="13">
        <v>288</v>
      </c>
      <c r="L34" s="13">
        <v>411</v>
      </c>
      <c r="M34" s="13">
        <v>728</v>
      </c>
      <c r="N34" s="13">
        <v>477</v>
      </c>
      <c r="O34" s="13">
        <v>308</v>
      </c>
      <c r="P34" s="13">
        <v>125</v>
      </c>
      <c r="Q34" s="13">
        <v>162</v>
      </c>
      <c r="R34" s="13">
        <v>164</v>
      </c>
      <c r="S34" s="13">
        <v>140</v>
      </c>
      <c r="T34" s="13">
        <v>54</v>
      </c>
      <c r="U34" s="13">
        <v>157</v>
      </c>
      <c r="V34" s="13">
        <v>290</v>
      </c>
      <c r="W34" s="13">
        <v>356</v>
      </c>
      <c r="X34" s="13">
        <v>232</v>
      </c>
      <c r="Y34" s="13">
        <v>249</v>
      </c>
      <c r="Z34" s="13">
        <v>89</v>
      </c>
      <c r="AA34" s="13">
        <v>9</v>
      </c>
      <c r="AB34" s="13">
        <v>549</v>
      </c>
      <c r="AC34" s="13">
        <v>123</v>
      </c>
      <c r="AD34" s="13">
        <v>25</v>
      </c>
      <c r="AE34" s="13">
        <v>53</v>
      </c>
      <c r="AF34" s="13">
        <v>99</v>
      </c>
      <c r="AG34" s="13">
        <v>35</v>
      </c>
      <c r="AH34" s="13">
        <v>5</v>
      </c>
      <c r="AI34" s="13">
        <v>16</v>
      </c>
      <c r="AJ34" s="13">
        <v>3</v>
      </c>
      <c r="AK34" s="13">
        <v>311</v>
      </c>
      <c r="AL34" s="13">
        <v>3</v>
      </c>
      <c r="AM34" s="13">
        <v>61</v>
      </c>
      <c r="AN34" s="13">
        <v>264</v>
      </c>
      <c r="AO34" s="13">
        <v>495</v>
      </c>
      <c r="AP34" s="13">
        <v>364</v>
      </c>
      <c r="AQ34" s="13">
        <v>37</v>
      </c>
      <c r="AR34" s="8"/>
    </row>
    <row r="35" spans="1:44" x14ac:dyDescent="0.2">
      <c r="A35" s="23"/>
      <c r="B35" s="23"/>
      <c r="C35" s="14" t="s">
        <v>128</v>
      </c>
      <c r="D35" s="14" t="s">
        <v>128</v>
      </c>
      <c r="E35" s="14" t="s">
        <v>128</v>
      </c>
      <c r="F35" s="14" t="s">
        <v>128</v>
      </c>
      <c r="G35" s="14" t="s">
        <v>128</v>
      </c>
      <c r="H35" s="14" t="s">
        <v>128</v>
      </c>
      <c r="I35" s="14" t="s">
        <v>128</v>
      </c>
      <c r="J35" s="14" t="s">
        <v>128</v>
      </c>
      <c r="K35" s="14" t="s">
        <v>128</v>
      </c>
      <c r="L35" s="14" t="s">
        <v>128</v>
      </c>
      <c r="M35" s="14" t="s">
        <v>128</v>
      </c>
      <c r="N35" s="14" t="s">
        <v>128</v>
      </c>
      <c r="O35" s="14" t="s">
        <v>128</v>
      </c>
      <c r="P35" s="14" t="s">
        <v>128</v>
      </c>
      <c r="Q35" s="14" t="s">
        <v>128</v>
      </c>
      <c r="R35" s="14" t="s">
        <v>128</v>
      </c>
      <c r="S35" s="14" t="s">
        <v>128</v>
      </c>
      <c r="T35" s="14" t="s">
        <v>128</v>
      </c>
      <c r="U35" s="14" t="s">
        <v>128</v>
      </c>
      <c r="V35" s="14" t="s">
        <v>128</v>
      </c>
      <c r="W35" s="14" t="s">
        <v>128</v>
      </c>
      <c r="X35" s="14" t="s">
        <v>128</v>
      </c>
      <c r="Y35" s="14" t="s">
        <v>128</v>
      </c>
      <c r="Z35" s="14" t="s">
        <v>128</v>
      </c>
      <c r="AA35" s="14" t="s">
        <v>128</v>
      </c>
      <c r="AB35" s="14" t="s">
        <v>128</v>
      </c>
      <c r="AC35" s="14" t="s">
        <v>128</v>
      </c>
      <c r="AD35" s="14" t="s">
        <v>128</v>
      </c>
      <c r="AE35" s="14" t="s">
        <v>128</v>
      </c>
      <c r="AF35" s="14" t="s">
        <v>128</v>
      </c>
      <c r="AG35" s="14" t="s">
        <v>128</v>
      </c>
      <c r="AH35" s="14" t="s">
        <v>128</v>
      </c>
      <c r="AI35" s="14" t="s">
        <v>128</v>
      </c>
      <c r="AJ35" s="14" t="s">
        <v>128</v>
      </c>
      <c r="AK35" s="14" t="s">
        <v>128</v>
      </c>
      <c r="AL35" s="14" t="s">
        <v>128</v>
      </c>
      <c r="AM35" s="14" t="s">
        <v>128</v>
      </c>
      <c r="AN35" s="14" t="s">
        <v>128</v>
      </c>
      <c r="AO35" s="14" t="s">
        <v>128</v>
      </c>
      <c r="AP35" s="14" t="s">
        <v>128</v>
      </c>
      <c r="AQ35" s="14" t="s">
        <v>128</v>
      </c>
      <c r="AR35" s="8"/>
    </row>
    <row r="36" spans="1:44" x14ac:dyDescent="0.2">
      <c r="A36" s="16" t="s">
        <v>611</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row>
    <row r="37" spans="1:44" x14ac:dyDescent="0.2">
      <c r="A37" s="18" t="s">
        <v>144</v>
      </c>
    </row>
  </sheetData>
  <mergeCells count="21">
    <mergeCell ref="B27:B29"/>
    <mergeCell ref="B30:B32"/>
    <mergeCell ref="B33:B35"/>
    <mergeCell ref="A6:A35"/>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36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R22"/>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612</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68</v>
      </c>
      <c r="B6" s="24" t="s">
        <v>86</v>
      </c>
      <c r="C6" s="12">
        <v>0.2077488309953</v>
      </c>
      <c r="D6" s="12">
        <v>1</v>
      </c>
      <c r="E6" s="12">
        <v>0</v>
      </c>
      <c r="F6" s="12">
        <v>0</v>
      </c>
      <c r="G6" s="12">
        <v>0</v>
      </c>
      <c r="H6" s="12">
        <v>0.15148125786909999</v>
      </c>
      <c r="I6" s="12">
        <v>0.22872291174959999</v>
      </c>
      <c r="J6" s="12">
        <v>0.20263353199879999</v>
      </c>
      <c r="K6" s="12">
        <v>0.21805330561630001</v>
      </c>
      <c r="L6" s="12">
        <v>0.22780425713239999</v>
      </c>
      <c r="M6" s="12">
        <v>0.21803172001929999</v>
      </c>
      <c r="N6" s="12">
        <v>0.2034977594041</v>
      </c>
      <c r="O6" s="12">
        <v>0.26079300658150001</v>
      </c>
      <c r="P6" s="12">
        <v>0.19519329657760001</v>
      </c>
      <c r="Q6" s="12">
        <v>0.21981556125749999</v>
      </c>
      <c r="R6" s="12">
        <v>0.1547339411028</v>
      </c>
      <c r="S6" s="12">
        <v>0.15676921092410001</v>
      </c>
      <c r="T6" s="12">
        <v>0.28047876552840001</v>
      </c>
      <c r="U6" s="12">
        <v>0.16269147038859999</v>
      </c>
      <c r="V6" s="12">
        <v>0.2392249537076</v>
      </c>
      <c r="W6" s="12">
        <v>0.23833184364650001</v>
      </c>
      <c r="X6" s="12">
        <v>0.1854703413114</v>
      </c>
      <c r="Y6" s="12">
        <v>0.19306253182460001</v>
      </c>
      <c r="Z6" s="12">
        <v>0.122536949721</v>
      </c>
      <c r="AA6" s="12">
        <v>0</v>
      </c>
      <c r="AB6" s="12">
        <v>0.1989289623654</v>
      </c>
      <c r="AC6" s="12">
        <v>0.24223837194039999</v>
      </c>
      <c r="AD6" s="12">
        <v>2.3536009693089999E-2</v>
      </c>
      <c r="AE6" s="12">
        <v>0.2018617179817</v>
      </c>
      <c r="AF6" s="12">
        <v>0.31404046713180001</v>
      </c>
      <c r="AG6" s="12">
        <v>0.42155895795710002</v>
      </c>
      <c r="AH6" s="12">
        <v>9.8278448441639993E-2</v>
      </c>
      <c r="AI6" s="12">
        <v>0.31117189599220002</v>
      </c>
      <c r="AJ6" s="12">
        <v>0.46293466452940002</v>
      </c>
      <c r="AK6" s="12">
        <v>0.1710688168474</v>
      </c>
      <c r="AL6" s="12">
        <v>0.61512657024549999</v>
      </c>
      <c r="AM6" s="12">
        <v>0.35399488456220002</v>
      </c>
      <c r="AN6" s="12">
        <v>0.21468343902760001</v>
      </c>
      <c r="AO6" s="12">
        <v>0.21732010322039999</v>
      </c>
      <c r="AP6" s="12">
        <v>0.17269361201319999</v>
      </c>
      <c r="AQ6" s="12">
        <v>0.1449094157119</v>
      </c>
      <c r="AR6" s="8"/>
    </row>
    <row r="7" spans="1:44" x14ac:dyDescent="0.2">
      <c r="A7" s="23"/>
      <c r="B7" s="23"/>
      <c r="C7" s="13">
        <v>282</v>
      </c>
      <c r="D7" s="13">
        <v>282</v>
      </c>
      <c r="E7" s="13">
        <v>0</v>
      </c>
      <c r="F7" s="13">
        <v>0</v>
      </c>
      <c r="G7" s="13">
        <v>0</v>
      </c>
      <c r="H7" s="13">
        <v>14</v>
      </c>
      <c r="I7" s="13">
        <v>42</v>
      </c>
      <c r="J7" s="13">
        <v>44</v>
      </c>
      <c r="K7" s="13">
        <v>61</v>
      </c>
      <c r="L7" s="13">
        <v>98</v>
      </c>
      <c r="M7" s="13">
        <v>160</v>
      </c>
      <c r="N7" s="13">
        <v>103</v>
      </c>
      <c r="O7" s="13">
        <v>71</v>
      </c>
      <c r="P7" s="13">
        <v>26</v>
      </c>
      <c r="Q7" s="13">
        <v>39</v>
      </c>
      <c r="R7" s="13">
        <v>35</v>
      </c>
      <c r="S7" s="13">
        <v>28</v>
      </c>
      <c r="T7" s="13">
        <v>18</v>
      </c>
      <c r="U7" s="13">
        <v>21</v>
      </c>
      <c r="V7" s="13">
        <v>67</v>
      </c>
      <c r="W7" s="13">
        <v>84</v>
      </c>
      <c r="X7" s="13">
        <v>51</v>
      </c>
      <c r="Y7" s="13">
        <v>51</v>
      </c>
      <c r="Z7" s="13">
        <v>12</v>
      </c>
      <c r="AA7" s="13">
        <v>0</v>
      </c>
      <c r="AB7" s="13">
        <v>111</v>
      </c>
      <c r="AC7" s="13">
        <v>24</v>
      </c>
      <c r="AD7" s="13">
        <v>1</v>
      </c>
      <c r="AE7" s="13">
        <v>15</v>
      </c>
      <c r="AF7" s="13">
        <v>28</v>
      </c>
      <c r="AG7" s="13">
        <v>10</v>
      </c>
      <c r="AH7" s="13">
        <v>1</v>
      </c>
      <c r="AI7" s="13">
        <v>4</v>
      </c>
      <c r="AJ7" s="13">
        <v>2</v>
      </c>
      <c r="AK7" s="13">
        <v>71</v>
      </c>
      <c r="AL7" s="13">
        <v>2</v>
      </c>
      <c r="AM7" s="13">
        <v>21</v>
      </c>
      <c r="AN7" s="13">
        <v>58</v>
      </c>
      <c r="AO7" s="13">
        <v>110</v>
      </c>
      <c r="AP7" s="13">
        <v>67</v>
      </c>
      <c r="AQ7" s="13">
        <v>7</v>
      </c>
      <c r="AR7" s="8"/>
    </row>
    <row r="8" spans="1:44" x14ac:dyDescent="0.2">
      <c r="A8" s="23"/>
      <c r="B8" s="23"/>
      <c r="C8" s="14" t="s">
        <v>128</v>
      </c>
      <c r="D8" s="15" t="s">
        <v>541</v>
      </c>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5" t="s">
        <v>218</v>
      </c>
      <c r="AG8" s="15" t="s">
        <v>218</v>
      </c>
      <c r="AH8" s="14"/>
      <c r="AI8" s="14"/>
      <c r="AJ8" s="14"/>
      <c r="AK8" s="14"/>
      <c r="AL8" s="14"/>
      <c r="AM8" s="14"/>
      <c r="AN8" s="14"/>
      <c r="AO8" s="14"/>
      <c r="AP8" s="14"/>
      <c r="AQ8" s="14"/>
      <c r="AR8" s="8"/>
    </row>
    <row r="9" spans="1:44" x14ac:dyDescent="0.2">
      <c r="A9" s="27"/>
      <c r="B9" s="24" t="s">
        <v>87</v>
      </c>
      <c r="C9" s="12">
        <v>0.26853707414830003</v>
      </c>
      <c r="D9" s="12">
        <v>0</v>
      </c>
      <c r="E9" s="12">
        <v>1</v>
      </c>
      <c r="F9" s="12">
        <v>0</v>
      </c>
      <c r="G9" s="12">
        <v>0</v>
      </c>
      <c r="H9" s="12">
        <v>0.25456491854980001</v>
      </c>
      <c r="I9" s="12">
        <v>0.24204431516370001</v>
      </c>
      <c r="J9" s="12">
        <v>0.25154285879440003</v>
      </c>
      <c r="K9" s="12">
        <v>0.26466804235629998</v>
      </c>
      <c r="L9" s="12">
        <v>0.30126436593279998</v>
      </c>
      <c r="M9" s="12">
        <v>0.26639474493580001</v>
      </c>
      <c r="N9" s="12">
        <v>0.27035464078209998</v>
      </c>
      <c r="O9" s="12">
        <v>0.28127891221829998</v>
      </c>
      <c r="P9" s="12">
        <v>0.27450960958479997</v>
      </c>
      <c r="Q9" s="12">
        <v>0.1903457462143</v>
      </c>
      <c r="R9" s="12">
        <v>0.29084147378039998</v>
      </c>
      <c r="S9" s="12">
        <v>0.2377719823277</v>
      </c>
      <c r="T9" s="12">
        <v>0.35636397078909998</v>
      </c>
      <c r="U9" s="12">
        <v>0.3290647888107</v>
      </c>
      <c r="V9" s="12">
        <v>0.27495686563999999</v>
      </c>
      <c r="W9" s="12">
        <v>0.2476759973089</v>
      </c>
      <c r="X9" s="12">
        <v>0.24948537123</v>
      </c>
      <c r="Y9" s="12">
        <v>0.27972792036909999</v>
      </c>
      <c r="Z9" s="12">
        <v>0.36399949197980003</v>
      </c>
      <c r="AA9" s="12">
        <v>0.1602028992531</v>
      </c>
      <c r="AB9" s="12">
        <v>0.19417467383959999</v>
      </c>
      <c r="AC9" s="12">
        <v>0.27117993867439999</v>
      </c>
      <c r="AD9" s="12">
        <v>0.34092456415610001</v>
      </c>
      <c r="AE9" s="12">
        <v>0.33441296693599998</v>
      </c>
      <c r="AF9" s="12">
        <v>0.30979680561959999</v>
      </c>
      <c r="AG9" s="12">
        <v>0.19866938970760001</v>
      </c>
      <c r="AH9" s="12">
        <v>0.48258572558110002</v>
      </c>
      <c r="AI9" s="12">
        <v>0.46449348505280003</v>
      </c>
      <c r="AJ9" s="12">
        <v>0</v>
      </c>
      <c r="AK9" s="12">
        <v>0.35187519518139998</v>
      </c>
      <c r="AL9" s="12">
        <v>0.38487342975450001</v>
      </c>
      <c r="AM9" s="12">
        <v>0.1419022759687</v>
      </c>
      <c r="AN9" s="12">
        <v>0.28748187845810003</v>
      </c>
      <c r="AO9" s="12">
        <v>0.26270529070530002</v>
      </c>
      <c r="AP9" s="12">
        <v>0.29342713734879999</v>
      </c>
      <c r="AQ9" s="12">
        <v>0.1756117603557</v>
      </c>
      <c r="AR9" s="8"/>
    </row>
    <row r="10" spans="1:44" x14ac:dyDescent="0.2">
      <c r="A10" s="23"/>
      <c r="B10" s="23"/>
      <c r="C10" s="13">
        <v>353</v>
      </c>
      <c r="D10" s="13">
        <v>0</v>
      </c>
      <c r="E10" s="13">
        <v>353</v>
      </c>
      <c r="F10" s="13">
        <v>0</v>
      </c>
      <c r="G10" s="13">
        <v>0</v>
      </c>
      <c r="H10" s="13">
        <v>22</v>
      </c>
      <c r="I10" s="13">
        <v>45</v>
      </c>
      <c r="J10" s="13">
        <v>51</v>
      </c>
      <c r="K10" s="13">
        <v>80</v>
      </c>
      <c r="L10" s="13">
        <v>119</v>
      </c>
      <c r="M10" s="13">
        <v>190</v>
      </c>
      <c r="N10" s="13">
        <v>133</v>
      </c>
      <c r="O10" s="13">
        <v>94</v>
      </c>
      <c r="P10" s="13">
        <v>36</v>
      </c>
      <c r="Q10" s="13">
        <v>32</v>
      </c>
      <c r="R10" s="13">
        <v>57</v>
      </c>
      <c r="S10" s="13">
        <v>32</v>
      </c>
      <c r="T10" s="13">
        <v>16</v>
      </c>
      <c r="U10" s="13">
        <v>48</v>
      </c>
      <c r="V10" s="13">
        <v>88</v>
      </c>
      <c r="W10" s="13">
        <v>84</v>
      </c>
      <c r="X10" s="13">
        <v>56</v>
      </c>
      <c r="Y10" s="13">
        <v>72</v>
      </c>
      <c r="Z10" s="13">
        <v>27</v>
      </c>
      <c r="AA10" s="13">
        <v>2</v>
      </c>
      <c r="AB10" s="13">
        <v>121</v>
      </c>
      <c r="AC10" s="13">
        <v>36</v>
      </c>
      <c r="AD10" s="13">
        <v>10</v>
      </c>
      <c r="AE10" s="13">
        <v>12</v>
      </c>
      <c r="AF10" s="13">
        <v>30</v>
      </c>
      <c r="AG10" s="13">
        <v>8</v>
      </c>
      <c r="AH10" s="13">
        <v>1</v>
      </c>
      <c r="AI10" s="13">
        <v>7</v>
      </c>
      <c r="AJ10" s="13">
        <v>0</v>
      </c>
      <c r="AK10" s="13">
        <v>110</v>
      </c>
      <c r="AL10" s="13">
        <v>1</v>
      </c>
      <c r="AM10" s="13">
        <v>12</v>
      </c>
      <c r="AN10" s="13">
        <v>74</v>
      </c>
      <c r="AO10" s="13">
        <v>134</v>
      </c>
      <c r="AP10" s="13">
        <v>98</v>
      </c>
      <c r="AQ10" s="13">
        <v>9</v>
      </c>
      <c r="AR10" s="8"/>
    </row>
    <row r="11" spans="1:44" x14ac:dyDescent="0.2">
      <c r="A11" s="23"/>
      <c r="B11" s="23"/>
      <c r="C11" s="14" t="s">
        <v>128</v>
      </c>
      <c r="D11" s="14"/>
      <c r="E11" s="15" t="s">
        <v>613</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5" t="s">
        <v>154</v>
      </c>
      <c r="AL11" s="14"/>
      <c r="AM11" s="14"/>
      <c r="AN11" s="14"/>
      <c r="AO11" s="14"/>
      <c r="AP11" s="14"/>
      <c r="AQ11" s="14"/>
      <c r="AR11" s="8"/>
    </row>
    <row r="12" spans="1:44" x14ac:dyDescent="0.2">
      <c r="A12" s="27"/>
      <c r="B12" s="24" t="s">
        <v>88</v>
      </c>
      <c r="C12" s="12">
        <v>0.28390113560449998</v>
      </c>
      <c r="D12" s="12">
        <v>0</v>
      </c>
      <c r="E12" s="12">
        <v>0</v>
      </c>
      <c r="F12" s="12">
        <v>1</v>
      </c>
      <c r="G12" s="12">
        <v>0</v>
      </c>
      <c r="H12" s="12">
        <v>0.28795545149070001</v>
      </c>
      <c r="I12" s="12">
        <v>0.2965253205824</v>
      </c>
      <c r="J12" s="12">
        <v>0.2984660190058</v>
      </c>
      <c r="K12" s="12">
        <v>0.27364410744759998</v>
      </c>
      <c r="L12" s="12">
        <v>0.27263750680229998</v>
      </c>
      <c r="M12" s="12">
        <v>0.28278412309560003</v>
      </c>
      <c r="N12" s="12">
        <v>0.28144538171400002</v>
      </c>
      <c r="O12" s="12">
        <v>0.29534513912970001</v>
      </c>
      <c r="P12" s="12">
        <v>0.30657938206399998</v>
      </c>
      <c r="Q12" s="12">
        <v>0.3372938718481</v>
      </c>
      <c r="R12" s="12">
        <v>0.23951278691299999</v>
      </c>
      <c r="S12" s="12">
        <v>0.26719321846819999</v>
      </c>
      <c r="T12" s="12">
        <v>0.17818848820079999</v>
      </c>
      <c r="U12" s="12">
        <v>0.25927524606739999</v>
      </c>
      <c r="V12" s="12">
        <v>0.29174807109880002</v>
      </c>
      <c r="W12" s="12">
        <v>0.31379581163949999</v>
      </c>
      <c r="X12" s="12">
        <v>0.26870042093879998</v>
      </c>
      <c r="Y12" s="12">
        <v>0.25386742358140002</v>
      </c>
      <c r="Z12" s="12">
        <v>0.23001842634389999</v>
      </c>
      <c r="AA12" s="12">
        <v>0.53203187232250004</v>
      </c>
      <c r="AB12" s="12">
        <v>0.36459676653560003</v>
      </c>
      <c r="AC12" s="12">
        <v>0.26961460363680001</v>
      </c>
      <c r="AD12" s="12">
        <v>0.37001744970060002</v>
      </c>
      <c r="AE12" s="12">
        <v>0.28448400835210003</v>
      </c>
      <c r="AF12" s="12">
        <v>0.19144609161279999</v>
      </c>
      <c r="AG12" s="12">
        <v>0.23203306991270001</v>
      </c>
      <c r="AH12" s="12">
        <v>5.0257760626349998E-2</v>
      </c>
      <c r="AI12" s="12">
        <v>0.18848674004310001</v>
      </c>
      <c r="AJ12" s="12">
        <v>0.53706533547059998</v>
      </c>
      <c r="AK12" s="12">
        <v>0.1891637392146</v>
      </c>
      <c r="AL12" s="12">
        <v>0</v>
      </c>
      <c r="AM12" s="12">
        <v>0.2401436034742</v>
      </c>
      <c r="AN12" s="12">
        <v>0.26377585951780003</v>
      </c>
      <c r="AO12" s="12">
        <v>0.2824055781666</v>
      </c>
      <c r="AP12" s="12">
        <v>0.32120074735510001</v>
      </c>
      <c r="AQ12" s="12">
        <v>0.16130149492259999</v>
      </c>
      <c r="AR12" s="8"/>
    </row>
    <row r="13" spans="1:44" x14ac:dyDescent="0.2">
      <c r="A13" s="23"/>
      <c r="B13" s="23"/>
      <c r="C13" s="13">
        <v>377</v>
      </c>
      <c r="D13" s="13">
        <v>0</v>
      </c>
      <c r="E13" s="13">
        <v>0</v>
      </c>
      <c r="F13" s="13">
        <v>377</v>
      </c>
      <c r="G13" s="13">
        <v>0</v>
      </c>
      <c r="H13" s="13">
        <v>29</v>
      </c>
      <c r="I13" s="13">
        <v>61</v>
      </c>
      <c r="J13" s="13">
        <v>55</v>
      </c>
      <c r="K13" s="13">
        <v>81</v>
      </c>
      <c r="L13" s="13">
        <v>117</v>
      </c>
      <c r="M13" s="13">
        <v>213</v>
      </c>
      <c r="N13" s="13">
        <v>130</v>
      </c>
      <c r="O13" s="13">
        <v>91</v>
      </c>
      <c r="P13" s="13">
        <v>39</v>
      </c>
      <c r="Q13" s="13">
        <v>51</v>
      </c>
      <c r="R13" s="13">
        <v>49</v>
      </c>
      <c r="S13" s="13">
        <v>38</v>
      </c>
      <c r="T13" s="13">
        <v>7</v>
      </c>
      <c r="U13" s="13">
        <v>41</v>
      </c>
      <c r="V13" s="13">
        <v>80</v>
      </c>
      <c r="W13" s="13">
        <v>118</v>
      </c>
      <c r="X13" s="13">
        <v>64</v>
      </c>
      <c r="Y13" s="13">
        <v>63</v>
      </c>
      <c r="Z13" s="13">
        <v>21</v>
      </c>
      <c r="AA13" s="13">
        <v>4</v>
      </c>
      <c r="AB13" s="13">
        <v>187</v>
      </c>
      <c r="AC13" s="13">
        <v>37</v>
      </c>
      <c r="AD13" s="13">
        <v>9</v>
      </c>
      <c r="AE13" s="13">
        <v>16</v>
      </c>
      <c r="AF13" s="13">
        <v>19</v>
      </c>
      <c r="AG13" s="13">
        <v>10</v>
      </c>
      <c r="AH13" s="13">
        <v>1</v>
      </c>
      <c r="AI13" s="13">
        <v>4</v>
      </c>
      <c r="AJ13" s="13">
        <v>1</v>
      </c>
      <c r="AK13" s="13">
        <v>67</v>
      </c>
      <c r="AL13" s="13">
        <v>0</v>
      </c>
      <c r="AM13" s="13">
        <v>14</v>
      </c>
      <c r="AN13" s="13">
        <v>67</v>
      </c>
      <c r="AO13" s="13">
        <v>139</v>
      </c>
      <c r="AP13" s="13">
        <v>122</v>
      </c>
      <c r="AQ13" s="13">
        <v>6</v>
      </c>
      <c r="AR13" s="8"/>
    </row>
    <row r="14" spans="1:44" x14ac:dyDescent="0.2">
      <c r="A14" s="23"/>
      <c r="B14" s="23"/>
      <c r="C14" s="14" t="s">
        <v>128</v>
      </c>
      <c r="D14" s="14"/>
      <c r="E14" s="14"/>
      <c r="F14" s="15" t="s">
        <v>614</v>
      </c>
      <c r="G14" s="14"/>
      <c r="H14" s="14"/>
      <c r="I14" s="14"/>
      <c r="J14" s="14"/>
      <c r="K14" s="14"/>
      <c r="L14" s="14"/>
      <c r="M14" s="14"/>
      <c r="N14" s="14"/>
      <c r="O14" s="14"/>
      <c r="P14" s="14"/>
      <c r="Q14" s="14"/>
      <c r="R14" s="14"/>
      <c r="S14" s="14"/>
      <c r="T14" s="14"/>
      <c r="U14" s="14"/>
      <c r="V14" s="14"/>
      <c r="W14" s="14"/>
      <c r="X14" s="14"/>
      <c r="Y14" s="14"/>
      <c r="Z14" s="14"/>
      <c r="AA14" s="14"/>
      <c r="AB14" s="15" t="s">
        <v>249</v>
      </c>
      <c r="AC14" s="14"/>
      <c r="AD14" s="14"/>
      <c r="AE14" s="14"/>
      <c r="AF14" s="14"/>
      <c r="AG14" s="14"/>
      <c r="AH14" s="14"/>
      <c r="AI14" s="14"/>
      <c r="AJ14" s="14"/>
      <c r="AK14" s="14"/>
      <c r="AL14" s="14"/>
      <c r="AM14" s="14"/>
      <c r="AN14" s="14"/>
      <c r="AO14" s="14"/>
      <c r="AP14" s="14"/>
      <c r="AQ14" s="14"/>
      <c r="AR14" s="8"/>
    </row>
    <row r="15" spans="1:44" x14ac:dyDescent="0.2">
      <c r="A15" s="27"/>
      <c r="B15" s="24" t="s">
        <v>89</v>
      </c>
      <c r="C15" s="12">
        <v>0.23981295925179999</v>
      </c>
      <c r="D15" s="12">
        <v>0</v>
      </c>
      <c r="E15" s="12">
        <v>0</v>
      </c>
      <c r="F15" s="12">
        <v>0</v>
      </c>
      <c r="G15" s="12">
        <v>1</v>
      </c>
      <c r="H15" s="12">
        <v>0.30599837209039998</v>
      </c>
      <c r="I15" s="12">
        <v>0.2327074525042</v>
      </c>
      <c r="J15" s="12">
        <v>0.24735759020100001</v>
      </c>
      <c r="K15" s="12">
        <v>0.24363454457979999</v>
      </c>
      <c r="L15" s="12">
        <v>0.19829387013249999</v>
      </c>
      <c r="M15" s="12">
        <v>0.2327894119493</v>
      </c>
      <c r="N15" s="12">
        <v>0.2447022180998</v>
      </c>
      <c r="O15" s="12">
        <v>0.16258294207060001</v>
      </c>
      <c r="P15" s="12">
        <v>0.2237177117736</v>
      </c>
      <c r="Q15" s="12">
        <v>0.25254482068020001</v>
      </c>
      <c r="R15" s="12">
        <v>0.3149117982038</v>
      </c>
      <c r="S15" s="12">
        <v>0.3382655882801</v>
      </c>
      <c r="T15" s="12">
        <v>0.18496877548169999</v>
      </c>
      <c r="U15" s="12">
        <v>0.24896849473329999</v>
      </c>
      <c r="V15" s="12">
        <v>0.19407010955359999</v>
      </c>
      <c r="W15" s="12">
        <v>0.20019634740510001</v>
      </c>
      <c r="X15" s="12">
        <v>0.29634386651979999</v>
      </c>
      <c r="Y15" s="12">
        <v>0.27334212422490001</v>
      </c>
      <c r="Z15" s="12">
        <v>0.28344513195530002</v>
      </c>
      <c r="AA15" s="12">
        <v>0.30776522842440002</v>
      </c>
      <c r="AB15" s="12">
        <v>0.2422995972593</v>
      </c>
      <c r="AC15" s="12">
        <v>0.21696708574840001</v>
      </c>
      <c r="AD15" s="12">
        <v>0.26552197645019998</v>
      </c>
      <c r="AE15" s="12">
        <v>0.1792413067303</v>
      </c>
      <c r="AF15" s="12">
        <v>0.18471663563579999</v>
      </c>
      <c r="AG15" s="12">
        <v>0.14773858242259999</v>
      </c>
      <c r="AH15" s="12">
        <v>0.36887806535090001</v>
      </c>
      <c r="AI15" s="12">
        <v>3.5847878911919998E-2</v>
      </c>
      <c r="AJ15" s="12">
        <v>0</v>
      </c>
      <c r="AK15" s="12">
        <v>0.28789224875660002</v>
      </c>
      <c r="AL15" s="12">
        <v>0</v>
      </c>
      <c r="AM15" s="12">
        <v>0.26395923599490001</v>
      </c>
      <c r="AN15" s="12">
        <v>0.23405882299649999</v>
      </c>
      <c r="AO15" s="12">
        <v>0.23756902790769999</v>
      </c>
      <c r="AP15" s="12">
        <v>0.2126785032829</v>
      </c>
      <c r="AQ15" s="12">
        <v>0.51817732900979996</v>
      </c>
      <c r="AR15" s="8"/>
    </row>
    <row r="16" spans="1:44" x14ac:dyDescent="0.2">
      <c r="A16" s="23"/>
      <c r="B16" s="23"/>
      <c r="C16" s="13">
        <v>319</v>
      </c>
      <c r="D16" s="13">
        <v>0</v>
      </c>
      <c r="E16" s="13">
        <v>0</v>
      </c>
      <c r="F16" s="13">
        <v>0</v>
      </c>
      <c r="G16" s="13">
        <v>319</v>
      </c>
      <c r="H16" s="13">
        <v>44</v>
      </c>
      <c r="I16" s="13">
        <v>47</v>
      </c>
      <c r="J16" s="13">
        <v>50</v>
      </c>
      <c r="K16" s="13">
        <v>67</v>
      </c>
      <c r="L16" s="13">
        <v>81</v>
      </c>
      <c r="M16" s="13">
        <v>173</v>
      </c>
      <c r="N16" s="13">
        <v>118</v>
      </c>
      <c r="O16" s="13">
        <v>59</v>
      </c>
      <c r="P16" s="13">
        <v>24</v>
      </c>
      <c r="Q16" s="13">
        <v>41</v>
      </c>
      <c r="R16" s="13">
        <v>49</v>
      </c>
      <c r="S16" s="13">
        <v>44</v>
      </c>
      <c r="T16" s="13">
        <v>14</v>
      </c>
      <c r="U16" s="13">
        <v>47</v>
      </c>
      <c r="V16" s="13">
        <v>61</v>
      </c>
      <c r="W16" s="13">
        <v>75</v>
      </c>
      <c r="X16" s="13">
        <v>62</v>
      </c>
      <c r="Y16" s="13">
        <v>66</v>
      </c>
      <c r="Z16" s="13">
        <v>29</v>
      </c>
      <c r="AA16" s="13">
        <v>3</v>
      </c>
      <c r="AB16" s="13">
        <v>132</v>
      </c>
      <c r="AC16" s="13">
        <v>28</v>
      </c>
      <c r="AD16" s="13">
        <v>5</v>
      </c>
      <c r="AE16" s="13">
        <v>11</v>
      </c>
      <c r="AF16" s="13">
        <v>23</v>
      </c>
      <c r="AG16" s="13">
        <v>7</v>
      </c>
      <c r="AH16" s="13">
        <v>2</v>
      </c>
      <c r="AI16" s="13">
        <v>1</v>
      </c>
      <c r="AJ16" s="13">
        <v>0</v>
      </c>
      <c r="AK16" s="13">
        <v>93</v>
      </c>
      <c r="AL16" s="13">
        <v>0</v>
      </c>
      <c r="AM16" s="13">
        <v>15</v>
      </c>
      <c r="AN16" s="13">
        <v>67</v>
      </c>
      <c r="AO16" s="13">
        <v>119</v>
      </c>
      <c r="AP16" s="13">
        <v>79</v>
      </c>
      <c r="AQ16" s="13">
        <v>15</v>
      </c>
      <c r="AR16" s="8"/>
    </row>
    <row r="17" spans="1:44" x14ac:dyDescent="0.2">
      <c r="A17" s="23"/>
      <c r="B17" s="23"/>
      <c r="C17" s="14" t="s">
        <v>128</v>
      </c>
      <c r="D17" s="14"/>
      <c r="E17" s="14"/>
      <c r="F17" s="14"/>
      <c r="G17" s="15" t="s">
        <v>254</v>
      </c>
      <c r="H17" s="14"/>
      <c r="I17" s="14"/>
      <c r="J17" s="14"/>
      <c r="K17" s="14"/>
      <c r="L17" s="14"/>
      <c r="M17" s="14"/>
      <c r="N17" s="14"/>
      <c r="O17" s="14"/>
      <c r="P17" s="14"/>
      <c r="Q17" s="14"/>
      <c r="R17" s="15" t="s">
        <v>133</v>
      </c>
      <c r="S17" s="15" t="s">
        <v>133</v>
      </c>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5" t="s">
        <v>137</v>
      </c>
      <c r="AR17" s="8"/>
    </row>
    <row r="18" spans="1:44" x14ac:dyDescent="0.2">
      <c r="A18" s="27"/>
      <c r="B18" s="24" t="s">
        <v>67</v>
      </c>
      <c r="C18" s="12">
        <v>1</v>
      </c>
      <c r="D18" s="12">
        <v>1</v>
      </c>
      <c r="E18" s="12">
        <v>1</v>
      </c>
      <c r="F18" s="12">
        <v>1</v>
      </c>
      <c r="G18" s="12">
        <v>1</v>
      </c>
      <c r="H18" s="12">
        <v>1</v>
      </c>
      <c r="I18" s="12">
        <v>1</v>
      </c>
      <c r="J18" s="12">
        <v>1</v>
      </c>
      <c r="K18" s="12">
        <v>1</v>
      </c>
      <c r="L18" s="12">
        <v>1</v>
      </c>
      <c r="M18" s="12">
        <v>1</v>
      </c>
      <c r="N18" s="12">
        <v>1</v>
      </c>
      <c r="O18" s="12">
        <v>1</v>
      </c>
      <c r="P18" s="12">
        <v>1</v>
      </c>
      <c r="Q18" s="12">
        <v>1</v>
      </c>
      <c r="R18" s="12">
        <v>1</v>
      </c>
      <c r="S18" s="12">
        <v>1</v>
      </c>
      <c r="T18" s="12">
        <v>1</v>
      </c>
      <c r="U18" s="12">
        <v>1</v>
      </c>
      <c r="V18" s="12">
        <v>1</v>
      </c>
      <c r="W18" s="12">
        <v>1</v>
      </c>
      <c r="X18" s="12">
        <v>1</v>
      </c>
      <c r="Y18" s="12">
        <v>1</v>
      </c>
      <c r="Z18" s="12">
        <v>1</v>
      </c>
      <c r="AA18" s="12">
        <v>1</v>
      </c>
      <c r="AB18" s="12">
        <v>1</v>
      </c>
      <c r="AC18" s="12">
        <v>1</v>
      </c>
      <c r="AD18" s="12">
        <v>1</v>
      </c>
      <c r="AE18" s="12">
        <v>1</v>
      </c>
      <c r="AF18" s="12">
        <v>1</v>
      </c>
      <c r="AG18" s="12">
        <v>1</v>
      </c>
      <c r="AH18" s="12">
        <v>1</v>
      </c>
      <c r="AI18" s="12">
        <v>1</v>
      </c>
      <c r="AJ18" s="12">
        <v>1</v>
      </c>
      <c r="AK18" s="12">
        <v>1</v>
      </c>
      <c r="AL18" s="12">
        <v>1</v>
      </c>
      <c r="AM18" s="12">
        <v>1</v>
      </c>
      <c r="AN18" s="12">
        <v>1</v>
      </c>
      <c r="AO18" s="12">
        <v>1</v>
      </c>
      <c r="AP18" s="12">
        <v>1</v>
      </c>
      <c r="AQ18" s="12">
        <v>1</v>
      </c>
      <c r="AR18" s="8"/>
    </row>
    <row r="19" spans="1:44" x14ac:dyDescent="0.2">
      <c r="A19" s="23"/>
      <c r="B19" s="23"/>
      <c r="C19" s="13">
        <v>1331</v>
      </c>
      <c r="D19" s="13">
        <v>282</v>
      </c>
      <c r="E19" s="13">
        <v>353</v>
      </c>
      <c r="F19" s="13">
        <v>377</v>
      </c>
      <c r="G19" s="13">
        <v>319</v>
      </c>
      <c r="H19" s="13">
        <v>109</v>
      </c>
      <c r="I19" s="13">
        <v>195</v>
      </c>
      <c r="J19" s="13">
        <v>200</v>
      </c>
      <c r="K19" s="13">
        <v>289</v>
      </c>
      <c r="L19" s="13">
        <v>415</v>
      </c>
      <c r="M19" s="13">
        <v>736</v>
      </c>
      <c r="N19" s="13">
        <v>484</v>
      </c>
      <c r="O19" s="13">
        <v>315</v>
      </c>
      <c r="P19" s="13">
        <v>125</v>
      </c>
      <c r="Q19" s="13">
        <v>163</v>
      </c>
      <c r="R19" s="13">
        <v>190</v>
      </c>
      <c r="S19" s="13">
        <v>142</v>
      </c>
      <c r="T19" s="13">
        <v>55</v>
      </c>
      <c r="U19" s="13">
        <v>157</v>
      </c>
      <c r="V19" s="13">
        <v>296</v>
      </c>
      <c r="W19" s="13">
        <v>361</v>
      </c>
      <c r="X19" s="13">
        <v>233</v>
      </c>
      <c r="Y19" s="13">
        <v>252</v>
      </c>
      <c r="Z19" s="13">
        <v>89</v>
      </c>
      <c r="AA19" s="13">
        <v>9</v>
      </c>
      <c r="AB19" s="13">
        <v>551</v>
      </c>
      <c r="AC19" s="13">
        <v>125</v>
      </c>
      <c r="AD19" s="13">
        <v>25</v>
      </c>
      <c r="AE19" s="13">
        <v>54</v>
      </c>
      <c r="AF19" s="13">
        <v>100</v>
      </c>
      <c r="AG19" s="13">
        <v>35</v>
      </c>
      <c r="AH19" s="13">
        <v>5</v>
      </c>
      <c r="AI19" s="13">
        <v>16</v>
      </c>
      <c r="AJ19" s="13">
        <v>3</v>
      </c>
      <c r="AK19" s="13">
        <v>341</v>
      </c>
      <c r="AL19" s="13">
        <v>3</v>
      </c>
      <c r="AM19" s="13">
        <v>62</v>
      </c>
      <c r="AN19" s="13">
        <v>266</v>
      </c>
      <c r="AO19" s="13">
        <v>502</v>
      </c>
      <c r="AP19" s="13">
        <v>366</v>
      </c>
      <c r="AQ19" s="13">
        <v>37</v>
      </c>
      <c r="AR19" s="8"/>
    </row>
    <row r="20" spans="1:44" x14ac:dyDescent="0.2">
      <c r="A20" s="23"/>
      <c r="B20" s="23"/>
      <c r="C20" s="14" t="s">
        <v>128</v>
      </c>
      <c r="D20" s="14" t="s">
        <v>128</v>
      </c>
      <c r="E20" s="14" t="s">
        <v>128</v>
      </c>
      <c r="F20" s="14" t="s">
        <v>128</v>
      </c>
      <c r="G20" s="14" t="s">
        <v>128</v>
      </c>
      <c r="H20" s="14" t="s">
        <v>128</v>
      </c>
      <c r="I20" s="14" t="s">
        <v>128</v>
      </c>
      <c r="J20" s="14" t="s">
        <v>128</v>
      </c>
      <c r="K20" s="14" t="s">
        <v>128</v>
      </c>
      <c r="L20" s="14" t="s">
        <v>128</v>
      </c>
      <c r="M20" s="14" t="s">
        <v>128</v>
      </c>
      <c r="N20" s="14" t="s">
        <v>128</v>
      </c>
      <c r="O20" s="14" t="s">
        <v>128</v>
      </c>
      <c r="P20" s="14" t="s">
        <v>128</v>
      </c>
      <c r="Q20" s="14" t="s">
        <v>128</v>
      </c>
      <c r="R20" s="14" t="s">
        <v>128</v>
      </c>
      <c r="S20" s="14" t="s">
        <v>128</v>
      </c>
      <c r="T20" s="14" t="s">
        <v>128</v>
      </c>
      <c r="U20" s="14" t="s">
        <v>128</v>
      </c>
      <c r="V20" s="14" t="s">
        <v>128</v>
      </c>
      <c r="W20" s="14" t="s">
        <v>128</v>
      </c>
      <c r="X20" s="14" t="s">
        <v>128</v>
      </c>
      <c r="Y20" s="14" t="s">
        <v>128</v>
      </c>
      <c r="Z20" s="14" t="s">
        <v>128</v>
      </c>
      <c r="AA20" s="14" t="s">
        <v>128</v>
      </c>
      <c r="AB20" s="14" t="s">
        <v>128</v>
      </c>
      <c r="AC20" s="14" t="s">
        <v>128</v>
      </c>
      <c r="AD20" s="14" t="s">
        <v>128</v>
      </c>
      <c r="AE20" s="14" t="s">
        <v>128</v>
      </c>
      <c r="AF20" s="14" t="s">
        <v>128</v>
      </c>
      <c r="AG20" s="14" t="s">
        <v>128</v>
      </c>
      <c r="AH20" s="14" t="s">
        <v>128</v>
      </c>
      <c r="AI20" s="14" t="s">
        <v>128</v>
      </c>
      <c r="AJ20" s="14" t="s">
        <v>128</v>
      </c>
      <c r="AK20" s="14" t="s">
        <v>128</v>
      </c>
      <c r="AL20" s="14" t="s">
        <v>128</v>
      </c>
      <c r="AM20" s="14" t="s">
        <v>128</v>
      </c>
      <c r="AN20" s="14" t="s">
        <v>128</v>
      </c>
      <c r="AO20" s="14" t="s">
        <v>128</v>
      </c>
      <c r="AP20" s="14" t="s">
        <v>128</v>
      </c>
      <c r="AQ20" s="14" t="s">
        <v>128</v>
      </c>
      <c r="AR20" s="8"/>
    </row>
    <row r="21" spans="1:44" x14ac:dyDescent="0.2">
      <c r="A21" s="16" t="s">
        <v>143</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row>
    <row r="22" spans="1:44" x14ac:dyDescent="0.2">
      <c r="A22" s="18" t="s">
        <v>144</v>
      </c>
    </row>
  </sheetData>
  <mergeCells count="16">
    <mergeCell ref="B12:B14"/>
    <mergeCell ref="B15:B17"/>
    <mergeCell ref="B18:B20"/>
    <mergeCell ref="A6:A20"/>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3700-000000000000}"/>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R31"/>
  <sheetViews>
    <sheetView workbookViewId="0">
      <pane xSplit="2" ySplit="5" topLeftCell="C6" activePane="bottomRight" state="frozen"/>
      <selection pane="topRight" activeCell="C1" sqref="C1"/>
      <selection pane="bottomLeft" activeCell="A6" sqref="A6"/>
      <selection pane="bottomRight"/>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615</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616</v>
      </c>
      <c r="B6" s="24" t="s">
        <v>617</v>
      </c>
      <c r="C6" s="12">
        <v>1.3938471623700001E-2</v>
      </c>
      <c r="D6" s="12">
        <v>6.709290038804E-2</v>
      </c>
      <c r="E6" s="12">
        <v>0</v>
      </c>
      <c r="F6" s="12">
        <v>0</v>
      </c>
      <c r="G6" s="12">
        <v>0</v>
      </c>
      <c r="H6" s="12">
        <v>8.0348737396249998E-3</v>
      </c>
      <c r="I6" s="12">
        <v>1.8118707073859999E-2</v>
      </c>
      <c r="J6" s="12">
        <v>2.7762287311670002E-3</v>
      </c>
      <c r="K6" s="12">
        <v>1.6130786656630001E-2</v>
      </c>
      <c r="L6" s="12">
        <v>2.1678692019370002E-2</v>
      </c>
      <c r="M6" s="12">
        <v>1.9428607442729999E-2</v>
      </c>
      <c r="N6" s="12">
        <v>9.3578178245760004E-3</v>
      </c>
      <c r="O6" s="12">
        <v>1.9006672244000001E-3</v>
      </c>
      <c r="P6" s="12">
        <v>2.7134895646180001E-2</v>
      </c>
      <c r="Q6" s="12">
        <v>2.9016770079380002E-3</v>
      </c>
      <c r="R6" s="12">
        <v>2.39341043809E-2</v>
      </c>
      <c r="S6" s="12">
        <v>1.4762256784679999E-2</v>
      </c>
      <c r="T6" s="12">
        <v>8.7529737957930009E-2</v>
      </c>
      <c r="U6" s="12">
        <v>8.0345539389050005E-3</v>
      </c>
      <c r="V6" s="12">
        <v>7.3867536173840001E-3</v>
      </c>
      <c r="W6" s="12">
        <v>1.150029030338E-2</v>
      </c>
      <c r="X6" s="12">
        <v>1.322564282146E-2</v>
      </c>
      <c r="Y6" s="12">
        <v>2.7712012913740001E-2</v>
      </c>
      <c r="Z6" s="12">
        <v>2.1675553794619998E-2</v>
      </c>
      <c r="AA6" s="12">
        <v>0</v>
      </c>
      <c r="AB6" s="12">
        <v>1.5938316919310001E-2</v>
      </c>
      <c r="AC6" s="12">
        <v>4.2752689136530001E-3</v>
      </c>
      <c r="AD6" s="12">
        <v>0</v>
      </c>
      <c r="AE6" s="12">
        <v>2.6396745215350001E-2</v>
      </c>
      <c r="AF6" s="12">
        <v>0</v>
      </c>
      <c r="AG6" s="12">
        <v>0</v>
      </c>
      <c r="AH6" s="12">
        <v>0</v>
      </c>
      <c r="AI6" s="12">
        <v>0</v>
      </c>
      <c r="AJ6" s="12">
        <v>0</v>
      </c>
      <c r="AK6" s="12">
        <v>2.3360297814270001E-2</v>
      </c>
      <c r="AL6" s="12">
        <v>0.3784570143407</v>
      </c>
      <c r="AM6" s="12">
        <v>1.54974723096E-2</v>
      </c>
      <c r="AN6" s="12">
        <v>9.71167698894E-3</v>
      </c>
      <c r="AO6" s="12">
        <v>7.8879189608019994E-3</v>
      </c>
      <c r="AP6" s="12">
        <v>2.9343853917810001E-2</v>
      </c>
      <c r="AQ6" s="12">
        <v>0</v>
      </c>
      <c r="AR6" s="8"/>
    </row>
    <row r="7" spans="1:44" x14ac:dyDescent="0.2">
      <c r="A7" s="23"/>
      <c r="B7" s="23"/>
      <c r="C7" s="13">
        <v>21</v>
      </c>
      <c r="D7" s="13">
        <v>21</v>
      </c>
      <c r="E7" s="13">
        <v>0</v>
      </c>
      <c r="F7" s="13">
        <v>0</v>
      </c>
      <c r="G7" s="13">
        <v>0</v>
      </c>
      <c r="H7" s="13">
        <v>1</v>
      </c>
      <c r="I7" s="13">
        <v>5</v>
      </c>
      <c r="J7" s="13">
        <v>1</v>
      </c>
      <c r="K7" s="13">
        <v>5</v>
      </c>
      <c r="L7" s="13">
        <v>8</v>
      </c>
      <c r="M7" s="13">
        <v>13</v>
      </c>
      <c r="N7" s="13">
        <v>7</v>
      </c>
      <c r="O7" s="13">
        <v>1</v>
      </c>
      <c r="P7" s="13">
        <v>5</v>
      </c>
      <c r="Q7" s="13">
        <v>1</v>
      </c>
      <c r="R7" s="13">
        <v>4</v>
      </c>
      <c r="S7" s="13">
        <v>3</v>
      </c>
      <c r="T7" s="13">
        <v>5</v>
      </c>
      <c r="U7" s="13">
        <v>1</v>
      </c>
      <c r="V7" s="13">
        <v>3</v>
      </c>
      <c r="W7" s="13">
        <v>5</v>
      </c>
      <c r="X7" s="13">
        <v>4</v>
      </c>
      <c r="Y7" s="13">
        <v>7</v>
      </c>
      <c r="Z7" s="13">
        <v>2</v>
      </c>
      <c r="AA7" s="13">
        <v>0</v>
      </c>
      <c r="AB7" s="13">
        <v>10</v>
      </c>
      <c r="AC7" s="13">
        <v>1</v>
      </c>
      <c r="AD7" s="13">
        <v>0</v>
      </c>
      <c r="AE7" s="13">
        <v>1</v>
      </c>
      <c r="AF7" s="13">
        <v>0</v>
      </c>
      <c r="AG7" s="13">
        <v>0</v>
      </c>
      <c r="AH7" s="13">
        <v>0</v>
      </c>
      <c r="AI7" s="13">
        <v>0</v>
      </c>
      <c r="AJ7" s="13">
        <v>0</v>
      </c>
      <c r="AK7" s="13">
        <v>9</v>
      </c>
      <c r="AL7" s="13">
        <v>1</v>
      </c>
      <c r="AM7" s="13">
        <v>1</v>
      </c>
      <c r="AN7" s="13">
        <v>4</v>
      </c>
      <c r="AO7" s="13">
        <v>5</v>
      </c>
      <c r="AP7" s="13">
        <v>10</v>
      </c>
      <c r="AQ7" s="13">
        <v>0</v>
      </c>
      <c r="AR7" s="8"/>
    </row>
    <row r="8" spans="1:44" x14ac:dyDescent="0.2">
      <c r="A8" s="23"/>
      <c r="B8" s="23"/>
      <c r="C8" s="14" t="s">
        <v>128</v>
      </c>
      <c r="D8" s="15" t="s">
        <v>541</v>
      </c>
      <c r="E8" s="14"/>
      <c r="F8" s="14"/>
      <c r="G8" s="14"/>
      <c r="H8" s="14"/>
      <c r="I8" s="14"/>
      <c r="J8" s="14"/>
      <c r="K8" s="14"/>
      <c r="L8" s="14"/>
      <c r="M8" s="14"/>
      <c r="N8" s="14"/>
      <c r="O8" s="14"/>
      <c r="P8" s="15" t="s">
        <v>133</v>
      </c>
      <c r="Q8" s="14"/>
      <c r="R8" s="14"/>
      <c r="S8" s="14"/>
      <c r="T8" s="15" t="s">
        <v>238</v>
      </c>
      <c r="U8" s="14"/>
      <c r="V8" s="14"/>
      <c r="W8" s="14"/>
      <c r="X8" s="14"/>
      <c r="Y8" s="14"/>
      <c r="Z8" s="14"/>
      <c r="AA8" s="14"/>
      <c r="AB8" s="14"/>
      <c r="AC8" s="14"/>
      <c r="AD8" s="14"/>
      <c r="AE8" s="14"/>
      <c r="AF8" s="14"/>
      <c r="AG8" s="14"/>
      <c r="AH8" s="14"/>
      <c r="AI8" s="14"/>
      <c r="AJ8" s="14"/>
      <c r="AK8" s="14"/>
      <c r="AL8" s="15" t="s">
        <v>618</v>
      </c>
      <c r="AM8" s="14"/>
      <c r="AN8" s="14"/>
      <c r="AO8" s="14"/>
      <c r="AP8" s="14"/>
      <c r="AQ8" s="14"/>
      <c r="AR8" s="8"/>
    </row>
    <row r="9" spans="1:44" x14ac:dyDescent="0.2">
      <c r="A9" s="27"/>
      <c r="B9" s="24" t="s">
        <v>619</v>
      </c>
      <c r="C9" s="12">
        <v>0.166006177438</v>
      </c>
      <c r="D9" s="12">
        <v>0.33798951491809998</v>
      </c>
      <c r="E9" s="12">
        <v>0.3567077325502</v>
      </c>
      <c r="F9" s="12">
        <v>0</v>
      </c>
      <c r="G9" s="12">
        <v>0</v>
      </c>
      <c r="H9" s="12">
        <v>0.13742964849389999</v>
      </c>
      <c r="I9" s="12">
        <v>0.154609467592</v>
      </c>
      <c r="J9" s="12">
        <v>0.1858052897776</v>
      </c>
      <c r="K9" s="12">
        <v>0.18041238635609999</v>
      </c>
      <c r="L9" s="12">
        <v>0.17753066864520001</v>
      </c>
      <c r="M9" s="12">
        <v>0.16926117634250001</v>
      </c>
      <c r="N9" s="12">
        <v>0.16771430971189999</v>
      </c>
      <c r="O9" s="12">
        <v>0.18079890035679999</v>
      </c>
      <c r="P9" s="12">
        <v>0.17580403970360001</v>
      </c>
      <c r="Q9" s="12">
        <v>0.1822481665939</v>
      </c>
      <c r="R9" s="12">
        <v>0.17111916211539999</v>
      </c>
      <c r="S9" s="12">
        <v>0.1239463574685</v>
      </c>
      <c r="T9" s="12">
        <v>0.1718510417778</v>
      </c>
      <c r="U9" s="12">
        <v>0.19609947937889999</v>
      </c>
      <c r="V9" s="12">
        <v>0.17074408462580001</v>
      </c>
      <c r="W9" s="12">
        <v>0.17111200107339999</v>
      </c>
      <c r="X9" s="12">
        <v>0.1793560410775</v>
      </c>
      <c r="Y9" s="12">
        <v>0.1656383133953</v>
      </c>
      <c r="Z9" s="12">
        <v>0.1590292793849</v>
      </c>
      <c r="AA9" s="12">
        <v>0</v>
      </c>
      <c r="AB9" s="12">
        <v>0.16859894209019999</v>
      </c>
      <c r="AC9" s="12">
        <v>0.21197686796750001</v>
      </c>
      <c r="AD9" s="12">
        <v>0.13960065383039999</v>
      </c>
      <c r="AE9" s="12">
        <v>0.128683963667</v>
      </c>
      <c r="AF9" s="12">
        <v>0.12999729692449999</v>
      </c>
      <c r="AG9" s="12">
        <v>0.2027432406687</v>
      </c>
      <c r="AH9" s="12">
        <v>0.48258572558110002</v>
      </c>
      <c r="AI9" s="12">
        <v>0.10279902289200001</v>
      </c>
      <c r="AJ9" s="12">
        <v>0</v>
      </c>
      <c r="AK9" s="12">
        <v>0.1748849756709</v>
      </c>
      <c r="AL9" s="12">
        <v>0</v>
      </c>
      <c r="AM9" s="12">
        <v>0.19570522702570001</v>
      </c>
      <c r="AN9" s="12">
        <v>0.1666537847257</v>
      </c>
      <c r="AO9" s="12">
        <v>0.16559383228300001</v>
      </c>
      <c r="AP9" s="12">
        <v>0.18217766052270001</v>
      </c>
      <c r="AQ9" s="12">
        <v>9.8064938565429999E-2</v>
      </c>
      <c r="AR9" s="8"/>
    </row>
    <row r="10" spans="1:44" x14ac:dyDescent="0.2">
      <c r="A10" s="23"/>
      <c r="B10" s="23"/>
      <c r="C10" s="13">
        <v>245</v>
      </c>
      <c r="D10" s="13">
        <v>106</v>
      </c>
      <c r="E10" s="13">
        <v>139</v>
      </c>
      <c r="F10" s="13">
        <v>0</v>
      </c>
      <c r="G10" s="13">
        <v>0</v>
      </c>
      <c r="H10" s="13">
        <v>13</v>
      </c>
      <c r="I10" s="13">
        <v>36</v>
      </c>
      <c r="J10" s="13">
        <v>44</v>
      </c>
      <c r="K10" s="13">
        <v>51</v>
      </c>
      <c r="L10" s="13">
        <v>84</v>
      </c>
      <c r="M10" s="13">
        <v>133</v>
      </c>
      <c r="N10" s="13">
        <v>97</v>
      </c>
      <c r="O10" s="13">
        <v>66</v>
      </c>
      <c r="P10" s="13">
        <v>25</v>
      </c>
      <c r="Q10" s="13">
        <v>37</v>
      </c>
      <c r="R10" s="13">
        <v>41</v>
      </c>
      <c r="S10" s="13">
        <v>21</v>
      </c>
      <c r="T10" s="13">
        <v>13</v>
      </c>
      <c r="U10" s="13">
        <v>21</v>
      </c>
      <c r="V10" s="13">
        <v>61</v>
      </c>
      <c r="W10" s="13">
        <v>74</v>
      </c>
      <c r="X10" s="13">
        <v>48</v>
      </c>
      <c r="Y10" s="13">
        <v>42</v>
      </c>
      <c r="Z10" s="13">
        <v>10</v>
      </c>
      <c r="AA10" s="13">
        <v>0</v>
      </c>
      <c r="AB10" s="13">
        <v>110</v>
      </c>
      <c r="AC10" s="13">
        <v>28</v>
      </c>
      <c r="AD10" s="13">
        <v>5</v>
      </c>
      <c r="AE10" s="13">
        <v>8</v>
      </c>
      <c r="AF10" s="13">
        <v>17</v>
      </c>
      <c r="AG10" s="13">
        <v>6</v>
      </c>
      <c r="AH10" s="13">
        <v>1</v>
      </c>
      <c r="AI10" s="13">
        <v>1</v>
      </c>
      <c r="AJ10" s="13">
        <v>0</v>
      </c>
      <c r="AK10" s="13">
        <v>63</v>
      </c>
      <c r="AL10" s="13">
        <v>0</v>
      </c>
      <c r="AM10" s="13">
        <v>12</v>
      </c>
      <c r="AN10" s="13">
        <v>51</v>
      </c>
      <c r="AO10" s="13">
        <v>96</v>
      </c>
      <c r="AP10" s="13">
        <v>69</v>
      </c>
      <c r="AQ10" s="13">
        <v>6</v>
      </c>
      <c r="AR10" s="8"/>
    </row>
    <row r="11" spans="1:44" x14ac:dyDescent="0.2">
      <c r="A11" s="23"/>
      <c r="B11" s="23"/>
      <c r="C11" s="14" t="s">
        <v>128</v>
      </c>
      <c r="D11" s="15" t="s">
        <v>372</v>
      </c>
      <c r="E11" s="15" t="s">
        <v>372</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8"/>
    </row>
    <row r="12" spans="1:44" x14ac:dyDescent="0.2">
      <c r="A12" s="27"/>
      <c r="B12" s="24" t="s">
        <v>620</v>
      </c>
      <c r="C12" s="12">
        <v>0.34406533871450001</v>
      </c>
      <c r="D12" s="12">
        <v>0</v>
      </c>
      <c r="E12" s="12">
        <v>0.31480672525940001</v>
      </c>
      <c r="F12" s="12">
        <v>0.25218031122809997</v>
      </c>
      <c r="G12" s="12">
        <v>0.78366817891170004</v>
      </c>
      <c r="H12" s="12">
        <v>0.41651771214869998</v>
      </c>
      <c r="I12" s="12">
        <v>0.30288990133490001</v>
      </c>
      <c r="J12" s="12">
        <v>0.31412562982909997</v>
      </c>
      <c r="K12" s="12">
        <v>0.42053959046790002</v>
      </c>
      <c r="L12" s="12">
        <v>0.27656694244800001</v>
      </c>
      <c r="M12" s="12">
        <v>0.33212614602309998</v>
      </c>
      <c r="N12" s="12">
        <v>0.34886617589750002</v>
      </c>
      <c r="O12" s="12">
        <v>0.23701814668640001</v>
      </c>
      <c r="P12" s="12">
        <v>0.30158327433600002</v>
      </c>
      <c r="Q12" s="12">
        <v>0.24425440912929999</v>
      </c>
      <c r="R12" s="12">
        <v>0.45298187478860003</v>
      </c>
      <c r="S12" s="12">
        <v>0.46848064211110002</v>
      </c>
      <c r="T12" s="12">
        <v>0.41575323846470003</v>
      </c>
      <c r="U12" s="12">
        <v>0.42542629716489999</v>
      </c>
      <c r="V12" s="12">
        <v>0.2080646681236</v>
      </c>
      <c r="W12" s="12">
        <v>0.28667323542149997</v>
      </c>
      <c r="X12" s="12">
        <v>0.45834855266890001</v>
      </c>
      <c r="Y12" s="12">
        <v>0.38145522977039997</v>
      </c>
      <c r="Z12" s="12">
        <v>0.56173804440570008</v>
      </c>
      <c r="AA12" s="12">
        <v>0.17659806976940001</v>
      </c>
      <c r="AB12" s="12">
        <v>0.25887182083100002</v>
      </c>
      <c r="AC12" s="12">
        <v>0.33653146877419998</v>
      </c>
      <c r="AD12" s="12">
        <v>0.1819344887306</v>
      </c>
      <c r="AE12" s="12">
        <v>0.4220929262982</v>
      </c>
      <c r="AF12" s="12">
        <v>0.37029216286290001</v>
      </c>
      <c r="AG12" s="12">
        <v>0.28667586374269999</v>
      </c>
      <c r="AH12" s="12">
        <v>0.12171353227410001</v>
      </c>
      <c r="AI12" s="12">
        <v>0.34904629643700003</v>
      </c>
      <c r="AJ12" s="12">
        <v>0</v>
      </c>
      <c r="AK12" s="12">
        <v>0.4893839669226</v>
      </c>
      <c r="AL12" s="12">
        <v>0.38487342975450001</v>
      </c>
      <c r="AM12" s="12">
        <v>0.37748839069399998</v>
      </c>
      <c r="AN12" s="12">
        <v>0.34056197300410002</v>
      </c>
      <c r="AO12" s="12">
        <v>0.30642721728819999</v>
      </c>
      <c r="AP12" s="12">
        <v>0.37773594712460001</v>
      </c>
      <c r="AQ12" s="12">
        <v>0.44637294195190003</v>
      </c>
      <c r="AR12" s="8"/>
    </row>
    <row r="13" spans="1:44" x14ac:dyDescent="0.2">
      <c r="A13" s="23"/>
      <c r="B13" s="23"/>
      <c r="C13" s="13">
        <v>475</v>
      </c>
      <c r="D13" s="13">
        <v>0</v>
      </c>
      <c r="E13" s="13">
        <v>107</v>
      </c>
      <c r="F13" s="13">
        <v>107</v>
      </c>
      <c r="G13" s="13">
        <v>261</v>
      </c>
      <c r="H13" s="13">
        <v>49</v>
      </c>
      <c r="I13" s="13">
        <v>60</v>
      </c>
      <c r="J13" s="13">
        <v>68</v>
      </c>
      <c r="K13" s="13">
        <v>124</v>
      </c>
      <c r="L13" s="13">
        <v>123</v>
      </c>
      <c r="M13" s="13">
        <v>256</v>
      </c>
      <c r="N13" s="13">
        <v>176</v>
      </c>
      <c r="O13" s="13">
        <v>85</v>
      </c>
      <c r="P13" s="13">
        <v>36</v>
      </c>
      <c r="Q13" s="13">
        <v>44</v>
      </c>
      <c r="R13" s="13">
        <v>76</v>
      </c>
      <c r="S13" s="13">
        <v>67</v>
      </c>
      <c r="T13" s="13">
        <v>23</v>
      </c>
      <c r="U13" s="13">
        <v>83</v>
      </c>
      <c r="V13" s="13">
        <v>71</v>
      </c>
      <c r="W13" s="13">
        <v>107</v>
      </c>
      <c r="X13" s="13">
        <v>101</v>
      </c>
      <c r="Y13" s="13">
        <v>107</v>
      </c>
      <c r="Z13" s="13">
        <v>52</v>
      </c>
      <c r="AA13" s="13">
        <v>2</v>
      </c>
      <c r="AB13" s="13">
        <v>152</v>
      </c>
      <c r="AC13" s="13">
        <v>42</v>
      </c>
      <c r="AD13" s="13">
        <v>5</v>
      </c>
      <c r="AE13" s="13">
        <v>22</v>
      </c>
      <c r="AF13" s="13">
        <v>45</v>
      </c>
      <c r="AG13" s="13">
        <v>14</v>
      </c>
      <c r="AH13" s="13">
        <v>2</v>
      </c>
      <c r="AI13" s="13">
        <v>7</v>
      </c>
      <c r="AJ13" s="13">
        <v>0</v>
      </c>
      <c r="AK13" s="13">
        <v>161</v>
      </c>
      <c r="AL13" s="13">
        <v>1</v>
      </c>
      <c r="AM13" s="13">
        <v>24</v>
      </c>
      <c r="AN13" s="13">
        <v>90</v>
      </c>
      <c r="AO13" s="13">
        <v>163</v>
      </c>
      <c r="AP13" s="13">
        <v>144</v>
      </c>
      <c r="AQ13" s="13">
        <v>16</v>
      </c>
      <c r="AR13" s="8"/>
    </row>
    <row r="14" spans="1:44" x14ac:dyDescent="0.2">
      <c r="A14" s="23"/>
      <c r="B14" s="23"/>
      <c r="C14" s="14" t="s">
        <v>128</v>
      </c>
      <c r="D14" s="14"/>
      <c r="E14" s="15" t="s">
        <v>154</v>
      </c>
      <c r="F14" s="15" t="s">
        <v>154</v>
      </c>
      <c r="G14" s="15" t="s">
        <v>254</v>
      </c>
      <c r="H14" s="14"/>
      <c r="I14" s="14"/>
      <c r="J14" s="14"/>
      <c r="K14" s="15" t="s">
        <v>137</v>
      </c>
      <c r="L14" s="14"/>
      <c r="M14" s="14"/>
      <c r="N14" s="14"/>
      <c r="O14" s="14"/>
      <c r="P14" s="14"/>
      <c r="Q14" s="14"/>
      <c r="R14" s="15" t="s">
        <v>186</v>
      </c>
      <c r="S14" s="15" t="s">
        <v>149</v>
      </c>
      <c r="T14" s="14"/>
      <c r="U14" s="15" t="s">
        <v>133</v>
      </c>
      <c r="V14" s="14"/>
      <c r="W14" s="14"/>
      <c r="X14" s="15" t="s">
        <v>194</v>
      </c>
      <c r="Y14" s="15" t="s">
        <v>133</v>
      </c>
      <c r="Z14" s="15" t="s">
        <v>194</v>
      </c>
      <c r="AA14" s="14"/>
      <c r="AB14" s="14"/>
      <c r="AC14" s="14"/>
      <c r="AD14" s="14"/>
      <c r="AE14" s="14"/>
      <c r="AF14" s="14"/>
      <c r="AG14" s="14"/>
      <c r="AH14" s="14"/>
      <c r="AI14" s="14"/>
      <c r="AJ14" s="14"/>
      <c r="AK14" s="15" t="s">
        <v>154</v>
      </c>
      <c r="AL14" s="14"/>
      <c r="AM14" s="14"/>
      <c r="AN14" s="14"/>
      <c r="AO14" s="14"/>
      <c r="AP14" s="14"/>
      <c r="AQ14" s="14"/>
      <c r="AR14" s="8"/>
    </row>
    <row r="15" spans="1:44" x14ac:dyDescent="0.2">
      <c r="A15" s="27"/>
      <c r="B15" s="24" t="s">
        <v>621</v>
      </c>
      <c r="C15" s="12">
        <v>0.23221453791550001</v>
      </c>
      <c r="D15" s="12">
        <v>0</v>
      </c>
      <c r="E15" s="12">
        <v>0</v>
      </c>
      <c r="F15" s="12">
        <v>0.65810000048860007</v>
      </c>
      <c r="G15" s="12">
        <v>0.1892274736822</v>
      </c>
      <c r="H15" s="12">
        <v>0.27856046414719998</v>
      </c>
      <c r="I15" s="12">
        <v>0.3141234539253</v>
      </c>
      <c r="J15" s="12">
        <v>0.27204813040839998</v>
      </c>
      <c r="K15" s="12">
        <v>0.139812374184</v>
      </c>
      <c r="L15" s="12">
        <v>0.19825934430889999</v>
      </c>
      <c r="M15" s="12">
        <v>0.25124788983450003</v>
      </c>
      <c r="N15" s="12">
        <v>0.2161614670823</v>
      </c>
      <c r="O15" s="12">
        <v>0.2323732174873</v>
      </c>
      <c r="P15" s="12">
        <v>0.27828722211619999</v>
      </c>
      <c r="Q15" s="12">
        <v>0.31183899618119998</v>
      </c>
      <c r="R15" s="12">
        <v>0.17934186785289999</v>
      </c>
      <c r="S15" s="12">
        <v>0.19811921385430001</v>
      </c>
      <c r="T15" s="12">
        <v>0.1619422696209</v>
      </c>
      <c r="U15" s="12">
        <v>0.2241692172843</v>
      </c>
      <c r="V15" s="12">
        <v>0.26578906353449999</v>
      </c>
      <c r="W15" s="12">
        <v>0.27122456690539998</v>
      </c>
      <c r="X15" s="12">
        <v>0.1821288011329</v>
      </c>
      <c r="Y15" s="12">
        <v>0.20464989524220001</v>
      </c>
      <c r="Z15" s="12">
        <v>0.16065336494079999</v>
      </c>
      <c r="AA15" s="12">
        <v>0.73181823350269992</v>
      </c>
      <c r="AB15" s="12">
        <v>0.35612438136800001</v>
      </c>
      <c r="AC15" s="12">
        <v>0.21090558707240001</v>
      </c>
      <c r="AD15" s="12">
        <v>0.51066875376059995</v>
      </c>
      <c r="AE15" s="12">
        <v>8.9796067072630006E-2</v>
      </c>
      <c r="AF15" s="12">
        <v>3.9323837969869997E-2</v>
      </c>
      <c r="AG15" s="12">
        <v>5.864521663161E-2</v>
      </c>
      <c r="AH15" s="12">
        <v>0.2974222937032</v>
      </c>
      <c r="AI15" s="12">
        <v>3.3994144284660001E-2</v>
      </c>
      <c r="AJ15" s="12">
        <v>0.53706533547059998</v>
      </c>
      <c r="AK15" s="12">
        <v>0.1185297986308</v>
      </c>
      <c r="AL15" s="12">
        <v>0</v>
      </c>
      <c r="AM15" s="12">
        <v>0.12058924380490001</v>
      </c>
      <c r="AN15" s="12">
        <v>0.2190364588515</v>
      </c>
      <c r="AO15" s="12">
        <v>0.25718653093760002</v>
      </c>
      <c r="AP15" s="12">
        <v>0.22544538544129999</v>
      </c>
      <c r="AQ15" s="12">
        <v>0.2820782531696</v>
      </c>
      <c r="AR15" s="8"/>
    </row>
    <row r="16" spans="1:44" x14ac:dyDescent="0.2">
      <c r="A16" s="23"/>
      <c r="B16" s="23"/>
      <c r="C16" s="13">
        <v>287</v>
      </c>
      <c r="D16" s="13">
        <v>0</v>
      </c>
      <c r="E16" s="13">
        <v>0</v>
      </c>
      <c r="F16" s="13">
        <v>234</v>
      </c>
      <c r="G16" s="13">
        <v>53</v>
      </c>
      <c r="H16" s="13">
        <v>33</v>
      </c>
      <c r="I16" s="13">
        <v>62</v>
      </c>
      <c r="J16" s="13">
        <v>50</v>
      </c>
      <c r="K16" s="13">
        <v>41</v>
      </c>
      <c r="L16" s="13">
        <v>78</v>
      </c>
      <c r="M16" s="13">
        <v>169</v>
      </c>
      <c r="N16" s="13">
        <v>94</v>
      </c>
      <c r="O16" s="13">
        <v>68</v>
      </c>
      <c r="P16" s="13">
        <v>35</v>
      </c>
      <c r="Q16" s="13">
        <v>45</v>
      </c>
      <c r="R16" s="13">
        <v>34</v>
      </c>
      <c r="S16" s="13">
        <v>25</v>
      </c>
      <c r="T16" s="13">
        <v>5</v>
      </c>
      <c r="U16" s="13">
        <v>29</v>
      </c>
      <c r="V16" s="13">
        <v>71</v>
      </c>
      <c r="W16" s="13">
        <v>96</v>
      </c>
      <c r="X16" s="13">
        <v>40</v>
      </c>
      <c r="Y16" s="13">
        <v>43</v>
      </c>
      <c r="Z16" s="13">
        <v>12</v>
      </c>
      <c r="AA16" s="13">
        <v>6</v>
      </c>
      <c r="AB16" s="13">
        <v>174</v>
      </c>
      <c r="AC16" s="13">
        <v>30</v>
      </c>
      <c r="AD16" s="13">
        <v>9</v>
      </c>
      <c r="AE16" s="13">
        <v>6</v>
      </c>
      <c r="AF16" s="13">
        <v>5</v>
      </c>
      <c r="AG16" s="13">
        <v>2</v>
      </c>
      <c r="AH16" s="13">
        <v>1</v>
      </c>
      <c r="AI16" s="13">
        <v>1</v>
      </c>
      <c r="AJ16" s="13">
        <v>1</v>
      </c>
      <c r="AK16" s="13">
        <v>36</v>
      </c>
      <c r="AL16" s="13">
        <v>0</v>
      </c>
      <c r="AM16" s="13">
        <v>7</v>
      </c>
      <c r="AN16" s="13">
        <v>56</v>
      </c>
      <c r="AO16" s="13">
        <v>118</v>
      </c>
      <c r="AP16" s="13">
        <v>79</v>
      </c>
      <c r="AQ16" s="13">
        <v>7</v>
      </c>
      <c r="AR16" s="8"/>
    </row>
    <row r="17" spans="1:44" x14ac:dyDescent="0.2">
      <c r="A17" s="23"/>
      <c r="B17" s="23"/>
      <c r="C17" s="14" t="s">
        <v>128</v>
      </c>
      <c r="D17" s="14"/>
      <c r="E17" s="14"/>
      <c r="F17" s="15" t="s">
        <v>614</v>
      </c>
      <c r="G17" s="15" t="s">
        <v>173</v>
      </c>
      <c r="H17" s="14"/>
      <c r="I17" s="15" t="s">
        <v>132</v>
      </c>
      <c r="J17" s="15" t="s">
        <v>132</v>
      </c>
      <c r="K17" s="14"/>
      <c r="L17" s="14"/>
      <c r="M17" s="14"/>
      <c r="N17" s="14"/>
      <c r="O17" s="14"/>
      <c r="P17" s="14"/>
      <c r="Q17" s="14"/>
      <c r="R17" s="14"/>
      <c r="S17" s="14"/>
      <c r="T17" s="14"/>
      <c r="U17" s="14"/>
      <c r="V17" s="14"/>
      <c r="W17" s="14"/>
      <c r="X17" s="14"/>
      <c r="Y17" s="14"/>
      <c r="Z17" s="14"/>
      <c r="AA17" s="15" t="s">
        <v>622</v>
      </c>
      <c r="AB17" s="15" t="s">
        <v>623</v>
      </c>
      <c r="AC17" s="15" t="s">
        <v>137</v>
      </c>
      <c r="AD17" s="15" t="s">
        <v>623</v>
      </c>
      <c r="AE17" s="14"/>
      <c r="AF17" s="14"/>
      <c r="AG17" s="14"/>
      <c r="AH17" s="14"/>
      <c r="AI17" s="14"/>
      <c r="AJ17" s="15" t="s">
        <v>137</v>
      </c>
      <c r="AK17" s="14"/>
      <c r="AL17" s="14"/>
      <c r="AM17" s="14"/>
      <c r="AN17" s="14"/>
      <c r="AO17" s="14"/>
      <c r="AP17" s="14"/>
      <c r="AQ17" s="14"/>
      <c r="AR17" s="8"/>
    </row>
    <row r="18" spans="1:44" x14ac:dyDescent="0.2">
      <c r="A18" s="27"/>
      <c r="B18" s="24" t="s">
        <v>624</v>
      </c>
      <c r="C18" s="12">
        <v>6.0176223695000003E-2</v>
      </c>
      <c r="D18" s="12">
        <v>0</v>
      </c>
      <c r="E18" s="12">
        <v>0.2240890718195</v>
      </c>
      <c r="F18" s="12">
        <v>0</v>
      </c>
      <c r="G18" s="12">
        <v>0</v>
      </c>
      <c r="H18" s="12">
        <v>1.8618935787069999E-2</v>
      </c>
      <c r="I18" s="12">
        <v>3.1464684145750002E-2</v>
      </c>
      <c r="J18" s="12">
        <v>4.122750938638E-2</v>
      </c>
      <c r="K18" s="12">
        <v>6.7867929590550005E-2</v>
      </c>
      <c r="L18" s="12">
        <v>0.1099967104148</v>
      </c>
      <c r="M18" s="12">
        <v>6.2695950906539996E-2</v>
      </c>
      <c r="N18" s="12">
        <v>5.5832821179509988E-2</v>
      </c>
      <c r="O18" s="12">
        <v>9.9650838367219996E-2</v>
      </c>
      <c r="P18" s="12">
        <v>9.6687783647890005E-2</v>
      </c>
      <c r="Q18" s="12">
        <v>4.8544403412410002E-2</v>
      </c>
      <c r="R18" s="12">
        <v>6.7644183560310003E-2</v>
      </c>
      <c r="S18" s="12">
        <v>2.3613691775639999E-2</v>
      </c>
      <c r="T18" s="12">
        <v>1.1377605145619999E-2</v>
      </c>
      <c r="U18" s="12">
        <v>2.7235037786619998E-2</v>
      </c>
      <c r="V18" s="12">
        <v>9.1152054368339994E-2</v>
      </c>
      <c r="W18" s="12">
        <v>6.8327395855109996E-2</v>
      </c>
      <c r="X18" s="12">
        <v>4.5029843560680002E-2</v>
      </c>
      <c r="Y18" s="12">
        <v>3.3478063825169997E-2</v>
      </c>
      <c r="Z18" s="12">
        <v>2.8239827502529999E-2</v>
      </c>
      <c r="AA18" s="12">
        <v>9.1583696727890004E-2</v>
      </c>
      <c r="AB18" s="12">
        <v>5.1930954478070002E-2</v>
      </c>
      <c r="AC18" s="12">
        <v>3.8257896118160002E-2</v>
      </c>
      <c r="AD18" s="12">
        <v>5.7184767581819999E-2</v>
      </c>
      <c r="AE18" s="12">
        <v>8.0826122897450003E-2</v>
      </c>
      <c r="AF18" s="12">
        <v>9.4119926578029992E-2</v>
      </c>
      <c r="AG18" s="12">
        <v>8.0819985674090003E-2</v>
      </c>
      <c r="AH18" s="12">
        <v>0</v>
      </c>
      <c r="AI18" s="12">
        <v>0.14290097190340001</v>
      </c>
      <c r="AJ18" s="12">
        <v>0</v>
      </c>
      <c r="AK18" s="12">
        <v>5.9549256523710001E-2</v>
      </c>
      <c r="AL18" s="12">
        <v>0</v>
      </c>
      <c r="AM18" s="12">
        <v>1.655856271246E-2</v>
      </c>
      <c r="AN18" s="12">
        <v>6.7337136323510002E-2</v>
      </c>
      <c r="AO18" s="12">
        <v>7.3927064923610009E-2</v>
      </c>
      <c r="AP18" s="12">
        <v>4.3281785114640002E-2</v>
      </c>
      <c r="AQ18" s="12">
        <v>0</v>
      </c>
      <c r="AR18" s="8"/>
    </row>
    <row r="19" spans="1:44" x14ac:dyDescent="0.2">
      <c r="A19" s="23"/>
      <c r="B19" s="23"/>
      <c r="C19" s="13">
        <v>71</v>
      </c>
      <c r="D19" s="13">
        <v>0</v>
      </c>
      <c r="E19" s="13">
        <v>71</v>
      </c>
      <c r="F19" s="13">
        <v>0</v>
      </c>
      <c r="G19" s="13">
        <v>0</v>
      </c>
      <c r="H19" s="13">
        <v>2</v>
      </c>
      <c r="I19" s="13">
        <v>5</v>
      </c>
      <c r="J19" s="13">
        <v>6</v>
      </c>
      <c r="K19" s="13">
        <v>14</v>
      </c>
      <c r="L19" s="13">
        <v>36</v>
      </c>
      <c r="M19" s="13">
        <v>39</v>
      </c>
      <c r="N19" s="13">
        <v>24</v>
      </c>
      <c r="O19" s="13">
        <v>28</v>
      </c>
      <c r="P19" s="13">
        <v>8</v>
      </c>
      <c r="Q19" s="13">
        <v>7</v>
      </c>
      <c r="R19" s="13">
        <v>13</v>
      </c>
      <c r="S19" s="13">
        <v>3</v>
      </c>
      <c r="T19" s="13">
        <v>1</v>
      </c>
      <c r="U19" s="13">
        <v>4</v>
      </c>
      <c r="V19" s="13">
        <v>23</v>
      </c>
      <c r="W19" s="13">
        <v>21</v>
      </c>
      <c r="X19" s="13">
        <v>7</v>
      </c>
      <c r="Y19" s="13">
        <v>10</v>
      </c>
      <c r="Z19" s="13">
        <v>2</v>
      </c>
      <c r="AA19" s="13">
        <v>1</v>
      </c>
      <c r="AB19" s="13">
        <v>25</v>
      </c>
      <c r="AC19" s="13">
        <v>5</v>
      </c>
      <c r="AD19" s="13">
        <v>2</v>
      </c>
      <c r="AE19" s="13">
        <v>4</v>
      </c>
      <c r="AF19" s="13">
        <v>9</v>
      </c>
      <c r="AG19" s="13">
        <v>2</v>
      </c>
      <c r="AH19" s="13">
        <v>0</v>
      </c>
      <c r="AI19" s="13">
        <v>2</v>
      </c>
      <c r="AJ19" s="13">
        <v>0</v>
      </c>
      <c r="AK19" s="13">
        <v>18</v>
      </c>
      <c r="AL19" s="13">
        <v>0</v>
      </c>
      <c r="AM19" s="13">
        <v>1</v>
      </c>
      <c r="AN19" s="13">
        <v>16</v>
      </c>
      <c r="AO19" s="13">
        <v>33</v>
      </c>
      <c r="AP19" s="13">
        <v>14</v>
      </c>
      <c r="AQ19" s="13">
        <v>0</v>
      </c>
      <c r="AR19" s="8"/>
    </row>
    <row r="20" spans="1:44" x14ac:dyDescent="0.2">
      <c r="A20" s="23"/>
      <c r="B20" s="23"/>
      <c r="C20" s="14" t="s">
        <v>128</v>
      </c>
      <c r="D20" s="14"/>
      <c r="E20" s="15" t="s">
        <v>613</v>
      </c>
      <c r="F20" s="14"/>
      <c r="G20" s="14"/>
      <c r="H20" s="14"/>
      <c r="I20" s="14"/>
      <c r="J20" s="14"/>
      <c r="K20" s="14"/>
      <c r="L20" s="15" t="s">
        <v>133</v>
      </c>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8"/>
    </row>
    <row r="21" spans="1:44" x14ac:dyDescent="0.2">
      <c r="A21" s="27"/>
      <c r="B21" s="24" t="s">
        <v>625</v>
      </c>
      <c r="C21" s="12">
        <v>7.7967085049240006E-2</v>
      </c>
      <c r="D21" s="12">
        <v>0.37529493993149998</v>
      </c>
      <c r="E21" s="12">
        <v>0</v>
      </c>
      <c r="F21" s="12">
        <v>0</v>
      </c>
      <c r="G21" s="12">
        <v>0</v>
      </c>
      <c r="H21" s="12">
        <v>5.4970399411089998E-2</v>
      </c>
      <c r="I21" s="12">
        <v>6.0784704028390001E-2</v>
      </c>
      <c r="J21" s="12">
        <v>7.4683262120349994E-2</v>
      </c>
      <c r="K21" s="12">
        <v>9.3299769806379995E-2</v>
      </c>
      <c r="L21" s="12">
        <v>8.3780191053339989E-2</v>
      </c>
      <c r="M21" s="12">
        <v>8.0828537497990002E-2</v>
      </c>
      <c r="N21" s="12">
        <v>7.3254043221120002E-2</v>
      </c>
      <c r="O21" s="12">
        <v>8.6371222035020012E-2</v>
      </c>
      <c r="P21" s="12">
        <v>4.757456982832E-2</v>
      </c>
      <c r="Q21" s="12">
        <v>4.3105204648989988E-2</v>
      </c>
      <c r="R21" s="12">
        <v>7.7345904820940004E-2</v>
      </c>
      <c r="S21" s="12">
        <v>7.1561486257670004E-2</v>
      </c>
      <c r="T21" s="12">
        <v>0.1334681703718</v>
      </c>
      <c r="U21" s="12">
        <v>7.7417384045840004E-2</v>
      </c>
      <c r="V21" s="12">
        <v>8.0936400409210005E-2</v>
      </c>
      <c r="W21" s="12">
        <v>7.6392771019099998E-2</v>
      </c>
      <c r="X21" s="12">
        <v>5.3052582483060003E-2</v>
      </c>
      <c r="Y21" s="12">
        <v>0.1092381205895</v>
      </c>
      <c r="Z21" s="12">
        <v>2.6561822319500002E-2</v>
      </c>
      <c r="AA21" s="12">
        <v>0</v>
      </c>
      <c r="AB21" s="12">
        <v>6.5273704510059996E-2</v>
      </c>
      <c r="AC21" s="12">
        <v>7.3665153999140004E-2</v>
      </c>
      <c r="AD21" s="12">
        <v>2.3536009693089999E-2</v>
      </c>
      <c r="AE21" s="12">
        <v>0.13123530514779999</v>
      </c>
      <c r="AF21" s="12">
        <v>0.1034253179834</v>
      </c>
      <c r="AG21" s="12">
        <v>0.13277171322170001</v>
      </c>
      <c r="AH21" s="12">
        <v>9.8278448441639993E-2</v>
      </c>
      <c r="AI21" s="12">
        <v>0.2640943608488</v>
      </c>
      <c r="AJ21" s="12">
        <v>0.46293466452940002</v>
      </c>
      <c r="AK21" s="12">
        <v>6.4649387351569998E-2</v>
      </c>
      <c r="AL21" s="12">
        <v>0.23666955590479999</v>
      </c>
      <c r="AM21" s="12">
        <v>0.14974951239299999</v>
      </c>
      <c r="AN21" s="12">
        <v>4.8396799901680013E-2</v>
      </c>
      <c r="AO21" s="12">
        <v>9.9637907993979993E-2</v>
      </c>
      <c r="AP21" s="12">
        <v>4.2982400768340007E-2</v>
      </c>
      <c r="AQ21" s="12">
        <v>0.11328815782560001</v>
      </c>
      <c r="AR21" s="8"/>
    </row>
    <row r="22" spans="1:44" x14ac:dyDescent="0.2">
      <c r="A22" s="23"/>
      <c r="B22" s="23"/>
      <c r="C22" s="13">
        <v>110</v>
      </c>
      <c r="D22" s="13">
        <v>110</v>
      </c>
      <c r="E22" s="13">
        <v>0</v>
      </c>
      <c r="F22" s="13">
        <v>0</v>
      </c>
      <c r="G22" s="13">
        <v>0</v>
      </c>
      <c r="H22" s="13">
        <v>6</v>
      </c>
      <c r="I22" s="13">
        <v>12</v>
      </c>
      <c r="J22" s="13">
        <v>14</v>
      </c>
      <c r="K22" s="13">
        <v>27</v>
      </c>
      <c r="L22" s="13">
        <v>37</v>
      </c>
      <c r="M22" s="13">
        <v>63</v>
      </c>
      <c r="N22" s="13">
        <v>37</v>
      </c>
      <c r="O22" s="13">
        <v>28</v>
      </c>
      <c r="P22" s="13">
        <v>8</v>
      </c>
      <c r="Q22" s="13">
        <v>11</v>
      </c>
      <c r="R22" s="13">
        <v>15</v>
      </c>
      <c r="S22" s="13">
        <v>11</v>
      </c>
      <c r="T22" s="13">
        <v>6</v>
      </c>
      <c r="U22" s="13">
        <v>9</v>
      </c>
      <c r="V22" s="13">
        <v>26</v>
      </c>
      <c r="W22" s="13">
        <v>29</v>
      </c>
      <c r="X22" s="13">
        <v>17</v>
      </c>
      <c r="Y22" s="13">
        <v>22</v>
      </c>
      <c r="Z22" s="13">
        <v>5</v>
      </c>
      <c r="AA22" s="13">
        <v>0</v>
      </c>
      <c r="AB22" s="13">
        <v>35</v>
      </c>
      <c r="AC22" s="13">
        <v>7</v>
      </c>
      <c r="AD22" s="13">
        <v>1</v>
      </c>
      <c r="AE22" s="13">
        <v>10</v>
      </c>
      <c r="AF22" s="13">
        <v>11</v>
      </c>
      <c r="AG22" s="13">
        <v>4</v>
      </c>
      <c r="AH22" s="13">
        <v>1</v>
      </c>
      <c r="AI22" s="13">
        <v>3</v>
      </c>
      <c r="AJ22" s="13">
        <v>2</v>
      </c>
      <c r="AK22" s="13">
        <v>26</v>
      </c>
      <c r="AL22" s="13">
        <v>1</v>
      </c>
      <c r="AM22" s="13">
        <v>9</v>
      </c>
      <c r="AN22" s="13">
        <v>20</v>
      </c>
      <c r="AO22" s="13">
        <v>47</v>
      </c>
      <c r="AP22" s="13">
        <v>18</v>
      </c>
      <c r="AQ22" s="13">
        <v>4</v>
      </c>
      <c r="AR22" s="8"/>
    </row>
    <row r="23" spans="1:44" x14ac:dyDescent="0.2">
      <c r="A23" s="23"/>
      <c r="B23" s="23"/>
      <c r="C23" s="14" t="s">
        <v>128</v>
      </c>
      <c r="D23" s="15" t="s">
        <v>541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8"/>
    </row>
    <row r="24" spans="1:44" x14ac:dyDescent="0.2">
      <c r="A24" s="27"/>
      <c r="B24" s="24" t="s">
        <v>626</v>
      </c>
      <c r="C24" s="12">
        <v>0.1056321655641</v>
      </c>
      <c r="D24" s="12">
        <v>0.21962264476230001</v>
      </c>
      <c r="E24" s="12">
        <v>0.104396470371</v>
      </c>
      <c r="F24" s="12">
        <v>8.9719688283320012E-2</v>
      </c>
      <c r="G24" s="12">
        <v>2.710434740612E-2</v>
      </c>
      <c r="H24" s="12">
        <v>8.5867966272420007E-2</v>
      </c>
      <c r="I24" s="12">
        <v>0.1180090818998</v>
      </c>
      <c r="J24" s="12">
        <v>0.109333949747</v>
      </c>
      <c r="K24" s="12">
        <v>8.1937162938399991E-2</v>
      </c>
      <c r="L24" s="12">
        <v>0.13218745111040001</v>
      </c>
      <c r="M24" s="12">
        <v>8.4411691952639992E-2</v>
      </c>
      <c r="N24" s="12">
        <v>0.12881336508310001</v>
      </c>
      <c r="O24" s="12">
        <v>0.1618870078428</v>
      </c>
      <c r="P24" s="12">
        <v>7.2928214721810006E-2</v>
      </c>
      <c r="Q24" s="12">
        <v>0.1671071430263</v>
      </c>
      <c r="R24" s="12">
        <v>2.7632902481049999E-2</v>
      </c>
      <c r="S24" s="12">
        <v>9.9516351748080004E-2</v>
      </c>
      <c r="T24" s="12">
        <v>1.8077936661179999E-2</v>
      </c>
      <c r="U24" s="12">
        <v>4.1618030400589999E-2</v>
      </c>
      <c r="V24" s="12">
        <v>0.1759269753212</v>
      </c>
      <c r="W24" s="12">
        <v>0.1147697394221</v>
      </c>
      <c r="X24" s="12">
        <v>6.8858536255470004E-2</v>
      </c>
      <c r="Y24" s="12">
        <v>7.7828364263720001E-2</v>
      </c>
      <c r="Z24" s="12">
        <v>4.2102107651930003E-2</v>
      </c>
      <c r="AA24" s="12">
        <v>0</v>
      </c>
      <c r="AB24" s="12">
        <v>8.3261879803289987E-2</v>
      </c>
      <c r="AC24" s="12">
        <v>0.1243877571549</v>
      </c>
      <c r="AD24" s="12">
        <v>8.7075326403499992E-2</v>
      </c>
      <c r="AE24" s="12">
        <v>0.12096886970159999</v>
      </c>
      <c r="AF24" s="12">
        <v>0.26284145768130002</v>
      </c>
      <c r="AG24" s="12">
        <v>0.2383439800612</v>
      </c>
      <c r="AH24" s="12">
        <v>0</v>
      </c>
      <c r="AI24" s="12">
        <v>0.1071652036341</v>
      </c>
      <c r="AJ24" s="12">
        <v>0</v>
      </c>
      <c r="AK24" s="12">
        <v>6.9642317086189995E-2</v>
      </c>
      <c r="AL24" s="12">
        <v>0</v>
      </c>
      <c r="AM24" s="12">
        <v>0.12441159106040001</v>
      </c>
      <c r="AN24" s="12">
        <v>0.14830217020459999</v>
      </c>
      <c r="AO24" s="12">
        <v>8.9339527612849995E-2</v>
      </c>
      <c r="AP24" s="12">
        <v>9.9032967110689998E-2</v>
      </c>
      <c r="AQ24" s="12">
        <v>6.0195708487400003E-2</v>
      </c>
      <c r="AR24" s="8"/>
    </row>
    <row r="25" spans="1:44" x14ac:dyDescent="0.2">
      <c r="A25" s="23"/>
      <c r="B25" s="23"/>
      <c r="C25" s="13">
        <v>122</v>
      </c>
      <c r="D25" s="13">
        <v>45</v>
      </c>
      <c r="E25" s="13">
        <v>36</v>
      </c>
      <c r="F25" s="13">
        <v>36</v>
      </c>
      <c r="G25" s="13">
        <v>5</v>
      </c>
      <c r="H25" s="13">
        <v>5</v>
      </c>
      <c r="I25" s="13">
        <v>15</v>
      </c>
      <c r="J25" s="13">
        <v>17</v>
      </c>
      <c r="K25" s="13">
        <v>27</v>
      </c>
      <c r="L25" s="13">
        <v>49</v>
      </c>
      <c r="M25" s="13">
        <v>63</v>
      </c>
      <c r="N25" s="13">
        <v>49</v>
      </c>
      <c r="O25" s="13">
        <v>39</v>
      </c>
      <c r="P25" s="13">
        <v>8</v>
      </c>
      <c r="Q25" s="13">
        <v>18</v>
      </c>
      <c r="R25" s="13">
        <v>7</v>
      </c>
      <c r="S25" s="13">
        <v>12</v>
      </c>
      <c r="T25" s="13">
        <v>2</v>
      </c>
      <c r="U25" s="13">
        <v>10</v>
      </c>
      <c r="V25" s="13">
        <v>41</v>
      </c>
      <c r="W25" s="13">
        <v>29</v>
      </c>
      <c r="X25" s="13">
        <v>16</v>
      </c>
      <c r="Y25" s="13">
        <v>21</v>
      </c>
      <c r="Z25" s="13">
        <v>6</v>
      </c>
      <c r="AA25" s="13">
        <v>0</v>
      </c>
      <c r="AB25" s="13">
        <v>45</v>
      </c>
      <c r="AC25" s="13">
        <v>12</v>
      </c>
      <c r="AD25" s="13">
        <v>3</v>
      </c>
      <c r="AE25" s="13">
        <v>3</v>
      </c>
      <c r="AF25" s="13">
        <v>13</v>
      </c>
      <c r="AG25" s="13">
        <v>7</v>
      </c>
      <c r="AH25" s="13">
        <v>0</v>
      </c>
      <c r="AI25" s="13">
        <v>2</v>
      </c>
      <c r="AJ25" s="13">
        <v>0</v>
      </c>
      <c r="AK25" s="13">
        <v>28</v>
      </c>
      <c r="AL25" s="13">
        <v>0</v>
      </c>
      <c r="AM25" s="13">
        <v>8</v>
      </c>
      <c r="AN25" s="13">
        <v>29</v>
      </c>
      <c r="AO25" s="13">
        <v>40</v>
      </c>
      <c r="AP25" s="13">
        <v>32</v>
      </c>
      <c r="AQ25" s="13">
        <v>4</v>
      </c>
      <c r="AR25" s="8"/>
    </row>
    <row r="26" spans="1:44" x14ac:dyDescent="0.2">
      <c r="A26" s="23"/>
      <c r="B26" s="23"/>
      <c r="C26" s="14" t="s">
        <v>128</v>
      </c>
      <c r="D26" s="15" t="s">
        <v>627</v>
      </c>
      <c r="E26" s="14"/>
      <c r="F26" s="14"/>
      <c r="G26" s="14"/>
      <c r="H26" s="14"/>
      <c r="I26" s="14"/>
      <c r="J26" s="14"/>
      <c r="K26" s="14"/>
      <c r="L26" s="14"/>
      <c r="M26" s="14"/>
      <c r="N26" s="14"/>
      <c r="O26" s="15" t="s">
        <v>628</v>
      </c>
      <c r="P26" s="14"/>
      <c r="Q26" s="15" t="s">
        <v>629</v>
      </c>
      <c r="R26" s="14"/>
      <c r="S26" s="14"/>
      <c r="T26" s="14"/>
      <c r="U26" s="14"/>
      <c r="V26" s="15" t="s">
        <v>137</v>
      </c>
      <c r="W26" s="14"/>
      <c r="X26" s="14"/>
      <c r="Y26" s="14"/>
      <c r="Z26" s="14"/>
      <c r="AA26" s="14"/>
      <c r="AB26" s="14"/>
      <c r="AC26" s="14"/>
      <c r="AD26" s="14"/>
      <c r="AE26" s="14"/>
      <c r="AF26" s="15" t="s">
        <v>630</v>
      </c>
      <c r="AG26" s="14"/>
      <c r="AH26" s="14"/>
      <c r="AI26" s="14"/>
      <c r="AJ26" s="14"/>
      <c r="AK26" s="14"/>
      <c r="AL26" s="14"/>
      <c r="AM26" s="14"/>
      <c r="AN26" s="14"/>
      <c r="AO26" s="14"/>
      <c r="AP26" s="14"/>
      <c r="AQ26" s="14"/>
      <c r="AR26" s="8"/>
    </row>
    <row r="27" spans="1:44" x14ac:dyDescent="0.2">
      <c r="A27" s="27"/>
      <c r="B27" s="24" t="s">
        <v>67</v>
      </c>
      <c r="C27" s="12">
        <v>1</v>
      </c>
      <c r="D27" s="12">
        <v>1</v>
      </c>
      <c r="E27" s="12">
        <v>1</v>
      </c>
      <c r="F27" s="12">
        <v>1</v>
      </c>
      <c r="G27" s="12">
        <v>1</v>
      </c>
      <c r="H27" s="12">
        <v>1</v>
      </c>
      <c r="I27" s="12">
        <v>1</v>
      </c>
      <c r="J27" s="12">
        <v>1</v>
      </c>
      <c r="K27" s="12">
        <v>1</v>
      </c>
      <c r="L27" s="12">
        <v>1</v>
      </c>
      <c r="M27" s="12">
        <v>1</v>
      </c>
      <c r="N27" s="12">
        <v>1</v>
      </c>
      <c r="O27" s="12">
        <v>1</v>
      </c>
      <c r="P27" s="12">
        <v>1</v>
      </c>
      <c r="Q27" s="12">
        <v>1</v>
      </c>
      <c r="R27" s="12">
        <v>1</v>
      </c>
      <c r="S27" s="12">
        <v>1</v>
      </c>
      <c r="T27" s="12">
        <v>1</v>
      </c>
      <c r="U27" s="12">
        <v>1</v>
      </c>
      <c r="V27" s="12">
        <v>1</v>
      </c>
      <c r="W27" s="12">
        <v>1</v>
      </c>
      <c r="X27" s="12">
        <v>1</v>
      </c>
      <c r="Y27" s="12">
        <v>1</v>
      </c>
      <c r="Z27" s="12">
        <v>1</v>
      </c>
      <c r="AA27" s="12">
        <v>1</v>
      </c>
      <c r="AB27" s="12">
        <v>1</v>
      </c>
      <c r="AC27" s="12">
        <v>1</v>
      </c>
      <c r="AD27" s="12">
        <v>1</v>
      </c>
      <c r="AE27" s="12">
        <v>1</v>
      </c>
      <c r="AF27" s="12">
        <v>1</v>
      </c>
      <c r="AG27" s="12">
        <v>1</v>
      </c>
      <c r="AH27" s="12">
        <v>1</v>
      </c>
      <c r="AI27" s="12">
        <v>1</v>
      </c>
      <c r="AJ27" s="12">
        <v>1</v>
      </c>
      <c r="AK27" s="12">
        <v>1</v>
      </c>
      <c r="AL27" s="12">
        <v>1</v>
      </c>
      <c r="AM27" s="12">
        <v>1</v>
      </c>
      <c r="AN27" s="12">
        <v>1</v>
      </c>
      <c r="AO27" s="12">
        <v>1</v>
      </c>
      <c r="AP27" s="12">
        <v>1</v>
      </c>
      <c r="AQ27" s="12">
        <v>1</v>
      </c>
      <c r="AR27" s="8"/>
    </row>
    <row r="28" spans="1:44" x14ac:dyDescent="0.2">
      <c r="A28" s="23"/>
      <c r="B28" s="23"/>
      <c r="C28" s="13">
        <v>1331</v>
      </c>
      <c r="D28" s="13">
        <v>282</v>
      </c>
      <c r="E28" s="13">
        <v>353</v>
      </c>
      <c r="F28" s="13">
        <v>377</v>
      </c>
      <c r="G28" s="13">
        <v>319</v>
      </c>
      <c r="H28" s="13">
        <v>109</v>
      </c>
      <c r="I28" s="13">
        <v>195</v>
      </c>
      <c r="J28" s="13">
        <v>200</v>
      </c>
      <c r="K28" s="13">
        <v>289</v>
      </c>
      <c r="L28" s="13">
        <v>415</v>
      </c>
      <c r="M28" s="13">
        <v>736</v>
      </c>
      <c r="N28" s="13">
        <v>484</v>
      </c>
      <c r="O28" s="13">
        <v>315</v>
      </c>
      <c r="P28" s="13">
        <v>125</v>
      </c>
      <c r="Q28" s="13">
        <v>163</v>
      </c>
      <c r="R28" s="13">
        <v>190</v>
      </c>
      <c r="S28" s="13">
        <v>142</v>
      </c>
      <c r="T28" s="13">
        <v>55</v>
      </c>
      <c r="U28" s="13">
        <v>157</v>
      </c>
      <c r="V28" s="13">
        <v>296</v>
      </c>
      <c r="W28" s="13">
        <v>361</v>
      </c>
      <c r="X28" s="13">
        <v>233</v>
      </c>
      <c r="Y28" s="13">
        <v>252</v>
      </c>
      <c r="Z28" s="13">
        <v>89</v>
      </c>
      <c r="AA28" s="13">
        <v>9</v>
      </c>
      <c r="AB28" s="13">
        <v>551</v>
      </c>
      <c r="AC28" s="13">
        <v>125</v>
      </c>
      <c r="AD28" s="13">
        <v>25</v>
      </c>
      <c r="AE28" s="13">
        <v>54</v>
      </c>
      <c r="AF28" s="13">
        <v>100</v>
      </c>
      <c r="AG28" s="13">
        <v>35</v>
      </c>
      <c r="AH28" s="13">
        <v>5</v>
      </c>
      <c r="AI28" s="13">
        <v>16</v>
      </c>
      <c r="AJ28" s="13">
        <v>3</v>
      </c>
      <c r="AK28" s="13">
        <v>341</v>
      </c>
      <c r="AL28" s="13">
        <v>3</v>
      </c>
      <c r="AM28" s="13">
        <v>62</v>
      </c>
      <c r="AN28" s="13">
        <v>266</v>
      </c>
      <c r="AO28" s="13">
        <v>502</v>
      </c>
      <c r="AP28" s="13">
        <v>366</v>
      </c>
      <c r="AQ28" s="13">
        <v>37</v>
      </c>
      <c r="AR28" s="8"/>
    </row>
    <row r="29" spans="1:44" x14ac:dyDescent="0.2">
      <c r="A29" s="23"/>
      <c r="B29" s="23"/>
      <c r="C29" s="14" t="s">
        <v>128</v>
      </c>
      <c r="D29" s="14" t="s">
        <v>128</v>
      </c>
      <c r="E29" s="14" t="s">
        <v>128</v>
      </c>
      <c r="F29" s="14" t="s">
        <v>128</v>
      </c>
      <c r="G29" s="14" t="s">
        <v>128</v>
      </c>
      <c r="H29" s="14" t="s">
        <v>128</v>
      </c>
      <c r="I29" s="14" t="s">
        <v>128</v>
      </c>
      <c r="J29" s="14" t="s">
        <v>128</v>
      </c>
      <c r="K29" s="14" t="s">
        <v>128</v>
      </c>
      <c r="L29" s="14" t="s">
        <v>128</v>
      </c>
      <c r="M29" s="14" t="s">
        <v>128</v>
      </c>
      <c r="N29" s="14" t="s">
        <v>128</v>
      </c>
      <c r="O29" s="14" t="s">
        <v>128</v>
      </c>
      <c r="P29" s="14" t="s">
        <v>128</v>
      </c>
      <c r="Q29" s="14" t="s">
        <v>128</v>
      </c>
      <c r="R29" s="14" t="s">
        <v>128</v>
      </c>
      <c r="S29" s="14" t="s">
        <v>128</v>
      </c>
      <c r="T29" s="14" t="s">
        <v>128</v>
      </c>
      <c r="U29" s="14" t="s">
        <v>128</v>
      </c>
      <c r="V29" s="14" t="s">
        <v>128</v>
      </c>
      <c r="W29" s="14" t="s">
        <v>128</v>
      </c>
      <c r="X29" s="14" t="s">
        <v>128</v>
      </c>
      <c r="Y29" s="14" t="s">
        <v>128</v>
      </c>
      <c r="Z29" s="14" t="s">
        <v>128</v>
      </c>
      <c r="AA29" s="14" t="s">
        <v>128</v>
      </c>
      <c r="AB29" s="14" t="s">
        <v>128</v>
      </c>
      <c r="AC29" s="14" t="s">
        <v>128</v>
      </c>
      <c r="AD29" s="14" t="s">
        <v>128</v>
      </c>
      <c r="AE29" s="14" t="s">
        <v>128</v>
      </c>
      <c r="AF29" s="14" t="s">
        <v>128</v>
      </c>
      <c r="AG29" s="14" t="s">
        <v>128</v>
      </c>
      <c r="AH29" s="14" t="s">
        <v>128</v>
      </c>
      <c r="AI29" s="14" t="s">
        <v>128</v>
      </c>
      <c r="AJ29" s="14" t="s">
        <v>128</v>
      </c>
      <c r="AK29" s="14" t="s">
        <v>128</v>
      </c>
      <c r="AL29" s="14" t="s">
        <v>128</v>
      </c>
      <c r="AM29" s="14" t="s">
        <v>128</v>
      </c>
      <c r="AN29" s="14" t="s">
        <v>128</v>
      </c>
      <c r="AO29" s="14" t="s">
        <v>128</v>
      </c>
      <c r="AP29" s="14" t="s">
        <v>128</v>
      </c>
      <c r="AQ29" s="14" t="s">
        <v>128</v>
      </c>
      <c r="AR29" s="8"/>
    </row>
    <row r="30" spans="1:44" x14ac:dyDescent="0.2">
      <c r="A30" s="16" t="s">
        <v>143</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4" x14ac:dyDescent="0.2">
      <c r="A31" s="18" t="s">
        <v>144</v>
      </c>
    </row>
  </sheetData>
  <mergeCells count="19">
    <mergeCell ref="B27:B29"/>
    <mergeCell ref="A6:A29"/>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38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2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209</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210</v>
      </c>
      <c r="B6" s="24" t="s">
        <v>211</v>
      </c>
      <c r="C6" s="12">
        <v>0.29592328760969999</v>
      </c>
      <c r="D6" s="12">
        <v>0.34637510891649997</v>
      </c>
      <c r="E6" s="12">
        <v>0.32198882809989998</v>
      </c>
      <c r="F6" s="12">
        <v>0.25934232425069997</v>
      </c>
      <c r="G6" s="12">
        <v>0.26532342086639998</v>
      </c>
      <c r="H6" s="12">
        <v>0.2399484974312</v>
      </c>
      <c r="I6" s="12">
        <v>0.26860444249049997</v>
      </c>
      <c r="J6" s="12">
        <v>0.32596707603399999</v>
      </c>
      <c r="K6" s="12">
        <v>0.33813605916470002</v>
      </c>
      <c r="L6" s="12">
        <v>0.30833095571090002</v>
      </c>
      <c r="M6" s="12">
        <v>0.35800588692079999</v>
      </c>
      <c r="N6" s="12">
        <v>0.23263219216479999</v>
      </c>
      <c r="O6" s="12">
        <v>0.46662403523950002</v>
      </c>
      <c r="P6" s="12">
        <v>0.36407314981369998</v>
      </c>
      <c r="Q6" s="12">
        <v>0.4249097289398</v>
      </c>
      <c r="R6" s="12">
        <v>0.29357392318749997</v>
      </c>
      <c r="S6" s="12">
        <v>5.6575679039099998E-2</v>
      </c>
      <c r="T6" s="12">
        <v>1.821832718642E-2</v>
      </c>
      <c r="U6" s="12">
        <v>3.8374524761659999E-2</v>
      </c>
      <c r="V6" s="12">
        <v>0.5850059063702</v>
      </c>
      <c r="W6" s="12">
        <v>0.35703926651989998</v>
      </c>
      <c r="X6" s="12">
        <v>0.21755902960849999</v>
      </c>
      <c r="Y6" s="12">
        <v>4.5530475423610002E-2</v>
      </c>
      <c r="Z6" s="12">
        <v>6.4238929377819998E-2</v>
      </c>
      <c r="AA6" s="12">
        <v>0.55797320042940002</v>
      </c>
      <c r="AB6" s="12">
        <v>0.30027440677310002</v>
      </c>
      <c r="AC6" s="12">
        <v>0.37046121751099997</v>
      </c>
      <c r="AD6" s="12">
        <v>0.18795528872760001</v>
      </c>
      <c r="AE6" s="12">
        <v>0.34346445782200002</v>
      </c>
      <c r="AF6" s="12">
        <v>0.45975835026529999</v>
      </c>
      <c r="AG6" s="12">
        <v>0.29028945595900002</v>
      </c>
      <c r="AH6" s="12">
        <v>0.83026577991059991</v>
      </c>
      <c r="AI6" s="12">
        <v>6.3192310633920001E-2</v>
      </c>
      <c r="AJ6" s="12">
        <v>0</v>
      </c>
      <c r="AK6" s="12">
        <v>0.20547706485260001</v>
      </c>
      <c r="AL6" s="12">
        <v>0</v>
      </c>
      <c r="AM6" s="12">
        <v>0.32912414168510001</v>
      </c>
      <c r="AN6" s="12">
        <v>0.35264516766940002</v>
      </c>
      <c r="AO6" s="12">
        <v>0.28742132904239998</v>
      </c>
      <c r="AP6" s="12">
        <v>0.23843020142269999</v>
      </c>
      <c r="AQ6" s="12">
        <v>0.47288288534590001</v>
      </c>
      <c r="AR6" s="8"/>
    </row>
    <row r="7" spans="1:44" x14ac:dyDescent="0.2">
      <c r="A7" s="23"/>
      <c r="B7" s="23"/>
      <c r="C7" s="13">
        <v>382</v>
      </c>
      <c r="D7" s="13">
        <v>93</v>
      </c>
      <c r="E7" s="13">
        <v>108</v>
      </c>
      <c r="F7" s="13">
        <v>104</v>
      </c>
      <c r="G7" s="13">
        <v>77</v>
      </c>
      <c r="H7" s="13">
        <v>26</v>
      </c>
      <c r="I7" s="13">
        <v>52</v>
      </c>
      <c r="J7" s="13">
        <v>64</v>
      </c>
      <c r="K7" s="13">
        <v>87</v>
      </c>
      <c r="L7" s="13">
        <v>122</v>
      </c>
      <c r="M7" s="13">
        <v>251</v>
      </c>
      <c r="N7" s="13">
        <v>99</v>
      </c>
      <c r="O7" s="13">
        <v>149</v>
      </c>
      <c r="P7" s="13">
        <v>39</v>
      </c>
      <c r="Q7" s="13">
        <v>67</v>
      </c>
      <c r="R7" s="13">
        <v>63</v>
      </c>
      <c r="S7" s="13">
        <v>6</v>
      </c>
      <c r="T7" s="13">
        <v>3</v>
      </c>
      <c r="U7" s="13">
        <v>3</v>
      </c>
      <c r="V7" s="13">
        <v>171</v>
      </c>
      <c r="W7" s="13">
        <v>122</v>
      </c>
      <c r="X7" s="13">
        <v>48</v>
      </c>
      <c r="Y7" s="13">
        <v>10</v>
      </c>
      <c r="Z7" s="13">
        <v>3</v>
      </c>
      <c r="AA7" s="13">
        <v>5</v>
      </c>
      <c r="AB7" s="13">
        <v>173</v>
      </c>
      <c r="AC7" s="13">
        <v>48</v>
      </c>
      <c r="AD7" s="13">
        <v>7</v>
      </c>
      <c r="AE7" s="13">
        <v>18</v>
      </c>
      <c r="AF7" s="13">
        <v>34</v>
      </c>
      <c r="AG7" s="13">
        <v>9</v>
      </c>
      <c r="AH7" s="13">
        <v>3</v>
      </c>
      <c r="AI7" s="13">
        <v>1</v>
      </c>
      <c r="AJ7" s="13">
        <v>0</v>
      </c>
      <c r="AK7" s="13">
        <v>69</v>
      </c>
      <c r="AL7" s="13">
        <v>0</v>
      </c>
      <c r="AM7" s="13">
        <v>25</v>
      </c>
      <c r="AN7" s="13">
        <v>92</v>
      </c>
      <c r="AO7" s="13">
        <v>140</v>
      </c>
      <c r="AP7" s="13">
        <v>88</v>
      </c>
      <c r="AQ7" s="13">
        <v>12</v>
      </c>
      <c r="AR7" s="8"/>
    </row>
    <row r="8" spans="1:44" x14ac:dyDescent="0.2">
      <c r="A8" s="23"/>
      <c r="B8" s="23"/>
      <c r="C8" s="14" t="s">
        <v>128</v>
      </c>
      <c r="D8" s="14"/>
      <c r="E8" s="14"/>
      <c r="F8" s="14"/>
      <c r="G8" s="14"/>
      <c r="H8" s="14"/>
      <c r="I8" s="14"/>
      <c r="J8" s="14"/>
      <c r="K8" s="14"/>
      <c r="L8" s="14"/>
      <c r="M8" s="15" t="s">
        <v>197</v>
      </c>
      <c r="N8" s="14"/>
      <c r="O8" s="15" t="s">
        <v>212</v>
      </c>
      <c r="P8" s="15" t="s">
        <v>213</v>
      </c>
      <c r="Q8" s="15" t="s">
        <v>214</v>
      </c>
      <c r="R8" s="15" t="s">
        <v>215</v>
      </c>
      <c r="S8" s="14"/>
      <c r="T8" s="14"/>
      <c r="U8" s="14"/>
      <c r="V8" s="15" t="s">
        <v>216</v>
      </c>
      <c r="W8" s="15" t="s">
        <v>161</v>
      </c>
      <c r="X8" s="15" t="s">
        <v>132</v>
      </c>
      <c r="Y8" s="14"/>
      <c r="Z8" s="14"/>
      <c r="AA8" s="15" t="s">
        <v>161</v>
      </c>
      <c r="AB8" s="14"/>
      <c r="AC8" s="14"/>
      <c r="AD8" s="14"/>
      <c r="AE8" s="14"/>
      <c r="AF8" s="15" t="s">
        <v>166</v>
      </c>
      <c r="AG8" s="14"/>
      <c r="AH8" s="15" t="s">
        <v>166</v>
      </c>
      <c r="AI8" s="14"/>
      <c r="AJ8" s="14"/>
      <c r="AK8" s="14"/>
      <c r="AL8" s="14"/>
      <c r="AM8" s="14"/>
      <c r="AN8" s="14"/>
      <c r="AO8" s="14"/>
      <c r="AP8" s="14"/>
      <c r="AQ8" s="14"/>
      <c r="AR8" s="8"/>
    </row>
    <row r="9" spans="1:44" x14ac:dyDescent="0.2">
      <c r="A9" s="27"/>
      <c r="B9" s="24" t="s">
        <v>217</v>
      </c>
      <c r="C9" s="12">
        <v>0.1989175407314</v>
      </c>
      <c r="D9" s="12">
        <v>0.19851230099639999</v>
      </c>
      <c r="E9" s="12">
        <v>0.19970560690959999</v>
      </c>
      <c r="F9" s="12">
        <v>0.19556306438400001</v>
      </c>
      <c r="G9" s="12">
        <v>0.20234602611890001</v>
      </c>
      <c r="H9" s="12">
        <v>0.25017469695509997</v>
      </c>
      <c r="I9" s="12">
        <v>0.15808589404599999</v>
      </c>
      <c r="J9" s="12">
        <v>0.20031675189520001</v>
      </c>
      <c r="K9" s="12">
        <v>0.1932214906885</v>
      </c>
      <c r="L9" s="12">
        <v>0.20484829230480001</v>
      </c>
      <c r="M9" s="12">
        <v>0.20471065555840001</v>
      </c>
      <c r="N9" s="12">
        <v>0.19800775247579999</v>
      </c>
      <c r="O9" s="12">
        <v>0.27462698792090001</v>
      </c>
      <c r="P9" s="12">
        <v>0.1902996672384</v>
      </c>
      <c r="Q9" s="12">
        <v>0.20037433231490001</v>
      </c>
      <c r="R9" s="12">
        <v>0.2109909900278</v>
      </c>
      <c r="S9" s="12">
        <v>8.3167214306179987E-2</v>
      </c>
      <c r="T9" s="12">
        <v>0.2422775283312</v>
      </c>
      <c r="U9" s="12">
        <v>0.10952588397769999</v>
      </c>
      <c r="V9" s="12">
        <v>0.19990525167709999</v>
      </c>
      <c r="W9" s="12">
        <v>0.26269942028979998</v>
      </c>
      <c r="X9" s="12">
        <v>0.2223088258897</v>
      </c>
      <c r="Y9" s="12">
        <v>0.1397183684784</v>
      </c>
      <c r="Z9" s="12">
        <v>8.9830299326160004E-2</v>
      </c>
      <c r="AA9" s="12">
        <v>0</v>
      </c>
      <c r="AB9" s="12">
        <v>0.26388649001850001</v>
      </c>
      <c r="AC9" s="12">
        <v>0.16032806550090001</v>
      </c>
      <c r="AD9" s="12">
        <v>1.7492680938220002E-2</v>
      </c>
      <c r="AE9" s="12">
        <v>0.11596761248780001</v>
      </c>
      <c r="AF9" s="12">
        <v>0.18818345465799999</v>
      </c>
      <c r="AG9" s="12">
        <v>0.16310538026890001</v>
      </c>
      <c r="AH9" s="12">
        <v>0</v>
      </c>
      <c r="AI9" s="12">
        <v>9.9454779870519996E-2</v>
      </c>
      <c r="AJ9" s="12">
        <v>0</v>
      </c>
      <c r="AK9" s="12">
        <v>0.1558938137533</v>
      </c>
      <c r="AL9" s="12">
        <v>0.6215429856593</v>
      </c>
      <c r="AM9" s="12">
        <v>0.232639365253</v>
      </c>
      <c r="AN9" s="12">
        <v>0.21295421978340001</v>
      </c>
      <c r="AO9" s="12">
        <v>0.19993049285190001</v>
      </c>
      <c r="AP9" s="12">
        <v>0.1928821162221</v>
      </c>
      <c r="AQ9" s="12">
        <v>0.1031387465643</v>
      </c>
      <c r="AR9" s="8"/>
    </row>
    <row r="10" spans="1:44" x14ac:dyDescent="0.2">
      <c r="A10" s="23"/>
      <c r="B10" s="23"/>
      <c r="C10" s="13">
        <v>248</v>
      </c>
      <c r="D10" s="13">
        <v>54</v>
      </c>
      <c r="E10" s="13">
        <v>62</v>
      </c>
      <c r="F10" s="13">
        <v>64</v>
      </c>
      <c r="G10" s="13">
        <v>68</v>
      </c>
      <c r="H10" s="13">
        <v>26</v>
      </c>
      <c r="I10" s="13">
        <v>31</v>
      </c>
      <c r="J10" s="13">
        <v>40</v>
      </c>
      <c r="K10" s="13">
        <v>55</v>
      </c>
      <c r="L10" s="13">
        <v>74</v>
      </c>
      <c r="M10" s="13">
        <v>143</v>
      </c>
      <c r="N10" s="13">
        <v>88</v>
      </c>
      <c r="O10" s="13">
        <v>79</v>
      </c>
      <c r="P10" s="13">
        <v>30</v>
      </c>
      <c r="Q10" s="13">
        <v>35</v>
      </c>
      <c r="R10" s="13">
        <v>32</v>
      </c>
      <c r="S10" s="13">
        <v>15</v>
      </c>
      <c r="T10" s="13">
        <v>7</v>
      </c>
      <c r="U10" s="13">
        <v>9</v>
      </c>
      <c r="V10" s="13">
        <v>63</v>
      </c>
      <c r="W10" s="13">
        <v>92</v>
      </c>
      <c r="X10" s="13">
        <v>47</v>
      </c>
      <c r="Y10" s="13">
        <v>28</v>
      </c>
      <c r="Z10" s="13">
        <v>5</v>
      </c>
      <c r="AA10" s="13">
        <v>0</v>
      </c>
      <c r="AB10" s="13">
        <v>138</v>
      </c>
      <c r="AC10" s="13">
        <v>22</v>
      </c>
      <c r="AD10" s="13">
        <v>1</v>
      </c>
      <c r="AE10" s="13">
        <v>7</v>
      </c>
      <c r="AF10" s="13">
        <v>16</v>
      </c>
      <c r="AG10" s="13">
        <v>5</v>
      </c>
      <c r="AH10" s="13">
        <v>0</v>
      </c>
      <c r="AI10" s="13">
        <v>2</v>
      </c>
      <c r="AJ10" s="13">
        <v>0</v>
      </c>
      <c r="AK10" s="13">
        <v>43</v>
      </c>
      <c r="AL10" s="13">
        <v>2</v>
      </c>
      <c r="AM10" s="13">
        <v>11</v>
      </c>
      <c r="AN10" s="13">
        <v>53</v>
      </c>
      <c r="AO10" s="13">
        <v>87</v>
      </c>
      <c r="AP10" s="13">
        <v>73</v>
      </c>
      <c r="AQ10" s="13">
        <v>7</v>
      </c>
      <c r="AR10" s="8"/>
    </row>
    <row r="11" spans="1:44" x14ac:dyDescent="0.2">
      <c r="A11" s="23"/>
      <c r="B11" s="23"/>
      <c r="C11" s="14" t="s">
        <v>128</v>
      </c>
      <c r="D11" s="14"/>
      <c r="E11" s="14"/>
      <c r="F11" s="14"/>
      <c r="G11" s="14"/>
      <c r="H11" s="14"/>
      <c r="I11" s="14"/>
      <c r="J11" s="14"/>
      <c r="K11" s="14"/>
      <c r="L11" s="14"/>
      <c r="M11" s="14"/>
      <c r="N11" s="14"/>
      <c r="O11" s="15" t="s">
        <v>175</v>
      </c>
      <c r="P11" s="14"/>
      <c r="Q11" s="14"/>
      <c r="R11" s="14"/>
      <c r="S11" s="14"/>
      <c r="T11" s="14"/>
      <c r="U11" s="14"/>
      <c r="V11" s="14"/>
      <c r="W11" s="14"/>
      <c r="X11" s="14"/>
      <c r="Y11" s="14"/>
      <c r="Z11" s="14"/>
      <c r="AA11" s="14"/>
      <c r="AB11" s="15" t="s">
        <v>218</v>
      </c>
      <c r="AC11" s="14"/>
      <c r="AD11" s="14"/>
      <c r="AE11" s="14"/>
      <c r="AF11" s="14"/>
      <c r="AG11" s="14"/>
      <c r="AH11" s="14"/>
      <c r="AI11" s="14"/>
      <c r="AJ11" s="14"/>
      <c r="AK11" s="14"/>
      <c r="AL11" s="14"/>
      <c r="AM11" s="14"/>
      <c r="AN11" s="14"/>
      <c r="AO11" s="14"/>
      <c r="AP11" s="14"/>
      <c r="AQ11" s="14"/>
      <c r="AR11" s="8"/>
    </row>
    <row r="12" spans="1:44" x14ac:dyDescent="0.2">
      <c r="A12" s="27"/>
      <c r="B12" s="24" t="s">
        <v>219</v>
      </c>
      <c r="C12" s="12">
        <v>0.4210704730946</v>
      </c>
      <c r="D12" s="12">
        <v>0.39052524103449998</v>
      </c>
      <c r="E12" s="12">
        <v>0.37816588491980002</v>
      </c>
      <c r="F12" s="12">
        <v>0.46287160209520001</v>
      </c>
      <c r="G12" s="12">
        <v>0.4469208539067</v>
      </c>
      <c r="H12" s="12">
        <v>0.37154632599839998</v>
      </c>
      <c r="I12" s="12">
        <v>0.39913463142</v>
      </c>
      <c r="J12" s="12">
        <v>0.41718105261409999</v>
      </c>
      <c r="K12" s="12">
        <v>0.41987962401430001</v>
      </c>
      <c r="L12" s="12">
        <v>0.45108265247529999</v>
      </c>
      <c r="M12" s="12">
        <v>0.34988193231429998</v>
      </c>
      <c r="N12" s="12">
        <v>0.48767525280320001</v>
      </c>
      <c r="O12" s="12">
        <v>0.23461639626710001</v>
      </c>
      <c r="P12" s="12">
        <v>0.347857783102</v>
      </c>
      <c r="Q12" s="12">
        <v>0.31441167938730002</v>
      </c>
      <c r="R12" s="12">
        <v>0.40355920173400001</v>
      </c>
      <c r="S12" s="12">
        <v>0.7316591620120001</v>
      </c>
      <c r="T12" s="12">
        <v>0.65447555492289988</v>
      </c>
      <c r="U12" s="12">
        <v>0.65976960372689997</v>
      </c>
      <c r="V12" s="12">
        <v>0.1775452837483</v>
      </c>
      <c r="W12" s="12">
        <v>0.31837338528499998</v>
      </c>
      <c r="X12" s="12">
        <v>0.48704240268249999</v>
      </c>
      <c r="Y12" s="12">
        <v>0.68752814940840001</v>
      </c>
      <c r="Z12" s="12">
        <v>0.60710447536260004</v>
      </c>
      <c r="AA12" s="12">
        <v>0.35044310284270003</v>
      </c>
      <c r="AB12" s="12">
        <v>0.3761261234471</v>
      </c>
      <c r="AC12" s="12">
        <v>0.4175626071904</v>
      </c>
      <c r="AD12" s="12">
        <v>0.57003511911040006</v>
      </c>
      <c r="AE12" s="12">
        <v>0.50134325565589999</v>
      </c>
      <c r="AF12" s="12">
        <v>0.32328974109359998</v>
      </c>
      <c r="AG12" s="12">
        <v>0.49944722630299998</v>
      </c>
      <c r="AH12" s="12">
        <v>0.16973422008940001</v>
      </c>
      <c r="AI12" s="12">
        <v>0.62863791898080001</v>
      </c>
      <c r="AJ12" s="12">
        <v>1</v>
      </c>
      <c r="AK12" s="12">
        <v>0.48030734947390002</v>
      </c>
      <c r="AL12" s="12">
        <v>0.3784570143407</v>
      </c>
      <c r="AM12" s="12">
        <v>0.391634252939</v>
      </c>
      <c r="AN12" s="12">
        <v>0.32983232327770001</v>
      </c>
      <c r="AO12" s="12">
        <v>0.43505643945019989</v>
      </c>
      <c r="AP12" s="12">
        <v>0.4822039358106</v>
      </c>
      <c r="AQ12" s="12">
        <v>0.31011789982299998</v>
      </c>
      <c r="AR12" s="8"/>
    </row>
    <row r="13" spans="1:44" x14ac:dyDescent="0.2">
      <c r="A13" s="23"/>
      <c r="B13" s="23"/>
      <c r="C13" s="13">
        <v>589</v>
      </c>
      <c r="D13" s="13">
        <v>121</v>
      </c>
      <c r="E13" s="13">
        <v>146</v>
      </c>
      <c r="F13" s="13">
        <v>172</v>
      </c>
      <c r="G13" s="13">
        <v>150</v>
      </c>
      <c r="H13" s="13">
        <v>42</v>
      </c>
      <c r="I13" s="13">
        <v>82</v>
      </c>
      <c r="J13" s="13">
        <v>81</v>
      </c>
      <c r="K13" s="13">
        <v>130</v>
      </c>
      <c r="L13" s="13">
        <v>199</v>
      </c>
      <c r="M13" s="13">
        <v>286</v>
      </c>
      <c r="N13" s="13">
        <v>258</v>
      </c>
      <c r="O13" s="13">
        <v>72</v>
      </c>
      <c r="P13" s="13">
        <v>47</v>
      </c>
      <c r="Q13" s="13">
        <v>53</v>
      </c>
      <c r="R13" s="13">
        <v>74</v>
      </c>
      <c r="S13" s="13">
        <v>108</v>
      </c>
      <c r="T13" s="13">
        <v>39</v>
      </c>
      <c r="U13" s="13">
        <v>121</v>
      </c>
      <c r="V13" s="13">
        <v>46</v>
      </c>
      <c r="W13" s="13">
        <v>127</v>
      </c>
      <c r="X13" s="13">
        <v>122</v>
      </c>
      <c r="Y13" s="13">
        <v>184</v>
      </c>
      <c r="Z13" s="13">
        <v>65</v>
      </c>
      <c r="AA13" s="13">
        <v>3</v>
      </c>
      <c r="AB13" s="13">
        <v>202</v>
      </c>
      <c r="AC13" s="13">
        <v>51</v>
      </c>
      <c r="AD13" s="13">
        <v>15</v>
      </c>
      <c r="AE13" s="13">
        <v>26</v>
      </c>
      <c r="AF13" s="13">
        <v>46</v>
      </c>
      <c r="AG13" s="13">
        <v>18</v>
      </c>
      <c r="AH13" s="13">
        <v>2</v>
      </c>
      <c r="AI13" s="13">
        <v>10</v>
      </c>
      <c r="AJ13" s="13">
        <v>3</v>
      </c>
      <c r="AK13" s="13">
        <v>182</v>
      </c>
      <c r="AL13" s="13">
        <v>1</v>
      </c>
      <c r="AM13" s="13">
        <v>22</v>
      </c>
      <c r="AN13" s="13">
        <v>95</v>
      </c>
      <c r="AO13" s="13">
        <v>235</v>
      </c>
      <c r="AP13" s="13">
        <v>180</v>
      </c>
      <c r="AQ13" s="13">
        <v>14</v>
      </c>
      <c r="AR13" s="8"/>
    </row>
    <row r="14" spans="1:44" x14ac:dyDescent="0.2">
      <c r="A14" s="23"/>
      <c r="B14" s="23"/>
      <c r="C14" s="14" t="s">
        <v>128</v>
      </c>
      <c r="D14" s="14"/>
      <c r="E14" s="14"/>
      <c r="F14" s="14"/>
      <c r="G14" s="14"/>
      <c r="H14" s="14"/>
      <c r="I14" s="14"/>
      <c r="J14" s="14"/>
      <c r="K14" s="14"/>
      <c r="L14" s="14"/>
      <c r="M14" s="14"/>
      <c r="N14" s="15" t="s">
        <v>154</v>
      </c>
      <c r="O14" s="14"/>
      <c r="P14" s="14"/>
      <c r="Q14" s="14"/>
      <c r="R14" s="15" t="s">
        <v>133</v>
      </c>
      <c r="S14" s="15" t="s">
        <v>204</v>
      </c>
      <c r="T14" s="15" t="s">
        <v>186</v>
      </c>
      <c r="U14" s="15" t="s">
        <v>170</v>
      </c>
      <c r="V14" s="14"/>
      <c r="W14" s="15" t="s">
        <v>133</v>
      </c>
      <c r="X14" s="15" t="s">
        <v>194</v>
      </c>
      <c r="Y14" s="15" t="s">
        <v>156</v>
      </c>
      <c r="Z14" s="15" t="s">
        <v>194</v>
      </c>
      <c r="AA14" s="14"/>
      <c r="AB14" s="14"/>
      <c r="AC14" s="14"/>
      <c r="AD14" s="14"/>
      <c r="AE14" s="14"/>
      <c r="AF14" s="14"/>
      <c r="AG14" s="14"/>
      <c r="AH14" s="14"/>
      <c r="AI14" s="14"/>
      <c r="AJ14" s="14"/>
      <c r="AK14" s="14"/>
      <c r="AL14" s="14"/>
      <c r="AM14" s="14"/>
      <c r="AN14" s="14"/>
      <c r="AO14" s="14"/>
      <c r="AP14" s="15" t="s">
        <v>218</v>
      </c>
      <c r="AQ14" s="14"/>
      <c r="AR14" s="8"/>
    </row>
    <row r="15" spans="1:44" x14ac:dyDescent="0.2">
      <c r="A15" s="27"/>
      <c r="B15" s="24" t="s">
        <v>220</v>
      </c>
      <c r="C15" s="12">
        <v>7.8744898071189992E-2</v>
      </c>
      <c r="D15" s="12">
        <v>5.2837124869039999E-2</v>
      </c>
      <c r="E15" s="12">
        <v>9.6498839733480002E-2</v>
      </c>
      <c r="F15" s="12">
        <v>7.9811304360340007E-2</v>
      </c>
      <c r="G15" s="12">
        <v>8.033323964259001E-2</v>
      </c>
      <c r="H15" s="12">
        <v>0.13833047961530001</v>
      </c>
      <c r="I15" s="12">
        <v>0.15857140851480001</v>
      </c>
      <c r="J15" s="12">
        <v>5.653511945676E-2</v>
      </c>
      <c r="K15" s="12">
        <v>4.481094147155E-2</v>
      </c>
      <c r="L15" s="12">
        <v>3.1566198839490002E-2</v>
      </c>
      <c r="M15" s="12">
        <v>7.9898426925039998E-2</v>
      </c>
      <c r="N15" s="12">
        <v>7.9108199597840004E-2</v>
      </c>
      <c r="O15" s="12">
        <v>1.990690126966E-2</v>
      </c>
      <c r="P15" s="12">
        <v>8.7759267460559995E-2</v>
      </c>
      <c r="Q15" s="12">
        <v>6.0304259357929997E-2</v>
      </c>
      <c r="R15" s="12">
        <v>8.2160237118509991E-2</v>
      </c>
      <c r="S15" s="12">
        <v>0.1285979446427</v>
      </c>
      <c r="T15" s="12">
        <v>5.1176048351050003E-2</v>
      </c>
      <c r="U15" s="12">
        <v>0.18798177976239999</v>
      </c>
      <c r="V15" s="12">
        <v>3.2882038747770001E-2</v>
      </c>
      <c r="W15" s="12">
        <v>5.8244643640389997E-2</v>
      </c>
      <c r="X15" s="12">
        <v>6.9318623079069996E-2</v>
      </c>
      <c r="Y15" s="12">
        <v>0.1244363322262</v>
      </c>
      <c r="Z15" s="12">
        <v>0.21902580700560001</v>
      </c>
      <c r="AA15" s="12">
        <v>9.1583696727890004E-2</v>
      </c>
      <c r="AB15" s="12">
        <v>5.7296142838199997E-2</v>
      </c>
      <c r="AC15" s="12">
        <v>5.1648109797739997E-2</v>
      </c>
      <c r="AD15" s="12">
        <v>0.22451691122369999</v>
      </c>
      <c r="AE15" s="12">
        <v>2.0686350382079999E-2</v>
      </c>
      <c r="AF15" s="12">
        <v>2.8768453983079999E-2</v>
      </c>
      <c r="AG15" s="12">
        <v>4.7157937469130003E-2</v>
      </c>
      <c r="AH15" s="12">
        <v>0</v>
      </c>
      <c r="AI15" s="12">
        <v>0.20871499051469999</v>
      </c>
      <c r="AJ15" s="12">
        <v>0</v>
      </c>
      <c r="AK15" s="12">
        <v>0.14427501215970001</v>
      </c>
      <c r="AL15" s="12">
        <v>0</v>
      </c>
      <c r="AM15" s="12">
        <v>3.4380774099409997E-2</v>
      </c>
      <c r="AN15" s="12">
        <v>9.6753686061889999E-2</v>
      </c>
      <c r="AO15" s="12">
        <v>7.2631834218329999E-2</v>
      </c>
      <c r="AP15" s="12">
        <v>8.4722369968140004E-2</v>
      </c>
      <c r="AQ15" s="12">
        <v>0.11386046826689999</v>
      </c>
      <c r="AR15" s="8"/>
    </row>
    <row r="16" spans="1:44" x14ac:dyDescent="0.2">
      <c r="A16" s="23"/>
      <c r="B16" s="23"/>
      <c r="C16" s="13">
        <v>84</v>
      </c>
      <c r="D16" s="13">
        <v>10</v>
      </c>
      <c r="E16" s="13">
        <v>28</v>
      </c>
      <c r="F16" s="13">
        <v>27</v>
      </c>
      <c r="G16" s="13">
        <v>19</v>
      </c>
      <c r="H16" s="13">
        <v>14</v>
      </c>
      <c r="I16" s="13">
        <v>26</v>
      </c>
      <c r="J16" s="13">
        <v>14</v>
      </c>
      <c r="K16" s="13">
        <v>12</v>
      </c>
      <c r="L16" s="13">
        <v>12</v>
      </c>
      <c r="M16" s="13">
        <v>44</v>
      </c>
      <c r="N16" s="13">
        <v>33</v>
      </c>
      <c r="O16" s="13">
        <v>7</v>
      </c>
      <c r="P16" s="13">
        <v>8</v>
      </c>
      <c r="Q16" s="13">
        <v>6</v>
      </c>
      <c r="R16" s="13">
        <v>14</v>
      </c>
      <c r="S16" s="13">
        <v>13</v>
      </c>
      <c r="T16" s="13">
        <v>4</v>
      </c>
      <c r="U16" s="13">
        <v>23</v>
      </c>
      <c r="V16" s="13">
        <v>9</v>
      </c>
      <c r="W16" s="13">
        <v>16</v>
      </c>
      <c r="X16" s="13">
        <v>12</v>
      </c>
      <c r="Y16" s="13">
        <v>27</v>
      </c>
      <c r="Z16" s="13">
        <v>15</v>
      </c>
      <c r="AA16" s="13">
        <v>1</v>
      </c>
      <c r="AB16" s="13">
        <v>29</v>
      </c>
      <c r="AC16" s="13">
        <v>3</v>
      </c>
      <c r="AD16" s="13">
        <v>2</v>
      </c>
      <c r="AE16" s="13">
        <v>2</v>
      </c>
      <c r="AF16" s="13">
        <v>3</v>
      </c>
      <c r="AG16" s="13">
        <v>2</v>
      </c>
      <c r="AH16" s="13">
        <v>0</v>
      </c>
      <c r="AI16" s="13">
        <v>3</v>
      </c>
      <c r="AJ16" s="13">
        <v>0</v>
      </c>
      <c r="AK16" s="13">
        <v>38</v>
      </c>
      <c r="AL16" s="13">
        <v>0</v>
      </c>
      <c r="AM16" s="13">
        <v>2</v>
      </c>
      <c r="AN16" s="13">
        <v>19</v>
      </c>
      <c r="AO16" s="13">
        <v>34</v>
      </c>
      <c r="AP16" s="13">
        <v>21</v>
      </c>
      <c r="AQ16" s="13">
        <v>4</v>
      </c>
      <c r="AR16" s="8"/>
    </row>
    <row r="17" spans="1:44" x14ac:dyDescent="0.2">
      <c r="A17" s="23"/>
      <c r="B17" s="23"/>
      <c r="C17" s="14" t="s">
        <v>128</v>
      </c>
      <c r="D17" s="14"/>
      <c r="E17" s="14"/>
      <c r="F17" s="14"/>
      <c r="G17" s="14"/>
      <c r="H17" s="15" t="s">
        <v>137</v>
      </c>
      <c r="I17" s="15" t="s">
        <v>221</v>
      </c>
      <c r="J17" s="14"/>
      <c r="K17" s="14"/>
      <c r="L17" s="14"/>
      <c r="M17" s="14"/>
      <c r="N17" s="14"/>
      <c r="O17" s="14"/>
      <c r="P17" s="14"/>
      <c r="Q17" s="14"/>
      <c r="R17" s="14"/>
      <c r="S17" s="15" t="s">
        <v>133</v>
      </c>
      <c r="T17" s="14"/>
      <c r="U17" s="15" t="s">
        <v>154</v>
      </c>
      <c r="V17" s="14"/>
      <c r="W17" s="14"/>
      <c r="X17" s="14"/>
      <c r="Y17" s="15" t="s">
        <v>133</v>
      </c>
      <c r="Z17" s="15" t="s">
        <v>194</v>
      </c>
      <c r="AA17" s="14"/>
      <c r="AB17" s="14"/>
      <c r="AC17" s="14"/>
      <c r="AD17" s="14"/>
      <c r="AE17" s="14"/>
      <c r="AF17" s="14"/>
      <c r="AG17" s="14"/>
      <c r="AH17" s="14"/>
      <c r="AI17" s="14"/>
      <c r="AJ17" s="14"/>
      <c r="AK17" s="15" t="s">
        <v>133</v>
      </c>
      <c r="AL17" s="14"/>
      <c r="AM17" s="14"/>
      <c r="AN17" s="14"/>
      <c r="AO17" s="14"/>
      <c r="AP17" s="14"/>
      <c r="AQ17" s="14"/>
      <c r="AR17" s="8"/>
    </row>
    <row r="18" spans="1:44" x14ac:dyDescent="0.2">
      <c r="A18" s="27"/>
      <c r="B18" s="24" t="s">
        <v>222</v>
      </c>
      <c r="C18" s="12">
        <v>5.3438004930680006E-3</v>
      </c>
      <c r="D18" s="12">
        <v>1.1750224183539999E-2</v>
      </c>
      <c r="E18" s="12">
        <v>3.6408403371549999E-3</v>
      </c>
      <c r="F18" s="12">
        <v>2.4117049098059998E-3</v>
      </c>
      <c r="G18" s="12">
        <v>5.0764594653929986E-3</v>
      </c>
      <c r="H18" s="12">
        <v>0</v>
      </c>
      <c r="I18" s="12">
        <v>1.5603623528649999E-2</v>
      </c>
      <c r="J18" s="12">
        <v>0</v>
      </c>
      <c r="K18" s="12">
        <v>3.9518846610019998E-3</v>
      </c>
      <c r="L18" s="12">
        <v>4.1719006695109997E-3</v>
      </c>
      <c r="M18" s="12">
        <v>7.5030982815189997E-3</v>
      </c>
      <c r="N18" s="12">
        <v>2.5766029582880001E-3</v>
      </c>
      <c r="O18" s="12">
        <v>4.2256793027770001E-3</v>
      </c>
      <c r="P18" s="12">
        <v>1.001013238537E-2</v>
      </c>
      <c r="Q18" s="12">
        <v>0</v>
      </c>
      <c r="R18" s="12">
        <v>9.7156479321110004E-3</v>
      </c>
      <c r="S18" s="12">
        <v>0</v>
      </c>
      <c r="T18" s="12">
        <v>3.385254120845E-2</v>
      </c>
      <c r="U18" s="12">
        <v>4.348207771272E-3</v>
      </c>
      <c r="V18" s="12">
        <v>4.6615194566179997E-3</v>
      </c>
      <c r="W18" s="12">
        <v>3.6432842648839998E-3</v>
      </c>
      <c r="X18" s="12">
        <v>3.7711187402069998E-3</v>
      </c>
      <c r="Y18" s="12">
        <v>2.786674463361E-3</v>
      </c>
      <c r="Z18" s="12">
        <v>1.9800488927859999E-2</v>
      </c>
      <c r="AA18" s="12">
        <v>0</v>
      </c>
      <c r="AB18" s="12">
        <v>2.4168369230970002E-3</v>
      </c>
      <c r="AC18" s="12">
        <v>0</v>
      </c>
      <c r="AD18" s="12">
        <v>0</v>
      </c>
      <c r="AE18" s="12">
        <v>1.8538323652249999E-2</v>
      </c>
      <c r="AF18" s="12">
        <v>0</v>
      </c>
      <c r="AG18" s="12">
        <v>0</v>
      </c>
      <c r="AH18" s="12">
        <v>0</v>
      </c>
      <c r="AI18" s="12">
        <v>0</v>
      </c>
      <c r="AJ18" s="12">
        <v>0</v>
      </c>
      <c r="AK18" s="12">
        <v>1.4046759760530001E-2</v>
      </c>
      <c r="AL18" s="12">
        <v>0</v>
      </c>
      <c r="AM18" s="12">
        <v>1.222146602349E-2</v>
      </c>
      <c r="AN18" s="12">
        <v>7.8146032075730003E-3</v>
      </c>
      <c r="AO18" s="12">
        <v>4.9599044371779998E-3</v>
      </c>
      <c r="AP18" s="12">
        <v>1.76137657646E-3</v>
      </c>
      <c r="AQ18" s="12">
        <v>0</v>
      </c>
      <c r="AR18" s="8"/>
    </row>
    <row r="19" spans="1:44" x14ac:dyDescent="0.2">
      <c r="A19" s="23"/>
      <c r="B19" s="23"/>
      <c r="C19" s="13">
        <v>7</v>
      </c>
      <c r="D19" s="13">
        <v>2</v>
      </c>
      <c r="E19" s="13">
        <v>2</v>
      </c>
      <c r="F19" s="13">
        <v>1</v>
      </c>
      <c r="G19" s="13">
        <v>2</v>
      </c>
      <c r="H19" s="13">
        <v>0</v>
      </c>
      <c r="I19" s="13">
        <v>3</v>
      </c>
      <c r="J19" s="13">
        <v>0</v>
      </c>
      <c r="K19" s="13">
        <v>1</v>
      </c>
      <c r="L19" s="13">
        <v>2</v>
      </c>
      <c r="M19" s="13">
        <v>4</v>
      </c>
      <c r="N19" s="13">
        <v>2</v>
      </c>
      <c r="O19" s="13">
        <v>2</v>
      </c>
      <c r="P19" s="13">
        <v>1</v>
      </c>
      <c r="Q19" s="13">
        <v>0</v>
      </c>
      <c r="R19" s="13">
        <v>2</v>
      </c>
      <c r="S19" s="13">
        <v>0</v>
      </c>
      <c r="T19" s="13">
        <v>1</v>
      </c>
      <c r="U19" s="13">
        <v>1</v>
      </c>
      <c r="V19" s="13">
        <v>2</v>
      </c>
      <c r="W19" s="13">
        <v>1</v>
      </c>
      <c r="X19" s="13">
        <v>1</v>
      </c>
      <c r="Y19" s="13">
        <v>1</v>
      </c>
      <c r="Z19" s="13">
        <v>1</v>
      </c>
      <c r="AA19" s="13">
        <v>0</v>
      </c>
      <c r="AB19" s="13">
        <v>2</v>
      </c>
      <c r="AC19" s="13">
        <v>0</v>
      </c>
      <c r="AD19" s="13">
        <v>0</v>
      </c>
      <c r="AE19" s="13">
        <v>1</v>
      </c>
      <c r="AF19" s="13">
        <v>0</v>
      </c>
      <c r="AG19" s="13">
        <v>0</v>
      </c>
      <c r="AH19" s="13">
        <v>0</v>
      </c>
      <c r="AI19" s="13">
        <v>0</v>
      </c>
      <c r="AJ19" s="13">
        <v>0</v>
      </c>
      <c r="AK19" s="13">
        <v>4</v>
      </c>
      <c r="AL19" s="13">
        <v>0</v>
      </c>
      <c r="AM19" s="13">
        <v>1</v>
      </c>
      <c r="AN19" s="13">
        <v>2</v>
      </c>
      <c r="AO19" s="13">
        <v>2</v>
      </c>
      <c r="AP19" s="13">
        <v>1</v>
      </c>
      <c r="AQ19" s="13">
        <v>0</v>
      </c>
      <c r="AR19" s="8"/>
    </row>
    <row r="20" spans="1:44" x14ac:dyDescent="0.2">
      <c r="A20" s="23"/>
      <c r="B20" s="23"/>
      <c r="C20" s="14" t="s">
        <v>128</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8"/>
    </row>
    <row r="21" spans="1:44" x14ac:dyDescent="0.2">
      <c r="A21" s="27"/>
      <c r="B21" s="24" t="s">
        <v>67</v>
      </c>
      <c r="C21" s="12">
        <v>1</v>
      </c>
      <c r="D21" s="12">
        <v>1</v>
      </c>
      <c r="E21" s="12">
        <v>1</v>
      </c>
      <c r="F21" s="12">
        <v>1</v>
      </c>
      <c r="G21" s="12">
        <v>1</v>
      </c>
      <c r="H21" s="12">
        <v>1</v>
      </c>
      <c r="I21" s="12">
        <v>1</v>
      </c>
      <c r="J21" s="12">
        <v>1</v>
      </c>
      <c r="K21" s="12">
        <v>1</v>
      </c>
      <c r="L21" s="12">
        <v>1</v>
      </c>
      <c r="M21" s="12">
        <v>1</v>
      </c>
      <c r="N21" s="12">
        <v>1</v>
      </c>
      <c r="O21" s="12">
        <v>1</v>
      </c>
      <c r="P21" s="12">
        <v>1</v>
      </c>
      <c r="Q21" s="12">
        <v>1</v>
      </c>
      <c r="R21" s="12">
        <v>1</v>
      </c>
      <c r="S21" s="12">
        <v>1</v>
      </c>
      <c r="T21" s="12">
        <v>1</v>
      </c>
      <c r="U21" s="12">
        <v>1</v>
      </c>
      <c r="V21" s="12">
        <v>1</v>
      </c>
      <c r="W21" s="12">
        <v>1</v>
      </c>
      <c r="X21" s="12">
        <v>1</v>
      </c>
      <c r="Y21" s="12">
        <v>1</v>
      </c>
      <c r="Z21" s="12">
        <v>1</v>
      </c>
      <c r="AA21" s="12">
        <v>1</v>
      </c>
      <c r="AB21" s="12">
        <v>1</v>
      </c>
      <c r="AC21" s="12">
        <v>1</v>
      </c>
      <c r="AD21" s="12">
        <v>1</v>
      </c>
      <c r="AE21" s="12">
        <v>1</v>
      </c>
      <c r="AF21" s="12">
        <v>1</v>
      </c>
      <c r="AG21" s="12">
        <v>1</v>
      </c>
      <c r="AH21" s="12">
        <v>1</v>
      </c>
      <c r="AI21" s="12">
        <v>1</v>
      </c>
      <c r="AJ21" s="12">
        <v>1</v>
      </c>
      <c r="AK21" s="12">
        <v>1</v>
      </c>
      <c r="AL21" s="12">
        <v>1</v>
      </c>
      <c r="AM21" s="12">
        <v>1</v>
      </c>
      <c r="AN21" s="12">
        <v>1</v>
      </c>
      <c r="AO21" s="12">
        <v>1</v>
      </c>
      <c r="AP21" s="12">
        <v>1</v>
      </c>
      <c r="AQ21" s="12">
        <v>1</v>
      </c>
      <c r="AR21" s="8"/>
    </row>
    <row r="22" spans="1:44" x14ac:dyDescent="0.2">
      <c r="A22" s="23"/>
      <c r="B22" s="23"/>
      <c r="C22" s="13">
        <v>1310</v>
      </c>
      <c r="D22" s="13">
        <v>280</v>
      </c>
      <c r="E22" s="13">
        <v>346</v>
      </c>
      <c r="F22" s="13">
        <v>368</v>
      </c>
      <c r="G22" s="13">
        <v>316</v>
      </c>
      <c r="H22" s="13">
        <v>108</v>
      </c>
      <c r="I22" s="13">
        <v>194</v>
      </c>
      <c r="J22" s="13">
        <v>199</v>
      </c>
      <c r="K22" s="13">
        <v>285</v>
      </c>
      <c r="L22" s="13">
        <v>409</v>
      </c>
      <c r="M22" s="13">
        <v>728</v>
      </c>
      <c r="N22" s="13">
        <v>480</v>
      </c>
      <c r="O22" s="13">
        <v>309</v>
      </c>
      <c r="P22" s="13">
        <v>125</v>
      </c>
      <c r="Q22" s="13">
        <v>161</v>
      </c>
      <c r="R22" s="13">
        <v>185</v>
      </c>
      <c r="S22" s="13">
        <v>142</v>
      </c>
      <c r="T22" s="13">
        <v>54</v>
      </c>
      <c r="U22" s="13">
        <v>157</v>
      </c>
      <c r="V22" s="13">
        <v>291</v>
      </c>
      <c r="W22" s="13">
        <v>358</v>
      </c>
      <c r="X22" s="13">
        <v>230</v>
      </c>
      <c r="Y22" s="13">
        <v>250</v>
      </c>
      <c r="Z22" s="13">
        <v>89</v>
      </c>
      <c r="AA22" s="13">
        <v>9</v>
      </c>
      <c r="AB22" s="13">
        <v>544</v>
      </c>
      <c r="AC22" s="13">
        <v>124</v>
      </c>
      <c r="AD22" s="13">
        <v>25</v>
      </c>
      <c r="AE22" s="13">
        <v>54</v>
      </c>
      <c r="AF22" s="13">
        <v>99</v>
      </c>
      <c r="AG22" s="13">
        <v>34</v>
      </c>
      <c r="AH22" s="13">
        <v>5</v>
      </c>
      <c r="AI22" s="13">
        <v>16</v>
      </c>
      <c r="AJ22" s="13">
        <v>3</v>
      </c>
      <c r="AK22" s="13">
        <v>336</v>
      </c>
      <c r="AL22" s="13">
        <v>3</v>
      </c>
      <c r="AM22" s="13">
        <v>61</v>
      </c>
      <c r="AN22" s="13">
        <v>261</v>
      </c>
      <c r="AO22" s="13">
        <v>498</v>
      </c>
      <c r="AP22" s="13">
        <v>363</v>
      </c>
      <c r="AQ22" s="13">
        <v>37</v>
      </c>
      <c r="AR22" s="8"/>
    </row>
    <row r="23" spans="1:44" x14ac:dyDescent="0.2">
      <c r="A23" s="23"/>
      <c r="B23" s="23"/>
      <c r="C23" s="14" t="s">
        <v>128</v>
      </c>
      <c r="D23" s="14" t="s">
        <v>128</v>
      </c>
      <c r="E23" s="14" t="s">
        <v>128</v>
      </c>
      <c r="F23" s="14" t="s">
        <v>128</v>
      </c>
      <c r="G23" s="14" t="s">
        <v>128</v>
      </c>
      <c r="H23" s="14" t="s">
        <v>128</v>
      </c>
      <c r="I23" s="14" t="s">
        <v>128</v>
      </c>
      <c r="J23" s="14" t="s">
        <v>128</v>
      </c>
      <c r="K23" s="14" t="s">
        <v>128</v>
      </c>
      <c r="L23" s="14" t="s">
        <v>128</v>
      </c>
      <c r="M23" s="14" t="s">
        <v>128</v>
      </c>
      <c r="N23" s="14" t="s">
        <v>128</v>
      </c>
      <c r="O23" s="14" t="s">
        <v>128</v>
      </c>
      <c r="P23" s="14" t="s">
        <v>128</v>
      </c>
      <c r="Q23" s="14" t="s">
        <v>128</v>
      </c>
      <c r="R23" s="14" t="s">
        <v>128</v>
      </c>
      <c r="S23" s="14" t="s">
        <v>128</v>
      </c>
      <c r="T23" s="14" t="s">
        <v>128</v>
      </c>
      <c r="U23" s="14" t="s">
        <v>128</v>
      </c>
      <c r="V23" s="14" t="s">
        <v>128</v>
      </c>
      <c r="W23" s="14" t="s">
        <v>128</v>
      </c>
      <c r="X23" s="14" t="s">
        <v>128</v>
      </c>
      <c r="Y23" s="14" t="s">
        <v>128</v>
      </c>
      <c r="Z23" s="14" t="s">
        <v>128</v>
      </c>
      <c r="AA23" s="14" t="s">
        <v>128</v>
      </c>
      <c r="AB23" s="14" t="s">
        <v>128</v>
      </c>
      <c r="AC23" s="14" t="s">
        <v>128</v>
      </c>
      <c r="AD23" s="14" t="s">
        <v>128</v>
      </c>
      <c r="AE23" s="14" t="s">
        <v>128</v>
      </c>
      <c r="AF23" s="14" t="s">
        <v>128</v>
      </c>
      <c r="AG23" s="14" t="s">
        <v>128</v>
      </c>
      <c r="AH23" s="14" t="s">
        <v>128</v>
      </c>
      <c r="AI23" s="14" t="s">
        <v>128</v>
      </c>
      <c r="AJ23" s="14" t="s">
        <v>128</v>
      </c>
      <c r="AK23" s="14" t="s">
        <v>128</v>
      </c>
      <c r="AL23" s="14" t="s">
        <v>128</v>
      </c>
      <c r="AM23" s="14" t="s">
        <v>128</v>
      </c>
      <c r="AN23" s="14" t="s">
        <v>128</v>
      </c>
      <c r="AO23" s="14" t="s">
        <v>128</v>
      </c>
      <c r="AP23" s="14" t="s">
        <v>128</v>
      </c>
      <c r="AQ23" s="14" t="s">
        <v>128</v>
      </c>
      <c r="AR23" s="8"/>
    </row>
    <row r="24" spans="1:44" x14ac:dyDescent="0.2">
      <c r="A24" s="16" t="s">
        <v>223</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row>
    <row r="25" spans="1:44" x14ac:dyDescent="0.2">
      <c r="A25" s="18" t="s">
        <v>144</v>
      </c>
    </row>
  </sheetData>
  <mergeCells count="17">
    <mergeCell ref="B12:B14"/>
    <mergeCell ref="B15:B17"/>
    <mergeCell ref="B18:B20"/>
    <mergeCell ref="B21:B23"/>
    <mergeCell ref="A6:A23"/>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154"/>
  <sheetViews>
    <sheetView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8.83203125" defaultRowHeight="15" x14ac:dyDescent="0.2"/>
  <cols>
    <col min="1" max="1" width="50" style="1" customWidth="1"/>
    <col min="2" max="2" width="25" style="1" bestFit="1" customWidth="1"/>
    <col min="3" max="3" width="19.33203125" style="1" bestFit="1" customWidth="1"/>
    <col min="4"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1" t="s">
        <v>224</v>
      </c>
      <c r="B2" s="20"/>
      <c r="C2" s="20"/>
      <c r="D2" s="2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10"/>
      <c r="AS2" s="8"/>
    </row>
    <row r="3" spans="1:45" ht="37" customHeight="1" x14ac:dyDescent="0.2">
      <c r="A3" s="22"/>
      <c r="B3" s="20"/>
      <c r="C3" s="20"/>
      <c r="D3" s="11" t="s">
        <v>67</v>
      </c>
      <c r="E3" s="25" t="s">
        <v>68</v>
      </c>
      <c r="F3" s="20"/>
      <c r="G3" s="20"/>
      <c r="H3" s="20"/>
      <c r="I3" s="25" t="s">
        <v>69</v>
      </c>
      <c r="J3" s="20"/>
      <c r="K3" s="20"/>
      <c r="L3" s="20"/>
      <c r="M3" s="20"/>
      <c r="N3" s="25" t="s">
        <v>70</v>
      </c>
      <c r="O3" s="20"/>
      <c r="P3" s="25" t="s">
        <v>71</v>
      </c>
      <c r="Q3" s="20"/>
      <c r="R3" s="20"/>
      <c r="S3" s="20"/>
      <c r="T3" s="20"/>
      <c r="U3" s="20"/>
      <c r="V3" s="20"/>
      <c r="W3" s="25" t="s">
        <v>72</v>
      </c>
      <c r="X3" s="20"/>
      <c r="Y3" s="20"/>
      <c r="Z3" s="20"/>
      <c r="AA3" s="20"/>
      <c r="AB3" s="20"/>
      <c r="AC3" s="25" t="s">
        <v>73</v>
      </c>
      <c r="AD3" s="20"/>
      <c r="AE3" s="20"/>
      <c r="AF3" s="20"/>
      <c r="AG3" s="20"/>
      <c r="AH3" s="20"/>
      <c r="AI3" s="20"/>
      <c r="AJ3" s="20"/>
      <c r="AK3" s="20"/>
      <c r="AL3" s="20"/>
      <c r="AM3" s="25" t="s">
        <v>74</v>
      </c>
      <c r="AN3" s="20"/>
      <c r="AO3" s="20"/>
      <c r="AP3" s="20"/>
      <c r="AQ3" s="20"/>
      <c r="AR3" s="20"/>
      <c r="AS3" s="8"/>
    </row>
    <row r="4" spans="1:45" ht="16" customHeight="1" x14ac:dyDescent="0.2">
      <c r="A4" s="23"/>
      <c r="B4" s="20"/>
      <c r="C4" s="20"/>
      <c r="D4" s="9" t="s">
        <v>75</v>
      </c>
      <c r="E4" s="9" t="s">
        <v>75</v>
      </c>
      <c r="F4" s="9" t="s">
        <v>76</v>
      </c>
      <c r="G4" s="9" t="s">
        <v>77</v>
      </c>
      <c r="H4" s="9" t="s">
        <v>78</v>
      </c>
      <c r="I4" s="9" t="s">
        <v>75</v>
      </c>
      <c r="J4" s="9" t="s">
        <v>76</v>
      </c>
      <c r="K4" s="9" t="s">
        <v>77</v>
      </c>
      <c r="L4" s="9" t="s">
        <v>78</v>
      </c>
      <c r="M4" s="9" t="s">
        <v>79</v>
      </c>
      <c r="N4" s="9" t="s">
        <v>75</v>
      </c>
      <c r="O4" s="9" t="s">
        <v>76</v>
      </c>
      <c r="P4" s="9" t="s">
        <v>75</v>
      </c>
      <c r="Q4" s="9" t="s">
        <v>76</v>
      </c>
      <c r="R4" s="9" t="s">
        <v>77</v>
      </c>
      <c r="S4" s="9" t="s">
        <v>78</v>
      </c>
      <c r="T4" s="9" t="s">
        <v>79</v>
      </c>
      <c r="U4" s="9" t="s">
        <v>80</v>
      </c>
      <c r="V4" s="9" t="s">
        <v>81</v>
      </c>
      <c r="W4" s="9" t="s">
        <v>75</v>
      </c>
      <c r="X4" s="9" t="s">
        <v>76</v>
      </c>
      <c r="Y4" s="9" t="s">
        <v>77</v>
      </c>
      <c r="Z4" s="9" t="s">
        <v>78</v>
      </c>
      <c r="AA4" s="9" t="s">
        <v>79</v>
      </c>
      <c r="AB4" s="9" t="s">
        <v>80</v>
      </c>
      <c r="AC4" s="9" t="s">
        <v>75</v>
      </c>
      <c r="AD4" s="9" t="s">
        <v>76</v>
      </c>
      <c r="AE4" s="9" t="s">
        <v>77</v>
      </c>
      <c r="AF4" s="9" t="s">
        <v>78</v>
      </c>
      <c r="AG4" s="9" t="s">
        <v>79</v>
      </c>
      <c r="AH4" s="9" t="s">
        <v>80</v>
      </c>
      <c r="AI4" s="9" t="s">
        <v>81</v>
      </c>
      <c r="AJ4" s="9" t="s">
        <v>82</v>
      </c>
      <c r="AK4" s="9" t="s">
        <v>83</v>
      </c>
      <c r="AL4" s="9" t="s">
        <v>84</v>
      </c>
      <c r="AM4" s="9" t="s">
        <v>75</v>
      </c>
      <c r="AN4" s="9" t="s">
        <v>76</v>
      </c>
      <c r="AO4" s="9" t="s">
        <v>77</v>
      </c>
      <c r="AP4" s="9" t="s">
        <v>78</v>
      </c>
      <c r="AQ4" s="9" t="s">
        <v>79</v>
      </c>
      <c r="AR4" s="9" t="s">
        <v>80</v>
      </c>
      <c r="AS4" s="8"/>
    </row>
    <row r="5" spans="1:45" ht="37" x14ac:dyDescent="0.2">
      <c r="A5" s="23"/>
      <c r="B5" s="20"/>
      <c r="C5" s="20"/>
      <c r="D5" s="11" t="s">
        <v>85</v>
      </c>
      <c r="E5" s="11" t="s">
        <v>86</v>
      </c>
      <c r="F5" s="11" t="s">
        <v>87</v>
      </c>
      <c r="G5" s="11" t="s">
        <v>88</v>
      </c>
      <c r="H5" s="11" t="s">
        <v>89</v>
      </c>
      <c r="I5" s="11" t="s">
        <v>90</v>
      </c>
      <c r="J5" s="11" t="s">
        <v>91</v>
      </c>
      <c r="K5" s="11" t="s">
        <v>92</v>
      </c>
      <c r="L5" s="11" t="s">
        <v>93</v>
      </c>
      <c r="M5" s="11" t="s">
        <v>94</v>
      </c>
      <c r="N5" s="11" t="s">
        <v>95</v>
      </c>
      <c r="O5" s="11" t="s">
        <v>96</v>
      </c>
      <c r="P5" s="11" t="s">
        <v>97</v>
      </c>
      <c r="Q5" s="11" t="s">
        <v>98</v>
      </c>
      <c r="R5" s="11" t="s">
        <v>99</v>
      </c>
      <c r="S5" s="11" t="s">
        <v>100</v>
      </c>
      <c r="T5" s="11" t="s">
        <v>101</v>
      </c>
      <c r="U5" s="11" t="s">
        <v>102</v>
      </c>
      <c r="V5" s="11" t="s">
        <v>103</v>
      </c>
      <c r="W5" s="11" t="s">
        <v>104</v>
      </c>
      <c r="X5" s="11" t="s">
        <v>105</v>
      </c>
      <c r="Y5" s="11" t="s">
        <v>106</v>
      </c>
      <c r="Z5" s="11" t="s">
        <v>107</v>
      </c>
      <c r="AA5" s="11" t="s">
        <v>108</v>
      </c>
      <c r="AB5" s="11" t="s">
        <v>109</v>
      </c>
      <c r="AC5" s="11" t="s">
        <v>110</v>
      </c>
      <c r="AD5" s="11" t="s">
        <v>111</v>
      </c>
      <c r="AE5" s="11" t="s">
        <v>112</v>
      </c>
      <c r="AF5" s="11" t="s">
        <v>113</v>
      </c>
      <c r="AG5" s="11" t="s">
        <v>114</v>
      </c>
      <c r="AH5" s="11" t="s">
        <v>115</v>
      </c>
      <c r="AI5" s="11" t="s">
        <v>116</v>
      </c>
      <c r="AJ5" s="11" t="s">
        <v>117</v>
      </c>
      <c r="AK5" s="11" t="s">
        <v>118</v>
      </c>
      <c r="AL5" s="11" t="s">
        <v>119</v>
      </c>
      <c r="AM5" s="11" t="s">
        <v>120</v>
      </c>
      <c r="AN5" s="11" t="s">
        <v>121</v>
      </c>
      <c r="AO5" s="11" t="s">
        <v>122</v>
      </c>
      <c r="AP5" s="11" t="s">
        <v>123</v>
      </c>
      <c r="AQ5" s="11" t="s">
        <v>124</v>
      </c>
      <c r="AR5" s="11" t="s">
        <v>125</v>
      </c>
      <c r="AS5" s="8"/>
    </row>
    <row r="6" spans="1:45" x14ac:dyDescent="0.2">
      <c r="A6" s="26" t="s">
        <v>225</v>
      </c>
      <c r="B6" s="24" t="s">
        <v>226</v>
      </c>
      <c r="C6" s="24" t="s">
        <v>127</v>
      </c>
      <c r="D6" s="12">
        <v>0.92837741361650006</v>
      </c>
      <c r="E6" s="12">
        <v>0.93149407301699993</v>
      </c>
      <c r="F6" s="12">
        <v>0.9300100879801001</v>
      </c>
      <c r="G6" s="12">
        <v>0.94302666439359994</v>
      </c>
      <c r="H6" s="12">
        <v>0.90658508230440005</v>
      </c>
      <c r="I6" s="12">
        <v>0.86289503941700008</v>
      </c>
      <c r="J6" s="12">
        <v>0.9570891696935</v>
      </c>
      <c r="K6" s="12">
        <v>0.93995586992540003</v>
      </c>
      <c r="L6" s="12">
        <v>0.92395992468489996</v>
      </c>
      <c r="M6" s="12">
        <v>0.93753588400979992</v>
      </c>
      <c r="N6" s="12">
        <v>0.92015918868220004</v>
      </c>
      <c r="O6" s="12">
        <v>0.93320863274589994</v>
      </c>
      <c r="P6" s="12">
        <v>0.95533792164600007</v>
      </c>
      <c r="Q6" s="12">
        <v>0.94949609164760007</v>
      </c>
      <c r="R6" s="12">
        <v>0.96080744191779999</v>
      </c>
      <c r="S6" s="12">
        <v>0.93830376542430005</v>
      </c>
      <c r="T6" s="12">
        <v>0.9145192042578999</v>
      </c>
      <c r="U6" s="12">
        <v>0.81863911133139988</v>
      </c>
      <c r="V6" s="12">
        <v>0.88819360063670005</v>
      </c>
      <c r="W6" s="12">
        <v>0.96174590036880003</v>
      </c>
      <c r="X6" s="12">
        <v>0.94991888266999991</v>
      </c>
      <c r="Y6" s="12">
        <v>0.90584264749080001</v>
      </c>
      <c r="Z6" s="12">
        <v>0.90544026592929994</v>
      </c>
      <c r="AA6" s="12">
        <v>0.85621886498489996</v>
      </c>
      <c r="AB6" s="12">
        <v>0.78516744645550007</v>
      </c>
      <c r="AC6" s="12">
        <v>0.97714184739440002</v>
      </c>
      <c r="AD6" s="12">
        <v>0.92077998046169995</v>
      </c>
      <c r="AE6" s="12">
        <v>0.7732540237883001</v>
      </c>
      <c r="AF6" s="12">
        <v>0.94565740419590005</v>
      </c>
      <c r="AG6" s="12">
        <v>0.90325413322439996</v>
      </c>
      <c r="AH6" s="12">
        <v>0.91865445620169994</v>
      </c>
      <c r="AI6" s="12">
        <v>0.94974223937369995</v>
      </c>
      <c r="AJ6" s="12">
        <v>0.97270913589370001</v>
      </c>
      <c r="AK6" s="12">
        <v>0.46293466452940002</v>
      </c>
      <c r="AL6" s="12">
        <v>0.8698745880526001</v>
      </c>
      <c r="AM6" s="12">
        <v>1</v>
      </c>
      <c r="AN6" s="12">
        <v>0.92400651732460004</v>
      </c>
      <c r="AO6" s="12">
        <v>0.90430332497829991</v>
      </c>
      <c r="AP6" s="12">
        <v>0.93474631344879999</v>
      </c>
      <c r="AQ6" s="12">
        <v>0.94124783462669992</v>
      </c>
      <c r="AR6" s="12">
        <v>0.86230334028290001</v>
      </c>
      <c r="AS6" s="8"/>
    </row>
    <row r="7" spans="1:45" x14ac:dyDescent="0.2">
      <c r="A7" s="23"/>
      <c r="B7" s="23"/>
      <c r="C7" s="23"/>
      <c r="D7" s="13">
        <v>1212</v>
      </c>
      <c r="E7" s="13">
        <v>262</v>
      </c>
      <c r="F7" s="13">
        <v>322</v>
      </c>
      <c r="G7" s="13">
        <v>341</v>
      </c>
      <c r="H7" s="13">
        <v>287</v>
      </c>
      <c r="I7" s="13">
        <v>94</v>
      </c>
      <c r="J7" s="13">
        <v>181</v>
      </c>
      <c r="K7" s="13">
        <v>186</v>
      </c>
      <c r="L7" s="13">
        <v>260</v>
      </c>
      <c r="M7" s="13">
        <v>384</v>
      </c>
      <c r="N7" s="13">
        <v>667</v>
      </c>
      <c r="O7" s="13">
        <v>449</v>
      </c>
      <c r="P7" s="13">
        <v>294</v>
      </c>
      <c r="Q7" s="13">
        <v>117</v>
      </c>
      <c r="R7" s="13">
        <v>153</v>
      </c>
      <c r="S7" s="13">
        <v>172</v>
      </c>
      <c r="T7" s="13">
        <v>128</v>
      </c>
      <c r="U7" s="13">
        <v>44</v>
      </c>
      <c r="V7" s="13">
        <v>141</v>
      </c>
      <c r="W7" s="13">
        <v>278</v>
      </c>
      <c r="X7" s="13">
        <v>335</v>
      </c>
      <c r="Y7" s="13">
        <v>213</v>
      </c>
      <c r="Z7" s="13">
        <v>223</v>
      </c>
      <c r="AA7" s="13">
        <v>78</v>
      </c>
      <c r="AB7" s="13">
        <v>7</v>
      </c>
      <c r="AC7" s="13">
        <v>523</v>
      </c>
      <c r="AD7" s="13">
        <v>111</v>
      </c>
      <c r="AE7" s="13">
        <v>21</v>
      </c>
      <c r="AF7" s="13">
        <v>50</v>
      </c>
      <c r="AG7" s="13">
        <v>91</v>
      </c>
      <c r="AH7" s="13">
        <v>30</v>
      </c>
      <c r="AI7" s="13">
        <v>4</v>
      </c>
      <c r="AJ7" s="13">
        <v>15</v>
      </c>
      <c r="AK7" s="13">
        <v>2</v>
      </c>
      <c r="AL7" s="13">
        <v>299</v>
      </c>
      <c r="AM7" s="13">
        <v>3</v>
      </c>
      <c r="AN7" s="13">
        <v>56</v>
      </c>
      <c r="AO7" s="13">
        <v>235</v>
      </c>
      <c r="AP7" s="13">
        <v>466</v>
      </c>
      <c r="AQ7" s="13">
        <v>336</v>
      </c>
      <c r="AR7" s="13">
        <v>34</v>
      </c>
      <c r="AS7" s="8"/>
    </row>
    <row r="8" spans="1:45" x14ac:dyDescent="0.2">
      <c r="A8" s="23"/>
      <c r="B8" s="23"/>
      <c r="C8" s="23"/>
      <c r="D8" s="14" t="s">
        <v>128</v>
      </c>
      <c r="E8" s="14"/>
      <c r="F8" s="14"/>
      <c r="G8" s="14"/>
      <c r="H8" s="14"/>
      <c r="I8" s="14"/>
      <c r="J8" s="14"/>
      <c r="K8" s="14"/>
      <c r="L8" s="14"/>
      <c r="M8" s="14"/>
      <c r="N8" s="14"/>
      <c r="O8" s="14"/>
      <c r="P8" s="14"/>
      <c r="Q8" s="14"/>
      <c r="R8" s="14"/>
      <c r="S8" s="14"/>
      <c r="T8" s="14"/>
      <c r="U8" s="14"/>
      <c r="V8" s="14"/>
      <c r="W8" s="14"/>
      <c r="X8" s="14"/>
      <c r="Y8" s="14"/>
      <c r="Z8" s="14"/>
      <c r="AA8" s="14"/>
      <c r="AB8" s="14"/>
      <c r="AC8" s="15" t="s">
        <v>227</v>
      </c>
      <c r="AD8" s="14"/>
      <c r="AE8" s="14"/>
      <c r="AF8" s="14"/>
      <c r="AG8" s="14"/>
      <c r="AH8" s="14"/>
      <c r="AI8" s="14"/>
      <c r="AJ8" s="14"/>
      <c r="AK8" s="14"/>
      <c r="AL8" s="14"/>
      <c r="AM8" s="14"/>
      <c r="AN8" s="14"/>
      <c r="AO8" s="14"/>
      <c r="AP8" s="14"/>
      <c r="AQ8" s="14"/>
      <c r="AR8" s="14"/>
      <c r="AS8" s="8"/>
    </row>
    <row r="9" spans="1:45" x14ac:dyDescent="0.2">
      <c r="A9" s="27"/>
      <c r="B9" s="27"/>
      <c r="C9" s="24" t="s">
        <v>228</v>
      </c>
      <c r="D9" s="12">
        <v>0.36814275678929997</v>
      </c>
      <c r="E9" s="12">
        <v>0.35821364457880001</v>
      </c>
      <c r="F9" s="12">
        <v>0.37955339076549999</v>
      </c>
      <c r="G9" s="12">
        <v>0.37528912097790001</v>
      </c>
      <c r="H9" s="12">
        <v>0.35561717691110001</v>
      </c>
      <c r="I9" s="12">
        <v>0.28207925422419999</v>
      </c>
      <c r="J9" s="12">
        <v>0.33092570206600003</v>
      </c>
      <c r="K9" s="12">
        <v>0.38741141601399998</v>
      </c>
      <c r="L9" s="12">
        <v>0.39367220063449998</v>
      </c>
      <c r="M9" s="12">
        <v>0.40911652251129998</v>
      </c>
      <c r="N9" s="12">
        <v>0.3752219797486</v>
      </c>
      <c r="O9" s="12">
        <v>0.36000682539759998</v>
      </c>
      <c r="P9" s="12">
        <v>0.48424606227610001</v>
      </c>
      <c r="Q9" s="12">
        <v>0.33284617477520001</v>
      </c>
      <c r="R9" s="12">
        <v>0.41783757081150003</v>
      </c>
      <c r="S9" s="12">
        <v>0.35785427520509999</v>
      </c>
      <c r="T9" s="12">
        <v>0.26258181809850001</v>
      </c>
      <c r="U9" s="12">
        <v>0.1695126452472</v>
      </c>
      <c r="V9" s="12">
        <v>0.26378640647790003</v>
      </c>
      <c r="W9" s="12">
        <v>0.4732531406505</v>
      </c>
      <c r="X9" s="12">
        <v>0.42821043262339997</v>
      </c>
      <c r="Y9" s="12">
        <v>0.318418489438</v>
      </c>
      <c r="Z9" s="12">
        <v>0.24395424269390001</v>
      </c>
      <c r="AA9" s="12">
        <v>0.27347351669629999</v>
      </c>
      <c r="AB9" s="12">
        <v>0.1473554628754</v>
      </c>
      <c r="AC9" s="12">
        <v>0.43069419356220001</v>
      </c>
      <c r="AD9" s="12">
        <v>0.32765400942790002</v>
      </c>
      <c r="AE9" s="12">
        <v>0.29720508089690001</v>
      </c>
      <c r="AF9" s="12">
        <v>0.44108468867919998</v>
      </c>
      <c r="AG9" s="12">
        <v>0.40584730827870003</v>
      </c>
      <c r="AH9" s="12">
        <v>0.2248577554366</v>
      </c>
      <c r="AI9" s="12">
        <v>7.1455771647750008E-2</v>
      </c>
      <c r="AJ9" s="12">
        <v>0.3351921711527</v>
      </c>
      <c r="AK9" s="12">
        <v>0</v>
      </c>
      <c r="AL9" s="12">
        <v>0.28966593443880001</v>
      </c>
      <c r="AM9" s="12">
        <v>0.23666955590479999</v>
      </c>
      <c r="AN9" s="12">
        <v>0.26134334693849998</v>
      </c>
      <c r="AO9" s="12">
        <v>0.34067861413400002</v>
      </c>
      <c r="AP9" s="12">
        <v>0.36511708432779999</v>
      </c>
      <c r="AQ9" s="12">
        <v>0.42349052523019998</v>
      </c>
      <c r="AR9" s="12">
        <v>0.27662291894149998</v>
      </c>
      <c r="AS9" s="8"/>
    </row>
    <row r="10" spans="1:45" x14ac:dyDescent="0.2">
      <c r="A10" s="23"/>
      <c r="B10" s="23"/>
      <c r="C10" s="23"/>
      <c r="D10" s="13">
        <v>483</v>
      </c>
      <c r="E10" s="13">
        <v>99</v>
      </c>
      <c r="F10" s="13">
        <v>133</v>
      </c>
      <c r="G10" s="13">
        <v>141</v>
      </c>
      <c r="H10" s="13">
        <v>110</v>
      </c>
      <c r="I10" s="13">
        <v>29</v>
      </c>
      <c r="J10" s="13">
        <v>62</v>
      </c>
      <c r="K10" s="13">
        <v>77</v>
      </c>
      <c r="L10" s="13">
        <v>105</v>
      </c>
      <c r="M10" s="13">
        <v>166</v>
      </c>
      <c r="N10" s="13">
        <v>269</v>
      </c>
      <c r="O10" s="13">
        <v>176</v>
      </c>
      <c r="P10" s="13">
        <v>142</v>
      </c>
      <c r="Q10" s="13">
        <v>48</v>
      </c>
      <c r="R10" s="13">
        <v>64</v>
      </c>
      <c r="S10" s="13">
        <v>72</v>
      </c>
      <c r="T10" s="13">
        <v>32</v>
      </c>
      <c r="U10" s="13">
        <v>13</v>
      </c>
      <c r="V10" s="13">
        <v>42</v>
      </c>
      <c r="W10" s="13">
        <v>134</v>
      </c>
      <c r="X10" s="13">
        <v>152</v>
      </c>
      <c r="Y10" s="13">
        <v>78</v>
      </c>
      <c r="Z10" s="13">
        <v>58</v>
      </c>
      <c r="AA10" s="13">
        <v>27</v>
      </c>
      <c r="AB10" s="13">
        <v>2</v>
      </c>
      <c r="AC10" s="13">
        <v>238</v>
      </c>
      <c r="AD10" s="13">
        <v>42</v>
      </c>
      <c r="AE10" s="13">
        <v>9</v>
      </c>
      <c r="AF10" s="13">
        <v>17</v>
      </c>
      <c r="AG10" s="13">
        <v>37</v>
      </c>
      <c r="AH10" s="13">
        <v>9</v>
      </c>
      <c r="AI10" s="13">
        <v>1</v>
      </c>
      <c r="AJ10" s="13">
        <v>5</v>
      </c>
      <c r="AK10" s="13">
        <v>0</v>
      </c>
      <c r="AL10" s="13">
        <v>100</v>
      </c>
      <c r="AM10" s="13">
        <v>1</v>
      </c>
      <c r="AN10" s="13">
        <v>16</v>
      </c>
      <c r="AO10" s="13">
        <v>83</v>
      </c>
      <c r="AP10" s="13">
        <v>195</v>
      </c>
      <c r="AQ10" s="13">
        <v>146</v>
      </c>
      <c r="AR10" s="13">
        <v>9</v>
      </c>
      <c r="AS10" s="8"/>
    </row>
    <row r="11" spans="1:45" x14ac:dyDescent="0.2">
      <c r="A11" s="23"/>
      <c r="B11" s="23"/>
      <c r="C11" s="23"/>
      <c r="D11" s="14" t="s">
        <v>128</v>
      </c>
      <c r="E11" s="14"/>
      <c r="F11" s="14"/>
      <c r="G11" s="14"/>
      <c r="H11" s="14"/>
      <c r="I11" s="14"/>
      <c r="J11" s="14"/>
      <c r="K11" s="14"/>
      <c r="L11" s="14"/>
      <c r="M11" s="14"/>
      <c r="N11" s="14"/>
      <c r="O11" s="14"/>
      <c r="P11" s="15" t="s">
        <v>229</v>
      </c>
      <c r="Q11" s="14"/>
      <c r="R11" s="14"/>
      <c r="S11" s="14"/>
      <c r="T11" s="14"/>
      <c r="U11" s="14"/>
      <c r="V11" s="14"/>
      <c r="W11" s="15" t="s">
        <v>164</v>
      </c>
      <c r="X11" s="15" t="s">
        <v>132</v>
      </c>
      <c r="Y11" s="14"/>
      <c r="Z11" s="14"/>
      <c r="AA11" s="14"/>
      <c r="AB11" s="14"/>
      <c r="AC11" s="15" t="s">
        <v>166</v>
      </c>
      <c r="AD11" s="14"/>
      <c r="AE11" s="14"/>
      <c r="AF11" s="14"/>
      <c r="AG11" s="14"/>
      <c r="AH11" s="14"/>
      <c r="AI11" s="14"/>
      <c r="AJ11" s="14"/>
      <c r="AK11" s="14"/>
      <c r="AL11" s="14"/>
      <c r="AM11" s="14"/>
      <c r="AN11" s="14"/>
      <c r="AO11" s="14"/>
      <c r="AP11" s="14"/>
      <c r="AQ11" s="14"/>
      <c r="AR11" s="14"/>
      <c r="AS11" s="8"/>
    </row>
    <row r="12" spans="1:45" x14ac:dyDescent="0.2">
      <c r="A12" s="27"/>
      <c r="B12" s="27"/>
      <c r="C12" s="24" t="s">
        <v>230</v>
      </c>
      <c r="D12" s="12">
        <v>0.56023465682719997</v>
      </c>
      <c r="E12" s="12">
        <v>0.57328042843820004</v>
      </c>
      <c r="F12" s="12">
        <v>0.5504566972146</v>
      </c>
      <c r="G12" s="12">
        <v>0.56773754341569993</v>
      </c>
      <c r="H12" s="12">
        <v>0.55096790539329998</v>
      </c>
      <c r="I12" s="12">
        <v>0.58081578519279997</v>
      </c>
      <c r="J12" s="12">
        <v>0.62616346762749997</v>
      </c>
      <c r="K12" s="12">
        <v>0.55254445391140006</v>
      </c>
      <c r="L12" s="12">
        <v>0.53028772405049995</v>
      </c>
      <c r="M12" s="12">
        <v>0.5284193614985</v>
      </c>
      <c r="N12" s="12">
        <v>0.54493720893359998</v>
      </c>
      <c r="O12" s="12">
        <v>0.57320180734829995</v>
      </c>
      <c r="P12" s="12">
        <v>0.4710918593699</v>
      </c>
      <c r="Q12" s="12">
        <v>0.61664991687240001</v>
      </c>
      <c r="R12" s="12">
        <v>0.54296987110630002</v>
      </c>
      <c r="S12" s="12">
        <v>0.5804494902192</v>
      </c>
      <c r="T12" s="12">
        <v>0.65193738615940011</v>
      </c>
      <c r="U12" s="12">
        <v>0.64912646608419999</v>
      </c>
      <c r="V12" s="12">
        <v>0.6244071941589</v>
      </c>
      <c r="W12" s="12">
        <v>0.48849275971829997</v>
      </c>
      <c r="X12" s="12">
        <v>0.52170845004660005</v>
      </c>
      <c r="Y12" s="12">
        <v>0.58742415805290005</v>
      </c>
      <c r="Z12" s="12">
        <v>0.66148602323549999</v>
      </c>
      <c r="AA12" s="12">
        <v>0.58274534828870006</v>
      </c>
      <c r="AB12" s="12">
        <v>0.63781198358019997</v>
      </c>
      <c r="AC12" s="12">
        <v>0.54644765383219995</v>
      </c>
      <c r="AD12" s="12">
        <v>0.59312597103380005</v>
      </c>
      <c r="AE12" s="12">
        <v>0.47604894289139998</v>
      </c>
      <c r="AF12" s="12">
        <v>0.50457271551670002</v>
      </c>
      <c r="AG12" s="12">
        <v>0.49740682494580002</v>
      </c>
      <c r="AH12" s="12">
        <v>0.69379670076519995</v>
      </c>
      <c r="AI12" s="12">
        <v>0.87828646772590002</v>
      </c>
      <c r="AJ12" s="12">
        <v>0.63751696474100006</v>
      </c>
      <c r="AK12" s="12">
        <v>0.46293466452940002</v>
      </c>
      <c r="AL12" s="12">
        <v>0.58020865361379992</v>
      </c>
      <c r="AM12" s="12">
        <v>0.76333044409520001</v>
      </c>
      <c r="AN12" s="12">
        <v>0.66266317038610001</v>
      </c>
      <c r="AO12" s="12">
        <v>0.56362471084429999</v>
      </c>
      <c r="AP12" s="12">
        <v>0.56962922912089997</v>
      </c>
      <c r="AQ12" s="12">
        <v>0.51775730939660003</v>
      </c>
      <c r="AR12" s="12">
        <v>0.58568042134139997</v>
      </c>
      <c r="AS12" s="8"/>
    </row>
    <row r="13" spans="1:45" x14ac:dyDescent="0.2">
      <c r="A13" s="23"/>
      <c r="B13" s="23"/>
      <c r="C13" s="23"/>
      <c r="D13" s="13">
        <v>729</v>
      </c>
      <c r="E13" s="13">
        <v>163</v>
      </c>
      <c r="F13" s="13">
        <v>189</v>
      </c>
      <c r="G13" s="13">
        <v>200</v>
      </c>
      <c r="H13" s="13">
        <v>177</v>
      </c>
      <c r="I13" s="13">
        <v>65</v>
      </c>
      <c r="J13" s="13">
        <v>119</v>
      </c>
      <c r="K13" s="13">
        <v>109</v>
      </c>
      <c r="L13" s="13">
        <v>155</v>
      </c>
      <c r="M13" s="13">
        <v>218</v>
      </c>
      <c r="N13" s="13">
        <v>398</v>
      </c>
      <c r="O13" s="13">
        <v>273</v>
      </c>
      <c r="P13" s="13">
        <v>152</v>
      </c>
      <c r="Q13" s="13">
        <v>69</v>
      </c>
      <c r="R13" s="13">
        <v>89</v>
      </c>
      <c r="S13" s="13">
        <v>100</v>
      </c>
      <c r="T13" s="13">
        <v>96</v>
      </c>
      <c r="U13" s="13">
        <v>31</v>
      </c>
      <c r="V13" s="13">
        <v>99</v>
      </c>
      <c r="W13" s="13">
        <v>144</v>
      </c>
      <c r="X13" s="13">
        <v>183</v>
      </c>
      <c r="Y13" s="13">
        <v>135</v>
      </c>
      <c r="Z13" s="13">
        <v>165</v>
      </c>
      <c r="AA13" s="13">
        <v>51</v>
      </c>
      <c r="AB13" s="13">
        <v>5</v>
      </c>
      <c r="AC13" s="13">
        <v>285</v>
      </c>
      <c r="AD13" s="13">
        <v>69</v>
      </c>
      <c r="AE13" s="13">
        <v>12</v>
      </c>
      <c r="AF13" s="13">
        <v>33</v>
      </c>
      <c r="AG13" s="13">
        <v>54</v>
      </c>
      <c r="AH13" s="13">
        <v>21</v>
      </c>
      <c r="AI13" s="13">
        <v>3</v>
      </c>
      <c r="AJ13" s="13">
        <v>10</v>
      </c>
      <c r="AK13" s="13">
        <v>2</v>
      </c>
      <c r="AL13" s="13">
        <v>199</v>
      </c>
      <c r="AM13" s="13">
        <v>2</v>
      </c>
      <c r="AN13" s="13">
        <v>40</v>
      </c>
      <c r="AO13" s="13">
        <v>152</v>
      </c>
      <c r="AP13" s="13">
        <v>271</v>
      </c>
      <c r="AQ13" s="13">
        <v>190</v>
      </c>
      <c r="AR13" s="13">
        <v>25</v>
      </c>
      <c r="AS13" s="8"/>
    </row>
    <row r="14" spans="1:45" x14ac:dyDescent="0.2">
      <c r="A14" s="23"/>
      <c r="B14" s="23"/>
      <c r="C14" s="23"/>
      <c r="D14" s="14" t="s">
        <v>128</v>
      </c>
      <c r="E14" s="14"/>
      <c r="F14" s="14"/>
      <c r="G14" s="14"/>
      <c r="H14" s="14"/>
      <c r="I14" s="14"/>
      <c r="J14" s="14"/>
      <c r="K14" s="14"/>
      <c r="L14" s="14"/>
      <c r="M14" s="14"/>
      <c r="N14" s="14"/>
      <c r="O14" s="14"/>
      <c r="P14" s="14"/>
      <c r="Q14" s="14"/>
      <c r="R14" s="14"/>
      <c r="S14" s="14"/>
      <c r="T14" s="14"/>
      <c r="U14" s="14"/>
      <c r="V14" s="14"/>
      <c r="W14" s="14"/>
      <c r="X14" s="14"/>
      <c r="Y14" s="14"/>
      <c r="Z14" s="15" t="s">
        <v>133</v>
      </c>
      <c r="AA14" s="14"/>
      <c r="AB14" s="14"/>
      <c r="AC14" s="14"/>
      <c r="AD14" s="14"/>
      <c r="AE14" s="14"/>
      <c r="AF14" s="14"/>
      <c r="AG14" s="14"/>
      <c r="AH14" s="14"/>
      <c r="AI14" s="14"/>
      <c r="AJ14" s="14"/>
      <c r="AK14" s="14"/>
      <c r="AL14" s="14"/>
      <c r="AM14" s="14"/>
      <c r="AN14" s="14"/>
      <c r="AO14" s="14"/>
      <c r="AP14" s="14"/>
      <c r="AQ14" s="14"/>
      <c r="AR14" s="14"/>
      <c r="AS14" s="8"/>
    </row>
    <row r="15" spans="1:45" x14ac:dyDescent="0.2">
      <c r="A15" s="27"/>
      <c r="B15" s="27"/>
      <c r="C15" s="24" t="s">
        <v>231</v>
      </c>
      <c r="D15" s="12">
        <v>6.6807392369520005E-2</v>
      </c>
      <c r="E15" s="12">
        <v>6.098470387372E-2</v>
      </c>
      <c r="F15" s="12">
        <v>6.9989912019950001E-2</v>
      </c>
      <c r="G15" s="12">
        <v>4.6485724493599993E-2</v>
      </c>
      <c r="H15" s="12">
        <v>9.2202260412499987E-2</v>
      </c>
      <c r="I15" s="12">
        <v>0.13710496058300001</v>
      </c>
      <c r="J15" s="12">
        <v>4.291083030646E-2</v>
      </c>
      <c r="K15" s="12">
        <v>4.2696434956870012E-2</v>
      </c>
      <c r="L15" s="12">
        <v>6.4388156768570001E-2</v>
      </c>
      <c r="M15" s="12">
        <v>6.2464115990170002E-2</v>
      </c>
      <c r="N15" s="12">
        <v>7.5911065919979995E-2</v>
      </c>
      <c r="O15" s="12">
        <v>6.0401843869790001E-2</v>
      </c>
      <c r="P15" s="12">
        <v>3.4340957961110002E-2</v>
      </c>
      <c r="Q15" s="12">
        <v>5.0503908352360002E-2</v>
      </c>
      <c r="R15" s="12">
        <v>3.9192558082170002E-2</v>
      </c>
      <c r="S15" s="12">
        <v>5.5723909086660001E-2</v>
      </c>
      <c r="T15" s="12">
        <v>7.7501217182250004E-2</v>
      </c>
      <c r="U15" s="12">
        <v>0.17403130661810001</v>
      </c>
      <c r="V15" s="12">
        <v>0.10802825998020001</v>
      </c>
      <c r="W15" s="12">
        <v>3.0268092885220001E-2</v>
      </c>
      <c r="X15" s="12">
        <v>4.6533551216099998E-2</v>
      </c>
      <c r="Y15" s="12">
        <v>8.673282566332001E-2</v>
      </c>
      <c r="Z15" s="12">
        <v>9.0461102754509998E-2</v>
      </c>
      <c r="AA15" s="12">
        <v>0.14378113501510001</v>
      </c>
      <c r="AB15" s="12">
        <v>0.21483255354450001</v>
      </c>
      <c r="AC15" s="12">
        <v>2.2858152605590001E-2</v>
      </c>
      <c r="AD15" s="12">
        <v>7.9220019538289999E-2</v>
      </c>
      <c r="AE15" s="12">
        <v>0.1889438676529</v>
      </c>
      <c r="AF15" s="12">
        <v>4.1929886468879997E-2</v>
      </c>
      <c r="AG15" s="12">
        <v>8.8513598710459995E-2</v>
      </c>
      <c r="AH15" s="12">
        <v>6.8884917972030002E-2</v>
      </c>
      <c r="AI15" s="12">
        <v>5.0257760626349998E-2</v>
      </c>
      <c r="AJ15" s="12">
        <v>2.7290864106270001E-2</v>
      </c>
      <c r="AK15" s="12">
        <v>0.53706533547059998</v>
      </c>
      <c r="AL15" s="12">
        <v>0.12043766489050001</v>
      </c>
      <c r="AM15" s="12">
        <v>0</v>
      </c>
      <c r="AN15" s="12">
        <v>3.7152457488780002E-2</v>
      </c>
      <c r="AO15" s="12">
        <v>9.569667502172001E-2</v>
      </c>
      <c r="AP15" s="12">
        <v>6.3872977094860006E-2</v>
      </c>
      <c r="AQ15" s="12">
        <v>4.951939741572E-2</v>
      </c>
      <c r="AR15" s="12">
        <v>0.12718648375620001</v>
      </c>
      <c r="AS15" s="8"/>
    </row>
    <row r="16" spans="1:45" x14ac:dyDescent="0.2">
      <c r="A16" s="23"/>
      <c r="B16" s="23"/>
      <c r="C16" s="23"/>
      <c r="D16" s="13">
        <v>89</v>
      </c>
      <c r="E16" s="13">
        <v>15</v>
      </c>
      <c r="F16" s="13">
        <v>25</v>
      </c>
      <c r="G16" s="13">
        <v>22</v>
      </c>
      <c r="H16" s="13">
        <v>27</v>
      </c>
      <c r="I16" s="13">
        <v>14</v>
      </c>
      <c r="J16" s="13">
        <v>11</v>
      </c>
      <c r="K16" s="13">
        <v>10</v>
      </c>
      <c r="L16" s="13">
        <v>21</v>
      </c>
      <c r="M16" s="13">
        <v>26</v>
      </c>
      <c r="N16" s="13">
        <v>58</v>
      </c>
      <c r="O16" s="13">
        <v>26</v>
      </c>
      <c r="P16" s="13">
        <v>14</v>
      </c>
      <c r="Q16" s="13">
        <v>8</v>
      </c>
      <c r="R16" s="13">
        <v>7</v>
      </c>
      <c r="S16" s="13">
        <v>11</v>
      </c>
      <c r="T16" s="13">
        <v>12</v>
      </c>
      <c r="U16" s="13">
        <v>9</v>
      </c>
      <c r="V16" s="13">
        <v>15</v>
      </c>
      <c r="W16" s="13">
        <v>12</v>
      </c>
      <c r="X16" s="13">
        <v>21</v>
      </c>
      <c r="Y16" s="13">
        <v>15</v>
      </c>
      <c r="Z16" s="13">
        <v>24</v>
      </c>
      <c r="AA16" s="13">
        <v>11</v>
      </c>
      <c r="AB16" s="13">
        <v>2</v>
      </c>
      <c r="AC16" s="13">
        <v>19</v>
      </c>
      <c r="AD16" s="13">
        <v>13</v>
      </c>
      <c r="AE16" s="13">
        <v>3</v>
      </c>
      <c r="AF16" s="13">
        <v>3</v>
      </c>
      <c r="AG16" s="13">
        <v>8</v>
      </c>
      <c r="AH16" s="13">
        <v>3</v>
      </c>
      <c r="AI16" s="13">
        <v>1</v>
      </c>
      <c r="AJ16" s="13">
        <v>1</v>
      </c>
      <c r="AK16" s="13">
        <v>1</v>
      </c>
      <c r="AL16" s="13">
        <v>34</v>
      </c>
      <c r="AM16" s="13">
        <v>0</v>
      </c>
      <c r="AN16" s="13">
        <v>4</v>
      </c>
      <c r="AO16" s="13">
        <v>27</v>
      </c>
      <c r="AP16" s="13">
        <v>31</v>
      </c>
      <c r="AQ16" s="13">
        <v>21</v>
      </c>
      <c r="AR16" s="13">
        <v>2</v>
      </c>
      <c r="AS16" s="8"/>
    </row>
    <row r="17" spans="1:45" x14ac:dyDescent="0.2">
      <c r="A17" s="23"/>
      <c r="B17" s="23"/>
      <c r="C17" s="23"/>
      <c r="D17" s="14" t="s">
        <v>128</v>
      </c>
      <c r="E17" s="14"/>
      <c r="F17" s="14"/>
      <c r="G17" s="14"/>
      <c r="H17" s="14"/>
      <c r="I17" s="14"/>
      <c r="J17" s="14"/>
      <c r="K17" s="14"/>
      <c r="L17" s="14"/>
      <c r="M17" s="14"/>
      <c r="N17" s="14"/>
      <c r="O17" s="14"/>
      <c r="P17" s="14"/>
      <c r="Q17" s="14"/>
      <c r="R17" s="14"/>
      <c r="S17" s="14"/>
      <c r="T17" s="14"/>
      <c r="U17" s="15" t="s">
        <v>133</v>
      </c>
      <c r="V17" s="14"/>
      <c r="W17" s="14"/>
      <c r="X17" s="14"/>
      <c r="Y17" s="14"/>
      <c r="Z17" s="14"/>
      <c r="AA17" s="15" t="s">
        <v>133</v>
      </c>
      <c r="AB17" s="14"/>
      <c r="AC17" s="14"/>
      <c r="AD17" s="15" t="s">
        <v>133</v>
      </c>
      <c r="AE17" s="14"/>
      <c r="AF17" s="14"/>
      <c r="AG17" s="14"/>
      <c r="AH17" s="14"/>
      <c r="AI17" s="14"/>
      <c r="AJ17" s="14"/>
      <c r="AK17" s="15" t="s">
        <v>154</v>
      </c>
      <c r="AL17" s="15" t="s">
        <v>154</v>
      </c>
      <c r="AM17" s="14"/>
      <c r="AN17" s="14"/>
      <c r="AO17" s="14"/>
      <c r="AP17" s="14"/>
      <c r="AQ17" s="14"/>
      <c r="AR17" s="14"/>
      <c r="AS17" s="8"/>
    </row>
    <row r="18" spans="1:45" x14ac:dyDescent="0.2">
      <c r="A18" s="27"/>
      <c r="B18" s="27"/>
      <c r="C18" s="24" t="s">
        <v>232</v>
      </c>
      <c r="D18" s="12">
        <v>4.8151940140239999E-3</v>
      </c>
      <c r="E18" s="12">
        <v>7.5212231092680014E-3</v>
      </c>
      <c r="F18" s="12">
        <v>0</v>
      </c>
      <c r="G18" s="12">
        <v>1.0487611112770001E-2</v>
      </c>
      <c r="H18" s="12">
        <v>1.21265728309E-3</v>
      </c>
      <c r="I18" s="12">
        <v>0</v>
      </c>
      <c r="J18" s="12">
        <v>0</v>
      </c>
      <c r="K18" s="12">
        <v>1.7347695117740002E-2</v>
      </c>
      <c r="L18" s="12">
        <v>1.1651918546480001E-2</v>
      </c>
      <c r="M18" s="12">
        <v>0</v>
      </c>
      <c r="N18" s="12">
        <v>3.9297453978020007E-3</v>
      </c>
      <c r="O18" s="12">
        <v>6.3895233842679996E-3</v>
      </c>
      <c r="P18" s="12">
        <v>1.0321120392859999E-2</v>
      </c>
      <c r="Q18" s="12">
        <v>0</v>
      </c>
      <c r="R18" s="12">
        <v>0</v>
      </c>
      <c r="S18" s="12">
        <v>5.9723254890020009E-3</v>
      </c>
      <c r="T18" s="12">
        <v>7.9795785598869989E-3</v>
      </c>
      <c r="U18" s="12">
        <v>7.3295820505169997E-3</v>
      </c>
      <c r="V18" s="12">
        <v>3.7781393830169999E-3</v>
      </c>
      <c r="W18" s="12">
        <v>7.9860067460179995E-3</v>
      </c>
      <c r="X18" s="12">
        <v>3.547566113913E-3</v>
      </c>
      <c r="Y18" s="12">
        <v>7.4245268458360001E-3</v>
      </c>
      <c r="Z18" s="12">
        <v>4.0986313161899997E-3</v>
      </c>
      <c r="AA18" s="12">
        <v>0</v>
      </c>
      <c r="AB18" s="12">
        <v>0</v>
      </c>
      <c r="AC18" s="12">
        <v>0</v>
      </c>
      <c r="AD18" s="12">
        <v>0</v>
      </c>
      <c r="AE18" s="12">
        <v>3.7802108558809999E-2</v>
      </c>
      <c r="AF18" s="12">
        <v>1.241270933519E-2</v>
      </c>
      <c r="AG18" s="12">
        <v>8.2322680650900003E-3</v>
      </c>
      <c r="AH18" s="12">
        <v>1.246062582625E-2</v>
      </c>
      <c r="AI18" s="12">
        <v>0</v>
      </c>
      <c r="AJ18" s="12">
        <v>0</v>
      </c>
      <c r="AK18" s="12">
        <v>0</v>
      </c>
      <c r="AL18" s="12">
        <v>9.687747056858001E-3</v>
      </c>
      <c r="AM18" s="12">
        <v>0</v>
      </c>
      <c r="AN18" s="12">
        <v>3.8841025186590002E-2</v>
      </c>
      <c r="AO18" s="12">
        <v>0</v>
      </c>
      <c r="AP18" s="12">
        <v>1.380709456365E-3</v>
      </c>
      <c r="AQ18" s="12">
        <v>9.2327679575619995E-3</v>
      </c>
      <c r="AR18" s="12">
        <v>1.0510175960909999E-2</v>
      </c>
      <c r="AS18" s="8"/>
    </row>
    <row r="19" spans="1:45" x14ac:dyDescent="0.2">
      <c r="A19" s="23"/>
      <c r="B19" s="23"/>
      <c r="C19" s="23"/>
      <c r="D19" s="13">
        <v>7</v>
      </c>
      <c r="E19" s="13">
        <v>3</v>
      </c>
      <c r="F19" s="13">
        <v>0</v>
      </c>
      <c r="G19" s="13">
        <v>3</v>
      </c>
      <c r="H19" s="13">
        <v>1</v>
      </c>
      <c r="I19" s="13">
        <v>0</v>
      </c>
      <c r="J19" s="13">
        <v>0</v>
      </c>
      <c r="K19" s="13">
        <v>3</v>
      </c>
      <c r="L19" s="13">
        <v>4</v>
      </c>
      <c r="M19" s="13">
        <v>0</v>
      </c>
      <c r="N19" s="13">
        <v>3</v>
      </c>
      <c r="O19" s="13">
        <v>4</v>
      </c>
      <c r="P19" s="13">
        <v>2</v>
      </c>
      <c r="Q19" s="13">
        <v>0</v>
      </c>
      <c r="R19" s="13">
        <v>0</v>
      </c>
      <c r="S19" s="13">
        <v>2</v>
      </c>
      <c r="T19" s="13">
        <v>1</v>
      </c>
      <c r="U19" s="13">
        <v>1</v>
      </c>
      <c r="V19" s="13">
        <v>1</v>
      </c>
      <c r="W19" s="13">
        <v>1</v>
      </c>
      <c r="X19" s="13">
        <v>2</v>
      </c>
      <c r="Y19" s="13">
        <v>2</v>
      </c>
      <c r="Z19" s="13">
        <v>2</v>
      </c>
      <c r="AA19" s="13">
        <v>0</v>
      </c>
      <c r="AB19" s="13">
        <v>0</v>
      </c>
      <c r="AC19" s="13">
        <v>0</v>
      </c>
      <c r="AD19" s="13">
        <v>0</v>
      </c>
      <c r="AE19" s="13">
        <v>1</v>
      </c>
      <c r="AF19" s="13">
        <v>1</v>
      </c>
      <c r="AG19" s="13">
        <v>1</v>
      </c>
      <c r="AH19" s="13">
        <v>1</v>
      </c>
      <c r="AI19" s="13">
        <v>0</v>
      </c>
      <c r="AJ19" s="13">
        <v>0</v>
      </c>
      <c r="AK19" s="13">
        <v>0</v>
      </c>
      <c r="AL19" s="13">
        <v>3</v>
      </c>
      <c r="AM19" s="13">
        <v>0</v>
      </c>
      <c r="AN19" s="13">
        <v>1</v>
      </c>
      <c r="AO19" s="13">
        <v>0</v>
      </c>
      <c r="AP19" s="13">
        <v>1</v>
      </c>
      <c r="AQ19" s="13">
        <v>4</v>
      </c>
      <c r="AR19" s="13">
        <v>1</v>
      </c>
      <c r="AS19" s="8"/>
    </row>
    <row r="20" spans="1:45" x14ac:dyDescent="0.2">
      <c r="A20" s="23"/>
      <c r="B20" s="23"/>
      <c r="C20" s="23"/>
      <c r="D20" s="14" t="s">
        <v>128</v>
      </c>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5" t="s">
        <v>154</v>
      </c>
      <c r="AF20" s="15" t="s">
        <v>133</v>
      </c>
      <c r="AG20" s="14"/>
      <c r="AH20" s="15" t="s">
        <v>133</v>
      </c>
      <c r="AI20" s="14"/>
      <c r="AJ20" s="14"/>
      <c r="AK20" s="14"/>
      <c r="AL20" s="14"/>
      <c r="AM20" s="14"/>
      <c r="AN20" s="15" t="s">
        <v>132</v>
      </c>
      <c r="AO20" s="14"/>
      <c r="AP20" s="14"/>
      <c r="AQ20" s="14"/>
      <c r="AR20" s="14"/>
      <c r="AS20" s="8"/>
    </row>
    <row r="21" spans="1:45" x14ac:dyDescent="0.2">
      <c r="A21" s="27"/>
      <c r="B21" s="27"/>
      <c r="C21" s="24" t="s">
        <v>141</v>
      </c>
      <c r="D21" s="12">
        <v>7.1622586383549999E-2</v>
      </c>
      <c r="E21" s="12">
        <v>6.8505926982990004E-2</v>
      </c>
      <c r="F21" s="12">
        <v>6.9989912019950001E-2</v>
      </c>
      <c r="G21" s="12">
        <v>5.6973335606370003E-2</v>
      </c>
      <c r="H21" s="12">
        <v>9.3414917695589988E-2</v>
      </c>
      <c r="I21" s="12">
        <v>0.13710496058300001</v>
      </c>
      <c r="J21" s="12">
        <v>4.291083030646E-2</v>
      </c>
      <c r="K21" s="12">
        <v>6.0044130074620013E-2</v>
      </c>
      <c r="L21" s="12">
        <v>7.6040075315060005E-2</v>
      </c>
      <c r="M21" s="12">
        <v>6.2464115990170002E-2</v>
      </c>
      <c r="N21" s="12">
        <v>7.9840811317779994E-2</v>
      </c>
      <c r="O21" s="12">
        <v>6.679136725406E-2</v>
      </c>
      <c r="P21" s="12">
        <v>4.466207835397E-2</v>
      </c>
      <c r="Q21" s="12">
        <v>5.0503908352360002E-2</v>
      </c>
      <c r="R21" s="12">
        <v>3.9192558082170002E-2</v>
      </c>
      <c r="S21" s="12">
        <v>6.169623457567E-2</v>
      </c>
      <c r="T21" s="12">
        <v>8.5480795742140001E-2</v>
      </c>
      <c r="U21" s="12">
        <v>0.18136088866860001</v>
      </c>
      <c r="V21" s="12">
        <v>0.1118063993633</v>
      </c>
      <c r="W21" s="12">
        <v>3.8254099631239998E-2</v>
      </c>
      <c r="X21" s="12">
        <v>5.008111733001E-2</v>
      </c>
      <c r="Y21" s="12">
        <v>9.415735250915E-2</v>
      </c>
      <c r="Z21" s="12">
        <v>9.4559734070699994E-2</v>
      </c>
      <c r="AA21" s="12">
        <v>0.14378113501510001</v>
      </c>
      <c r="AB21" s="12">
        <v>0.21483255354450001</v>
      </c>
      <c r="AC21" s="12">
        <v>2.2858152605590001E-2</v>
      </c>
      <c r="AD21" s="12">
        <v>7.9220019538289999E-2</v>
      </c>
      <c r="AE21" s="12">
        <v>0.22674597621170001</v>
      </c>
      <c r="AF21" s="12">
        <v>5.4342595804079998E-2</v>
      </c>
      <c r="AG21" s="12">
        <v>9.6745866775549999E-2</v>
      </c>
      <c r="AH21" s="12">
        <v>8.1345543798280004E-2</v>
      </c>
      <c r="AI21" s="12">
        <v>5.0257760626349998E-2</v>
      </c>
      <c r="AJ21" s="12">
        <v>2.7290864106270001E-2</v>
      </c>
      <c r="AK21" s="12">
        <v>0.53706533547059998</v>
      </c>
      <c r="AL21" s="12">
        <v>0.13012541194739999</v>
      </c>
      <c r="AM21" s="12">
        <v>0</v>
      </c>
      <c r="AN21" s="12">
        <v>7.5993482675369997E-2</v>
      </c>
      <c r="AO21" s="12">
        <v>9.569667502172001E-2</v>
      </c>
      <c r="AP21" s="12">
        <v>6.5253686551219992E-2</v>
      </c>
      <c r="AQ21" s="12">
        <v>5.8752165373289998E-2</v>
      </c>
      <c r="AR21" s="12">
        <v>0.13769665971709999</v>
      </c>
      <c r="AS21" s="8"/>
    </row>
    <row r="22" spans="1:45" x14ac:dyDescent="0.2">
      <c r="A22" s="23"/>
      <c r="B22" s="23"/>
      <c r="C22" s="23"/>
      <c r="D22" s="13">
        <v>96</v>
      </c>
      <c r="E22" s="13">
        <v>18</v>
      </c>
      <c r="F22" s="13">
        <v>25</v>
      </c>
      <c r="G22" s="13">
        <v>25</v>
      </c>
      <c r="H22" s="13">
        <v>28</v>
      </c>
      <c r="I22" s="13">
        <v>14</v>
      </c>
      <c r="J22" s="13">
        <v>11</v>
      </c>
      <c r="K22" s="13">
        <v>13</v>
      </c>
      <c r="L22" s="13">
        <v>25</v>
      </c>
      <c r="M22" s="13">
        <v>26</v>
      </c>
      <c r="N22" s="13">
        <v>61</v>
      </c>
      <c r="O22" s="13">
        <v>30</v>
      </c>
      <c r="P22" s="13">
        <v>16</v>
      </c>
      <c r="Q22" s="13">
        <v>8</v>
      </c>
      <c r="R22" s="13">
        <v>7</v>
      </c>
      <c r="S22" s="13">
        <v>13</v>
      </c>
      <c r="T22" s="13">
        <v>13</v>
      </c>
      <c r="U22" s="13">
        <v>10</v>
      </c>
      <c r="V22" s="13">
        <v>16</v>
      </c>
      <c r="W22" s="13">
        <v>13</v>
      </c>
      <c r="X22" s="13">
        <v>23</v>
      </c>
      <c r="Y22" s="13">
        <v>17</v>
      </c>
      <c r="Z22" s="13">
        <v>26</v>
      </c>
      <c r="AA22" s="13">
        <v>11</v>
      </c>
      <c r="AB22" s="13">
        <v>2</v>
      </c>
      <c r="AC22" s="13">
        <v>19</v>
      </c>
      <c r="AD22" s="13">
        <v>13</v>
      </c>
      <c r="AE22" s="13">
        <v>4</v>
      </c>
      <c r="AF22" s="13">
        <v>4</v>
      </c>
      <c r="AG22" s="13">
        <v>9</v>
      </c>
      <c r="AH22" s="13">
        <v>4</v>
      </c>
      <c r="AI22" s="13">
        <v>1</v>
      </c>
      <c r="AJ22" s="13">
        <v>1</v>
      </c>
      <c r="AK22" s="13">
        <v>1</v>
      </c>
      <c r="AL22" s="13">
        <v>37</v>
      </c>
      <c r="AM22" s="13">
        <v>0</v>
      </c>
      <c r="AN22" s="13">
        <v>5</v>
      </c>
      <c r="AO22" s="13">
        <v>27</v>
      </c>
      <c r="AP22" s="13">
        <v>32</v>
      </c>
      <c r="AQ22" s="13">
        <v>25</v>
      </c>
      <c r="AR22" s="13">
        <v>3</v>
      </c>
      <c r="AS22" s="8"/>
    </row>
    <row r="23" spans="1:45" x14ac:dyDescent="0.2">
      <c r="A23" s="23"/>
      <c r="B23" s="23"/>
      <c r="C23" s="23"/>
      <c r="D23" s="14" t="s">
        <v>128</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5" t="s">
        <v>133</v>
      </c>
      <c r="AE23" s="15" t="s">
        <v>133</v>
      </c>
      <c r="AF23" s="14"/>
      <c r="AG23" s="15" t="s">
        <v>133</v>
      </c>
      <c r="AH23" s="14"/>
      <c r="AI23" s="14"/>
      <c r="AJ23" s="14"/>
      <c r="AK23" s="15" t="s">
        <v>154</v>
      </c>
      <c r="AL23" s="15" t="s">
        <v>154</v>
      </c>
      <c r="AM23" s="14"/>
      <c r="AN23" s="14"/>
      <c r="AO23" s="14"/>
      <c r="AP23" s="14"/>
      <c r="AQ23" s="14"/>
      <c r="AR23" s="14"/>
      <c r="AS23" s="8"/>
    </row>
    <row r="24" spans="1:45" x14ac:dyDescent="0.2">
      <c r="A24" s="27"/>
      <c r="B24" s="27"/>
      <c r="C24" s="24" t="s">
        <v>67</v>
      </c>
      <c r="D24" s="12">
        <v>1</v>
      </c>
      <c r="E24" s="12">
        <v>1</v>
      </c>
      <c r="F24" s="12">
        <v>1</v>
      </c>
      <c r="G24" s="12">
        <v>1</v>
      </c>
      <c r="H24" s="12">
        <v>1</v>
      </c>
      <c r="I24" s="12">
        <v>1</v>
      </c>
      <c r="J24" s="12">
        <v>1</v>
      </c>
      <c r="K24" s="12">
        <v>1</v>
      </c>
      <c r="L24" s="12">
        <v>1</v>
      </c>
      <c r="M24" s="12">
        <v>1</v>
      </c>
      <c r="N24" s="12">
        <v>1</v>
      </c>
      <c r="O24" s="12">
        <v>1</v>
      </c>
      <c r="P24" s="12">
        <v>1</v>
      </c>
      <c r="Q24" s="12">
        <v>1</v>
      </c>
      <c r="R24" s="12">
        <v>1</v>
      </c>
      <c r="S24" s="12">
        <v>1</v>
      </c>
      <c r="T24" s="12">
        <v>1</v>
      </c>
      <c r="U24" s="12">
        <v>1</v>
      </c>
      <c r="V24" s="12">
        <v>1</v>
      </c>
      <c r="W24" s="12">
        <v>1</v>
      </c>
      <c r="X24" s="12">
        <v>1</v>
      </c>
      <c r="Y24" s="12">
        <v>1</v>
      </c>
      <c r="Z24" s="12">
        <v>1</v>
      </c>
      <c r="AA24" s="12">
        <v>1</v>
      </c>
      <c r="AB24" s="12">
        <v>1</v>
      </c>
      <c r="AC24" s="12">
        <v>1</v>
      </c>
      <c r="AD24" s="12">
        <v>1</v>
      </c>
      <c r="AE24" s="12">
        <v>1</v>
      </c>
      <c r="AF24" s="12">
        <v>1</v>
      </c>
      <c r="AG24" s="12">
        <v>1</v>
      </c>
      <c r="AH24" s="12">
        <v>1</v>
      </c>
      <c r="AI24" s="12">
        <v>1</v>
      </c>
      <c r="AJ24" s="12">
        <v>1</v>
      </c>
      <c r="AK24" s="12">
        <v>1</v>
      </c>
      <c r="AL24" s="12">
        <v>1</v>
      </c>
      <c r="AM24" s="12">
        <v>1</v>
      </c>
      <c r="AN24" s="12">
        <v>1</v>
      </c>
      <c r="AO24" s="12">
        <v>1</v>
      </c>
      <c r="AP24" s="12">
        <v>1</v>
      </c>
      <c r="AQ24" s="12">
        <v>1</v>
      </c>
      <c r="AR24" s="12">
        <v>1</v>
      </c>
      <c r="AS24" s="8"/>
    </row>
    <row r="25" spans="1:45" x14ac:dyDescent="0.2">
      <c r="A25" s="23"/>
      <c r="B25" s="23"/>
      <c r="C25" s="23"/>
      <c r="D25" s="13">
        <v>1308</v>
      </c>
      <c r="E25" s="13">
        <v>280</v>
      </c>
      <c r="F25" s="13">
        <v>347</v>
      </c>
      <c r="G25" s="13">
        <v>366</v>
      </c>
      <c r="H25" s="13">
        <v>315</v>
      </c>
      <c r="I25" s="13">
        <v>108</v>
      </c>
      <c r="J25" s="13">
        <v>192</v>
      </c>
      <c r="K25" s="13">
        <v>199</v>
      </c>
      <c r="L25" s="13">
        <v>285</v>
      </c>
      <c r="M25" s="13">
        <v>410</v>
      </c>
      <c r="N25" s="13">
        <v>728</v>
      </c>
      <c r="O25" s="13">
        <v>479</v>
      </c>
      <c r="P25" s="13">
        <v>310</v>
      </c>
      <c r="Q25" s="13">
        <v>125</v>
      </c>
      <c r="R25" s="13">
        <v>160</v>
      </c>
      <c r="S25" s="13">
        <v>185</v>
      </c>
      <c r="T25" s="13">
        <v>141</v>
      </c>
      <c r="U25" s="13">
        <v>54</v>
      </c>
      <c r="V25" s="13">
        <v>157</v>
      </c>
      <c r="W25" s="13">
        <v>291</v>
      </c>
      <c r="X25" s="13">
        <v>358</v>
      </c>
      <c r="Y25" s="13">
        <v>230</v>
      </c>
      <c r="Z25" s="13">
        <v>249</v>
      </c>
      <c r="AA25" s="13">
        <v>89</v>
      </c>
      <c r="AB25" s="13">
        <v>9</v>
      </c>
      <c r="AC25" s="13">
        <v>542</v>
      </c>
      <c r="AD25" s="13">
        <v>124</v>
      </c>
      <c r="AE25" s="13">
        <v>25</v>
      </c>
      <c r="AF25" s="13">
        <v>54</v>
      </c>
      <c r="AG25" s="13">
        <v>100</v>
      </c>
      <c r="AH25" s="13">
        <v>34</v>
      </c>
      <c r="AI25" s="13">
        <v>5</v>
      </c>
      <c r="AJ25" s="13">
        <v>16</v>
      </c>
      <c r="AK25" s="13">
        <v>3</v>
      </c>
      <c r="AL25" s="13">
        <v>336</v>
      </c>
      <c r="AM25" s="13">
        <v>3</v>
      </c>
      <c r="AN25" s="13">
        <v>61</v>
      </c>
      <c r="AO25" s="13">
        <v>262</v>
      </c>
      <c r="AP25" s="13">
        <v>498</v>
      </c>
      <c r="AQ25" s="13">
        <v>361</v>
      </c>
      <c r="AR25" s="13">
        <v>37</v>
      </c>
      <c r="AS25" s="8"/>
    </row>
    <row r="26" spans="1:45" x14ac:dyDescent="0.2">
      <c r="A26" s="23"/>
      <c r="B26" s="23"/>
      <c r="C26" s="23"/>
      <c r="D26" s="14" t="s">
        <v>128</v>
      </c>
      <c r="E26" s="14" t="s">
        <v>128</v>
      </c>
      <c r="F26" s="14" t="s">
        <v>128</v>
      </c>
      <c r="G26" s="14" t="s">
        <v>128</v>
      </c>
      <c r="H26" s="14" t="s">
        <v>128</v>
      </c>
      <c r="I26" s="14" t="s">
        <v>128</v>
      </c>
      <c r="J26" s="14" t="s">
        <v>128</v>
      </c>
      <c r="K26" s="14" t="s">
        <v>128</v>
      </c>
      <c r="L26" s="14" t="s">
        <v>128</v>
      </c>
      <c r="M26" s="14" t="s">
        <v>128</v>
      </c>
      <c r="N26" s="14" t="s">
        <v>128</v>
      </c>
      <c r="O26" s="14" t="s">
        <v>128</v>
      </c>
      <c r="P26" s="14" t="s">
        <v>128</v>
      </c>
      <c r="Q26" s="14" t="s">
        <v>128</v>
      </c>
      <c r="R26" s="14" t="s">
        <v>128</v>
      </c>
      <c r="S26" s="14" t="s">
        <v>128</v>
      </c>
      <c r="T26" s="14" t="s">
        <v>128</v>
      </c>
      <c r="U26" s="14" t="s">
        <v>128</v>
      </c>
      <c r="V26" s="14" t="s">
        <v>128</v>
      </c>
      <c r="W26" s="14" t="s">
        <v>128</v>
      </c>
      <c r="X26" s="14" t="s">
        <v>128</v>
      </c>
      <c r="Y26" s="14" t="s">
        <v>128</v>
      </c>
      <c r="Z26" s="14" t="s">
        <v>128</v>
      </c>
      <c r="AA26" s="14" t="s">
        <v>128</v>
      </c>
      <c r="AB26" s="14" t="s">
        <v>128</v>
      </c>
      <c r="AC26" s="14" t="s">
        <v>128</v>
      </c>
      <c r="AD26" s="14" t="s">
        <v>128</v>
      </c>
      <c r="AE26" s="14" t="s">
        <v>128</v>
      </c>
      <c r="AF26" s="14" t="s">
        <v>128</v>
      </c>
      <c r="AG26" s="14" t="s">
        <v>128</v>
      </c>
      <c r="AH26" s="14" t="s">
        <v>128</v>
      </c>
      <c r="AI26" s="14" t="s">
        <v>128</v>
      </c>
      <c r="AJ26" s="14" t="s">
        <v>128</v>
      </c>
      <c r="AK26" s="14" t="s">
        <v>128</v>
      </c>
      <c r="AL26" s="14" t="s">
        <v>128</v>
      </c>
      <c r="AM26" s="14" t="s">
        <v>128</v>
      </c>
      <c r="AN26" s="14" t="s">
        <v>128</v>
      </c>
      <c r="AO26" s="14" t="s">
        <v>128</v>
      </c>
      <c r="AP26" s="14" t="s">
        <v>128</v>
      </c>
      <c r="AQ26" s="14" t="s">
        <v>128</v>
      </c>
      <c r="AR26" s="14" t="s">
        <v>128</v>
      </c>
      <c r="AS26" s="8"/>
    </row>
    <row r="27" spans="1:45" x14ac:dyDescent="0.2">
      <c r="A27" s="27"/>
      <c r="B27" s="24" t="s">
        <v>233</v>
      </c>
      <c r="C27" s="24" t="s">
        <v>127</v>
      </c>
      <c r="D27" s="12">
        <v>0.59218737776490005</v>
      </c>
      <c r="E27" s="12">
        <v>0.6452792546228</v>
      </c>
      <c r="F27" s="12">
        <v>0.58431673141529994</v>
      </c>
      <c r="G27" s="12">
        <v>0.6122852024173</v>
      </c>
      <c r="H27" s="12">
        <v>0.53059914078629999</v>
      </c>
      <c r="I27" s="12">
        <v>0.54452778758539999</v>
      </c>
      <c r="J27" s="12">
        <v>0.47339976024809999</v>
      </c>
      <c r="K27" s="12">
        <v>0.63109584798899998</v>
      </c>
      <c r="L27" s="12">
        <v>0.62323935663599994</v>
      </c>
      <c r="M27" s="12">
        <v>0.66462727834879998</v>
      </c>
      <c r="N27" s="12">
        <v>0.59573746716779996</v>
      </c>
      <c r="O27" s="12">
        <v>0.59132796892249995</v>
      </c>
      <c r="P27" s="12">
        <v>0.74793661305729997</v>
      </c>
      <c r="Q27" s="12">
        <v>0.62943969069880001</v>
      </c>
      <c r="R27" s="12">
        <v>0.75524141704940007</v>
      </c>
      <c r="S27" s="12">
        <v>0.54336759368230003</v>
      </c>
      <c r="T27" s="12">
        <v>0.39834846282879999</v>
      </c>
      <c r="U27" s="12">
        <v>0.40783707692280002</v>
      </c>
      <c r="V27" s="12">
        <v>0.40610235059810001</v>
      </c>
      <c r="W27" s="12">
        <v>0.83256378424679989</v>
      </c>
      <c r="X27" s="12">
        <v>0.67247443446610011</v>
      </c>
      <c r="Y27" s="12">
        <v>0.4801932934309</v>
      </c>
      <c r="Z27" s="12">
        <v>0.43134290912319989</v>
      </c>
      <c r="AA27" s="12">
        <v>0.3501698530331</v>
      </c>
      <c r="AB27" s="12">
        <v>0.3642043954618</v>
      </c>
      <c r="AC27" s="12">
        <v>0.66279941937450004</v>
      </c>
      <c r="AD27" s="12">
        <v>0.62983469158719996</v>
      </c>
      <c r="AE27" s="12">
        <v>0.48048984199160011</v>
      </c>
      <c r="AF27" s="12">
        <v>0.62290565667550002</v>
      </c>
      <c r="AG27" s="12">
        <v>0.62510757961670005</v>
      </c>
      <c r="AH27" s="12">
        <v>0.56996706701450006</v>
      </c>
      <c r="AI27" s="12">
        <v>0.48258572558110002</v>
      </c>
      <c r="AJ27" s="12">
        <v>0.27177495352730002</v>
      </c>
      <c r="AK27" s="12">
        <v>0.18333846049149999</v>
      </c>
      <c r="AL27" s="12">
        <v>0.49494968144349999</v>
      </c>
      <c r="AM27" s="12">
        <v>1</v>
      </c>
      <c r="AN27" s="12">
        <v>0.76217178855119994</v>
      </c>
      <c r="AO27" s="12">
        <v>0.66265913297010004</v>
      </c>
      <c r="AP27" s="12">
        <v>0.5702714793857</v>
      </c>
      <c r="AQ27" s="12">
        <v>0.55651058603769998</v>
      </c>
      <c r="AR27" s="12">
        <v>0.49373614008979999</v>
      </c>
      <c r="AS27" s="8"/>
    </row>
    <row r="28" spans="1:45" x14ac:dyDescent="0.2">
      <c r="A28" s="23"/>
      <c r="B28" s="23"/>
      <c r="C28" s="23"/>
      <c r="D28" s="13">
        <v>770</v>
      </c>
      <c r="E28" s="13">
        <v>175</v>
      </c>
      <c r="F28" s="13">
        <v>205</v>
      </c>
      <c r="G28" s="13">
        <v>217</v>
      </c>
      <c r="H28" s="13">
        <v>173</v>
      </c>
      <c r="I28" s="13">
        <v>55</v>
      </c>
      <c r="J28" s="13">
        <v>98</v>
      </c>
      <c r="K28" s="13">
        <v>125</v>
      </c>
      <c r="L28" s="13">
        <v>168</v>
      </c>
      <c r="M28" s="13">
        <v>259</v>
      </c>
      <c r="N28" s="13">
        <v>436</v>
      </c>
      <c r="O28" s="13">
        <v>276</v>
      </c>
      <c r="P28" s="13">
        <v>236</v>
      </c>
      <c r="Q28" s="13">
        <v>80</v>
      </c>
      <c r="R28" s="13">
        <v>117</v>
      </c>
      <c r="S28" s="13">
        <v>101</v>
      </c>
      <c r="T28" s="13">
        <v>48</v>
      </c>
      <c r="U28" s="13">
        <v>22</v>
      </c>
      <c r="V28" s="13">
        <v>65</v>
      </c>
      <c r="W28" s="13">
        <v>234</v>
      </c>
      <c r="X28" s="13">
        <v>245</v>
      </c>
      <c r="Y28" s="13">
        <v>111</v>
      </c>
      <c r="Z28" s="13">
        <v>102</v>
      </c>
      <c r="AA28" s="13">
        <v>31</v>
      </c>
      <c r="AB28" s="13">
        <v>4</v>
      </c>
      <c r="AC28" s="13">
        <v>369</v>
      </c>
      <c r="AD28" s="13">
        <v>78</v>
      </c>
      <c r="AE28" s="13">
        <v>12</v>
      </c>
      <c r="AF28" s="13">
        <v>35</v>
      </c>
      <c r="AG28" s="13">
        <v>53</v>
      </c>
      <c r="AH28" s="13">
        <v>18</v>
      </c>
      <c r="AI28" s="13">
        <v>1</v>
      </c>
      <c r="AJ28" s="13">
        <v>4</v>
      </c>
      <c r="AK28" s="13">
        <v>1</v>
      </c>
      <c r="AL28" s="13">
        <v>164</v>
      </c>
      <c r="AM28" s="13">
        <v>3</v>
      </c>
      <c r="AN28" s="13">
        <v>43</v>
      </c>
      <c r="AO28" s="13">
        <v>165</v>
      </c>
      <c r="AP28" s="13">
        <v>282</v>
      </c>
      <c r="AQ28" s="13">
        <v>212</v>
      </c>
      <c r="AR28" s="13">
        <v>19</v>
      </c>
      <c r="AS28" s="8"/>
    </row>
    <row r="29" spans="1:45" x14ac:dyDescent="0.2">
      <c r="A29" s="23"/>
      <c r="B29" s="23"/>
      <c r="C29" s="23"/>
      <c r="D29" s="14" t="s">
        <v>128</v>
      </c>
      <c r="E29" s="14"/>
      <c r="F29" s="14"/>
      <c r="G29" s="14"/>
      <c r="H29" s="14"/>
      <c r="I29" s="14"/>
      <c r="J29" s="14"/>
      <c r="K29" s="14"/>
      <c r="L29" s="14"/>
      <c r="M29" s="15" t="s">
        <v>148</v>
      </c>
      <c r="N29" s="14"/>
      <c r="O29" s="14"/>
      <c r="P29" s="15" t="s">
        <v>234</v>
      </c>
      <c r="Q29" s="14"/>
      <c r="R29" s="15" t="s">
        <v>234</v>
      </c>
      <c r="S29" s="14"/>
      <c r="T29" s="14"/>
      <c r="U29" s="14"/>
      <c r="V29" s="14"/>
      <c r="W29" s="15" t="s">
        <v>235</v>
      </c>
      <c r="X29" s="15" t="s">
        <v>177</v>
      </c>
      <c r="Y29" s="14"/>
      <c r="Z29" s="14"/>
      <c r="AA29" s="14"/>
      <c r="AB29" s="14"/>
      <c r="AC29" s="15" t="s">
        <v>166</v>
      </c>
      <c r="AD29" s="14"/>
      <c r="AE29" s="14"/>
      <c r="AF29" s="14"/>
      <c r="AG29" s="14"/>
      <c r="AH29" s="14"/>
      <c r="AI29" s="14"/>
      <c r="AJ29" s="14"/>
      <c r="AK29" s="14"/>
      <c r="AL29" s="14"/>
      <c r="AM29" s="14"/>
      <c r="AN29" s="14"/>
      <c r="AO29" s="14"/>
      <c r="AP29" s="14"/>
      <c r="AQ29" s="14"/>
      <c r="AR29" s="14"/>
      <c r="AS29" s="8"/>
    </row>
    <row r="30" spans="1:45" x14ac:dyDescent="0.2">
      <c r="A30" s="27"/>
      <c r="B30" s="27"/>
      <c r="C30" s="24" t="s">
        <v>228</v>
      </c>
      <c r="D30" s="12">
        <v>8.8388717583250009E-2</v>
      </c>
      <c r="E30" s="12">
        <v>0.1157275889578</v>
      </c>
      <c r="F30" s="12">
        <v>8.350453138288999E-2</v>
      </c>
      <c r="G30" s="12">
        <v>6.9111313874260005E-2</v>
      </c>
      <c r="H30" s="12">
        <v>9.2357929502280001E-2</v>
      </c>
      <c r="I30" s="12">
        <v>7.9439559651080002E-2</v>
      </c>
      <c r="J30" s="12">
        <v>8.4691678222280006E-2</v>
      </c>
      <c r="K30" s="12">
        <v>4.6049986331370002E-2</v>
      </c>
      <c r="L30" s="12">
        <v>0.12540540128530001</v>
      </c>
      <c r="M30" s="12">
        <v>0.10558636168259999</v>
      </c>
      <c r="N30" s="12">
        <v>9.6025447710949993E-2</v>
      </c>
      <c r="O30" s="12">
        <v>8.2231265135679993E-2</v>
      </c>
      <c r="P30" s="12">
        <v>0.1858495363789</v>
      </c>
      <c r="Q30" s="12">
        <v>0.1021976980963</v>
      </c>
      <c r="R30" s="12">
        <v>7.3239966686180005E-2</v>
      </c>
      <c r="S30" s="12">
        <v>9.3413868759819996E-2</v>
      </c>
      <c r="T30" s="12">
        <v>1.9039736085530001E-3</v>
      </c>
      <c r="U30" s="12">
        <v>1.0553395017159999E-2</v>
      </c>
      <c r="V30" s="12">
        <v>1.528810869612E-2</v>
      </c>
      <c r="W30" s="12">
        <v>0.20980458585020001</v>
      </c>
      <c r="X30" s="12">
        <v>8.6215919666140006E-2</v>
      </c>
      <c r="Y30" s="12">
        <v>6.8474535072529999E-2</v>
      </c>
      <c r="Z30" s="12">
        <v>7.1460565737360001E-3</v>
      </c>
      <c r="AA30" s="12">
        <v>2.5592283968339999E-2</v>
      </c>
      <c r="AB30" s="12">
        <v>0</v>
      </c>
      <c r="AC30" s="12">
        <v>9.2683101209079993E-2</v>
      </c>
      <c r="AD30" s="12">
        <v>0.1223897967733</v>
      </c>
      <c r="AE30" s="12">
        <v>0</v>
      </c>
      <c r="AF30" s="12">
        <v>0.21589891881350001</v>
      </c>
      <c r="AG30" s="12">
        <v>0.14879222620570001</v>
      </c>
      <c r="AH30" s="12">
        <v>9.574738672727999E-2</v>
      </c>
      <c r="AI30" s="12">
        <v>0</v>
      </c>
      <c r="AJ30" s="12">
        <v>8.1041926746440007E-2</v>
      </c>
      <c r="AK30" s="12">
        <v>0</v>
      </c>
      <c r="AL30" s="12">
        <v>4.3021778677229998E-2</v>
      </c>
      <c r="AM30" s="12">
        <v>0</v>
      </c>
      <c r="AN30" s="12">
        <v>0.21616541639180001</v>
      </c>
      <c r="AO30" s="12">
        <v>8.651640130912E-2</v>
      </c>
      <c r="AP30" s="12">
        <v>6.9768872395150006E-2</v>
      </c>
      <c r="AQ30" s="12">
        <v>0.1065761652025</v>
      </c>
      <c r="AR30" s="12">
        <v>5.3249401436089999E-2</v>
      </c>
      <c r="AS30" s="8"/>
    </row>
    <row r="31" spans="1:45" x14ac:dyDescent="0.2">
      <c r="A31" s="23"/>
      <c r="B31" s="23"/>
      <c r="C31" s="23"/>
      <c r="D31" s="13">
        <v>113</v>
      </c>
      <c r="E31" s="13">
        <v>26</v>
      </c>
      <c r="F31" s="13">
        <v>30</v>
      </c>
      <c r="G31" s="13">
        <v>29</v>
      </c>
      <c r="H31" s="13">
        <v>28</v>
      </c>
      <c r="I31" s="13">
        <v>9</v>
      </c>
      <c r="J31" s="13">
        <v>16</v>
      </c>
      <c r="K31" s="13">
        <v>13</v>
      </c>
      <c r="L31" s="13">
        <v>24</v>
      </c>
      <c r="M31" s="13">
        <v>44</v>
      </c>
      <c r="N31" s="13">
        <v>69</v>
      </c>
      <c r="O31" s="13">
        <v>36</v>
      </c>
      <c r="P31" s="13">
        <v>57</v>
      </c>
      <c r="Q31" s="13">
        <v>11</v>
      </c>
      <c r="R31" s="13">
        <v>12</v>
      </c>
      <c r="S31" s="13">
        <v>14</v>
      </c>
      <c r="T31" s="13">
        <v>1</v>
      </c>
      <c r="U31" s="13">
        <v>1</v>
      </c>
      <c r="V31" s="13">
        <v>2</v>
      </c>
      <c r="W31" s="13">
        <v>56</v>
      </c>
      <c r="X31" s="13">
        <v>30</v>
      </c>
      <c r="Y31" s="13">
        <v>16</v>
      </c>
      <c r="Z31" s="13">
        <v>3</v>
      </c>
      <c r="AA31" s="13">
        <v>2</v>
      </c>
      <c r="AB31" s="13">
        <v>0</v>
      </c>
      <c r="AC31" s="13">
        <v>58</v>
      </c>
      <c r="AD31" s="13">
        <v>14</v>
      </c>
      <c r="AE31" s="13">
        <v>0</v>
      </c>
      <c r="AF31" s="13">
        <v>8</v>
      </c>
      <c r="AG31" s="13">
        <v>9</v>
      </c>
      <c r="AH31" s="13">
        <v>3</v>
      </c>
      <c r="AI31" s="13">
        <v>0</v>
      </c>
      <c r="AJ31" s="13">
        <v>1</v>
      </c>
      <c r="AK31" s="13">
        <v>0</v>
      </c>
      <c r="AL31" s="13">
        <v>15</v>
      </c>
      <c r="AM31" s="13">
        <v>0</v>
      </c>
      <c r="AN31" s="13">
        <v>11</v>
      </c>
      <c r="AO31" s="13">
        <v>22</v>
      </c>
      <c r="AP31" s="13">
        <v>32</v>
      </c>
      <c r="AQ31" s="13">
        <v>40</v>
      </c>
      <c r="AR31" s="13">
        <v>2</v>
      </c>
      <c r="AS31" s="8"/>
    </row>
    <row r="32" spans="1:45" x14ac:dyDescent="0.2">
      <c r="A32" s="23"/>
      <c r="B32" s="23"/>
      <c r="C32" s="23"/>
      <c r="D32" s="14" t="s">
        <v>128</v>
      </c>
      <c r="E32" s="14"/>
      <c r="F32" s="14"/>
      <c r="G32" s="14"/>
      <c r="H32" s="14"/>
      <c r="I32" s="14"/>
      <c r="J32" s="14"/>
      <c r="K32" s="14"/>
      <c r="L32" s="14"/>
      <c r="M32" s="14"/>
      <c r="N32" s="14"/>
      <c r="O32" s="14"/>
      <c r="P32" s="15" t="s">
        <v>214</v>
      </c>
      <c r="Q32" s="15" t="s">
        <v>175</v>
      </c>
      <c r="R32" s="15" t="s">
        <v>175</v>
      </c>
      <c r="S32" s="15" t="s">
        <v>175</v>
      </c>
      <c r="T32" s="14"/>
      <c r="U32" s="14"/>
      <c r="V32" s="14"/>
      <c r="W32" s="15" t="s">
        <v>236</v>
      </c>
      <c r="X32" s="15" t="s">
        <v>164</v>
      </c>
      <c r="Y32" s="15" t="s">
        <v>164</v>
      </c>
      <c r="Z32" s="14"/>
      <c r="AA32" s="14"/>
      <c r="AB32" s="14"/>
      <c r="AC32" s="14"/>
      <c r="AD32" s="14"/>
      <c r="AE32" s="14"/>
      <c r="AF32" s="15" t="s">
        <v>166</v>
      </c>
      <c r="AG32" s="14"/>
      <c r="AH32" s="14"/>
      <c r="AI32" s="14"/>
      <c r="AJ32" s="14"/>
      <c r="AK32" s="14"/>
      <c r="AL32" s="14"/>
      <c r="AM32" s="14"/>
      <c r="AN32" s="14"/>
      <c r="AO32" s="14"/>
      <c r="AP32" s="14"/>
      <c r="AQ32" s="14"/>
      <c r="AR32" s="14"/>
      <c r="AS32" s="8"/>
    </row>
    <row r="33" spans="1:45" x14ac:dyDescent="0.2">
      <c r="A33" s="27"/>
      <c r="B33" s="27"/>
      <c r="C33" s="24" t="s">
        <v>230</v>
      </c>
      <c r="D33" s="12">
        <v>0.50379866018169994</v>
      </c>
      <c r="E33" s="12">
        <v>0.529551665665</v>
      </c>
      <c r="F33" s="12">
        <v>0.50081220003240001</v>
      </c>
      <c r="G33" s="12">
        <v>0.54317388854299997</v>
      </c>
      <c r="H33" s="12">
        <v>0.43824121128400001</v>
      </c>
      <c r="I33" s="12">
        <v>0.46508822793440002</v>
      </c>
      <c r="J33" s="12">
        <v>0.38870808202579998</v>
      </c>
      <c r="K33" s="12">
        <v>0.58504586165770001</v>
      </c>
      <c r="L33" s="12">
        <v>0.49783395535070002</v>
      </c>
      <c r="M33" s="12">
        <v>0.55904091666619993</v>
      </c>
      <c r="N33" s="12">
        <v>0.49971201945679999</v>
      </c>
      <c r="O33" s="12">
        <v>0.50909670378689997</v>
      </c>
      <c r="P33" s="12">
        <v>0.56208707667840008</v>
      </c>
      <c r="Q33" s="12">
        <v>0.52724199260250004</v>
      </c>
      <c r="R33" s="12">
        <v>0.68200145036319992</v>
      </c>
      <c r="S33" s="12">
        <v>0.44995372492250002</v>
      </c>
      <c r="T33" s="12">
        <v>0.39644448922030001</v>
      </c>
      <c r="U33" s="12">
        <v>0.39728368190559998</v>
      </c>
      <c r="V33" s="12">
        <v>0.39081424190199998</v>
      </c>
      <c r="W33" s="12">
        <v>0.62275919839659999</v>
      </c>
      <c r="X33" s="12">
        <v>0.58625851480000002</v>
      </c>
      <c r="Y33" s="12">
        <v>0.41171875835839999</v>
      </c>
      <c r="Z33" s="12">
        <v>0.42419685254950001</v>
      </c>
      <c r="AA33" s="12">
        <v>0.32457756906469998</v>
      </c>
      <c r="AB33" s="12">
        <v>0.3642043954618</v>
      </c>
      <c r="AC33" s="12">
        <v>0.57011631816539998</v>
      </c>
      <c r="AD33" s="12">
        <v>0.50744489481389998</v>
      </c>
      <c r="AE33" s="12">
        <v>0.48048984199160011</v>
      </c>
      <c r="AF33" s="12">
        <v>0.40700673786199998</v>
      </c>
      <c r="AG33" s="12">
        <v>0.47631535341100001</v>
      </c>
      <c r="AH33" s="12">
        <v>0.47421968028729999</v>
      </c>
      <c r="AI33" s="12">
        <v>0.48258572558110002</v>
      </c>
      <c r="AJ33" s="12">
        <v>0.19073302678080001</v>
      </c>
      <c r="AK33" s="12">
        <v>0.18333846049149999</v>
      </c>
      <c r="AL33" s="12">
        <v>0.45192790276630002</v>
      </c>
      <c r="AM33" s="12">
        <v>1</v>
      </c>
      <c r="AN33" s="12">
        <v>0.54600637215939996</v>
      </c>
      <c r="AO33" s="12">
        <v>0.57614273166099994</v>
      </c>
      <c r="AP33" s="12">
        <v>0.50050260699060001</v>
      </c>
      <c r="AQ33" s="12">
        <v>0.44993442083520002</v>
      </c>
      <c r="AR33" s="12">
        <v>0.44048673865370003</v>
      </c>
      <c r="AS33" s="8"/>
    </row>
    <row r="34" spans="1:45" x14ac:dyDescent="0.2">
      <c r="A34" s="23"/>
      <c r="B34" s="23"/>
      <c r="C34" s="23"/>
      <c r="D34" s="13">
        <v>657</v>
      </c>
      <c r="E34" s="13">
        <v>149</v>
      </c>
      <c r="F34" s="13">
        <v>175</v>
      </c>
      <c r="G34" s="13">
        <v>188</v>
      </c>
      <c r="H34" s="13">
        <v>145</v>
      </c>
      <c r="I34" s="13">
        <v>46</v>
      </c>
      <c r="J34" s="13">
        <v>82</v>
      </c>
      <c r="K34" s="13">
        <v>112</v>
      </c>
      <c r="L34" s="13">
        <v>144</v>
      </c>
      <c r="M34" s="13">
        <v>215</v>
      </c>
      <c r="N34" s="13">
        <v>367</v>
      </c>
      <c r="O34" s="13">
        <v>240</v>
      </c>
      <c r="P34" s="13">
        <v>179</v>
      </c>
      <c r="Q34" s="13">
        <v>69</v>
      </c>
      <c r="R34" s="13">
        <v>105</v>
      </c>
      <c r="S34" s="13">
        <v>87</v>
      </c>
      <c r="T34" s="13">
        <v>47</v>
      </c>
      <c r="U34" s="13">
        <v>21</v>
      </c>
      <c r="V34" s="13">
        <v>63</v>
      </c>
      <c r="W34" s="13">
        <v>178</v>
      </c>
      <c r="X34" s="13">
        <v>215</v>
      </c>
      <c r="Y34" s="13">
        <v>95</v>
      </c>
      <c r="Z34" s="13">
        <v>99</v>
      </c>
      <c r="AA34" s="13">
        <v>29</v>
      </c>
      <c r="AB34" s="13">
        <v>4</v>
      </c>
      <c r="AC34" s="13">
        <v>311</v>
      </c>
      <c r="AD34" s="13">
        <v>64</v>
      </c>
      <c r="AE34" s="13">
        <v>12</v>
      </c>
      <c r="AF34" s="13">
        <v>27</v>
      </c>
      <c r="AG34" s="13">
        <v>44</v>
      </c>
      <c r="AH34" s="13">
        <v>15</v>
      </c>
      <c r="AI34" s="13">
        <v>1</v>
      </c>
      <c r="AJ34" s="13">
        <v>3</v>
      </c>
      <c r="AK34" s="13">
        <v>1</v>
      </c>
      <c r="AL34" s="13">
        <v>149</v>
      </c>
      <c r="AM34" s="13">
        <v>3</v>
      </c>
      <c r="AN34" s="13">
        <v>32</v>
      </c>
      <c r="AO34" s="13">
        <v>143</v>
      </c>
      <c r="AP34" s="13">
        <v>250</v>
      </c>
      <c r="AQ34" s="13">
        <v>172</v>
      </c>
      <c r="AR34" s="13">
        <v>17</v>
      </c>
      <c r="AS34" s="8"/>
    </row>
    <row r="35" spans="1:45" x14ac:dyDescent="0.2">
      <c r="A35" s="23"/>
      <c r="B35" s="23"/>
      <c r="C35" s="23"/>
      <c r="D35" s="14" t="s">
        <v>128</v>
      </c>
      <c r="E35" s="14"/>
      <c r="F35" s="14"/>
      <c r="G35" s="14"/>
      <c r="H35" s="14"/>
      <c r="I35" s="14"/>
      <c r="J35" s="14"/>
      <c r="K35" s="15" t="s">
        <v>148</v>
      </c>
      <c r="L35" s="14"/>
      <c r="M35" s="15" t="s">
        <v>148</v>
      </c>
      <c r="N35" s="14"/>
      <c r="O35" s="14"/>
      <c r="P35" s="14"/>
      <c r="Q35" s="14"/>
      <c r="R35" s="15" t="s">
        <v>176</v>
      </c>
      <c r="S35" s="14"/>
      <c r="T35" s="14"/>
      <c r="U35" s="14"/>
      <c r="V35" s="14"/>
      <c r="W35" s="15" t="s">
        <v>237</v>
      </c>
      <c r="X35" s="15" t="s">
        <v>237</v>
      </c>
      <c r="Y35" s="14"/>
      <c r="Z35" s="14"/>
      <c r="AA35" s="14"/>
      <c r="AB35" s="14"/>
      <c r="AC35" s="14"/>
      <c r="AD35" s="14"/>
      <c r="AE35" s="14"/>
      <c r="AF35" s="14"/>
      <c r="AG35" s="14"/>
      <c r="AH35" s="14"/>
      <c r="AI35" s="14"/>
      <c r="AJ35" s="14"/>
      <c r="AK35" s="14"/>
      <c r="AL35" s="14"/>
      <c r="AM35" s="14"/>
      <c r="AN35" s="14"/>
      <c r="AO35" s="14"/>
      <c r="AP35" s="14"/>
      <c r="AQ35" s="14"/>
      <c r="AR35" s="14"/>
      <c r="AS35" s="8"/>
    </row>
    <row r="36" spans="1:45" x14ac:dyDescent="0.2">
      <c r="A36" s="27"/>
      <c r="B36" s="27"/>
      <c r="C36" s="24" t="s">
        <v>231</v>
      </c>
      <c r="D36" s="12">
        <v>0.31013055948149998</v>
      </c>
      <c r="E36" s="12">
        <v>0.28880396240669998</v>
      </c>
      <c r="F36" s="12">
        <v>0.31500901377090001</v>
      </c>
      <c r="G36" s="12">
        <v>0.29338917868100001</v>
      </c>
      <c r="H36" s="12">
        <v>0.3430909556426</v>
      </c>
      <c r="I36" s="12">
        <v>0.32378850265670001</v>
      </c>
      <c r="J36" s="12">
        <v>0.37326916503770002</v>
      </c>
      <c r="K36" s="12">
        <v>0.29650258499530002</v>
      </c>
      <c r="L36" s="12">
        <v>0.28771650448340003</v>
      </c>
      <c r="M36" s="12">
        <v>0.28066630377700003</v>
      </c>
      <c r="N36" s="12">
        <v>0.3086515747918</v>
      </c>
      <c r="O36" s="12">
        <v>0.31205286873490001</v>
      </c>
      <c r="P36" s="12">
        <v>0.22765983327200001</v>
      </c>
      <c r="Q36" s="12">
        <v>0.31398780396039999</v>
      </c>
      <c r="R36" s="12">
        <v>0.20144851489519999</v>
      </c>
      <c r="S36" s="12">
        <v>0.30335001944950002</v>
      </c>
      <c r="T36" s="12">
        <v>0.45280341020870002</v>
      </c>
      <c r="U36" s="12">
        <v>0.44446075784709999</v>
      </c>
      <c r="V36" s="12">
        <v>0.40628228483310003</v>
      </c>
      <c r="W36" s="12">
        <v>0.1441346844867</v>
      </c>
      <c r="X36" s="12">
        <v>0.26982935887929999</v>
      </c>
      <c r="Y36" s="12">
        <v>0.41410988963419998</v>
      </c>
      <c r="Z36" s="12">
        <v>0.41552871729649998</v>
      </c>
      <c r="AA36" s="12">
        <v>0.36482215133259999</v>
      </c>
      <c r="AB36" s="12">
        <v>0.63579560453820005</v>
      </c>
      <c r="AC36" s="12">
        <v>0.29819046444750003</v>
      </c>
      <c r="AD36" s="12">
        <v>0.26345500463900001</v>
      </c>
      <c r="AE36" s="12">
        <v>0.28824235080659999</v>
      </c>
      <c r="AF36" s="12">
        <v>0.23980405645729999</v>
      </c>
      <c r="AG36" s="12">
        <v>0.28080186009539998</v>
      </c>
      <c r="AH36" s="12">
        <v>0.2773117771029</v>
      </c>
      <c r="AI36" s="12">
        <v>0.51741427441890009</v>
      </c>
      <c r="AJ36" s="12">
        <v>0.62815173124369994</v>
      </c>
      <c r="AK36" s="12">
        <v>0.53706533547059998</v>
      </c>
      <c r="AL36" s="12">
        <v>0.34494350276579999</v>
      </c>
      <c r="AM36" s="12">
        <v>0</v>
      </c>
      <c r="AN36" s="12">
        <v>0.13215461647150001</v>
      </c>
      <c r="AO36" s="12">
        <v>0.25430734327920002</v>
      </c>
      <c r="AP36" s="12">
        <v>0.33242126995040011</v>
      </c>
      <c r="AQ36" s="12">
        <v>0.35646516592049998</v>
      </c>
      <c r="AR36" s="12">
        <v>0.28469738890579999</v>
      </c>
      <c r="AS36" s="8"/>
    </row>
    <row r="37" spans="1:45" x14ac:dyDescent="0.2">
      <c r="A37" s="23"/>
      <c r="B37" s="23"/>
      <c r="C37" s="23"/>
      <c r="D37" s="13">
        <v>412</v>
      </c>
      <c r="E37" s="13">
        <v>82</v>
      </c>
      <c r="F37" s="13">
        <v>111</v>
      </c>
      <c r="G37" s="13">
        <v>111</v>
      </c>
      <c r="H37" s="13">
        <v>108</v>
      </c>
      <c r="I37" s="13">
        <v>35</v>
      </c>
      <c r="J37" s="13">
        <v>68</v>
      </c>
      <c r="K37" s="13">
        <v>63</v>
      </c>
      <c r="L37" s="13">
        <v>87</v>
      </c>
      <c r="M37" s="13">
        <v>124</v>
      </c>
      <c r="N37" s="13">
        <v>226</v>
      </c>
      <c r="O37" s="13">
        <v>155</v>
      </c>
      <c r="P37" s="13">
        <v>68</v>
      </c>
      <c r="Q37" s="13">
        <v>38</v>
      </c>
      <c r="R37" s="13">
        <v>36</v>
      </c>
      <c r="S37" s="13">
        <v>59</v>
      </c>
      <c r="T37" s="13">
        <v>71</v>
      </c>
      <c r="U37" s="13">
        <v>22</v>
      </c>
      <c r="V37" s="13">
        <v>59</v>
      </c>
      <c r="W37" s="13">
        <v>51</v>
      </c>
      <c r="X37" s="13">
        <v>95</v>
      </c>
      <c r="Y37" s="13">
        <v>94</v>
      </c>
      <c r="Z37" s="13">
        <v>106</v>
      </c>
      <c r="AA37" s="13">
        <v>33</v>
      </c>
      <c r="AB37" s="13">
        <v>5</v>
      </c>
      <c r="AC37" s="13">
        <v>152</v>
      </c>
      <c r="AD37" s="13">
        <v>34</v>
      </c>
      <c r="AE37" s="13">
        <v>9</v>
      </c>
      <c r="AF37" s="13">
        <v>14</v>
      </c>
      <c r="AG37" s="13">
        <v>37</v>
      </c>
      <c r="AH37" s="13">
        <v>9</v>
      </c>
      <c r="AI37" s="13">
        <v>4</v>
      </c>
      <c r="AJ37" s="13">
        <v>10</v>
      </c>
      <c r="AK37" s="13">
        <v>1</v>
      </c>
      <c r="AL37" s="13">
        <v>117</v>
      </c>
      <c r="AM37" s="13">
        <v>0</v>
      </c>
      <c r="AN37" s="13">
        <v>11</v>
      </c>
      <c r="AO37" s="13">
        <v>74</v>
      </c>
      <c r="AP37" s="13">
        <v>170</v>
      </c>
      <c r="AQ37" s="13">
        <v>117</v>
      </c>
      <c r="AR37" s="13">
        <v>12</v>
      </c>
      <c r="AS37" s="8"/>
    </row>
    <row r="38" spans="1:45" x14ac:dyDescent="0.2">
      <c r="A38" s="23"/>
      <c r="B38" s="23"/>
      <c r="C38" s="23"/>
      <c r="D38" s="14" t="s">
        <v>128</v>
      </c>
      <c r="E38" s="14"/>
      <c r="F38" s="14"/>
      <c r="G38" s="14"/>
      <c r="H38" s="14"/>
      <c r="I38" s="14"/>
      <c r="J38" s="14"/>
      <c r="K38" s="14"/>
      <c r="L38" s="14"/>
      <c r="M38" s="14"/>
      <c r="N38" s="14"/>
      <c r="O38" s="14"/>
      <c r="P38" s="14"/>
      <c r="Q38" s="14"/>
      <c r="R38" s="14"/>
      <c r="S38" s="14"/>
      <c r="T38" s="15" t="s">
        <v>149</v>
      </c>
      <c r="U38" s="14"/>
      <c r="V38" s="15" t="s">
        <v>149</v>
      </c>
      <c r="W38" s="14"/>
      <c r="X38" s="15" t="s">
        <v>133</v>
      </c>
      <c r="Y38" s="15" t="s">
        <v>154</v>
      </c>
      <c r="Z38" s="15" t="s">
        <v>154</v>
      </c>
      <c r="AA38" s="15" t="s">
        <v>133</v>
      </c>
      <c r="AB38" s="15" t="s">
        <v>133</v>
      </c>
      <c r="AC38" s="14"/>
      <c r="AD38" s="14"/>
      <c r="AE38" s="14"/>
      <c r="AF38" s="14"/>
      <c r="AG38" s="14"/>
      <c r="AH38" s="14"/>
      <c r="AI38" s="14"/>
      <c r="AJ38" s="14"/>
      <c r="AK38" s="14"/>
      <c r="AL38" s="14"/>
      <c r="AM38" s="14"/>
      <c r="AN38" s="14"/>
      <c r="AO38" s="14"/>
      <c r="AP38" s="14"/>
      <c r="AQ38" s="15" t="s">
        <v>148</v>
      </c>
      <c r="AR38" s="14"/>
      <c r="AS38" s="8"/>
    </row>
    <row r="39" spans="1:45" x14ac:dyDescent="0.2">
      <c r="A39" s="27"/>
      <c r="B39" s="27"/>
      <c r="C39" s="24" t="s">
        <v>232</v>
      </c>
      <c r="D39" s="12">
        <v>9.7682062753540008E-2</v>
      </c>
      <c r="E39" s="12">
        <v>6.5916782970450005E-2</v>
      </c>
      <c r="F39" s="12">
        <v>0.1006742548138</v>
      </c>
      <c r="G39" s="12">
        <v>9.4325618901699992E-2</v>
      </c>
      <c r="H39" s="12">
        <v>0.1263099035711</v>
      </c>
      <c r="I39" s="12">
        <v>0.1316837097578</v>
      </c>
      <c r="J39" s="12">
        <v>0.15333107471410001</v>
      </c>
      <c r="K39" s="12">
        <v>7.2401567015690005E-2</v>
      </c>
      <c r="L39" s="12">
        <v>8.9044138880600004E-2</v>
      </c>
      <c r="M39" s="12">
        <v>5.4706417874129998E-2</v>
      </c>
      <c r="N39" s="12">
        <v>9.561095804042001E-2</v>
      </c>
      <c r="O39" s="12">
        <v>9.661916234260999E-2</v>
      </c>
      <c r="P39" s="12">
        <v>2.4403553670619998E-2</v>
      </c>
      <c r="Q39" s="12">
        <v>5.6572505340820013E-2</v>
      </c>
      <c r="R39" s="12">
        <v>4.3310068055390012E-2</v>
      </c>
      <c r="S39" s="12">
        <v>0.1532823868681</v>
      </c>
      <c r="T39" s="12">
        <v>0.14884812696249999</v>
      </c>
      <c r="U39" s="12">
        <v>0.14770216523009999</v>
      </c>
      <c r="V39" s="12">
        <v>0.18761536456880001</v>
      </c>
      <c r="W39" s="12">
        <v>2.330153126656E-2</v>
      </c>
      <c r="X39" s="12">
        <v>5.7696206654549997E-2</v>
      </c>
      <c r="Y39" s="12">
        <v>0.1056968169349</v>
      </c>
      <c r="Z39" s="12">
        <v>0.15312837358029999</v>
      </c>
      <c r="AA39" s="12">
        <v>0.28500799563430002</v>
      </c>
      <c r="AB39" s="12">
        <v>0</v>
      </c>
      <c r="AC39" s="12">
        <v>3.9010116178000001E-2</v>
      </c>
      <c r="AD39" s="12">
        <v>0.1067103037738</v>
      </c>
      <c r="AE39" s="12">
        <v>0.23126780720180001</v>
      </c>
      <c r="AF39" s="12">
        <v>0.13729028686729999</v>
      </c>
      <c r="AG39" s="12">
        <v>9.4090560287860003E-2</v>
      </c>
      <c r="AH39" s="12">
        <v>0.15272115588259999</v>
      </c>
      <c r="AI39" s="12">
        <v>0</v>
      </c>
      <c r="AJ39" s="12">
        <v>0.100073315229</v>
      </c>
      <c r="AK39" s="12">
        <v>0.27959620403789998</v>
      </c>
      <c r="AL39" s="12">
        <v>0.16010681579069999</v>
      </c>
      <c r="AM39" s="12">
        <v>0</v>
      </c>
      <c r="AN39" s="12">
        <v>0.1056735949773</v>
      </c>
      <c r="AO39" s="12">
        <v>8.3033523750649998E-2</v>
      </c>
      <c r="AP39" s="12">
        <v>9.7307250663880004E-2</v>
      </c>
      <c r="AQ39" s="12">
        <v>8.7024248041740013E-2</v>
      </c>
      <c r="AR39" s="12">
        <v>0.2215664710044</v>
      </c>
      <c r="AS39" s="8"/>
    </row>
    <row r="40" spans="1:45" x14ac:dyDescent="0.2">
      <c r="A40" s="23"/>
      <c r="B40" s="23"/>
      <c r="C40" s="23"/>
      <c r="D40" s="13">
        <v>124</v>
      </c>
      <c r="E40" s="13">
        <v>23</v>
      </c>
      <c r="F40" s="13">
        <v>31</v>
      </c>
      <c r="G40" s="13">
        <v>37</v>
      </c>
      <c r="H40" s="13">
        <v>33</v>
      </c>
      <c r="I40" s="13">
        <v>18</v>
      </c>
      <c r="J40" s="13">
        <v>26</v>
      </c>
      <c r="K40" s="13">
        <v>11</v>
      </c>
      <c r="L40" s="13">
        <v>30</v>
      </c>
      <c r="M40" s="13">
        <v>26</v>
      </c>
      <c r="N40" s="13">
        <v>65</v>
      </c>
      <c r="O40" s="13">
        <v>47</v>
      </c>
      <c r="P40" s="13">
        <v>5</v>
      </c>
      <c r="Q40" s="13">
        <v>7</v>
      </c>
      <c r="R40" s="13">
        <v>6</v>
      </c>
      <c r="S40" s="13">
        <v>25</v>
      </c>
      <c r="T40" s="13">
        <v>22</v>
      </c>
      <c r="U40" s="13">
        <v>10</v>
      </c>
      <c r="V40" s="13">
        <v>33</v>
      </c>
      <c r="W40" s="13">
        <v>4</v>
      </c>
      <c r="X40" s="13">
        <v>18</v>
      </c>
      <c r="Y40" s="13">
        <v>25</v>
      </c>
      <c r="Z40" s="13">
        <v>41</v>
      </c>
      <c r="AA40" s="13">
        <v>25</v>
      </c>
      <c r="AB40" s="13">
        <v>0</v>
      </c>
      <c r="AC40" s="13">
        <v>19</v>
      </c>
      <c r="AD40" s="13">
        <v>12</v>
      </c>
      <c r="AE40" s="13">
        <v>4</v>
      </c>
      <c r="AF40" s="13">
        <v>5</v>
      </c>
      <c r="AG40" s="13">
        <v>10</v>
      </c>
      <c r="AH40" s="13">
        <v>7</v>
      </c>
      <c r="AI40" s="13">
        <v>0</v>
      </c>
      <c r="AJ40" s="13">
        <v>2</v>
      </c>
      <c r="AK40" s="13">
        <v>1</v>
      </c>
      <c r="AL40" s="13">
        <v>55</v>
      </c>
      <c r="AM40" s="13">
        <v>0</v>
      </c>
      <c r="AN40" s="13">
        <v>7</v>
      </c>
      <c r="AO40" s="13">
        <v>22</v>
      </c>
      <c r="AP40" s="13">
        <v>45</v>
      </c>
      <c r="AQ40" s="13">
        <v>32</v>
      </c>
      <c r="AR40" s="13">
        <v>6</v>
      </c>
      <c r="AS40" s="8"/>
    </row>
    <row r="41" spans="1:45" x14ac:dyDescent="0.2">
      <c r="A41" s="23"/>
      <c r="B41" s="23"/>
      <c r="C41" s="23"/>
      <c r="D41" s="14" t="s">
        <v>128</v>
      </c>
      <c r="E41" s="14"/>
      <c r="F41" s="14"/>
      <c r="G41" s="14"/>
      <c r="H41" s="14"/>
      <c r="I41" s="14"/>
      <c r="J41" s="15" t="s">
        <v>137</v>
      </c>
      <c r="K41" s="14"/>
      <c r="L41" s="14"/>
      <c r="M41" s="14"/>
      <c r="N41" s="14"/>
      <c r="O41" s="14"/>
      <c r="P41" s="14"/>
      <c r="Q41" s="14"/>
      <c r="R41" s="14"/>
      <c r="S41" s="15" t="s">
        <v>133</v>
      </c>
      <c r="T41" s="15" t="s">
        <v>133</v>
      </c>
      <c r="U41" s="14"/>
      <c r="V41" s="15" t="s">
        <v>133</v>
      </c>
      <c r="W41" s="14"/>
      <c r="X41" s="14"/>
      <c r="Y41" s="14"/>
      <c r="Z41" s="15" t="s">
        <v>187</v>
      </c>
      <c r="AA41" s="15" t="s">
        <v>156</v>
      </c>
      <c r="AB41" s="14"/>
      <c r="AC41" s="14"/>
      <c r="AD41" s="14"/>
      <c r="AE41" s="14"/>
      <c r="AF41" s="14"/>
      <c r="AG41" s="14"/>
      <c r="AH41" s="14"/>
      <c r="AI41" s="14"/>
      <c r="AJ41" s="14"/>
      <c r="AK41" s="14"/>
      <c r="AL41" s="15" t="s">
        <v>154</v>
      </c>
      <c r="AM41" s="14"/>
      <c r="AN41" s="14"/>
      <c r="AO41" s="14"/>
      <c r="AP41" s="14"/>
      <c r="AQ41" s="14"/>
      <c r="AR41" s="14"/>
      <c r="AS41" s="8"/>
    </row>
    <row r="42" spans="1:45" x14ac:dyDescent="0.2">
      <c r="A42" s="27"/>
      <c r="B42" s="27"/>
      <c r="C42" s="24" t="s">
        <v>141</v>
      </c>
      <c r="D42" s="12">
        <v>0.40781262223510001</v>
      </c>
      <c r="E42" s="12">
        <v>0.3547207453772</v>
      </c>
      <c r="F42" s="12">
        <v>0.41568326858470001</v>
      </c>
      <c r="G42" s="12">
        <v>0.3877147975827</v>
      </c>
      <c r="H42" s="12">
        <v>0.46940085921370001</v>
      </c>
      <c r="I42" s="12">
        <v>0.45547221241460001</v>
      </c>
      <c r="J42" s="12">
        <v>0.52660023975189996</v>
      </c>
      <c r="K42" s="12">
        <v>0.36890415201100002</v>
      </c>
      <c r="L42" s="12">
        <v>0.37676064336400011</v>
      </c>
      <c r="M42" s="12">
        <v>0.33537272165120002</v>
      </c>
      <c r="N42" s="12">
        <v>0.40426253283219998</v>
      </c>
      <c r="O42" s="12">
        <v>0.4086720310775</v>
      </c>
      <c r="P42" s="12">
        <v>0.25206338694269997</v>
      </c>
      <c r="Q42" s="12">
        <v>0.37056030930119999</v>
      </c>
      <c r="R42" s="12">
        <v>0.24475858295059999</v>
      </c>
      <c r="S42" s="12">
        <v>0.45663240631770002</v>
      </c>
      <c r="T42" s="12">
        <v>0.60165153717120001</v>
      </c>
      <c r="U42" s="12">
        <v>0.59216292307720009</v>
      </c>
      <c r="V42" s="12">
        <v>0.59389764940189993</v>
      </c>
      <c r="W42" s="12">
        <v>0.1674362157532</v>
      </c>
      <c r="X42" s="12">
        <v>0.3275255655339</v>
      </c>
      <c r="Y42" s="12">
        <v>0.5198067065691</v>
      </c>
      <c r="Z42" s="12">
        <v>0.56865709087680005</v>
      </c>
      <c r="AA42" s="12">
        <v>0.64983014696699992</v>
      </c>
      <c r="AB42" s="12">
        <v>0.63579560453820005</v>
      </c>
      <c r="AC42" s="12">
        <v>0.33720058062550001</v>
      </c>
      <c r="AD42" s="12">
        <v>0.37016530841279999</v>
      </c>
      <c r="AE42" s="12">
        <v>0.51951015800839995</v>
      </c>
      <c r="AF42" s="12">
        <v>0.37709434332449998</v>
      </c>
      <c r="AG42" s="12">
        <v>0.37489242038330001</v>
      </c>
      <c r="AH42" s="12">
        <v>0.43003293298549999</v>
      </c>
      <c r="AI42" s="12">
        <v>0.51741427441890009</v>
      </c>
      <c r="AJ42" s="12">
        <v>0.72822504647269992</v>
      </c>
      <c r="AK42" s="12">
        <v>0.81666153950850007</v>
      </c>
      <c r="AL42" s="12">
        <v>0.50505031855650007</v>
      </c>
      <c r="AM42" s="12">
        <v>0</v>
      </c>
      <c r="AN42" s="12">
        <v>0.23782821144880001</v>
      </c>
      <c r="AO42" s="12">
        <v>0.33734086702990002</v>
      </c>
      <c r="AP42" s="12">
        <v>0.42972852061429989</v>
      </c>
      <c r="AQ42" s="12">
        <v>0.44348941396230002</v>
      </c>
      <c r="AR42" s="12">
        <v>0.50626385991029998</v>
      </c>
      <c r="AS42" s="8"/>
    </row>
    <row r="43" spans="1:45" x14ac:dyDescent="0.2">
      <c r="A43" s="23"/>
      <c r="B43" s="23"/>
      <c r="C43" s="23"/>
      <c r="D43" s="13">
        <v>536</v>
      </c>
      <c r="E43" s="13">
        <v>105</v>
      </c>
      <c r="F43" s="13">
        <v>142</v>
      </c>
      <c r="G43" s="13">
        <v>148</v>
      </c>
      <c r="H43" s="13">
        <v>141</v>
      </c>
      <c r="I43" s="13">
        <v>53</v>
      </c>
      <c r="J43" s="13">
        <v>94</v>
      </c>
      <c r="K43" s="13">
        <v>74</v>
      </c>
      <c r="L43" s="13">
        <v>117</v>
      </c>
      <c r="M43" s="13">
        <v>150</v>
      </c>
      <c r="N43" s="13">
        <v>291</v>
      </c>
      <c r="O43" s="13">
        <v>202</v>
      </c>
      <c r="P43" s="13">
        <v>73</v>
      </c>
      <c r="Q43" s="13">
        <v>45</v>
      </c>
      <c r="R43" s="13">
        <v>42</v>
      </c>
      <c r="S43" s="13">
        <v>84</v>
      </c>
      <c r="T43" s="13">
        <v>93</v>
      </c>
      <c r="U43" s="13">
        <v>32</v>
      </c>
      <c r="V43" s="13">
        <v>92</v>
      </c>
      <c r="W43" s="13">
        <v>55</v>
      </c>
      <c r="X43" s="13">
        <v>113</v>
      </c>
      <c r="Y43" s="13">
        <v>119</v>
      </c>
      <c r="Z43" s="13">
        <v>147</v>
      </c>
      <c r="AA43" s="13">
        <v>58</v>
      </c>
      <c r="AB43" s="13">
        <v>5</v>
      </c>
      <c r="AC43" s="13">
        <v>171</v>
      </c>
      <c r="AD43" s="13">
        <v>46</v>
      </c>
      <c r="AE43" s="13">
        <v>13</v>
      </c>
      <c r="AF43" s="13">
        <v>19</v>
      </c>
      <c r="AG43" s="13">
        <v>47</v>
      </c>
      <c r="AH43" s="13">
        <v>16</v>
      </c>
      <c r="AI43" s="13">
        <v>4</v>
      </c>
      <c r="AJ43" s="13">
        <v>12</v>
      </c>
      <c r="AK43" s="13">
        <v>2</v>
      </c>
      <c r="AL43" s="13">
        <v>172</v>
      </c>
      <c r="AM43" s="13">
        <v>0</v>
      </c>
      <c r="AN43" s="13">
        <v>18</v>
      </c>
      <c r="AO43" s="13">
        <v>96</v>
      </c>
      <c r="AP43" s="13">
        <v>215</v>
      </c>
      <c r="AQ43" s="13">
        <v>149</v>
      </c>
      <c r="AR43" s="13">
        <v>18</v>
      </c>
      <c r="AS43" s="8"/>
    </row>
    <row r="44" spans="1:45" x14ac:dyDescent="0.2">
      <c r="A44" s="23"/>
      <c r="B44" s="23"/>
      <c r="C44" s="23"/>
      <c r="D44" s="14" t="s">
        <v>128</v>
      </c>
      <c r="E44" s="14"/>
      <c r="F44" s="14"/>
      <c r="G44" s="14"/>
      <c r="H44" s="14"/>
      <c r="I44" s="14"/>
      <c r="J44" s="15" t="s">
        <v>137</v>
      </c>
      <c r="K44" s="14"/>
      <c r="L44" s="14"/>
      <c r="M44" s="14"/>
      <c r="N44" s="14"/>
      <c r="O44" s="14"/>
      <c r="P44" s="14"/>
      <c r="Q44" s="14"/>
      <c r="R44" s="14"/>
      <c r="S44" s="15" t="s">
        <v>149</v>
      </c>
      <c r="T44" s="15" t="s">
        <v>238</v>
      </c>
      <c r="U44" s="15" t="s">
        <v>149</v>
      </c>
      <c r="V44" s="15" t="s">
        <v>238</v>
      </c>
      <c r="W44" s="14"/>
      <c r="X44" s="15" t="s">
        <v>133</v>
      </c>
      <c r="Y44" s="15" t="s">
        <v>194</v>
      </c>
      <c r="Z44" s="15" t="s">
        <v>173</v>
      </c>
      <c r="AA44" s="15" t="s">
        <v>173</v>
      </c>
      <c r="AB44" s="15" t="s">
        <v>133</v>
      </c>
      <c r="AC44" s="14"/>
      <c r="AD44" s="14"/>
      <c r="AE44" s="14"/>
      <c r="AF44" s="14"/>
      <c r="AG44" s="14"/>
      <c r="AH44" s="14"/>
      <c r="AI44" s="14"/>
      <c r="AJ44" s="14"/>
      <c r="AK44" s="14"/>
      <c r="AL44" s="15" t="s">
        <v>133</v>
      </c>
      <c r="AM44" s="14"/>
      <c r="AN44" s="14"/>
      <c r="AO44" s="14"/>
      <c r="AP44" s="14"/>
      <c r="AQ44" s="14"/>
      <c r="AR44" s="14"/>
      <c r="AS44" s="8"/>
    </row>
    <row r="45" spans="1:45" x14ac:dyDescent="0.2">
      <c r="A45" s="27"/>
      <c r="B45" s="27"/>
      <c r="C45" s="24" t="s">
        <v>67</v>
      </c>
      <c r="D45" s="12">
        <v>1</v>
      </c>
      <c r="E45" s="12">
        <v>1</v>
      </c>
      <c r="F45" s="12">
        <v>1</v>
      </c>
      <c r="G45" s="12">
        <v>1</v>
      </c>
      <c r="H45" s="12">
        <v>1</v>
      </c>
      <c r="I45" s="12">
        <v>1</v>
      </c>
      <c r="J45" s="12">
        <v>1</v>
      </c>
      <c r="K45" s="12">
        <v>1</v>
      </c>
      <c r="L45" s="12">
        <v>1</v>
      </c>
      <c r="M45" s="12">
        <v>1</v>
      </c>
      <c r="N45" s="12">
        <v>1</v>
      </c>
      <c r="O45" s="12">
        <v>1</v>
      </c>
      <c r="P45" s="12">
        <v>1</v>
      </c>
      <c r="Q45" s="12">
        <v>1</v>
      </c>
      <c r="R45" s="12">
        <v>1</v>
      </c>
      <c r="S45" s="12">
        <v>1</v>
      </c>
      <c r="T45" s="12">
        <v>1</v>
      </c>
      <c r="U45" s="12">
        <v>1</v>
      </c>
      <c r="V45" s="12">
        <v>1</v>
      </c>
      <c r="W45" s="12">
        <v>1</v>
      </c>
      <c r="X45" s="12">
        <v>1</v>
      </c>
      <c r="Y45" s="12">
        <v>1</v>
      </c>
      <c r="Z45" s="12">
        <v>1</v>
      </c>
      <c r="AA45" s="12">
        <v>1</v>
      </c>
      <c r="AB45" s="12">
        <v>1</v>
      </c>
      <c r="AC45" s="12">
        <v>1</v>
      </c>
      <c r="AD45" s="12">
        <v>1</v>
      </c>
      <c r="AE45" s="12">
        <v>1</v>
      </c>
      <c r="AF45" s="12">
        <v>1</v>
      </c>
      <c r="AG45" s="12">
        <v>1</v>
      </c>
      <c r="AH45" s="12">
        <v>1</v>
      </c>
      <c r="AI45" s="12">
        <v>1</v>
      </c>
      <c r="AJ45" s="12">
        <v>1</v>
      </c>
      <c r="AK45" s="12">
        <v>1</v>
      </c>
      <c r="AL45" s="12">
        <v>1</v>
      </c>
      <c r="AM45" s="12">
        <v>1</v>
      </c>
      <c r="AN45" s="12">
        <v>1</v>
      </c>
      <c r="AO45" s="12">
        <v>1</v>
      </c>
      <c r="AP45" s="12">
        <v>1</v>
      </c>
      <c r="AQ45" s="12">
        <v>1</v>
      </c>
      <c r="AR45" s="12">
        <v>1</v>
      </c>
      <c r="AS45" s="8"/>
    </row>
    <row r="46" spans="1:45" x14ac:dyDescent="0.2">
      <c r="A46" s="23"/>
      <c r="B46" s="23"/>
      <c r="C46" s="23"/>
      <c r="D46" s="13">
        <v>1306</v>
      </c>
      <c r="E46" s="13">
        <v>280</v>
      </c>
      <c r="F46" s="13">
        <v>347</v>
      </c>
      <c r="G46" s="13">
        <v>365</v>
      </c>
      <c r="H46" s="13">
        <v>314</v>
      </c>
      <c r="I46" s="13">
        <v>108</v>
      </c>
      <c r="J46" s="13">
        <v>192</v>
      </c>
      <c r="K46" s="13">
        <v>199</v>
      </c>
      <c r="L46" s="13">
        <v>285</v>
      </c>
      <c r="M46" s="13">
        <v>409</v>
      </c>
      <c r="N46" s="13">
        <v>727</v>
      </c>
      <c r="O46" s="13">
        <v>478</v>
      </c>
      <c r="P46" s="13">
        <v>309</v>
      </c>
      <c r="Q46" s="13">
        <v>125</v>
      </c>
      <c r="R46" s="13">
        <v>159</v>
      </c>
      <c r="S46" s="13">
        <v>185</v>
      </c>
      <c r="T46" s="13">
        <v>141</v>
      </c>
      <c r="U46" s="13">
        <v>54</v>
      </c>
      <c r="V46" s="13">
        <v>157</v>
      </c>
      <c r="W46" s="13">
        <v>289</v>
      </c>
      <c r="X46" s="13">
        <v>358</v>
      </c>
      <c r="Y46" s="13">
        <v>230</v>
      </c>
      <c r="Z46" s="13">
        <v>249</v>
      </c>
      <c r="AA46" s="13">
        <v>89</v>
      </c>
      <c r="AB46" s="13">
        <v>9</v>
      </c>
      <c r="AC46" s="13">
        <v>540</v>
      </c>
      <c r="AD46" s="13">
        <v>124</v>
      </c>
      <c r="AE46" s="13">
        <v>25</v>
      </c>
      <c r="AF46" s="13">
        <v>54</v>
      </c>
      <c r="AG46" s="13">
        <v>100</v>
      </c>
      <c r="AH46" s="13">
        <v>34</v>
      </c>
      <c r="AI46" s="13">
        <v>5</v>
      </c>
      <c r="AJ46" s="13">
        <v>16</v>
      </c>
      <c r="AK46" s="13">
        <v>3</v>
      </c>
      <c r="AL46" s="13">
        <v>336</v>
      </c>
      <c r="AM46" s="13">
        <v>3</v>
      </c>
      <c r="AN46" s="13">
        <v>61</v>
      </c>
      <c r="AO46" s="13">
        <v>261</v>
      </c>
      <c r="AP46" s="13">
        <v>497</v>
      </c>
      <c r="AQ46" s="13">
        <v>361</v>
      </c>
      <c r="AR46" s="13">
        <v>37</v>
      </c>
      <c r="AS46" s="8"/>
    </row>
    <row r="47" spans="1:45" x14ac:dyDescent="0.2">
      <c r="A47" s="23"/>
      <c r="B47" s="23"/>
      <c r="C47" s="23"/>
      <c r="D47" s="14" t="s">
        <v>128</v>
      </c>
      <c r="E47" s="14" t="s">
        <v>128</v>
      </c>
      <c r="F47" s="14" t="s">
        <v>128</v>
      </c>
      <c r="G47" s="14" t="s">
        <v>128</v>
      </c>
      <c r="H47" s="14" t="s">
        <v>128</v>
      </c>
      <c r="I47" s="14" t="s">
        <v>128</v>
      </c>
      <c r="J47" s="14" t="s">
        <v>128</v>
      </c>
      <c r="K47" s="14" t="s">
        <v>128</v>
      </c>
      <c r="L47" s="14" t="s">
        <v>128</v>
      </c>
      <c r="M47" s="14" t="s">
        <v>128</v>
      </c>
      <c r="N47" s="14" t="s">
        <v>128</v>
      </c>
      <c r="O47" s="14" t="s">
        <v>128</v>
      </c>
      <c r="P47" s="14" t="s">
        <v>128</v>
      </c>
      <c r="Q47" s="14" t="s">
        <v>128</v>
      </c>
      <c r="R47" s="14" t="s">
        <v>128</v>
      </c>
      <c r="S47" s="14" t="s">
        <v>128</v>
      </c>
      <c r="T47" s="14" t="s">
        <v>128</v>
      </c>
      <c r="U47" s="14" t="s">
        <v>128</v>
      </c>
      <c r="V47" s="14" t="s">
        <v>128</v>
      </c>
      <c r="W47" s="14" t="s">
        <v>128</v>
      </c>
      <c r="X47" s="14" t="s">
        <v>128</v>
      </c>
      <c r="Y47" s="14" t="s">
        <v>128</v>
      </c>
      <c r="Z47" s="14" t="s">
        <v>128</v>
      </c>
      <c r="AA47" s="14" t="s">
        <v>128</v>
      </c>
      <c r="AB47" s="14" t="s">
        <v>128</v>
      </c>
      <c r="AC47" s="14" t="s">
        <v>128</v>
      </c>
      <c r="AD47" s="14" t="s">
        <v>128</v>
      </c>
      <c r="AE47" s="14" t="s">
        <v>128</v>
      </c>
      <c r="AF47" s="14" t="s">
        <v>128</v>
      </c>
      <c r="AG47" s="14" t="s">
        <v>128</v>
      </c>
      <c r="AH47" s="14" t="s">
        <v>128</v>
      </c>
      <c r="AI47" s="14" t="s">
        <v>128</v>
      </c>
      <c r="AJ47" s="14" t="s">
        <v>128</v>
      </c>
      <c r="AK47" s="14" t="s">
        <v>128</v>
      </c>
      <c r="AL47" s="14" t="s">
        <v>128</v>
      </c>
      <c r="AM47" s="14" t="s">
        <v>128</v>
      </c>
      <c r="AN47" s="14" t="s">
        <v>128</v>
      </c>
      <c r="AO47" s="14" t="s">
        <v>128</v>
      </c>
      <c r="AP47" s="14" t="s">
        <v>128</v>
      </c>
      <c r="AQ47" s="14" t="s">
        <v>128</v>
      </c>
      <c r="AR47" s="14" t="s">
        <v>128</v>
      </c>
      <c r="AS47" s="8"/>
    </row>
    <row r="48" spans="1:45" x14ac:dyDescent="0.2">
      <c r="A48" s="27"/>
      <c r="B48" s="24" t="s">
        <v>239</v>
      </c>
      <c r="C48" s="24" t="s">
        <v>127</v>
      </c>
      <c r="D48" s="12">
        <v>0.79506924698699999</v>
      </c>
      <c r="E48" s="12">
        <v>0.81117670337530001</v>
      </c>
      <c r="F48" s="12">
        <v>0.78562107005469994</v>
      </c>
      <c r="G48" s="12">
        <v>0.81678441681159997</v>
      </c>
      <c r="H48" s="12">
        <v>0.76604472602420004</v>
      </c>
      <c r="I48" s="12">
        <v>0.82866134037240002</v>
      </c>
      <c r="J48" s="12">
        <v>0.66751849295170007</v>
      </c>
      <c r="K48" s="12">
        <v>0.84956718249209995</v>
      </c>
      <c r="L48" s="12">
        <v>0.82829724007170002</v>
      </c>
      <c r="M48" s="12">
        <v>0.81293903977569992</v>
      </c>
      <c r="N48" s="12">
        <v>0.8197498526235999</v>
      </c>
      <c r="O48" s="12">
        <v>0.7770718637981</v>
      </c>
      <c r="P48" s="12">
        <v>0.84706320498569998</v>
      </c>
      <c r="Q48" s="12">
        <v>0.77808515169009995</v>
      </c>
      <c r="R48" s="12">
        <v>0.83261724519680003</v>
      </c>
      <c r="S48" s="12">
        <v>0.755410637798</v>
      </c>
      <c r="T48" s="12">
        <v>0.74498506727339997</v>
      </c>
      <c r="U48" s="12">
        <v>0.78578099264029999</v>
      </c>
      <c r="V48" s="12">
        <v>0.72840554383059997</v>
      </c>
      <c r="W48" s="12">
        <v>0.88430993843530004</v>
      </c>
      <c r="X48" s="12">
        <v>0.82897426999689994</v>
      </c>
      <c r="Y48" s="12">
        <v>0.75506736166779997</v>
      </c>
      <c r="Z48" s="12">
        <v>0.74025232965740007</v>
      </c>
      <c r="AA48" s="12">
        <v>0.70854107940229993</v>
      </c>
      <c r="AB48" s="12">
        <v>0.48252857614569999</v>
      </c>
      <c r="AC48" s="12">
        <v>0.85216102325400001</v>
      </c>
      <c r="AD48" s="12">
        <v>0.76772715369150002</v>
      </c>
      <c r="AE48" s="12">
        <v>0.83428713603519999</v>
      </c>
      <c r="AF48" s="12">
        <v>0.84574477713069995</v>
      </c>
      <c r="AG48" s="12">
        <v>0.80495756215159997</v>
      </c>
      <c r="AH48" s="12">
        <v>0.79849084748580001</v>
      </c>
      <c r="AI48" s="12">
        <v>0.87828646772590002</v>
      </c>
      <c r="AJ48" s="12">
        <v>0.56492408766620006</v>
      </c>
      <c r="AK48" s="12">
        <v>1</v>
      </c>
      <c r="AL48" s="12">
        <v>0.70367365600999998</v>
      </c>
      <c r="AM48" s="12">
        <v>0.6215429856593</v>
      </c>
      <c r="AN48" s="12">
        <v>0.82835770712370005</v>
      </c>
      <c r="AO48" s="12">
        <v>0.81741675323989993</v>
      </c>
      <c r="AP48" s="12">
        <v>0.78579786657249995</v>
      </c>
      <c r="AQ48" s="12">
        <v>0.80952954458790005</v>
      </c>
      <c r="AR48" s="12">
        <v>0.68660716337799998</v>
      </c>
      <c r="AS48" s="8"/>
    </row>
    <row r="49" spans="1:45" x14ac:dyDescent="0.2">
      <c r="A49" s="23"/>
      <c r="B49" s="23"/>
      <c r="C49" s="23"/>
      <c r="D49" s="13">
        <v>1050</v>
      </c>
      <c r="E49" s="13">
        <v>226</v>
      </c>
      <c r="F49" s="13">
        <v>279</v>
      </c>
      <c r="G49" s="13">
        <v>297</v>
      </c>
      <c r="H49" s="13">
        <v>248</v>
      </c>
      <c r="I49" s="13">
        <v>87</v>
      </c>
      <c r="J49" s="13">
        <v>136</v>
      </c>
      <c r="K49" s="13">
        <v>167</v>
      </c>
      <c r="L49" s="13">
        <v>231</v>
      </c>
      <c r="M49" s="13">
        <v>339</v>
      </c>
      <c r="N49" s="13">
        <v>594</v>
      </c>
      <c r="O49" s="13">
        <v>380</v>
      </c>
      <c r="P49" s="13">
        <v>269</v>
      </c>
      <c r="Q49" s="13">
        <v>100</v>
      </c>
      <c r="R49" s="13">
        <v>136</v>
      </c>
      <c r="S49" s="13">
        <v>137</v>
      </c>
      <c r="T49" s="13">
        <v>109</v>
      </c>
      <c r="U49" s="13">
        <v>36</v>
      </c>
      <c r="V49" s="13">
        <v>116</v>
      </c>
      <c r="W49" s="13">
        <v>259</v>
      </c>
      <c r="X49" s="13">
        <v>304</v>
      </c>
      <c r="Y49" s="13">
        <v>177</v>
      </c>
      <c r="Z49" s="13">
        <v>181</v>
      </c>
      <c r="AA49" s="13">
        <v>63</v>
      </c>
      <c r="AB49" s="13">
        <v>5</v>
      </c>
      <c r="AC49" s="13">
        <v>475</v>
      </c>
      <c r="AD49" s="13">
        <v>96</v>
      </c>
      <c r="AE49" s="13">
        <v>19</v>
      </c>
      <c r="AF49" s="13">
        <v>47</v>
      </c>
      <c r="AG49" s="13">
        <v>79</v>
      </c>
      <c r="AH49" s="13">
        <v>26</v>
      </c>
      <c r="AI49" s="13">
        <v>3</v>
      </c>
      <c r="AJ49" s="13">
        <v>8</v>
      </c>
      <c r="AK49" s="13">
        <v>3</v>
      </c>
      <c r="AL49" s="13">
        <v>237</v>
      </c>
      <c r="AM49" s="13">
        <v>2</v>
      </c>
      <c r="AN49" s="13">
        <v>50</v>
      </c>
      <c r="AO49" s="13">
        <v>217</v>
      </c>
      <c r="AP49" s="13">
        <v>394</v>
      </c>
      <c r="AQ49" s="13">
        <v>297</v>
      </c>
      <c r="AR49" s="13">
        <v>26</v>
      </c>
      <c r="AS49" s="8"/>
    </row>
    <row r="50" spans="1:45" x14ac:dyDescent="0.2">
      <c r="A50" s="23"/>
      <c r="B50" s="23"/>
      <c r="C50" s="23"/>
      <c r="D50" s="14" t="s">
        <v>128</v>
      </c>
      <c r="E50" s="14"/>
      <c r="F50" s="14"/>
      <c r="G50" s="14"/>
      <c r="H50" s="14"/>
      <c r="I50" s="14"/>
      <c r="J50" s="14"/>
      <c r="K50" s="15" t="s">
        <v>148</v>
      </c>
      <c r="L50" s="15" t="s">
        <v>148</v>
      </c>
      <c r="M50" s="15" t="s">
        <v>148</v>
      </c>
      <c r="N50" s="14"/>
      <c r="O50" s="14"/>
      <c r="P50" s="14"/>
      <c r="Q50" s="14"/>
      <c r="R50" s="14"/>
      <c r="S50" s="14"/>
      <c r="T50" s="14"/>
      <c r="U50" s="14"/>
      <c r="V50" s="14"/>
      <c r="W50" s="15" t="s">
        <v>240</v>
      </c>
      <c r="X50" s="14"/>
      <c r="Y50" s="14"/>
      <c r="Z50" s="14"/>
      <c r="AA50" s="14"/>
      <c r="AB50" s="14"/>
      <c r="AC50" s="15" t="s">
        <v>166</v>
      </c>
      <c r="AD50" s="14"/>
      <c r="AE50" s="14"/>
      <c r="AF50" s="14"/>
      <c r="AG50" s="14"/>
      <c r="AH50" s="14"/>
      <c r="AI50" s="14"/>
      <c r="AJ50" s="14"/>
      <c r="AK50" s="14"/>
      <c r="AL50" s="14"/>
      <c r="AM50" s="14"/>
      <c r="AN50" s="14"/>
      <c r="AO50" s="14"/>
      <c r="AP50" s="14"/>
      <c r="AQ50" s="14"/>
      <c r="AR50" s="14"/>
      <c r="AS50" s="8"/>
    </row>
    <row r="51" spans="1:45" x14ac:dyDescent="0.2">
      <c r="A51" s="27"/>
      <c r="B51" s="27"/>
      <c r="C51" s="24" t="s">
        <v>228</v>
      </c>
      <c r="D51" s="12">
        <v>0.20194496222319999</v>
      </c>
      <c r="E51" s="12">
        <v>0.1965619986338</v>
      </c>
      <c r="F51" s="12">
        <v>0.2012879680671</v>
      </c>
      <c r="G51" s="12">
        <v>0.2224791614428</v>
      </c>
      <c r="H51" s="12">
        <v>0.1833362478176</v>
      </c>
      <c r="I51" s="12">
        <v>0.19331993264729999</v>
      </c>
      <c r="J51" s="12">
        <v>0.1765488516946</v>
      </c>
      <c r="K51" s="12">
        <v>0.16202585308369999</v>
      </c>
      <c r="L51" s="12">
        <v>0.21255904310740001</v>
      </c>
      <c r="M51" s="12">
        <v>0.23242455397869999</v>
      </c>
      <c r="N51" s="12">
        <v>0.20957934933729999</v>
      </c>
      <c r="O51" s="12">
        <v>0.19502364566710001</v>
      </c>
      <c r="P51" s="12">
        <v>0.33555999134780001</v>
      </c>
      <c r="Q51" s="12">
        <v>0.2285358707016</v>
      </c>
      <c r="R51" s="12">
        <v>0.20029370960519999</v>
      </c>
      <c r="S51" s="12">
        <v>0.16012870842999999</v>
      </c>
      <c r="T51" s="12">
        <v>9.0653872972409996E-2</v>
      </c>
      <c r="U51" s="12">
        <v>5.3854409319110001E-2</v>
      </c>
      <c r="V51" s="12">
        <v>0.16741885506080001</v>
      </c>
      <c r="W51" s="12">
        <v>0.34676921976080011</v>
      </c>
      <c r="X51" s="12">
        <v>0.21041271530739999</v>
      </c>
      <c r="Y51" s="12">
        <v>0.1300907954103</v>
      </c>
      <c r="Z51" s="12">
        <v>0.12126875361349999</v>
      </c>
      <c r="AA51" s="12">
        <v>0.14923916796260001</v>
      </c>
      <c r="AB51" s="12">
        <v>0</v>
      </c>
      <c r="AC51" s="12">
        <v>0.23743806037920001</v>
      </c>
      <c r="AD51" s="12">
        <v>0.16816697874950001</v>
      </c>
      <c r="AE51" s="12">
        <v>0.16191597383100001</v>
      </c>
      <c r="AF51" s="12">
        <v>0.3259242462193</v>
      </c>
      <c r="AG51" s="12">
        <v>0.21148804065740001</v>
      </c>
      <c r="AH51" s="12">
        <v>0.26921813591440003</v>
      </c>
      <c r="AI51" s="12">
        <v>9.8278448441639993E-2</v>
      </c>
      <c r="AJ51" s="12">
        <v>0.14112959523720001</v>
      </c>
      <c r="AK51" s="12">
        <v>0</v>
      </c>
      <c r="AL51" s="12">
        <v>0.1480427969051</v>
      </c>
      <c r="AM51" s="12">
        <v>0.23666955590479999</v>
      </c>
      <c r="AN51" s="12">
        <v>0.2065127542578</v>
      </c>
      <c r="AO51" s="12">
        <v>0.20205691464430001</v>
      </c>
      <c r="AP51" s="12">
        <v>0.2063744661637</v>
      </c>
      <c r="AQ51" s="12">
        <v>0.20655858290070001</v>
      </c>
      <c r="AR51" s="12">
        <v>9.4946607913060005E-2</v>
      </c>
      <c r="AS51" s="8"/>
    </row>
    <row r="52" spans="1:45" x14ac:dyDescent="0.2">
      <c r="A52" s="23"/>
      <c r="B52" s="23"/>
      <c r="C52" s="23"/>
      <c r="D52" s="13">
        <v>279</v>
      </c>
      <c r="E52" s="13">
        <v>53</v>
      </c>
      <c r="F52" s="13">
        <v>80</v>
      </c>
      <c r="G52" s="13">
        <v>80</v>
      </c>
      <c r="H52" s="13">
        <v>66</v>
      </c>
      <c r="I52" s="13">
        <v>21</v>
      </c>
      <c r="J52" s="13">
        <v>36</v>
      </c>
      <c r="K52" s="13">
        <v>36</v>
      </c>
      <c r="L52" s="13">
        <v>56</v>
      </c>
      <c r="M52" s="13">
        <v>103</v>
      </c>
      <c r="N52" s="13">
        <v>158</v>
      </c>
      <c r="O52" s="13">
        <v>101</v>
      </c>
      <c r="P52" s="13">
        <v>99</v>
      </c>
      <c r="Q52" s="13">
        <v>33</v>
      </c>
      <c r="R52" s="13">
        <v>37</v>
      </c>
      <c r="S52" s="13">
        <v>33</v>
      </c>
      <c r="T52" s="13">
        <v>15</v>
      </c>
      <c r="U52" s="13">
        <v>5</v>
      </c>
      <c r="V52" s="13">
        <v>26</v>
      </c>
      <c r="W52" s="13">
        <v>91</v>
      </c>
      <c r="X52" s="13">
        <v>85</v>
      </c>
      <c r="Y52" s="13">
        <v>40</v>
      </c>
      <c r="Z52" s="13">
        <v>33</v>
      </c>
      <c r="AA52" s="13">
        <v>13</v>
      </c>
      <c r="AB52" s="13">
        <v>0</v>
      </c>
      <c r="AC52" s="13">
        <v>139</v>
      </c>
      <c r="AD52" s="13">
        <v>24</v>
      </c>
      <c r="AE52" s="13">
        <v>5</v>
      </c>
      <c r="AF52" s="13">
        <v>17</v>
      </c>
      <c r="AG52" s="13">
        <v>20</v>
      </c>
      <c r="AH52" s="13">
        <v>8</v>
      </c>
      <c r="AI52" s="13">
        <v>1</v>
      </c>
      <c r="AJ52" s="13">
        <v>2</v>
      </c>
      <c r="AK52" s="13">
        <v>0</v>
      </c>
      <c r="AL52" s="13">
        <v>51</v>
      </c>
      <c r="AM52" s="13">
        <v>1</v>
      </c>
      <c r="AN52" s="13">
        <v>14</v>
      </c>
      <c r="AO52" s="13">
        <v>56</v>
      </c>
      <c r="AP52" s="13">
        <v>113</v>
      </c>
      <c r="AQ52" s="13">
        <v>74</v>
      </c>
      <c r="AR52" s="13">
        <v>4</v>
      </c>
      <c r="AS52" s="8"/>
    </row>
    <row r="53" spans="1:45" x14ac:dyDescent="0.2">
      <c r="A53" s="23"/>
      <c r="B53" s="23"/>
      <c r="C53" s="23"/>
      <c r="D53" s="14" t="s">
        <v>128</v>
      </c>
      <c r="E53" s="14"/>
      <c r="F53" s="14"/>
      <c r="G53" s="14"/>
      <c r="H53" s="14"/>
      <c r="I53" s="14"/>
      <c r="J53" s="14"/>
      <c r="K53" s="14"/>
      <c r="L53" s="14"/>
      <c r="M53" s="14"/>
      <c r="N53" s="14"/>
      <c r="O53" s="14"/>
      <c r="P53" s="15" t="s">
        <v>241</v>
      </c>
      <c r="Q53" s="15" t="s">
        <v>129</v>
      </c>
      <c r="R53" s="14"/>
      <c r="S53" s="14"/>
      <c r="T53" s="14"/>
      <c r="U53" s="14"/>
      <c r="V53" s="14"/>
      <c r="W53" s="15" t="s">
        <v>242</v>
      </c>
      <c r="X53" s="14"/>
      <c r="Y53" s="14"/>
      <c r="Z53" s="14"/>
      <c r="AA53" s="14"/>
      <c r="AB53" s="14"/>
      <c r="AC53" s="14"/>
      <c r="AD53" s="14"/>
      <c r="AE53" s="14"/>
      <c r="AF53" s="14"/>
      <c r="AG53" s="14"/>
      <c r="AH53" s="14"/>
      <c r="AI53" s="14"/>
      <c r="AJ53" s="14"/>
      <c r="AK53" s="14"/>
      <c r="AL53" s="14"/>
      <c r="AM53" s="14"/>
      <c r="AN53" s="14"/>
      <c r="AO53" s="14"/>
      <c r="AP53" s="14"/>
      <c r="AQ53" s="14"/>
      <c r="AR53" s="14"/>
      <c r="AS53" s="8"/>
    </row>
    <row r="54" spans="1:45" x14ac:dyDescent="0.2">
      <c r="A54" s="27"/>
      <c r="B54" s="27"/>
      <c r="C54" s="24" t="s">
        <v>230</v>
      </c>
      <c r="D54" s="12">
        <v>0.59312428476379997</v>
      </c>
      <c r="E54" s="12">
        <v>0.61461470474149993</v>
      </c>
      <c r="F54" s="12">
        <v>0.58433310198760002</v>
      </c>
      <c r="G54" s="12">
        <v>0.59430525536879997</v>
      </c>
      <c r="H54" s="12">
        <v>0.58270847820659999</v>
      </c>
      <c r="I54" s="12">
        <v>0.63534140772509995</v>
      </c>
      <c r="J54" s="12">
        <v>0.49096964125710002</v>
      </c>
      <c r="K54" s="12">
        <v>0.68754132940849999</v>
      </c>
      <c r="L54" s="12">
        <v>0.61573819696429999</v>
      </c>
      <c r="M54" s="12">
        <v>0.58051448579700005</v>
      </c>
      <c r="N54" s="12">
        <v>0.61017050328629996</v>
      </c>
      <c r="O54" s="12">
        <v>0.58204821813109997</v>
      </c>
      <c r="P54" s="12">
        <v>0.51150321363789997</v>
      </c>
      <c r="Q54" s="12">
        <v>0.54954928098849998</v>
      </c>
      <c r="R54" s="12">
        <v>0.63232353559160004</v>
      </c>
      <c r="S54" s="12">
        <v>0.59528192936799995</v>
      </c>
      <c r="T54" s="12">
        <v>0.65433119430100006</v>
      </c>
      <c r="U54" s="12">
        <v>0.73192658332120009</v>
      </c>
      <c r="V54" s="12">
        <v>0.56098668876970004</v>
      </c>
      <c r="W54" s="12">
        <v>0.53754071867450004</v>
      </c>
      <c r="X54" s="12">
        <v>0.61856155468950003</v>
      </c>
      <c r="Y54" s="12">
        <v>0.62497656625749998</v>
      </c>
      <c r="Z54" s="12">
        <v>0.61898357604400001</v>
      </c>
      <c r="AA54" s="12">
        <v>0.55930191143969998</v>
      </c>
      <c r="AB54" s="12">
        <v>0.48252857614569999</v>
      </c>
      <c r="AC54" s="12">
        <v>0.61472296287490003</v>
      </c>
      <c r="AD54" s="12">
        <v>0.59956017494199998</v>
      </c>
      <c r="AE54" s="12">
        <v>0.67237116220420001</v>
      </c>
      <c r="AF54" s="12">
        <v>0.51982053091140001</v>
      </c>
      <c r="AG54" s="12">
        <v>0.59346952149419996</v>
      </c>
      <c r="AH54" s="12">
        <v>0.52927271157139999</v>
      </c>
      <c r="AI54" s="12">
        <v>0.78000801928429997</v>
      </c>
      <c r="AJ54" s="12">
        <v>0.42379449242900002</v>
      </c>
      <c r="AK54" s="12">
        <v>1</v>
      </c>
      <c r="AL54" s="12">
        <v>0.55563085910490007</v>
      </c>
      <c r="AM54" s="12">
        <v>0.38487342975450001</v>
      </c>
      <c r="AN54" s="12">
        <v>0.62184495286579999</v>
      </c>
      <c r="AO54" s="12">
        <v>0.61535983859559995</v>
      </c>
      <c r="AP54" s="12">
        <v>0.57942340040880003</v>
      </c>
      <c r="AQ54" s="12">
        <v>0.60297096168719999</v>
      </c>
      <c r="AR54" s="12">
        <v>0.59166055546490004</v>
      </c>
      <c r="AS54" s="8"/>
    </row>
    <row r="55" spans="1:45" x14ac:dyDescent="0.2">
      <c r="A55" s="23"/>
      <c r="B55" s="23"/>
      <c r="C55" s="23"/>
      <c r="D55" s="13">
        <v>771</v>
      </c>
      <c r="E55" s="13">
        <v>173</v>
      </c>
      <c r="F55" s="13">
        <v>199</v>
      </c>
      <c r="G55" s="13">
        <v>217</v>
      </c>
      <c r="H55" s="13">
        <v>182</v>
      </c>
      <c r="I55" s="13">
        <v>66</v>
      </c>
      <c r="J55" s="13">
        <v>100</v>
      </c>
      <c r="K55" s="13">
        <v>131</v>
      </c>
      <c r="L55" s="13">
        <v>175</v>
      </c>
      <c r="M55" s="13">
        <v>236</v>
      </c>
      <c r="N55" s="13">
        <v>436</v>
      </c>
      <c r="O55" s="13">
        <v>279</v>
      </c>
      <c r="P55" s="13">
        <v>170</v>
      </c>
      <c r="Q55" s="13">
        <v>67</v>
      </c>
      <c r="R55" s="13">
        <v>99</v>
      </c>
      <c r="S55" s="13">
        <v>104</v>
      </c>
      <c r="T55" s="13">
        <v>94</v>
      </c>
      <c r="U55" s="13">
        <v>31</v>
      </c>
      <c r="V55" s="13">
        <v>90</v>
      </c>
      <c r="W55" s="13">
        <v>168</v>
      </c>
      <c r="X55" s="13">
        <v>219</v>
      </c>
      <c r="Y55" s="13">
        <v>137</v>
      </c>
      <c r="Z55" s="13">
        <v>148</v>
      </c>
      <c r="AA55" s="13">
        <v>50</v>
      </c>
      <c r="AB55" s="13">
        <v>5</v>
      </c>
      <c r="AC55" s="13">
        <v>336</v>
      </c>
      <c r="AD55" s="13">
        <v>72</v>
      </c>
      <c r="AE55" s="13">
        <v>14</v>
      </c>
      <c r="AF55" s="13">
        <v>30</v>
      </c>
      <c r="AG55" s="13">
        <v>59</v>
      </c>
      <c r="AH55" s="13">
        <v>18</v>
      </c>
      <c r="AI55" s="13">
        <v>2</v>
      </c>
      <c r="AJ55" s="13">
        <v>6</v>
      </c>
      <c r="AK55" s="13">
        <v>3</v>
      </c>
      <c r="AL55" s="13">
        <v>186</v>
      </c>
      <c r="AM55" s="13">
        <v>1</v>
      </c>
      <c r="AN55" s="13">
        <v>36</v>
      </c>
      <c r="AO55" s="13">
        <v>161</v>
      </c>
      <c r="AP55" s="13">
        <v>281</v>
      </c>
      <c r="AQ55" s="13">
        <v>223</v>
      </c>
      <c r="AR55" s="13">
        <v>22</v>
      </c>
      <c r="AS55" s="8"/>
    </row>
    <row r="56" spans="1:45" x14ac:dyDescent="0.2">
      <c r="A56" s="23"/>
      <c r="B56" s="23"/>
      <c r="C56" s="23"/>
      <c r="D56" s="14" t="s">
        <v>128</v>
      </c>
      <c r="E56" s="14"/>
      <c r="F56" s="14"/>
      <c r="G56" s="14"/>
      <c r="H56" s="14"/>
      <c r="I56" s="14"/>
      <c r="J56" s="14"/>
      <c r="K56" s="15" t="s">
        <v>148</v>
      </c>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8"/>
    </row>
    <row r="57" spans="1:45" x14ac:dyDescent="0.2">
      <c r="A57" s="27"/>
      <c r="B57" s="27"/>
      <c r="C57" s="24" t="s">
        <v>231</v>
      </c>
      <c r="D57" s="12">
        <v>0.17660188177860001</v>
      </c>
      <c r="E57" s="12">
        <v>0.1703805859342</v>
      </c>
      <c r="F57" s="12">
        <v>0.18336703137550001</v>
      </c>
      <c r="G57" s="12">
        <v>0.14853051309349999</v>
      </c>
      <c r="H57" s="12">
        <v>0.20739446937370001</v>
      </c>
      <c r="I57" s="12">
        <v>0.14605926102149999</v>
      </c>
      <c r="J57" s="12">
        <v>0.28935608921220002</v>
      </c>
      <c r="K57" s="12">
        <v>0.1120593341338</v>
      </c>
      <c r="L57" s="12">
        <v>0.14506680325999999</v>
      </c>
      <c r="M57" s="12">
        <v>0.1748492091171</v>
      </c>
      <c r="N57" s="12">
        <v>0.1533043876254</v>
      </c>
      <c r="O57" s="12">
        <v>0.19344239914700001</v>
      </c>
      <c r="P57" s="12">
        <v>0.13458457218799999</v>
      </c>
      <c r="Q57" s="12">
        <v>0.20353953906159999</v>
      </c>
      <c r="R57" s="12">
        <v>0.16107123363129999</v>
      </c>
      <c r="S57" s="12">
        <v>0.2162425373113</v>
      </c>
      <c r="T57" s="12">
        <v>0.21616324010240001</v>
      </c>
      <c r="U57" s="12">
        <v>0.19572265741700001</v>
      </c>
      <c r="V57" s="12">
        <v>0.20921543331860001</v>
      </c>
      <c r="W57" s="12">
        <v>0.1077040548187</v>
      </c>
      <c r="X57" s="12">
        <v>0.14903021912369999</v>
      </c>
      <c r="Y57" s="12">
        <v>0.21616559000749999</v>
      </c>
      <c r="Z57" s="12">
        <v>0.23133440179199999</v>
      </c>
      <c r="AA57" s="12">
        <v>0.1848195784071</v>
      </c>
      <c r="AB57" s="12">
        <v>0.51747142385430001</v>
      </c>
      <c r="AC57" s="12">
        <v>0.14201878464090001</v>
      </c>
      <c r="AD57" s="12">
        <v>0.19314337601379999</v>
      </c>
      <c r="AE57" s="12">
        <v>0.1172144073693</v>
      </c>
      <c r="AF57" s="12">
        <v>0.14616017353460001</v>
      </c>
      <c r="AG57" s="12">
        <v>0.18044998553579999</v>
      </c>
      <c r="AH57" s="12">
        <v>0.14243068202379999</v>
      </c>
      <c r="AI57" s="12">
        <v>0.12171353227410001</v>
      </c>
      <c r="AJ57" s="12">
        <v>0.4350759123338</v>
      </c>
      <c r="AK57" s="12">
        <v>0</v>
      </c>
      <c r="AL57" s="12">
        <v>0.23249942637250001</v>
      </c>
      <c r="AM57" s="12">
        <v>0.3784570143407</v>
      </c>
      <c r="AN57" s="12">
        <v>8.1058692590560005E-2</v>
      </c>
      <c r="AO57" s="12">
        <v>0.15423461217180001</v>
      </c>
      <c r="AP57" s="12">
        <v>0.190760736476</v>
      </c>
      <c r="AQ57" s="12">
        <v>0.17403211265820001</v>
      </c>
      <c r="AR57" s="12">
        <v>0.24178098387819999</v>
      </c>
      <c r="AS57" s="8"/>
    </row>
    <row r="58" spans="1:45" x14ac:dyDescent="0.2">
      <c r="A58" s="23"/>
      <c r="B58" s="23"/>
      <c r="C58" s="23"/>
      <c r="D58" s="13">
        <v>222</v>
      </c>
      <c r="E58" s="13">
        <v>47</v>
      </c>
      <c r="F58" s="13">
        <v>60</v>
      </c>
      <c r="G58" s="13">
        <v>54</v>
      </c>
      <c r="H58" s="13">
        <v>61</v>
      </c>
      <c r="I58" s="13">
        <v>17</v>
      </c>
      <c r="J58" s="13">
        <v>50</v>
      </c>
      <c r="K58" s="13">
        <v>28</v>
      </c>
      <c r="L58" s="13">
        <v>44</v>
      </c>
      <c r="M58" s="13">
        <v>63</v>
      </c>
      <c r="N58" s="13">
        <v>115</v>
      </c>
      <c r="O58" s="13">
        <v>85</v>
      </c>
      <c r="P58" s="13">
        <v>37</v>
      </c>
      <c r="Q58" s="13">
        <v>21</v>
      </c>
      <c r="R58" s="13">
        <v>22</v>
      </c>
      <c r="S58" s="13">
        <v>42</v>
      </c>
      <c r="T58" s="13">
        <v>26</v>
      </c>
      <c r="U58" s="13">
        <v>16</v>
      </c>
      <c r="V58" s="13">
        <v>33</v>
      </c>
      <c r="W58" s="13">
        <v>31</v>
      </c>
      <c r="X58" s="13">
        <v>47</v>
      </c>
      <c r="Y58" s="13">
        <v>44</v>
      </c>
      <c r="Z58" s="13">
        <v>59</v>
      </c>
      <c r="AA58" s="13">
        <v>19</v>
      </c>
      <c r="AB58" s="13">
        <v>4</v>
      </c>
      <c r="AC58" s="13">
        <v>63</v>
      </c>
      <c r="AD58" s="13">
        <v>24</v>
      </c>
      <c r="AE58" s="13">
        <v>4</v>
      </c>
      <c r="AF58" s="13">
        <v>6</v>
      </c>
      <c r="AG58" s="13">
        <v>20</v>
      </c>
      <c r="AH58" s="13">
        <v>6</v>
      </c>
      <c r="AI58" s="13">
        <v>2</v>
      </c>
      <c r="AJ58" s="13">
        <v>8</v>
      </c>
      <c r="AK58" s="13">
        <v>0</v>
      </c>
      <c r="AL58" s="13">
        <v>79</v>
      </c>
      <c r="AM58" s="13">
        <v>1</v>
      </c>
      <c r="AN58" s="13">
        <v>6</v>
      </c>
      <c r="AO58" s="13">
        <v>39</v>
      </c>
      <c r="AP58" s="13">
        <v>90</v>
      </c>
      <c r="AQ58" s="13">
        <v>59</v>
      </c>
      <c r="AR58" s="13">
        <v>9</v>
      </c>
      <c r="AS58" s="8"/>
    </row>
    <row r="59" spans="1:45" x14ac:dyDescent="0.2">
      <c r="A59" s="23"/>
      <c r="B59" s="23"/>
      <c r="C59" s="23"/>
      <c r="D59" s="14" t="s">
        <v>128</v>
      </c>
      <c r="E59" s="14"/>
      <c r="F59" s="14"/>
      <c r="G59" s="14"/>
      <c r="H59" s="14"/>
      <c r="I59" s="14"/>
      <c r="J59" s="15" t="s">
        <v>243</v>
      </c>
      <c r="K59" s="14"/>
      <c r="L59" s="14"/>
      <c r="M59" s="14"/>
      <c r="N59" s="14"/>
      <c r="O59" s="14"/>
      <c r="P59" s="14"/>
      <c r="Q59" s="14"/>
      <c r="R59" s="14"/>
      <c r="S59" s="14"/>
      <c r="T59" s="14"/>
      <c r="U59" s="14"/>
      <c r="V59" s="14"/>
      <c r="W59" s="14"/>
      <c r="X59" s="14"/>
      <c r="Y59" s="14"/>
      <c r="Z59" s="15" t="s">
        <v>133</v>
      </c>
      <c r="AA59" s="14"/>
      <c r="AB59" s="15" t="s">
        <v>133</v>
      </c>
      <c r="AC59" s="14"/>
      <c r="AD59" s="14"/>
      <c r="AE59" s="14"/>
      <c r="AF59" s="14"/>
      <c r="AG59" s="14"/>
      <c r="AH59" s="14"/>
      <c r="AI59" s="14"/>
      <c r="AJ59" s="14"/>
      <c r="AK59" s="14"/>
      <c r="AL59" s="14"/>
      <c r="AM59" s="14"/>
      <c r="AN59" s="14"/>
      <c r="AO59" s="14"/>
      <c r="AP59" s="14"/>
      <c r="AQ59" s="14"/>
      <c r="AR59" s="14"/>
      <c r="AS59" s="8"/>
    </row>
    <row r="60" spans="1:45" x14ac:dyDescent="0.2">
      <c r="A60" s="27"/>
      <c r="B60" s="27"/>
      <c r="C60" s="24" t="s">
        <v>232</v>
      </c>
      <c r="D60" s="12">
        <v>2.832887123441E-2</v>
      </c>
      <c r="E60" s="12">
        <v>1.8442710690529999E-2</v>
      </c>
      <c r="F60" s="12">
        <v>3.1011898569829999E-2</v>
      </c>
      <c r="G60" s="12">
        <v>3.4685070094830003E-2</v>
      </c>
      <c r="H60" s="12">
        <v>2.656080460212E-2</v>
      </c>
      <c r="I60" s="12">
        <v>2.5279398606059999E-2</v>
      </c>
      <c r="J60" s="12">
        <v>4.3125417836160002E-2</v>
      </c>
      <c r="K60" s="12">
        <v>3.8373483374049999E-2</v>
      </c>
      <c r="L60" s="12">
        <v>2.663595666834E-2</v>
      </c>
      <c r="M60" s="12">
        <v>1.2211751107209999E-2</v>
      </c>
      <c r="N60" s="12">
        <v>2.694575975098E-2</v>
      </c>
      <c r="O60" s="12">
        <v>2.948573705486E-2</v>
      </c>
      <c r="P60" s="12">
        <v>1.8352222826270002E-2</v>
      </c>
      <c r="Q60" s="12">
        <v>1.837530924831E-2</v>
      </c>
      <c r="R60" s="12">
        <v>6.3115211718690004E-3</v>
      </c>
      <c r="S60" s="12">
        <v>2.8346824890709998E-2</v>
      </c>
      <c r="T60" s="12">
        <v>3.8851692624189998E-2</v>
      </c>
      <c r="U60" s="12">
        <v>1.8496349942679999E-2</v>
      </c>
      <c r="V60" s="12">
        <v>6.2379022850809998E-2</v>
      </c>
      <c r="W60" s="12">
        <v>7.9860067460179995E-3</v>
      </c>
      <c r="X60" s="12">
        <v>2.19955108794E-2</v>
      </c>
      <c r="Y60" s="12">
        <v>2.8767048324639999E-2</v>
      </c>
      <c r="Z60" s="12">
        <v>2.8413268550529999E-2</v>
      </c>
      <c r="AA60" s="12">
        <v>0.1066393421905</v>
      </c>
      <c r="AB60" s="12">
        <v>0</v>
      </c>
      <c r="AC60" s="12">
        <v>5.8201921050989999E-3</v>
      </c>
      <c r="AD60" s="12">
        <v>3.912947029463E-2</v>
      </c>
      <c r="AE60" s="12">
        <v>4.8498456595460003E-2</v>
      </c>
      <c r="AF60" s="12">
        <v>8.0950493347359993E-3</v>
      </c>
      <c r="AG60" s="12">
        <v>1.4592452312659999E-2</v>
      </c>
      <c r="AH60" s="12">
        <v>5.9078470490419997E-2</v>
      </c>
      <c r="AI60" s="12">
        <v>0</v>
      </c>
      <c r="AJ60" s="12">
        <v>0</v>
      </c>
      <c r="AK60" s="12">
        <v>0</v>
      </c>
      <c r="AL60" s="12">
        <v>6.382691761749E-2</v>
      </c>
      <c r="AM60" s="12">
        <v>0</v>
      </c>
      <c r="AN60" s="12">
        <v>9.0583600285760013E-2</v>
      </c>
      <c r="AO60" s="12">
        <v>2.8348634588339999E-2</v>
      </c>
      <c r="AP60" s="12">
        <v>2.3441396951479999E-2</v>
      </c>
      <c r="AQ60" s="12">
        <v>1.6438342753890001E-2</v>
      </c>
      <c r="AR60" s="12">
        <v>7.1611852743839993E-2</v>
      </c>
      <c r="AS60" s="8"/>
    </row>
    <row r="61" spans="1:45" x14ac:dyDescent="0.2">
      <c r="A61" s="23"/>
      <c r="B61" s="23"/>
      <c r="C61" s="23"/>
      <c r="D61" s="13">
        <v>36</v>
      </c>
      <c r="E61" s="13">
        <v>7</v>
      </c>
      <c r="F61" s="13">
        <v>8</v>
      </c>
      <c r="G61" s="13">
        <v>15</v>
      </c>
      <c r="H61" s="13">
        <v>6</v>
      </c>
      <c r="I61" s="13">
        <v>4</v>
      </c>
      <c r="J61" s="13">
        <v>6</v>
      </c>
      <c r="K61" s="13">
        <v>4</v>
      </c>
      <c r="L61" s="13">
        <v>10</v>
      </c>
      <c r="M61" s="13">
        <v>8</v>
      </c>
      <c r="N61" s="13">
        <v>19</v>
      </c>
      <c r="O61" s="13">
        <v>14</v>
      </c>
      <c r="P61" s="13">
        <v>4</v>
      </c>
      <c r="Q61" s="13">
        <v>4</v>
      </c>
      <c r="R61" s="13">
        <v>2</v>
      </c>
      <c r="S61" s="13">
        <v>6</v>
      </c>
      <c r="T61" s="13">
        <v>6</v>
      </c>
      <c r="U61" s="13">
        <v>2</v>
      </c>
      <c r="V61" s="13">
        <v>8</v>
      </c>
      <c r="W61" s="13">
        <v>1</v>
      </c>
      <c r="X61" s="13">
        <v>7</v>
      </c>
      <c r="Y61" s="13">
        <v>9</v>
      </c>
      <c r="Z61" s="13">
        <v>9</v>
      </c>
      <c r="AA61" s="13">
        <v>7</v>
      </c>
      <c r="AB61" s="13">
        <v>0</v>
      </c>
      <c r="AC61" s="13">
        <v>4</v>
      </c>
      <c r="AD61" s="13">
        <v>4</v>
      </c>
      <c r="AE61" s="13">
        <v>2</v>
      </c>
      <c r="AF61" s="13">
        <v>1</v>
      </c>
      <c r="AG61" s="13">
        <v>1</v>
      </c>
      <c r="AH61" s="13">
        <v>2</v>
      </c>
      <c r="AI61" s="13">
        <v>0</v>
      </c>
      <c r="AJ61" s="13">
        <v>0</v>
      </c>
      <c r="AK61" s="13">
        <v>0</v>
      </c>
      <c r="AL61" s="13">
        <v>20</v>
      </c>
      <c r="AM61" s="13">
        <v>0</v>
      </c>
      <c r="AN61" s="13">
        <v>5</v>
      </c>
      <c r="AO61" s="13">
        <v>6</v>
      </c>
      <c r="AP61" s="13">
        <v>14</v>
      </c>
      <c r="AQ61" s="13">
        <v>5</v>
      </c>
      <c r="AR61" s="13">
        <v>2</v>
      </c>
      <c r="AS61" s="8"/>
    </row>
    <row r="62" spans="1:45" x14ac:dyDescent="0.2">
      <c r="A62" s="23"/>
      <c r="B62" s="23"/>
      <c r="C62" s="23"/>
      <c r="D62" s="14" t="s">
        <v>128</v>
      </c>
      <c r="E62" s="14"/>
      <c r="F62" s="14"/>
      <c r="G62" s="14"/>
      <c r="H62" s="14"/>
      <c r="I62" s="14"/>
      <c r="J62" s="14"/>
      <c r="K62" s="14"/>
      <c r="L62" s="14"/>
      <c r="M62" s="14"/>
      <c r="N62" s="14"/>
      <c r="O62" s="14"/>
      <c r="P62" s="14"/>
      <c r="Q62" s="14"/>
      <c r="R62" s="14"/>
      <c r="S62" s="14"/>
      <c r="T62" s="14"/>
      <c r="U62" s="14"/>
      <c r="V62" s="15" t="s">
        <v>218</v>
      </c>
      <c r="W62" s="14"/>
      <c r="X62" s="14"/>
      <c r="Y62" s="14"/>
      <c r="Z62" s="14"/>
      <c r="AA62" s="15" t="s">
        <v>133</v>
      </c>
      <c r="AB62" s="14"/>
      <c r="AC62" s="14"/>
      <c r="AD62" s="14"/>
      <c r="AE62" s="14"/>
      <c r="AF62" s="14"/>
      <c r="AG62" s="14"/>
      <c r="AH62" s="14"/>
      <c r="AI62" s="14"/>
      <c r="AJ62" s="14"/>
      <c r="AK62" s="14"/>
      <c r="AL62" s="15" t="s">
        <v>154</v>
      </c>
      <c r="AM62" s="14"/>
      <c r="AN62" s="14"/>
      <c r="AO62" s="14"/>
      <c r="AP62" s="14"/>
      <c r="AQ62" s="14"/>
      <c r="AR62" s="14"/>
      <c r="AS62" s="8"/>
    </row>
    <row r="63" spans="1:45" x14ac:dyDescent="0.2">
      <c r="A63" s="27"/>
      <c r="B63" s="27"/>
      <c r="C63" s="24" t="s">
        <v>141</v>
      </c>
      <c r="D63" s="12">
        <v>0.20493075301300001</v>
      </c>
      <c r="E63" s="12">
        <v>0.18882329662469999</v>
      </c>
      <c r="F63" s="12">
        <v>0.2143789299453</v>
      </c>
      <c r="G63" s="12">
        <v>0.18321558318840001</v>
      </c>
      <c r="H63" s="12">
        <v>0.23395527397579999</v>
      </c>
      <c r="I63" s="12">
        <v>0.1713386596276</v>
      </c>
      <c r="J63" s="12">
        <v>0.33248150704829998</v>
      </c>
      <c r="K63" s="12">
        <v>0.1504328175079</v>
      </c>
      <c r="L63" s="12">
        <v>0.1717027599283</v>
      </c>
      <c r="M63" s="12">
        <v>0.18706096022429999</v>
      </c>
      <c r="N63" s="12">
        <v>0.18025014737639999</v>
      </c>
      <c r="O63" s="12">
        <v>0.2229281362019</v>
      </c>
      <c r="P63" s="12">
        <v>0.15293679501429999</v>
      </c>
      <c r="Q63" s="12">
        <v>0.22191484830989999</v>
      </c>
      <c r="R63" s="12">
        <v>0.1673827548032</v>
      </c>
      <c r="S63" s="12">
        <v>0.244589362202</v>
      </c>
      <c r="T63" s="12">
        <v>0.25501493272659997</v>
      </c>
      <c r="U63" s="12">
        <v>0.21421900735970001</v>
      </c>
      <c r="V63" s="12">
        <v>0.27159445616939998</v>
      </c>
      <c r="W63" s="12">
        <v>0.11569006156470001</v>
      </c>
      <c r="X63" s="12">
        <v>0.17102573000310001</v>
      </c>
      <c r="Y63" s="12">
        <v>0.2449326383322</v>
      </c>
      <c r="Z63" s="12">
        <v>0.25974767034259999</v>
      </c>
      <c r="AA63" s="12">
        <v>0.29145892059770001</v>
      </c>
      <c r="AB63" s="12">
        <v>0.51747142385430001</v>
      </c>
      <c r="AC63" s="12">
        <v>0.14783897674599999</v>
      </c>
      <c r="AD63" s="12">
        <v>0.23227284630850001</v>
      </c>
      <c r="AE63" s="12">
        <v>0.16571286396480001</v>
      </c>
      <c r="AF63" s="12">
        <v>0.15425522286929999</v>
      </c>
      <c r="AG63" s="12">
        <v>0.1950424378484</v>
      </c>
      <c r="AH63" s="12">
        <v>0.20150915251420001</v>
      </c>
      <c r="AI63" s="12">
        <v>0.12171353227410001</v>
      </c>
      <c r="AJ63" s="12">
        <v>0.4350759123338</v>
      </c>
      <c r="AK63" s="12">
        <v>0</v>
      </c>
      <c r="AL63" s="12">
        <v>0.29632634399000002</v>
      </c>
      <c r="AM63" s="12">
        <v>0.3784570143407</v>
      </c>
      <c r="AN63" s="12">
        <v>0.17164229287630001</v>
      </c>
      <c r="AO63" s="12">
        <v>0.18258324676009999</v>
      </c>
      <c r="AP63" s="12">
        <v>0.2142021334275</v>
      </c>
      <c r="AQ63" s="12">
        <v>0.1904704554121</v>
      </c>
      <c r="AR63" s="12">
        <v>0.31339283662200002</v>
      </c>
      <c r="AS63" s="8"/>
    </row>
    <row r="64" spans="1:45" x14ac:dyDescent="0.2">
      <c r="A64" s="23"/>
      <c r="B64" s="23"/>
      <c r="C64" s="23"/>
      <c r="D64" s="13">
        <v>258</v>
      </c>
      <c r="E64" s="13">
        <v>54</v>
      </c>
      <c r="F64" s="13">
        <v>68</v>
      </c>
      <c r="G64" s="13">
        <v>69</v>
      </c>
      <c r="H64" s="13">
        <v>67</v>
      </c>
      <c r="I64" s="13">
        <v>21</v>
      </c>
      <c r="J64" s="13">
        <v>56</v>
      </c>
      <c r="K64" s="13">
        <v>32</v>
      </c>
      <c r="L64" s="13">
        <v>54</v>
      </c>
      <c r="M64" s="13">
        <v>71</v>
      </c>
      <c r="N64" s="13">
        <v>134</v>
      </c>
      <c r="O64" s="13">
        <v>99</v>
      </c>
      <c r="P64" s="13">
        <v>41</v>
      </c>
      <c r="Q64" s="13">
        <v>25</v>
      </c>
      <c r="R64" s="13">
        <v>24</v>
      </c>
      <c r="S64" s="13">
        <v>48</v>
      </c>
      <c r="T64" s="13">
        <v>32</v>
      </c>
      <c r="U64" s="13">
        <v>18</v>
      </c>
      <c r="V64" s="13">
        <v>41</v>
      </c>
      <c r="W64" s="13">
        <v>32</v>
      </c>
      <c r="X64" s="13">
        <v>54</v>
      </c>
      <c r="Y64" s="13">
        <v>53</v>
      </c>
      <c r="Z64" s="13">
        <v>68</v>
      </c>
      <c r="AA64" s="13">
        <v>26</v>
      </c>
      <c r="AB64" s="13">
        <v>4</v>
      </c>
      <c r="AC64" s="13">
        <v>67</v>
      </c>
      <c r="AD64" s="13">
        <v>28</v>
      </c>
      <c r="AE64" s="13">
        <v>6</v>
      </c>
      <c r="AF64" s="13">
        <v>7</v>
      </c>
      <c r="AG64" s="13">
        <v>21</v>
      </c>
      <c r="AH64" s="13">
        <v>8</v>
      </c>
      <c r="AI64" s="13">
        <v>2</v>
      </c>
      <c r="AJ64" s="13">
        <v>8</v>
      </c>
      <c r="AK64" s="13">
        <v>0</v>
      </c>
      <c r="AL64" s="13">
        <v>99</v>
      </c>
      <c r="AM64" s="13">
        <v>1</v>
      </c>
      <c r="AN64" s="13">
        <v>11</v>
      </c>
      <c r="AO64" s="13">
        <v>45</v>
      </c>
      <c r="AP64" s="13">
        <v>104</v>
      </c>
      <c r="AQ64" s="13">
        <v>64</v>
      </c>
      <c r="AR64" s="13">
        <v>11</v>
      </c>
      <c r="AS64" s="8"/>
    </row>
    <row r="65" spans="1:45" x14ac:dyDescent="0.2">
      <c r="A65" s="23"/>
      <c r="B65" s="23"/>
      <c r="C65" s="23"/>
      <c r="D65" s="14" t="s">
        <v>128</v>
      </c>
      <c r="E65" s="14"/>
      <c r="F65" s="14"/>
      <c r="G65" s="14"/>
      <c r="H65" s="14"/>
      <c r="I65" s="14"/>
      <c r="J65" s="15" t="s">
        <v>237</v>
      </c>
      <c r="K65" s="14"/>
      <c r="L65" s="14"/>
      <c r="M65" s="14"/>
      <c r="N65" s="14"/>
      <c r="O65" s="14"/>
      <c r="P65" s="14"/>
      <c r="Q65" s="14"/>
      <c r="R65" s="14"/>
      <c r="S65" s="14"/>
      <c r="T65" s="14"/>
      <c r="U65" s="14"/>
      <c r="V65" s="14"/>
      <c r="W65" s="14"/>
      <c r="X65" s="14"/>
      <c r="Y65" s="15" t="s">
        <v>133</v>
      </c>
      <c r="Z65" s="15" t="s">
        <v>133</v>
      </c>
      <c r="AA65" s="15" t="s">
        <v>133</v>
      </c>
      <c r="AB65" s="15" t="s">
        <v>133</v>
      </c>
      <c r="AC65" s="14"/>
      <c r="AD65" s="14"/>
      <c r="AE65" s="14"/>
      <c r="AF65" s="14"/>
      <c r="AG65" s="14"/>
      <c r="AH65" s="14"/>
      <c r="AI65" s="14"/>
      <c r="AJ65" s="14"/>
      <c r="AK65" s="14"/>
      <c r="AL65" s="15" t="s">
        <v>133</v>
      </c>
      <c r="AM65" s="14"/>
      <c r="AN65" s="14"/>
      <c r="AO65" s="14"/>
      <c r="AP65" s="14"/>
      <c r="AQ65" s="14"/>
      <c r="AR65" s="14"/>
      <c r="AS65" s="8"/>
    </row>
    <row r="66" spans="1:45" x14ac:dyDescent="0.2">
      <c r="A66" s="27"/>
      <c r="B66" s="27"/>
      <c r="C66" s="24" t="s">
        <v>67</v>
      </c>
      <c r="D66" s="12">
        <v>1</v>
      </c>
      <c r="E66" s="12">
        <v>1</v>
      </c>
      <c r="F66" s="12">
        <v>1</v>
      </c>
      <c r="G66" s="12">
        <v>1</v>
      </c>
      <c r="H66" s="12">
        <v>1</v>
      </c>
      <c r="I66" s="12">
        <v>1</v>
      </c>
      <c r="J66" s="12">
        <v>1</v>
      </c>
      <c r="K66" s="12">
        <v>1</v>
      </c>
      <c r="L66" s="12">
        <v>1</v>
      </c>
      <c r="M66" s="12">
        <v>1</v>
      </c>
      <c r="N66" s="12">
        <v>1</v>
      </c>
      <c r="O66" s="12">
        <v>1</v>
      </c>
      <c r="P66" s="12">
        <v>1</v>
      </c>
      <c r="Q66" s="12">
        <v>1</v>
      </c>
      <c r="R66" s="12">
        <v>1</v>
      </c>
      <c r="S66" s="12">
        <v>1</v>
      </c>
      <c r="T66" s="12">
        <v>1</v>
      </c>
      <c r="U66" s="12">
        <v>1</v>
      </c>
      <c r="V66" s="12">
        <v>1</v>
      </c>
      <c r="W66" s="12">
        <v>1</v>
      </c>
      <c r="X66" s="12">
        <v>1</v>
      </c>
      <c r="Y66" s="12">
        <v>1</v>
      </c>
      <c r="Z66" s="12">
        <v>1</v>
      </c>
      <c r="AA66" s="12">
        <v>1</v>
      </c>
      <c r="AB66" s="12">
        <v>1</v>
      </c>
      <c r="AC66" s="12">
        <v>1</v>
      </c>
      <c r="AD66" s="12">
        <v>1</v>
      </c>
      <c r="AE66" s="12">
        <v>1</v>
      </c>
      <c r="AF66" s="12">
        <v>1</v>
      </c>
      <c r="AG66" s="12">
        <v>1</v>
      </c>
      <c r="AH66" s="12">
        <v>1</v>
      </c>
      <c r="AI66" s="12">
        <v>1</v>
      </c>
      <c r="AJ66" s="12">
        <v>1</v>
      </c>
      <c r="AK66" s="12">
        <v>1</v>
      </c>
      <c r="AL66" s="12">
        <v>1</v>
      </c>
      <c r="AM66" s="12">
        <v>1</v>
      </c>
      <c r="AN66" s="12">
        <v>1</v>
      </c>
      <c r="AO66" s="12">
        <v>1</v>
      </c>
      <c r="AP66" s="12">
        <v>1</v>
      </c>
      <c r="AQ66" s="12">
        <v>1</v>
      </c>
      <c r="AR66" s="12">
        <v>1</v>
      </c>
      <c r="AS66" s="8"/>
    </row>
    <row r="67" spans="1:45" x14ac:dyDescent="0.2">
      <c r="A67" s="23"/>
      <c r="B67" s="23"/>
      <c r="C67" s="23"/>
      <c r="D67" s="13">
        <v>1308</v>
      </c>
      <c r="E67" s="13">
        <v>280</v>
      </c>
      <c r="F67" s="13">
        <v>347</v>
      </c>
      <c r="G67" s="13">
        <v>366</v>
      </c>
      <c r="H67" s="13">
        <v>315</v>
      </c>
      <c r="I67" s="13">
        <v>108</v>
      </c>
      <c r="J67" s="13">
        <v>192</v>
      </c>
      <c r="K67" s="13">
        <v>199</v>
      </c>
      <c r="L67" s="13">
        <v>285</v>
      </c>
      <c r="M67" s="13">
        <v>410</v>
      </c>
      <c r="N67" s="13">
        <v>728</v>
      </c>
      <c r="O67" s="13">
        <v>479</v>
      </c>
      <c r="P67" s="13">
        <v>310</v>
      </c>
      <c r="Q67" s="13">
        <v>125</v>
      </c>
      <c r="R67" s="13">
        <v>160</v>
      </c>
      <c r="S67" s="13">
        <v>185</v>
      </c>
      <c r="T67" s="13">
        <v>141</v>
      </c>
      <c r="U67" s="13">
        <v>54</v>
      </c>
      <c r="V67" s="13">
        <v>157</v>
      </c>
      <c r="W67" s="13">
        <v>291</v>
      </c>
      <c r="X67" s="13">
        <v>358</v>
      </c>
      <c r="Y67" s="13">
        <v>230</v>
      </c>
      <c r="Z67" s="13">
        <v>249</v>
      </c>
      <c r="AA67" s="13">
        <v>89</v>
      </c>
      <c r="AB67" s="13">
        <v>9</v>
      </c>
      <c r="AC67" s="13">
        <v>542</v>
      </c>
      <c r="AD67" s="13">
        <v>124</v>
      </c>
      <c r="AE67" s="13">
        <v>25</v>
      </c>
      <c r="AF67" s="13">
        <v>54</v>
      </c>
      <c r="AG67" s="13">
        <v>100</v>
      </c>
      <c r="AH67" s="13">
        <v>34</v>
      </c>
      <c r="AI67" s="13">
        <v>5</v>
      </c>
      <c r="AJ67" s="13">
        <v>16</v>
      </c>
      <c r="AK67" s="13">
        <v>3</v>
      </c>
      <c r="AL67" s="13">
        <v>336</v>
      </c>
      <c r="AM67" s="13">
        <v>3</v>
      </c>
      <c r="AN67" s="13">
        <v>61</v>
      </c>
      <c r="AO67" s="13">
        <v>262</v>
      </c>
      <c r="AP67" s="13">
        <v>498</v>
      </c>
      <c r="AQ67" s="13">
        <v>361</v>
      </c>
      <c r="AR67" s="13">
        <v>37</v>
      </c>
      <c r="AS67" s="8"/>
    </row>
    <row r="68" spans="1:45" x14ac:dyDescent="0.2">
      <c r="A68" s="23"/>
      <c r="B68" s="23"/>
      <c r="C68" s="23"/>
      <c r="D68" s="14" t="s">
        <v>128</v>
      </c>
      <c r="E68" s="14" t="s">
        <v>128</v>
      </c>
      <c r="F68" s="14" t="s">
        <v>128</v>
      </c>
      <c r="G68" s="14" t="s">
        <v>128</v>
      </c>
      <c r="H68" s="14" t="s">
        <v>128</v>
      </c>
      <c r="I68" s="14" t="s">
        <v>128</v>
      </c>
      <c r="J68" s="14" t="s">
        <v>128</v>
      </c>
      <c r="K68" s="14" t="s">
        <v>128</v>
      </c>
      <c r="L68" s="14" t="s">
        <v>128</v>
      </c>
      <c r="M68" s="14" t="s">
        <v>128</v>
      </c>
      <c r="N68" s="14" t="s">
        <v>128</v>
      </c>
      <c r="O68" s="14" t="s">
        <v>128</v>
      </c>
      <c r="P68" s="14" t="s">
        <v>128</v>
      </c>
      <c r="Q68" s="14" t="s">
        <v>128</v>
      </c>
      <c r="R68" s="14" t="s">
        <v>128</v>
      </c>
      <c r="S68" s="14" t="s">
        <v>128</v>
      </c>
      <c r="T68" s="14" t="s">
        <v>128</v>
      </c>
      <c r="U68" s="14" t="s">
        <v>128</v>
      </c>
      <c r="V68" s="14" t="s">
        <v>128</v>
      </c>
      <c r="W68" s="14" t="s">
        <v>128</v>
      </c>
      <c r="X68" s="14" t="s">
        <v>128</v>
      </c>
      <c r="Y68" s="14" t="s">
        <v>128</v>
      </c>
      <c r="Z68" s="14" t="s">
        <v>128</v>
      </c>
      <c r="AA68" s="14" t="s">
        <v>128</v>
      </c>
      <c r="AB68" s="14" t="s">
        <v>128</v>
      </c>
      <c r="AC68" s="14" t="s">
        <v>128</v>
      </c>
      <c r="AD68" s="14" t="s">
        <v>128</v>
      </c>
      <c r="AE68" s="14" t="s">
        <v>128</v>
      </c>
      <c r="AF68" s="14" t="s">
        <v>128</v>
      </c>
      <c r="AG68" s="14" t="s">
        <v>128</v>
      </c>
      <c r="AH68" s="14" t="s">
        <v>128</v>
      </c>
      <c r="AI68" s="14" t="s">
        <v>128</v>
      </c>
      <c r="AJ68" s="14" t="s">
        <v>128</v>
      </c>
      <c r="AK68" s="14" t="s">
        <v>128</v>
      </c>
      <c r="AL68" s="14" t="s">
        <v>128</v>
      </c>
      <c r="AM68" s="14" t="s">
        <v>128</v>
      </c>
      <c r="AN68" s="14" t="s">
        <v>128</v>
      </c>
      <c r="AO68" s="14" t="s">
        <v>128</v>
      </c>
      <c r="AP68" s="14" t="s">
        <v>128</v>
      </c>
      <c r="AQ68" s="14" t="s">
        <v>128</v>
      </c>
      <c r="AR68" s="14" t="s">
        <v>128</v>
      </c>
      <c r="AS68" s="8"/>
    </row>
    <row r="69" spans="1:45" x14ac:dyDescent="0.2">
      <c r="A69" s="27"/>
      <c r="B69" s="24" t="s">
        <v>244</v>
      </c>
      <c r="C69" s="24" t="s">
        <v>127</v>
      </c>
      <c r="D69" s="12">
        <v>0.49487639858330001</v>
      </c>
      <c r="E69" s="12">
        <v>0.50845345008629994</v>
      </c>
      <c r="F69" s="12">
        <v>0.48977190188789999</v>
      </c>
      <c r="G69" s="12">
        <v>0.53952257177560003</v>
      </c>
      <c r="H69" s="12">
        <v>0.43625781932669999</v>
      </c>
      <c r="I69" s="12">
        <v>0.36356792854359998</v>
      </c>
      <c r="J69" s="12">
        <v>0.37386290911320003</v>
      </c>
      <c r="K69" s="12">
        <v>0.5061555731756</v>
      </c>
      <c r="L69" s="12">
        <v>0.56490562359359997</v>
      </c>
      <c r="M69" s="12">
        <v>0.58741037552410003</v>
      </c>
      <c r="N69" s="12">
        <v>0.56961198786650002</v>
      </c>
      <c r="O69" s="12">
        <v>0.41857166200979989</v>
      </c>
      <c r="P69" s="12">
        <v>0.89508764162249999</v>
      </c>
      <c r="Q69" s="12">
        <v>0.64567249696740003</v>
      </c>
      <c r="R69" s="12">
        <v>0.76381914603419998</v>
      </c>
      <c r="S69" s="12">
        <v>0.38958574781189997</v>
      </c>
      <c r="T69" s="12">
        <v>4.105862339151E-2</v>
      </c>
      <c r="U69" s="12">
        <v>4.3353153145340002E-2</v>
      </c>
      <c r="V69" s="12">
        <v>3.1269971692120001E-2</v>
      </c>
      <c r="W69" s="12">
        <v>0.94478779301520011</v>
      </c>
      <c r="X69" s="12">
        <v>0.6910775835434001</v>
      </c>
      <c r="Y69" s="12">
        <v>0.33188351293430002</v>
      </c>
      <c r="Z69" s="12">
        <v>4.5332432668860001E-2</v>
      </c>
      <c r="AA69" s="12">
        <v>2.6728095383980002E-3</v>
      </c>
      <c r="AB69" s="12">
        <v>0.55797320042940002</v>
      </c>
      <c r="AC69" s="12">
        <v>0.60389881518199995</v>
      </c>
      <c r="AD69" s="12">
        <v>0.65758593103230001</v>
      </c>
      <c r="AE69" s="12">
        <v>0.29799614763100002</v>
      </c>
      <c r="AF69" s="12">
        <v>0.47541071195079998</v>
      </c>
      <c r="AG69" s="12">
        <v>0.63168333293839996</v>
      </c>
      <c r="AH69" s="12">
        <v>0.53949837534870004</v>
      </c>
      <c r="AI69" s="12">
        <v>0.3476800543295</v>
      </c>
      <c r="AJ69" s="12">
        <v>0.2597040417143</v>
      </c>
      <c r="AK69" s="12">
        <v>0.18333846049149999</v>
      </c>
      <c r="AL69" s="12">
        <v>0.251189914264</v>
      </c>
      <c r="AM69" s="12">
        <v>0.6215429856593</v>
      </c>
      <c r="AN69" s="12">
        <v>0.51634828563320001</v>
      </c>
      <c r="AO69" s="12">
        <v>0.62436535630830003</v>
      </c>
      <c r="AP69" s="12">
        <v>0.44663596218660001</v>
      </c>
      <c r="AQ69" s="12">
        <v>0.45713968694040003</v>
      </c>
      <c r="AR69" s="12">
        <v>0.44054715743700001</v>
      </c>
      <c r="AS69" s="8"/>
    </row>
    <row r="70" spans="1:45" x14ac:dyDescent="0.2">
      <c r="A70" s="23"/>
      <c r="B70" s="23"/>
      <c r="C70" s="23"/>
      <c r="D70" s="13">
        <v>656</v>
      </c>
      <c r="E70" s="13">
        <v>146</v>
      </c>
      <c r="F70" s="13">
        <v>176</v>
      </c>
      <c r="G70" s="13">
        <v>193</v>
      </c>
      <c r="H70" s="13">
        <v>141</v>
      </c>
      <c r="I70" s="13">
        <v>37</v>
      </c>
      <c r="J70" s="13">
        <v>73</v>
      </c>
      <c r="K70" s="13">
        <v>102</v>
      </c>
      <c r="L70" s="13">
        <v>150</v>
      </c>
      <c r="M70" s="13">
        <v>232</v>
      </c>
      <c r="N70" s="13">
        <v>406</v>
      </c>
      <c r="O70" s="13">
        <v>198</v>
      </c>
      <c r="P70" s="13">
        <v>281</v>
      </c>
      <c r="Q70" s="13">
        <v>76</v>
      </c>
      <c r="R70" s="13">
        <v>119</v>
      </c>
      <c r="S70" s="13">
        <v>81</v>
      </c>
      <c r="T70" s="13">
        <v>5</v>
      </c>
      <c r="U70" s="13">
        <v>4</v>
      </c>
      <c r="V70" s="13">
        <v>8</v>
      </c>
      <c r="W70" s="13">
        <v>272</v>
      </c>
      <c r="X70" s="13">
        <v>252</v>
      </c>
      <c r="Y70" s="13">
        <v>72</v>
      </c>
      <c r="Z70" s="13">
        <v>15</v>
      </c>
      <c r="AA70" s="13">
        <v>1</v>
      </c>
      <c r="AB70" s="13">
        <v>5</v>
      </c>
      <c r="AC70" s="13">
        <v>342</v>
      </c>
      <c r="AD70" s="13">
        <v>77</v>
      </c>
      <c r="AE70" s="13">
        <v>10</v>
      </c>
      <c r="AF70" s="13">
        <v>26</v>
      </c>
      <c r="AG70" s="13">
        <v>53</v>
      </c>
      <c r="AH70" s="13">
        <v>16</v>
      </c>
      <c r="AI70" s="13">
        <v>2</v>
      </c>
      <c r="AJ70" s="13">
        <v>3</v>
      </c>
      <c r="AK70" s="13">
        <v>1</v>
      </c>
      <c r="AL70" s="13">
        <v>94</v>
      </c>
      <c r="AM70" s="13">
        <v>2</v>
      </c>
      <c r="AN70" s="13">
        <v>35</v>
      </c>
      <c r="AO70" s="13">
        <v>153</v>
      </c>
      <c r="AP70" s="13">
        <v>233</v>
      </c>
      <c r="AQ70" s="13">
        <v>172</v>
      </c>
      <c r="AR70" s="13">
        <v>18</v>
      </c>
      <c r="AS70" s="8"/>
    </row>
    <row r="71" spans="1:45" x14ac:dyDescent="0.2">
      <c r="A71" s="23"/>
      <c r="B71" s="23"/>
      <c r="C71" s="23"/>
      <c r="D71" s="14" t="s">
        <v>128</v>
      </c>
      <c r="E71" s="14"/>
      <c r="F71" s="14"/>
      <c r="G71" s="14"/>
      <c r="H71" s="14"/>
      <c r="I71" s="14"/>
      <c r="J71" s="14"/>
      <c r="K71" s="14"/>
      <c r="L71" s="15" t="s">
        <v>187</v>
      </c>
      <c r="M71" s="15" t="s">
        <v>185</v>
      </c>
      <c r="N71" s="15" t="s">
        <v>197</v>
      </c>
      <c r="O71" s="14"/>
      <c r="P71" s="15" t="s">
        <v>245</v>
      </c>
      <c r="Q71" s="15" t="s">
        <v>212</v>
      </c>
      <c r="R71" s="15" t="s">
        <v>246</v>
      </c>
      <c r="S71" s="15" t="s">
        <v>214</v>
      </c>
      <c r="T71" s="14"/>
      <c r="U71" s="14"/>
      <c r="V71" s="14"/>
      <c r="W71" s="15" t="s">
        <v>247</v>
      </c>
      <c r="X71" s="15" t="s">
        <v>248</v>
      </c>
      <c r="Y71" s="15" t="s">
        <v>165</v>
      </c>
      <c r="Z71" s="15" t="s">
        <v>137</v>
      </c>
      <c r="AA71" s="14"/>
      <c r="AB71" s="15" t="s">
        <v>165</v>
      </c>
      <c r="AC71" s="15" t="s">
        <v>249</v>
      </c>
      <c r="AD71" s="15" t="s">
        <v>249</v>
      </c>
      <c r="AE71" s="14"/>
      <c r="AF71" s="14"/>
      <c r="AG71" s="15" t="s">
        <v>249</v>
      </c>
      <c r="AH71" s="14"/>
      <c r="AI71" s="14"/>
      <c r="AJ71" s="14"/>
      <c r="AK71" s="14"/>
      <c r="AL71" s="14"/>
      <c r="AM71" s="14"/>
      <c r="AN71" s="14"/>
      <c r="AO71" s="15" t="s">
        <v>162</v>
      </c>
      <c r="AP71" s="14"/>
      <c r="AQ71" s="14"/>
      <c r="AR71" s="14"/>
      <c r="AS71" s="8"/>
    </row>
    <row r="72" spans="1:45" x14ac:dyDescent="0.2">
      <c r="A72" s="27"/>
      <c r="B72" s="27"/>
      <c r="C72" s="24" t="s">
        <v>228</v>
      </c>
      <c r="D72" s="12">
        <v>0.22606192980939999</v>
      </c>
      <c r="E72" s="12">
        <v>0.24627559853209999</v>
      </c>
      <c r="F72" s="12">
        <v>0.231634136543</v>
      </c>
      <c r="G72" s="12">
        <v>0.24875178014050001</v>
      </c>
      <c r="H72" s="12">
        <v>0.1752859098134</v>
      </c>
      <c r="I72" s="12">
        <v>0.1140436475941</v>
      </c>
      <c r="J72" s="12">
        <v>0.1864805713546</v>
      </c>
      <c r="K72" s="12">
        <v>0.2108549615401</v>
      </c>
      <c r="L72" s="12">
        <v>0.2117171501215</v>
      </c>
      <c r="M72" s="12">
        <v>0.32621065129839999</v>
      </c>
      <c r="N72" s="12">
        <v>0.25766360014700002</v>
      </c>
      <c r="O72" s="12">
        <v>0.19334065593210001</v>
      </c>
      <c r="P72" s="12">
        <v>0.47003753520309999</v>
      </c>
      <c r="Q72" s="12">
        <v>0.24399094002380001</v>
      </c>
      <c r="R72" s="12">
        <v>0.30918732950790001</v>
      </c>
      <c r="S72" s="12">
        <v>0.148289536533</v>
      </c>
      <c r="T72" s="12">
        <v>1.9039736085530001E-3</v>
      </c>
      <c r="U72" s="12">
        <v>0</v>
      </c>
      <c r="V72" s="12">
        <v>0</v>
      </c>
      <c r="W72" s="12">
        <v>0.57974991209819993</v>
      </c>
      <c r="X72" s="12">
        <v>0.25584237153169997</v>
      </c>
      <c r="Y72" s="12">
        <v>0.1000745992631</v>
      </c>
      <c r="Z72" s="12">
        <v>2.9287633984869999E-3</v>
      </c>
      <c r="AA72" s="12">
        <v>0</v>
      </c>
      <c r="AB72" s="12">
        <v>0</v>
      </c>
      <c r="AC72" s="12">
        <v>0.2489889252102</v>
      </c>
      <c r="AD72" s="12">
        <v>0.26623073523629998</v>
      </c>
      <c r="AE72" s="12">
        <v>0.20137213626430001</v>
      </c>
      <c r="AF72" s="12">
        <v>0.2670732069383</v>
      </c>
      <c r="AG72" s="12">
        <v>0.39073230470350001</v>
      </c>
      <c r="AH72" s="12">
        <v>0.2251585668435</v>
      </c>
      <c r="AI72" s="12">
        <v>5.0257760626349998E-2</v>
      </c>
      <c r="AJ72" s="12">
        <v>0.2597040417143</v>
      </c>
      <c r="AK72" s="12">
        <v>0</v>
      </c>
      <c r="AL72" s="12">
        <v>0.1304318205736</v>
      </c>
      <c r="AM72" s="12">
        <v>0.23666955590479999</v>
      </c>
      <c r="AN72" s="12">
        <v>0.29931644605009999</v>
      </c>
      <c r="AO72" s="12">
        <v>0.27141404433990002</v>
      </c>
      <c r="AP72" s="12">
        <v>0.20676216232319999</v>
      </c>
      <c r="AQ72" s="12">
        <v>0.21009260446780001</v>
      </c>
      <c r="AR72" s="12">
        <v>0.13094511645199999</v>
      </c>
      <c r="AS72" s="8"/>
    </row>
    <row r="73" spans="1:45" x14ac:dyDescent="0.2">
      <c r="A73" s="23"/>
      <c r="B73" s="23"/>
      <c r="C73" s="23"/>
      <c r="D73" s="13">
        <v>287</v>
      </c>
      <c r="E73" s="13">
        <v>64</v>
      </c>
      <c r="F73" s="13">
        <v>78</v>
      </c>
      <c r="G73" s="13">
        <v>88</v>
      </c>
      <c r="H73" s="13">
        <v>57</v>
      </c>
      <c r="I73" s="13">
        <v>11</v>
      </c>
      <c r="J73" s="13">
        <v>31</v>
      </c>
      <c r="K73" s="13">
        <v>37</v>
      </c>
      <c r="L73" s="13">
        <v>55</v>
      </c>
      <c r="M73" s="13">
        <v>123</v>
      </c>
      <c r="N73" s="13">
        <v>180</v>
      </c>
      <c r="O73" s="13">
        <v>83</v>
      </c>
      <c r="P73" s="13">
        <v>141</v>
      </c>
      <c r="Q73" s="13">
        <v>25</v>
      </c>
      <c r="R73" s="13">
        <v>50</v>
      </c>
      <c r="S73" s="13">
        <v>29</v>
      </c>
      <c r="T73" s="13">
        <v>1</v>
      </c>
      <c r="U73" s="13">
        <v>0</v>
      </c>
      <c r="V73" s="13">
        <v>0</v>
      </c>
      <c r="W73" s="13">
        <v>150</v>
      </c>
      <c r="X73" s="13">
        <v>93</v>
      </c>
      <c r="Y73" s="13">
        <v>25</v>
      </c>
      <c r="Z73" s="13">
        <v>1</v>
      </c>
      <c r="AA73" s="13">
        <v>0</v>
      </c>
      <c r="AB73" s="13">
        <v>0</v>
      </c>
      <c r="AC73" s="13">
        <v>142</v>
      </c>
      <c r="AD73" s="13">
        <v>39</v>
      </c>
      <c r="AE73" s="13">
        <v>6</v>
      </c>
      <c r="AF73" s="13">
        <v>13</v>
      </c>
      <c r="AG73" s="13">
        <v>26</v>
      </c>
      <c r="AH73" s="13">
        <v>5</v>
      </c>
      <c r="AI73" s="13">
        <v>1</v>
      </c>
      <c r="AJ73" s="13">
        <v>3</v>
      </c>
      <c r="AK73" s="13">
        <v>0</v>
      </c>
      <c r="AL73" s="13">
        <v>40</v>
      </c>
      <c r="AM73" s="13">
        <v>1</v>
      </c>
      <c r="AN73" s="13">
        <v>22</v>
      </c>
      <c r="AO73" s="13">
        <v>67</v>
      </c>
      <c r="AP73" s="13">
        <v>96</v>
      </c>
      <c r="AQ73" s="13">
        <v>72</v>
      </c>
      <c r="AR73" s="13">
        <v>8</v>
      </c>
      <c r="AS73" s="8"/>
    </row>
    <row r="74" spans="1:45" x14ac:dyDescent="0.2">
      <c r="A74" s="23"/>
      <c r="B74" s="23"/>
      <c r="C74" s="23"/>
      <c r="D74" s="14" t="s">
        <v>128</v>
      </c>
      <c r="E74" s="14"/>
      <c r="F74" s="14"/>
      <c r="G74" s="14"/>
      <c r="H74" s="14"/>
      <c r="I74" s="14"/>
      <c r="J74" s="14"/>
      <c r="K74" s="14"/>
      <c r="L74" s="14"/>
      <c r="M74" s="15" t="s">
        <v>133</v>
      </c>
      <c r="N74" s="15" t="s">
        <v>148</v>
      </c>
      <c r="O74" s="14"/>
      <c r="P74" s="15" t="s">
        <v>250</v>
      </c>
      <c r="Q74" s="15" t="s">
        <v>178</v>
      </c>
      <c r="R74" s="15" t="s">
        <v>251</v>
      </c>
      <c r="S74" s="15" t="s">
        <v>178</v>
      </c>
      <c r="T74" s="14"/>
      <c r="U74" s="14"/>
      <c r="V74" s="14"/>
      <c r="W74" s="15" t="s">
        <v>252</v>
      </c>
      <c r="X74" s="15" t="s">
        <v>177</v>
      </c>
      <c r="Y74" s="15" t="s">
        <v>164</v>
      </c>
      <c r="Z74" s="14"/>
      <c r="AA74" s="14"/>
      <c r="AB74" s="14"/>
      <c r="AC74" s="15" t="s">
        <v>166</v>
      </c>
      <c r="AD74" s="14"/>
      <c r="AE74" s="14"/>
      <c r="AF74" s="14"/>
      <c r="AG74" s="15" t="s">
        <v>249</v>
      </c>
      <c r="AH74" s="14"/>
      <c r="AI74" s="14"/>
      <c r="AJ74" s="14"/>
      <c r="AK74" s="14"/>
      <c r="AL74" s="14"/>
      <c r="AM74" s="14"/>
      <c r="AN74" s="14"/>
      <c r="AO74" s="14"/>
      <c r="AP74" s="14"/>
      <c r="AQ74" s="14"/>
      <c r="AR74" s="14"/>
      <c r="AS74" s="8"/>
    </row>
    <row r="75" spans="1:45" x14ac:dyDescent="0.2">
      <c r="A75" s="27"/>
      <c r="B75" s="27"/>
      <c r="C75" s="24" t="s">
        <v>230</v>
      </c>
      <c r="D75" s="12">
        <v>0.268814468774</v>
      </c>
      <c r="E75" s="12">
        <v>0.26217785155419998</v>
      </c>
      <c r="F75" s="12">
        <v>0.25813776534490002</v>
      </c>
      <c r="G75" s="12">
        <v>0.2907707916351</v>
      </c>
      <c r="H75" s="12">
        <v>0.26097190951330002</v>
      </c>
      <c r="I75" s="12">
        <v>0.24952428094949999</v>
      </c>
      <c r="J75" s="12">
        <v>0.1873823377586</v>
      </c>
      <c r="K75" s="12">
        <v>0.29530061163549998</v>
      </c>
      <c r="L75" s="12">
        <v>0.35318847347209997</v>
      </c>
      <c r="M75" s="12">
        <v>0.26119972422569998</v>
      </c>
      <c r="N75" s="12">
        <v>0.31194838771950001</v>
      </c>
      <c r="O75" s="12">
        <v>0.2252310060777</v>
      </c>
      <c r="P75" s="12">
        <v>0.42505010641939989</v>
      </c>
      <c r="Q75" s="12">
        <v>0.40168155694360003</v>
      </c>
      <c r="R75" s="12">
        <v>0.45463181652630003</v>
      </c>
      <c r="S75" s="12">
        <v>0.241296211279</v>
      </c>
      <c r="T75" s="12">
        <v>3.9154649782960002E-2</v>
      </c>
      <c r="U75" s="12">
        <v>4.3353153145340002E-2</v>
      </c>
      <c r="V75" s="12">
        <v>3.1269971692120001E-2</v>
      </c>
      <c r="W75" s="12">
        <v>0.36503788091700001</v>
      </c>
      <c r="X75" s="12">
        <v>0.43523521201179999</v>
      </c>
      <c r="Y75" s="12">
        <v>0.23180891367119999</v>
      </c>
      <c r="Z75" s="12">
        <v>4.2403669270370002E-2</v>
      </c>
      <c r="AA75" s="12">
        <v>2.6728095383980002E-3</v>
      </c>
      <c r="AB75" s="12">
        <v>0.55797320042940002</v>
      </c>
      <c r="AC75" s="12">
        <v>0.35490988997180001</v>
      </c>
      <c r="AD75" s="12">
        <v>0.39135519579599998</v>
      </c>
      <c r="AE75" s="12">
        <v>9.6624011366660004E-2</v>
      </c>
      <c r="AF75" s="12">
        <v>0.20833750501260001</v>
      </c>
      <c r="AG75" s="12">
        <v>0.2409510282349</v>
      </c>
      <c r="AH75" s="12">
        <v>0.31433980850519999</v>
      </c>
      <c r="AI75" s="12">
        <v>0.2974222937032</v>
      </c>
      <c r="AJ75" s="12">
        <v>0</v>
      </c>
      <c r="AK75" s="12">
        <v>0.18333846049149999</v>
      </c>
      <c r="AL75" s="12">
        <v>0.1207580936904</v>
      </c>
      <c r="AM75" s="12">
        <v>0.38487342975450001</v>
      </c>
      <c r="AN75" s="12">
        <v>0.21703183958309999</v>
      </c>
      <c r="AO75" s="12">
        <v>0.35295131196829999</v>
      </c>
      <c r="AP75" s="12">
        <v>0.23987379986339999</v>
      </c>
      <c r="AQ75" s="12">
        <v>0.24704708247259999</v>
      </c>
      <c r="AR75" s="12">
        <v>0.30960204098499999</v>
      </c>
      <c r="AS75" s="8"/>
    </row>
    <row r="76" spans="1:45" x14ac:dyDescent="0.2">
      <c r="A76" s="23"/>
      <c r="B76" s="23"/>
      <c r="C76" s="23"/>
      <c r="D76" s="13">
        <v>369</v>
      </c>
      <c r="E76" s="13">
        <v>82</v>
      </c>
      <c r="F76" s="13">
        <v>98</v>
      </c>
      <c r="G76" s="13">
        <v>105</v>
      </c>
      <c r="H76" s="13">
        <v>84</v>
      </c>
      <c r="I76" s="13">
        <v>26</v>
      </c>
      <c r="J76" s="13">
        <v>42</v>
      </c>
      <c r="K76" s="13">
        <v>65</v>
      </c>
      <c r="L76" s="13">
        <v>95</v>
      </c>
      <c r="M76" s="13">
        <v>109</v>
      </c>
      <c r="N76" s="13">
        <v>226</v>
      </c>
      <c r="O76" s="13">
        <v>115</v>
      </c>
      <c r="P76" s="13">
        <v>140</v>
      </c>
      <c r="Q76" s="13">
        <v>51</v>
      </c>
      <c r="R76" s="13">
        <v>69</v>
      </c>
      <c r="S76" s="13">
        <v>52</v>
      </c>
      <c r="T76" s="13">
        <v>4</v>
      </c>
      <c r="U76" s="13">
        <v>4</v>
      </c>
      <c r="V76" s="13">
        <v>8</v>
      </c>
      <c r="W76" s="13">
        <v>122</v>
      </c>
      <c r="X76" s="13">
        <v>159</v>
      </c>
      <c r="Y76" s="13">
        <v>47</v>
      </c>
      <c r="Z76" s="13">
        <v>14</v>
      </c>
      <c r="AA76" s="13">
        <v>1</v>
      </c>
      <c r="AB76" s="13">
        <v>5</v>
      </c>
      <c r="AC76" s="13">
        <v>200</v>
      </c>
      <c r="AD76" s="13">
        <v>38</v>
      </c>
      <c r="AE76" s="13">
        <v>4</v>
      </c>
      <c r="AF76" s="13">
        <v>13</v>
      </c>
      <c r="AG76" s="13">
        <v>27</v>
      </c>
      <c r="AH76" s="13">
        <v>11</v>
      </c>
      <c r="AI76" s="13">
        <v>1</v>
      </c>
      <c r="AJ76" s="13">
        <v>0</v>
      </c>
      <c r="AK76" s="13">
        <v>1</v>
      </c>
      <c r="AL76" s="13">
        <v>54</v>
      </c>
      <c r="AM76" s="13">
        <v>1</v>
      </c>
      <c r="AN76" s="13">
        <v>13</v>
      </c>
      <c r="AO76" s="13">
        <v>86</v>
      </c>
      <c r="AP76" s="13">
        <v>137</v>
      </c>
      <c r="AQ76" s="13">
        <v>100</v>
      </c>
      <c r="AR76" s="13">
        <v>10</v>
      </c>
      <c r="AS76" s="8"/>
    </row>
    <row r="77" spans="1:45" x14ac:dyDescent="0.2">
      <c r="A77" s="23"/>
      <c r="B77" s="23"/>
      <c r="C77" s="23"/>
      <c r="D77" s="14" t="s">
        <v>128</v>
      </c>
      <c r="E77" s="14"/>
      <c r="F77" s="14"/>
      <c r="G77" s="14"/>
      <c r="H77" s="14"/>
      <c r="I77" s="14"/>
      <c r="J77" s="14"/>
      <c r="K77" s="14"/>
      <c r="L77" s="15" t="s">
        <v>148</v>
      </c>
      <c r="M77" s="14"/>
      <c r="N77" s="15" t="s">
        <v>148</v>
      </c>
      <c r="O77" s="14"/>
      <c r="P77" s="15" t="s">
        <v>212</v>
      </c>
      <c r="Q77" s="15" t="s">
        <v>214</v>
      </c>
      <c r="R77" s="15" t="s">
        <v>212</v>
      </c>
      <c r="S77" s="15" t="s">
        <v>253</v>
      </c>
      <c r="T77" s="14"/>
      <c r="U77" s="14"/>
      <c r="V77" s="14"/>
      <c r="W77" s="15" t="s">
        <v>165</v>
      </c>
      <c r="X77" s="15" t="s">
        <v>177</v>
      </c>
      <c r="Y77" s="15" t="s">
        <v>165</v>
      </c>
      <c r="Z77" s="15" t="s">
        <v>137</v>
      </c>
      <c r="AA77" s="14"/>
      <c r="AB77" s="15" t="s">
        <v>165</v>
      </c>
      <c r="AC77" s="15" t="s">
        <v>249</v>
      </c>
      <c r="AD77" s="15" t="s">
        <v>249</v>
      </c>
      <c r="AE77" s="14"/>
      <c r="AF77" s="14"/>
      <c r="AG77" s="14"/>
      <c r="AH77" s="14"/>
      <c r="AI77" s="14"/>
      <c r="AJ77" s="14"/>
      <c r="AK77" s="14"/>
      <c r="AL77" s="14"/>
      <c r="AM77" s="14"/>
      <c r="AN77" s="14"/>
      <c r="AO77" s="14"/>
      <c r="AP77" s="14"/>
      <c r="AQ77" s="14"/>
      <c r="AR77" s="14"/>
      <c r="AS77" s="8"/>
    </row>
    <row r="78" spans="1:45" x14ac:dyDescent="0.2">
      <c r="A78" s="27"/>
      <c r="B78" s="27"/>
      <c r="C78" s="24" t="s">
        <v>231</v>
      </c>
      <c r="D78" s="12">
        <v>0.1931645836526</v>
      </c>
      <c r="E78" s="12">
        <v>0.2255978310158</v>
      </c>
      <c r="F78" s="12">
        <v>0.16680231884980001</v>
      </c>
      <c r="G78" s="12">
        <v>0.1984202925935</v>
      </c>
      <c r="H78" s="12">
        <v>0.1881735845252</v>
      </c>
      <c r="I78" s="12">
        <v>0.2402410315239</v>
      </c>
      <c r="J78" s="12">
        <v>0.23728727517920001</v>
      </c>
      <c r="K78" s="12">
        <v>0.2275617669503</v>
      </c>
      <c r="L78" s="12">
        <v>0.15292723866729999</v>
      </c>
      <c r="M78" s="12">
        <v>0.16155882819219999</v>
      </c>
      <c r="N78" s="12">
        <v>0.15226866218890001</v>
      </c>
      <c r="O78" s="12">
        <v>0.2427545685742</v>
      </c>
      <c r="P78" s="12">
        <v>8.9425752320209995E-2</v>
      </c>
      <c r="Q78" s="12">
        <v>0.19261654373629999</v>
      </c>
      <c r="R78" s="12">
        <v>0.1695630783048</v>
      </c>
      <c r="S78" s="12">
        <v>0.2418237985217</v>
      </c>
      <c r="T78" s="12">
        <v>0.29476943950939999</v>
      </c>
      <c r="U78" s="12">
        <v>0.44799556420769998</v>
      </c>
      <c r="V78" s="12">
        <v>0.18497193384089999</v>
      </c>
      <c r="W78" s="12">
        <v>3.0723844171140002E-2</v>
      </c>
      <c r="X78" s="12">
        <v>0.20198215721240001</v>
      </c>
      <c r="Y78" s="12">
        <v>0.28547936483089997</v>
      </c>
      <c r="Z78" s="12">
        <v>0.28773338587269998</v>
      </c>
      <c r="AA78" s="12">
        <v>0.17795040547339999</v>
      </c>
      <c r="AB78" s="12">
        <v>0.21483255354450001</v>
      </c>
      <c r="AC78" s="12">
        <v>0.2214786969525</v>
      </c>
      <c r="AD78" s="12">
        <v>0.14422898220819999</v>
      </c>
      <c r="AE78" s="12">
        <v>0.17593455968829999</v>
      </c>
      <c r="AF78" s="12">
        <v>0.26972817038789998</v>
      </c>
      <c r="AG78" s="12">
        <v>0.115628278716</v>
      </c>
      <c r="AH78" s="12">
        <v>0.17773390925140001</v>
      </c>
      <c r="AI78" s="12">
        <v>9.8278448441639993E-2</v>
      </c>
      <c r="AJ78" s="12">
        <v>0.32829579332780001</v>
      </c>
      <c r="AK78" s="12">
        <v>0</v>
      </c>
      <c r="AL78" s="12">
        <v>0.1881079286489</v>
      </c>
      <c r="AM78" s="12">
        <v>0</v>
      </c>
      <c r="AN78" s="12">
        <v>0.20951193819630001</v>
      </c>
      <c r="AO78" s="12">
        <v>0.16071175231769999</v>
      </c>
      <c r="AP78" s="12">
        <v>0.21943346551099999</v>
      </c>
      <c r="AQ78" s="12">
        <v>0.1980922624383</v>
      </c>
      <c r="AR78" s="12">
        <v>0.1053188026972</v>
      </c>
      <c r="AS78" s="8"/>
    </row>
    <row r="79" spans="1:45" x14ac:dyDescent="0.2">
      <c r="A79" s="23"/>
      <c r="B79" s="23"/>
      <c r="C79" s="23"/>
      <c r="D79" s="13">
        <v>248</v>
      </c>
      <c r="E79" s="13">
        <v>59</v>
      </c>
      <c r="F79" s="13">
        <v>57</v>
      </c>
      <c r="G79" s="13">
        <v>78</v>
      </c>
      <c r="H79" s="13">
        <v>54</v>
      </c>
      <c r="I79" s="13">
        <v>26</v>
      </c>
      <c r="J79" s="13">
        <v>44</v>
      </c>
      <c r="K79" s="13">
        <v>45</v>
      </c>
      <c r="L79" s="13">
        <v>47</v>
      </c>
      <c r="M79" s="13">
        <v>72</v>
      </c>
      <c r="N79" s="13">
        <v>122</v>
      </c>
      <c r="O79" s="13">
        <v>113</v>
      </c>
      <c r="P79" s="13">
        <v>23</v>
      </c>
      <c r="Q79" s="13">
        <v>25</v>
      </c>
      <c r="R79" s="13">
        <v>28</v>
      </c>
      <c r="S79" s="13">
        <v>41</v>
      </c>
      <c r="T79" s="13">
        <v>41</v>
      </c>
      <c r="U79" s="13">
        <v>20</v>
      </c>
      <c r="V79" s="13">
        <v>33</v>
      </c>
      <c r="W79" s="13">
        <v>13</v>
      </c>
      <c r="X79" s="13">
        <v>66</v>
      </c>
      <c r="Y79" s="13">
        <v>70</v>
      </c>
      <c r="Z79" s="13">
        <v>69</v>
      </c>
      <c r="AA79" s="13">
        <v>15</v>
      </c>
      <c r="AB79" s="13">
        <v>2</v>
      </c>
      <c r="AC79" s="13">
        <v>107</v>
      </c>
      <c r="AD79" s="13">
        <v>20</v>
      </c>
      <c r="AE79" s="13">
        <v>4</v>
      </c>
      <c r="AF79" s="13">
        <v>12</v>
      </c>
      <c r="AG79" s="13">
        <v>16</v>
      </c>
      <c r="AH79" s="13">
        <v>7</v>
      </c>
      <c r="AI79" s="13">
        <v>1</v>
      </c>
      <c r="AJ79" s="13">
        <v>5</v>
      </c>
      <c r="AK79" s="13">
        <v>0</v>
      </c>
      <c r="AL79" s="13">
        <v>64</v>
      </c>
      <c r="AM79" s="13">
        <v>0</v>
      </c>
      <c r="AN79" s="13">
        <v>11</v>
      </c>
      <c r="AO79" s="13">
        <v>43</v>
      </c>
      <c r="AP79" s="13">
        <v>102</v>
      </c>
      <c r="AQ79" s="13">
        <v>74</v>
      </c>
      <c r="AR79" s="13">
        <v>5</v>
      </c>
      <c r="AS79" s="8"/>
    </row>
    <row r="80" spans="1:45" x14ac:dyDescent="0.2">
      <c r="A80" s="23"/>
      <c r="B80" s="23"/>
      <c r="C80" s="23"/>
      <c r="D80" s="14" t="s">
        <v>128</v>
      </c>
      <c r="E80" s="14"/>
      <c r="F80" s="14"/>
      <c r="G80" s="14"/>
      <c r="H80" s="14"/>
      <c r="I80" s="14"/>
      <c r="J80" s="14"/>
      <c r="K80" s="14"/>
      <c r="L80" s="14"/>
      <c r="M80" s="14"/>
      <c r="N80" s="14"/>
      <c r="O80" s="15" t="s">
        <v>133</v>
      </c>
      <c r="P80" s="14"/>
      <c r="Q80" s="14"/>
      <c r="R80" s="14"/>
      <c r="S80" s="15" t="s">
        <v>133</v>
      </c>
      <c r="T80" s="15" t="s">
        <v>133</v>
      </c>
      <c r="U80" s="15" t="s">
        <v>186</v>
      </c>
      <c r="V80" s="14"/>
      <c r="W80" s="14"/>
      <c r="X80" s="15" t="s">
        <v>154</v>
      </c>
      <c r="Y80" s="15" t="s">
        <v>154</v>
      </c>
      <c r="Z80" s="15" t="s">
        <v>154</v>
      </c>
      <c r="AA80" s="15" t="s">
        <v>154</v>
      </c>
      <c r="AB80" s="14"/>
      <c r="AC80" s="14"/>
      <c r="AD80" s="14"/>
      <c r="AE80" s="14"/>
      <c r="AF80" s="14"/>
      <c r="AG80" s="14"/>
      <c r="AH80" s="14"/>
      <c r="AI80" s="14"/>
      <c r="AJ80" s="14"/>
      <c r="AK80" s="14"/>
      <c r="AL80" s="14"/>
      <c r="AM80" s="14"/>
      <c r="AN80" s="14"/>
      <c r="AO80" s="14"/>
      <c r="AP80" s="14"/>
      <c r="AQ80" s="14"/>
      <c r="AR80" s="14"/>
      <c r="AS80" s="8"/>
    </row>
    <row r="81" spans="1:45" x14ac:dyDescent="0.2">
      <c r="A81" s="27"/>
      <c r="B81" s="27"/>
      <c r="C81" s="24" t="s">
        <v>232</v>
      </c>
      <c r="D81" s="12">
        <v>0.31195901776410001</v>
      </c>
      <c r="E81" s="12">
        <v>0.2659487188979</v>
      </c>
      <c r="F81" s="12">
        <v>0.34342577926220003</v>
      </c>
      <c r="G81" s="12">
        <v>0.2620571356309</v>
      </c>
      <c r="H81" s="12">
        <v>0.37556859614810001</v>
      </c>
      <c r="I81" s="12">
        <v>0.39619103993249999</v>
      </c>
      <c r="J81" s="12">
        <v>0.38884981570760002</v>
      </c>
      <c r="K81" s="12">
        <v>0.26628265987400002</v>
      </c>
      <c r="L81" s="12">
        <v>0.28216713773899998</v>
      </c>
      <c r="M81" s="12">
        <v>0.25103079628370001</v>
      </c>
      <c r="N81" s="12">
        <v>0.27811934994460003</v>
      </c>
      <c r="O81" s="12">
        <v>0.33867376941600003</v>
      </c>
      <c r="P81" s="12">
        <v>1.548660605731E-2</v>
      </c>
      <c r="Q81" s="12">
        <v>0.1617109592963</v>
      </c>
      <c r="R81" s="12">
        <v>6.6617775661029999E-2</v>
      </c>
      <c r="S81" s="12">
        <v>0.3685904536663</v>
      </c>
      <c r="T81" s="12">
        <v>0.66417193709909994</v>
      </c>
      <c r="U81" s="12">
        <v>0.50865128264699999</v>
      </c>
      <c r="V81" s="12">
        <v>0.78375809446690003</v>
      </c>
      <c r="W81" s="12">
        <v>2.4488362813620001E-2</v>
      </c>
      <c r="X81" s="12">
        <v>0.1069402592442</v>
      </c>
      <c r="Y81" s="12">
        <v>0.38263712223489998</v>
      </c>
      <c r="Z81" s="12">
        <v>0.6669341814584</v>
      </c>
      <c r="AA81" s="12">
        <v>0.8193767849882001</v>
      </c>
      <c r="AB81" s="12">
        <v>0.2271942460261</v>
      </c>
      <c r="AC81" s="12">
        <v>0.1746224878655</v>
      </c>
      <c r="AD81" s="12">
        <v>0.1981850867595</v>
      </c>
      <c r="AE81" s="12">
        <v>0.52606929268080005</v>
      </c>
      <c r="AF81" s="12">
        <v>0.25486111766129999</v>
      </c>
      <c r="AG81" s="12">
        <v>0.25268838834559998</v>
      </c>
      <c r="AH81" s="12">
        <v>0.28276771539989998</v>
      </c>
      <c r="AI81" s="12">
        <v>0.55404149722880003</v>
      </c>
      <c r="AJ81" s="12">
        <v>0.41200016495789998</v>
      </c>
      <c r="AK81" s="12">
        <v>0.81666153950850007</v>
      </c>
      <c r="AL81" s="12">
        <v>0.56070215708710003</v>
      </c>
      <c r="AM81" s="12">
        <v>0.3784570143407</v>
      </c>
      <c r="AN81" s="12">
        <v>0.2741397761705</v>
      </c>
      <c r="AO81" s="12">
        <v>0.21492289137410001</v>
      </c>
      <c r="AP81" s="12">
        <v>0.33393057230239998</v>
      </c>
      <c r="AQ81" s="12">
        <v>0.3447680506213</v>
      </c>
      <c r="AR81" s="12">
        <v>0.45413403986590001</v>
      </c>
      <c r="AS81" s="8"/>
    </row>
    <row r="82" spans="1:45" x14ac:dyDescent="0.2">
      <c r="A82" s="23"/>
      <c r="B82" s="23"/>
      <c r="C82" s="23"/>
      <c r="D82" s="13">
        <v>404</v>
      </c>
      <c r="E82" s="13">
        <v>75</v>
      </c>
      <c r="F82" s="13">
        <v>114</v>
      </c>
      <c r="G82" s="13">
        <v>95</v>
      </c>
      <c r="H82" s="13">
        <v>120</v>
      </c>
      <c r="I82" s="13">
        <v>45</v>
      </c>
      <c r="J82" s="13">
        <v>75</v>
      </c>
      <c r="K82" s="13">
        <v>52</v>
      </c>
      <c r="L82" s="13">
        <v>88</v>
      </c>
      <c r="M82" s="13">
        <v>106</v>
      </c>
      <c r="N82" s="13">
        <v>200</v>
      </c>
      <c r="O82" s="13">
        <v>168</v>
      </c>
      <c r="P82" s="13">
        <v>6</v>
      </c>
      <c r="Q82" s="13">
        <v>24</v>
      </c>
      <c r="R82" s="13">
        <v>13</v>
      </c>
      <c r="S82" s="13">
        <v>63</v>
      </c>
      <c r="T82" s="13">
        <v>95</v>
      </c>
      <c r="U82" s="13">
        <v>30</v>
      </c>
      <c r="V82" s="13">
        <v>116</v>
      </c>
      <c r="W82" s="13">
        <v>6</v>
      </c>
      <c r="X82" s="13">
        <v>40</v>
      </c>
      <c r="Y82" s="13">
        <v>88</v>
      </c>
      <c r="Z82" s="13">
        <v>165</v>
      </c>
      <c r="AA82" s="13">
        <v>73</v>
      </c>
      <c r="AB82" s="13">
        <v>2</v>
      </c>
      <c r="AC82" s="13">
        <v>93</v>
      </c>
      <c r="AD82" s="13">
        <v>27</v>
      </c>
      <c r="AE82" s="13">
        <v>11</v>
      </c>
      <c r="AF82" s="13">
        <v>16</v>
      </c>
      <c r="AG82" s="13">
        <v>31</v>
      </c>
      <c r="AH82" s="13">
        <v>11</v>
      </c>
      <c r="AI82" s="13">
        <v>2</v>
      </c>
      <c r="AJ82" s="13">
        <v>8</v>
      </c>
      <c r="AK82" s="13">
        <v>2</v>
      </c>
      <c r="AL82" s="13">
        <v>178</v>
      </c>
      <c r="AM82" s="13">
        <v>1</v>
      </c>
      <c r="AN82" s="13">
        <v>15</v>
      </c>
      <c r="AO82" s="13">
        <v>66</v>
      </c>
      <c r="AP82" s="13">
        <v>163</v>
      </c>
      <c r="AQ82" s="13">
        <v>115</v>
      </c>
      <c r="AR82" s="13">
        <v>14</v>
      </c>
      <c r="AS82" s="8"/>
    </row>
    <row r="83" spans="1:45" x14ac:dyDescent="0.2">
      <c r="A83" s="23"/>
      <c r="B83" s="23"/>
      <c r="C83" s="23"/>
      <c r="D83" s="14" t="s">
        <v>128</v>
      </c>
      <c r="E83" s="14"/>
      <c r="F83" s="14"/>
      <c r="G83" s="14"/>
      <c r="H83" s="14"/>
      <c r="I83" s="14"/>
      <c r="J83" s="14"/>
      <c r="K83" s="14"/>
      <c r="L83" s="14"/>
      <c r="M83" s="14"/>
      <c r="N83" s="14"/>
      <c r="O83" s="14"/>
      <c r="P83" s="14"/>
      <c r="Q83" s="15" t="s">
        <v>154</v>
      </c>
      <c r="R83" s="14"/>
      <c r="S83" s="15" t="s">
        <v>180</v>
      </c>
      <c r="T83" s="15" t="s">
        <v>172</v>
      </c>
      <c r="U83" s="15" t="s">
        <v>180</v>
      </c>
      <c r="V83" s="15" t="s">
        <v>204</v>
      </c>
      <c r="W83" s="14"/>
      <c r="X83" s="15" t="s">
        <v>133</v>
      </c>
      <c r="Y83" s="15" t="s">
        <v>173</v>
      </c>
      <c r="Z83" s="15" t="s">
        <v>254</v>
      </c>
      <c r="AA83" s="15" t="s">
        <v>151</v>
      </c>
      <c r="AB83" s="15" t="s">
        <v>133</v>
      </c>
      <c r="AC83" s="14"/>
      <c r="AD83" s="14"/>
      <c r="AE83" s="15" t="s">
        <v>133</v>
      </c>
      <c r="AF83" s="14"/>
      <c r="AG83" s="14"/>
      <c r="AH83" s="14"/>
      <c r="AI83" s="14"/>
      <c r="AJ83" s="14"/>
      <c r="AK83" s="15" t="s">
        <v>133</v>
      </c>
      <c r="AL83" s="15" t="s">
        <v>255</v>
      </c>
      <c r="AM83" s="14"/>
      <c r="AN83" s="14"/>
      <c r="AO83" s="14"/>
      <c r="AP83" s="14"/>
      <c r="AQ83" s="14"/>
      <c r="AR83" s="14"/>
      <c r="AS83" s="8"/>
    </row>
    <row r="84" spans="1:45" x14ac:dyDescent="0.2">
      <c r="A84" s="27"/>
      <c r="B84" s="27"/>
      <c r="C84" s="24" t="s">
        <v>141</v>
      </c>
      <c r="D84" s="12">
        <v>0.50512360141669999</v>
      </c>
      <c r="E84" s="12">
        <v>0.4915465499137</v>
      </c>
      <c r="F84" s="12">
        <v>0.51022809811210001</v>
      </c>
      <c r="G84" s="12">
        <v>0.46047742822440002</v>
      </c>
      <c r="H84" s="12">
        <v>0.56374218067329995</v>
      </c>
      <c r="I84" s="12">
        <v>0.63643207145640002</v>
      </c>
      <c r="J84" s="12">
        <v>0.62613709088679992</v>
      </c>
      <c r="K84" s="12">
        <v>0.49384442682440011</v>
      </c>
      <c r="L84" s="12">
        <v>0.43509437640639997</v>
      </c>
      <c r="M84" s="12">
        <v>0.41258962447589997</v>
      </c>
      <c r="N84" s="12">
        <v>0.43038801213349998</v>
      </c>
      <c r="O84" s="12">
        <v>0.58142833799019999</v>
      </c>
      <c r="P84" s="12">
        <v>0.1049123583775</v>
      </c>
      <c r="Q84" s="12">
        <v>0.35432750303260002</v>
      </c>
      <c r="R84" s="12">
        <v>0.23618085396579999</v>
      </c>
      <c r="S84" s="12">
        <v>0.61041425218809997</v>
      </c>
      <c r="T84" s="12">
        <v>0.9589413766085001</v>
      </c>
      <c r="U84" s="12">
        <v>0.95664684685469992</v>
      </c>
      <c r="V84" s="12">
        <v>0.9687300283079</v>
      </c>
      <c r="W84" s="12">
        <v>5.5212206984760002E-2</v>
      </c>
      <c r="X84" s="12">
        <v>0.30892241645660001</v>
      </c>
      <c r="Y84" s="12">
        <v>0.66811648706569993</v>
      </c>
      <c r="Z84" s="12">
        <v>0.95466756733110003</v>
      </c>
      <c r="AA84" s="12">
        <v>0.99732719046160001</v>
      </c>
      <c r="AB84" s="12">
        <v>0.44202679957059998</v>
      </c>
      <c r="AC84" s="12">
        <v>0.396101184818</v>
      </c>
      <c r="AD84" s="12">
        <v>0.34241406896769999</v>
      </c>
      <c r="AE84" s="12">
        <v>0.70200385236900009</v>
      </c>
      <c r="AF84" s="12">
        <v>0.52458928804920002</v>
      </c>
      <c r="AG84" s="12">
        <v>0.36831666706159999</v>
      </c>
      <c r="AH84" s="12">
        <v>0.46050162465130001</v>
      </c>
      <c r="AI84" s="12">
        <v>0.6523199456705</v>
      </c>
      <c r="AJ84" s="12">
        <v>0.74029595828569994</v>
      </c>
      <c r="AK84" s="12">
        <v>0.81666153950850007</v>
      </c>
      <c r="AL84" s="12">
        <v>0.74881008573599994</v>
      </c>
      <c r="AM84" s="12">
        <v>0.3784570143407</v>
      </c>
      <c r="AN84" s="12">
        <v>0.48365171436679999</v>
      </c>
      <c r="AO84" s="12">
        <v>0.37563464369170002</v>
      </c>
      <c r="AP84" s="12">
        <v>0.55336403781340004</v>
      </c>
      <c r="AQ84" s="12">
        <v>0.54286031305960003</v>
      </c>
      <c r="AR84" s="12">
        <v>0.55945284256299999</v>
      </c>
      <c r="AS84" s="8"/>
    </row>
    <row r="85" spans="1:45" x14ac:dyDescent="0.2">
      <c r="A85" s="23"/>
      <c r="B85" s="23"/>
      <c r="C85" s="23"/>
      <c r="D85" s="13">
        <v>652</v>
      </c>
      <c r="E85" s="13">
        <v>134</v>
      </c>
      <c r="F85" s="13">
        <v>171</v>
      </c>
      <c r="G85" s="13">
        <v>173</v>
      </c>
      <c r="H85" s="13">
        <v>174</v>
      </c>
      <c r="I85" s="13">
        <v>71</v>
      </c>
      <c r="J85" s="13">
        <v>119</v>
      </c>
      <c r="K85" s="13">
        <v>97</v>
      </c>
      <c r="L85" s="13">
        <v>135</v>
      </c>
      <c r="M85" s="13">
        <v>178</v>
      </c>
      <c r="N85" s="13">
        <v>322</v>
      </c>
      <c r="O85" s="13">
        <v>281</v>
      </c>
      <c r="P85" s="13">
        <v>29</v>
      </c>
      <c r="Q85" s="13">
        <v>49</v>
      </c>
      <c r="R85" s="13">
        <v>41</v>
      </c>
      <c r="S85" s="13">
        <v>104</v>
      </c>
      <c r="T85" s="13">
        <v>136</v>
      </c>
      <c r="U85" s="13">
        <v>50</v>
      </c>
      <c r="V85" s="13">
        <v>149</v>
      </c>
      <c r="W85" s="13">
        <v>19</v>
      </c>
      <c r="X85" s="13">
        <v>106</v>
      </c>
      <c r="Y85" s="13">
        <v>158</v>
      </c>
      <c r="Z85" s="13">
        <v>234</v>
      </c>
      <c r="AA85" s="13">
        <v>88</v>
      </c>
      <c r="AB85" s="13">
        <v>4</v>
      </c>
      <c r="AC85" s="13">
        <v>200</v>
      </c>
      <c r="AD85" s="13">
        <v>47</v>
      </c>
      <c r="AE85" s="13">
        <v>15</v>
      </c>
      <c r="AF85" s="13">
        <v>28</v>
      </c>
      <c r="AG85" s="13">
        <v>47</v>
      </c>
      <c r="AH85" s="13">
        <v>18</v>
      </c>
      <c r="AI85" s="13">
        <v>3</v>
      </c>
      <c r="AJ85" s="13">
        <v>13</v>
      </c>
      <c r="AK85" s="13">
        <v>2</v>
      </c>
      <c r="AL85" s="13">
        <v>242</v>
      </c>
      <c r="AM85" s="13">
        <v>1</v>
      </c>
      <c r="AN85" s="13">
        <v>26</v>
      </c>
      <c r="AO85" s="13">
        <v>109</v>
      </c>
      <c r="AP85" s="13">
        <v>265</v>
      </c>
      <c r="AQ85" s="13">
        <v>189</v>
      </c>
      <c r="AR85" s="13">
        <v>19</v>
      </c>
      <c r="AS85" s="8"/>
    </row>
    <row r="86" spans="1:45" x14ac:dyDescent="0.2">
      <c r="A86" s="23"/>
      <c r="B86" s="23"/>
      <c r="C86" s="23"/>
      <c r="D86" s="14" t="s">
        <v>128</v>
      </c>
      <c r="E86" s="14"/>
      <c r="F86" s="14"/>
      <c r="G86" s="14"/>
      <c r="H86" s="14"/>
      <c r="I86" s="15" t="s">
        <v>162</v>
      </c>
      <c r="J86" s="15" t="s">
        <v>136</v>
      </c>
      <c r="K86" s="14"/>
      <c r="L86" s="14"/>
      <c r="M86" s="14"/>
      <c r="N86" s="14"/>
      <c r="O86" s="15" t="s">
        <v>154</v>
      </c>
      <c r="P86" s="14"/>
      <c r="Q86" s="15" t="s">
        <v>154</v>
      </c>
      <c r="R86" s="14"/>
      <c r="S86" s="15" t="s">
        <v>180</v>
      </c>
      <c r="T86" s="15" t="s">
        <v>204</v>
      </c>
      <c r="U86" s="15" t="s">
        <v>204</v>
      </c>
      <c r="V86" s="15" t="s">
        <v>204</v>
      </c>
      <c r="W86" s="14"/>
      <c r="X86" s="15" t="s">
        <v>154</v>
      </c>
      <c r="Y86" s="15" t="s">
        <v>173</v>
      </c>
      <c r="Z86" s="15" t="s">
        <v>152</v>
      </c>
      <c r="AA86" s="15" t="s">
        <v>256</v>
      </c>
      <c r="AB86" s="15" t="s">
        <v>154</v>
      </c>
      <c r="AC86" s="14"/>
      <c r="AD86" s="14"/>
      <c r="AE86" s="14"/>
      <c r="AF86" s="14"/>
      <c r="AG86" s="14"/>
      <c r="AH86" s="14"/>
      <c r="AI86" s="14"/>
      <c r="AJ86" s="14"/>
      <c r="AK86" s="14"/>
      <c r="AL86" s="15" t="s">
        <v>257</v>
      </c>
      <c r="AM86" s="14"/>
      <c r="AN86" s="14"/>
      <c r="AO86" s="14"/>
      <c r="AP86" s="15" t="s">
        <v>218</v>
      </c>
      <c r="AQ86" s="15" t="s">
        <v>218</v>
      </c>
      <c r="AR86" s="14"/>
      <c r="AS86" s="8"/>
    </row>
    <row r="87" spans="1:45" x14ac:dyDescent="0.2">
      <c r="A87" s="27"/>
      <c r="B87" s="27"/>
      <c r="C87" s="24" t="s">
        <v>67</v>
      </c>
      <c r="D87" s="12">
        <v>1</v>
      </c>
      <c r="E87" s="12">
        <v>1</v>
      </c>
      <c r="F87" s="12">
        <v>1</v>
      </c>
      <c r="G87" s="12">
        <v>1</v>
      </c>
      <c r="H87" s="12">
        <v>1</v>
      </c>
      <c r="I87" s="12">
        <v>1</v>
      </c>
      <c r="J87" s="12">
        <v>1</v>
      </c>
      <c r="K87" s="12">
        <v>1</v>
      </c>
      <c r="L87" s="12">
        <v>1</v>
      </c>
      <c r="M87" s="12">
        <v>1</v>
      </c>
      <c r="N87" s="12">
        <v>1</v>
      </c>
      <c r="O87" s="12">
        <v>1</v>
      </c>
      <c r="P87" s="12">
        <v>1</v>
      </c>
      <c r="Q87" s="12">
        <v>1</v>
      </c>
      <c r="R87" s="12">
        <v>1</v>
      </c>
      <c r="S87" s="12">
        <v>1</v>
      </c>
      <c r="T87" s="12">
        <v>1</v>
      </c>
      <c r="U87" s="12">
        <v>1</v>
      </c>
      <c r="V87" s="12">
        <v>1</v>
      </c>
      <c r="W87" s="12">
        <v>1</v>
      </c>
      <c r="X87" s="12">
        <v>1</v>
      </c>
      <c r="Y87" s="12">
        <v>1</v>
      </c>
      <c r="Z87" s="12">
        <v>1</v>
      </c>
      <c r="AA87" s="12">
        <v>1</v>
      </c>
      <c r="AB87" s="12">
        <v>1</v>
      </c>
      <c r="AC87" s="12">
        <v>1</v>
      </c>
      <c r="AD87" s="12">
        <v>1</v>
      </c>
      <c r="AE87" s="12">
        <v>1</v>
      </c>
      <c r="AF87" s="12">
        <v>1</v>
      </c>
      <c r="AG87" s="12">
        <v>1</v>
      </c>
      <c r="AH87" s="12">
        <v>1</v>
      </c>
      <c r="AI87" s="12">
        <v>1</v>
      </c>
      <c r="AJ87" s="12">
        <v>1</v>
      </c>
      <c r="AK87" s="12">
        <v>1</v>
      </c>
      <c r="AL87" s="12">
        <v>1</v>
      </c>
      <c r="AM87" s="12">
        <v>1</v>
      </c>
      <c r="AN87" s="12">
        <v>1</v>
      </c>
      <c r="AO87" s="12">
        <v>1</v>
      </c>
      <c r="AP87" s="12">
        <v>1</v>
      </c>
      <c r="AQ87" s="12">
        <v>1</v>
      </c>
      <c r="AR87" s="12">
        <v>1</v>
      </c>
      <c r="AS87" s="8"/>
    </row>
    <row r="88" spans="1:45" x14ac:dyDescent="0.2">
      <c r="A88" s="23"/>
      <c r="B88" s="23"/>
      <c r="C88" s="23"/>
      <c r="D88" s="13">
        <v>1308</v>
      </c>
      <c r="E88" s="13">
        <v>280</v>
      </c>
      <c r="F88" s="13">
        <v>347</v>
      </c>
      <c r="G88" s="13">
        <v>366</v>
      </c>
      <c r="H88" s="13">
        <v>315</v>
      </c>
      <c r="I88" s="13">
        <v>108</v>
      </c>
      <c r="J88" s="13">
        <v>192</v>
      </c>
      <c r="K88" s="13">
        <v>199</v>
      </c>
      <c r="L88" s="13">
        <v>285</v>
      </c>
      <c r="M88" s="13">
        <v>410</v>
      </c>
      <c r="N88" s="13">
        <v>728</v>
      </c>
      <c r="O88" s="13">
        <v>479</v>
      </c>
      <c r="P88" s="13">
        <v>310</v>
      </c>
      <c r="Q88" s="13">
        <v>125</v>
      </c>
      <c r="R88" s="13">
        <v>160</v>
      </c>
      <c r="S88" s="13">
        <v>185</v>
      </c>
      <c r="T88" s="13">
        <v>141</v>
      </c>
      <c r="U88" s="13">
        <v>54</v>
      </c>
      <c r="V88" s="13">
        <v>157</v>
      </c>
      <c r="W88" s="13">
        <v>291</v>
      </c>
      <c r="X88" s="13">
        <v>358</v>
      </c>
      <c r="Y88" s="13">
        <v>230</v>
      </c>
      <c r="Z88" s="13">
        <v>249</v>
      </c>
      <c r="AA88" s="13">
        <v>89</v>
      </c>
      <c r="AB88" s="13">
        <v>9</v>
      </c>
      <c r="AC88" s="13">
        <v>542</v>
      </c>
      <c r="AD88" s="13">
        <v>124</v>
      </c>
      <c r="AE88" s="13">
        <v>25</v>
      </c>
      <c r="AF88" s="13">
        <v>54</v>
      </c>
      <c r="AG88" s="13">
        <v>100</v>
      </c>
      <c r="AH88" s="13">
        <v>34</v>
      </c>
      <c r="AI88" s="13">
        <v>5</v>
      </c>
      <c r="AJ88" s="13">
        <v>16</v>
      </c>
      <c r="AK88" s="13">
        <v>3</v>
      </c>
      <c r="AL88" s="13">
        <v>336</v>
      </c>
      <c r="AM88" s="13">
        <v>3</v>
      </c>
      <c r="AN88" s="13">
        <v>61</v>
      </c>
      <c r="AO88" s="13">
        <v>262</v>
      </c>
      <c r="AP88" s="13">
        <v>498</v>
      </c>
      <c r="AQ88" s="13">
        <v>361</v>
      </c>
      <c r="AR88" s="13">
        <v>37</v>
      </c>
      <c r="AS88" s="8"/>
    </row>
    <row r="89" spans="1:45" x14ac:dyDescent="0.2">
      <c r="A89" s="23"/>
      <c r="B89" s="23"/>
      <c r="C89" s="23"/>
      <c r="D89" s="14" t="s">
        <v>128</v>
      </c>
      <c r="E89" s="14" t="s">
        <v>128</v>
      </c>
      <c r="F89" s="14" t="s">
        <v>128</v>
      </c>
      <c r="G89" s="14" t="s">
        <v>128</v>
      </c>
      <c r="H89" s="14" t="s">
        <v>128</v>
      </c>
      <c r="I89" s="14" t="s">
        <v>128</v>
      </c>
      <c r="J89" s="14" t="s">
        <v>128</v>
      </c>
      <c r="K89" s="14" t="s">
        <v>128</v>
      </c>
      <c r="L89" s="14" t="s">
        <v>128</v>
      </c>
      <c r="M89" s="14" t="s">
        <v>128</v>
      </c>
      <c r="N89" s="14" t="s">
        <v>128</v>
      </c>
      <c r="O89" s="14" t="s">
        <v>128</v>
      </c>
      <c r="P89" s="14" t="s">
        <v>128</v>
      </c>
      <c r="Q89" s="14" t="s">
        <v>128</v>
      </c>
      <c r="R89" s="14" t="s">
        <v>128</v>
      </c>
      <c r="S89" s="14" t="s">
        <v>128</v>
      </c>
      <c r="T89" s="14" t="s">
        <v>128</v>
      </c>
      <c r="U89" s="14" t="s">
        <v>128</v>
      </c>
      <c r="V89" s="14" t="s">
        <v>128</v>
      </c>
      <c r="W89" s="14" t="s">
        <v>128</v>
      </c>
      <c r="X89" s="14" t="s">
        <v>128</v>
      </c>
      <c r="Y89" s="14" t="s">
        <v>128</v>
      </c>
      <c r="Z89" s="14" t="s">
        <v>128</v>
      </c>
      <c r="AA89" s="14" t="s">
        <v>128</v>
      </c>
      <c r="AB89" s="14" t="s">
        <v>128</v>
      </c>
      <c r="AC89" s="14" t="s">
        <v>128</v>
      </c>
      <c r="AD89" s="14" t="s">
        <v>128</v>
      </c>
      <c r="AE89" s="14" t="s">
        <v>128</v>
      </c>
      <c r="AF89" s="14" t="s">
        <v>128</v>
      </c>
      <c r="AG89" s="14" t="s">
        <v>128</v>
      </c>
      <c r="AH89" s="14" t="s">
        <v>128</v>
      </c>
      <c r="AI89" s="14" t="s">
        <v>128</v>
      </c>
      <c r="AJ89" s="14" t="s">
        <v>128</v>
      </c>
      <c r="AK89" s="14" t="s">
        <v>128</v>
      </c>
      <c r="AL89" s="14" t="s">
        <v>128</v>
      </c>
      <c r="AM89" s="14" t="s">
        <v>128</v>
      </c>
      <c r="AN89" s="14" t="s">
        <v>128</v>
      </c>
      <c r="AO89" s="14" t="s">
        <v>128</v>
      </c>
      <c r="AP89" s="14" t="s">
        <v>128</v>
      </c>
      <c r="AQ89" s="14" t="s">
        <v>128</v>
      </c>
      <c r="AR89" s="14" t="s">
        <v>128</v>
      </c>
      <c r="AS89" s="8"/>
    </row>
    <row r="90" spans="1:45" x14ac:dyDescent="0.2">
      <c r="A90" s="27"/>
      <c r="B90" s="24" t="s">
        <v>258</v>
      </c>
      <c r="C90" s="24" t="s">
        <v>127</v>
      </c>
      <c r="D90" s="12">
        <v>0.81117539737650002</v>
      </c>
      <c r="E90" s="12">
        <v>0.81215598102929998</v>
      </c>
      <c r="F90" s="12">
        <v>0.79396195409230008</v>
      </c>
      <c r="G90" s="12">
        <v>0.84193646490579999</v>
      </c>
      <c r="H90" s="12">
        <v>0.79371511931859995</v>
      </c>
      <c r="I90" s="12">
        <v>0.80990834598600003</v>
      </c>
      <c r="J90" s="12">
        <v>0.69936186578369997</v>
      </c>
      <c r="K90" s="12">
        <v>0.85360493056799991</v>
      </c>
      <c r="L90" s="12">
        <v>0.84299256101010001</v>
      </c>
      <c r="M90" s="12">
        <v>0.86674902005839993</v>
      </c>
      <c r="N90" s="12">
        <v>0.8193164102970999</v>
      </c>
      <c r="O90" s="12">
        <v>0.81904171787720004</v>
      </c>
      <c r="P90" s="12">
        <v>0.88080737539520004</v>
      </c>
      <c r="Q90" s="12">
        <v>0.9145238954671</v>
      </c>
      <c r="R90" s="12">
        <v>0.90808709418830003</v>
      </c>
      <c r="S90" s="12">
        <v>0.81482418099800002</v>
      </c>
      <c r="T90" s="12">
        <v>0.70535956558250001</v>
      </c>
      <c r="U90" s="12">
        <v>0.77606247420429997</v>
      </c>
      <c r="V90" s="12">
        <v>0.65644838690539997</v>
      </c>
      <c r="W90" s="12">
        <v>0.8883247677003</v>
      </c>
      <c r="X90" s="12">
        <v>0.87395749373620002</v>
      </c>
      <c r="Y90" s="12">
        <v>0.85011179886479993</v>
      </c>
      <c r="Z90" s="12">
        <v>0.71670226490629996</v>
      </c>
      <c r="AA90" s="12">
        <v>0.57519050327319998</v>
      </c>
      <c r="AB90" s="12">
        <v>0.6035786769757</v>
      </c>
      <c r="AC90" s="12">
        <v>0.92788923596000006</v>
      </c>
      <c r="AD90" s="12">
        <v>0.76435719236069999</v>
      </c>
      <c r="AE90" s="12">
        <v>0.80600432147510004</v>
      </c>
      <c r="AF90" s="12">
        <v>0.75149343660029999</v>
      </c>
      <c r="AG90" s="12">
        <v>0.82000686034100001</v>
      </c>
      <c r="AH90" s="12">
        <v>0.71937596724800001</v>
      </c>
      <c r="AI90" s="12">
        <v>1</v>
      </c>
      <c r="AJ90" s="12">
        <v>0.65827551909990012</v>
      </c>
      <c r="AK90" s="12">
        <v>1</v>
      </c>
      <c r="AL90" s="12">
        <v>0.67669482765580002</v>
      </c>
      <c r="AM90" s="12">
        <v>0.6215429856593</v>
      </c>
      <c r="AN90" s="12">
        <v>0.80446359532130007</v>
      </c>
      <c r="AO90" s="12">
        <v>0.85727258119599992</v>
      </c>
      <c r="AP90" s="12">
        <v>0.81335096333519996</v>
      </c>
      <c r="AQ90" s="12">
        <v>0.81759572908440004</v>
      </c>
      <c r="AR90" s="12">
        <v>0.5673215236179</v>
      </c>
      <c r="AS90" s="8"/>
    </row>
    <row r="91" spans="1:45" x14ac:dyDescent="0.2">
      <c r="A91" s="23"/>
      <c r="B91" s="23"/>
      <c r="C91" s="23"/>
      <c r="D91" s="13">
        <v>1058</v>
      </c>
      <c r="E91" s="13">
        <v>226</v>
      </c>
      <c r="F91" s="13">
        <v>280</v>
      </c>
      <c r="G91" s="13">
        <v>304</v>
      </c>
      <c r="H91" s="13">
        <v>248</v>
      </c>
      <c r="I91" s="13">
        <v>79</v>
      </c>
      <c r="J91" s="13">
        <v>140</v>
      </c>
      <c r="K91" s="13">
        <v>169</v>
      </c>
      <c r="L91" s="13">
        <v>238</v>
      </c>
      <c r="M91" s="13">
        <v>348</v>
      </c>
      <c r="N91" s="13">
        <v>590</v>
      </c>
      <c r="O91" s="13">
        <v>397</v>
      </c>
      <c r="P91" s="13">
        <v>275</v>
      </c>
      <c r="Q91" s="13">
        <v>114</v>
      </c>
      <c r="R91" s="13">
        <v>142</v>
      </c>
      <c r="S91" s="13">
        <v>145</v>
      </c>
      <c r="T91" s="13">
        <v>100</v>
      </c>
      <c r="U91" s="13">
        <v>38</v>
      </c>
      <c r="V91" s="13">
        <v>107</v>
      </c>
      <c r="W91" s="13">
        <v>255</v>
      </c>
      <c r="X91" s="13">
        <v>317</v>
      </c>
      <c r="Y91" s="13">
        <v>192</v>
      </c>
      <c r="Z91" s="13">
        <v>176</v>
      </c>
      <c r="AA91" s="13">
        <v>53</v>
      </c>
      <c r="AB91" s="13">
        <v>6</v>
      </c>
      <c r="AC91" s="13">
        <v>502</v>
      </c>
      <c r="AD91" s="13">
        <v>96</v>
      </c>
      <c r="AE91" s="13">
        <v>22</v>
      </c>
      <c r="AF91" s="13">
        <v>42</v>
      </c>
      <c r="AG91" s="13">
        <v>77</v>
      </c>
      <c r="AH91" s="13">
        <v>25</v>
      </c>
      <c r="AI91" s="13">
        <v>5</v>
      </c>
      <c r="AJ91" s="13">
        <v>9</v>
      </c>
      <c r="AK91" s="13">
        <v>3</v>
      </c>
      <c r="AL91" s="13">
        <v>226</v>
      </c>
      <c r="AM91" s="13">
        <v>2</v>
      </c>
      <c r="AN91" s="13">
        <v>47</v>
      </c>
      <c r="AO91" s="13">
        <v>217</v>
      </c>
      <c r="AP91" s="13">
        <v>405</v>
      </c>
      <c r="AQ91" s="13">
        <v>304</v>
      </c>
      <c r="AR91" s="13">
        <v>21</v>
      </c>
      <c r="AS91" s="8"/>
    </row>
    <row r="92" spans="1:45" x14ac:dyDescent="0.2">
      <c r="A92" s="23"/>
      <c r="B92" s="23"/>
      <c r="C92" s="23"/>
      <c r="D92" s="14" t="s">
        <v>128</v>
      </c>
      <c r="E92" s="14"/>
      <c r="F92" s="14"/>
      <c r="G92" s="14"/>
      <c r="H92" s="14"/>
      <c r="I92" s="14"/>
      <c r="J92" s="14"/>
      <c r="K92" s="15" t="s">
        <v>148</v>
      </c>
      <c r="L92" s="15" t="s">
        <v>148</v>
      </c>
      <c r="M92" s="15" t="s">
        <v>197</v>
      </c>
      <c r="N92" s="14"/>
      <c r="O92" s="14"/>
      <c r="P92" s="15" t="s">
        <v>174</v>
      </c>
      <c r="Q92" s="15" t="s">
        <v>174</v>
      </c>
      <c r="R92" s="15" t="s">
        <v>178</v>
      </c>
      <c r="S92" s="14"/>
      <c r="T92" s="14"/>
      <c r="U92" s="14"/>
      <c r="V92" s="14"/>
      <c r="W92" s="15" t="s">
        <v>165</v>
      </c>
      <c r="X92" s="15" t="s">
        <v>136</v>
      </c>
      <c r="Y92" s="15" t="s">
        <v>175</v>
      </c>
      <c r="Z92" s="14"/>
      <c r="AA92" s="14"/>
      <c r="AB92" s="14"/>
      <c r="AC92" s="15" t="s">
        <v>259</v>
      </c>
      <c r="AD92" s="14"/>
      <c r="AE92" s="14"/>
      <c r="AF92" s="14"/>
      <c r="AG92" s="14"/>
      <c r="AH92" s="14"/>
      <c r="AI92" s="14"/>
      <c r="AJ92" s="14"/>
      <c r="AK92" s="14"/>
      <c r="AL92" s="14"/>
      <c r="AM92" s="14"/>
      <c r="AN92" s="14"/>
      <c r="AO92" s="15" t="s">
        <v>129</v>
      </c>
      <c r="AP92" s="14"/>
      <c r="AQ92" s="14"/>
      <c r="AR92" s="14"/>
      <c r="AS92" s="8"/>
    </row>
    <row r="93" spans="1:45" x14ac:dyDescent="0.2">
      <c r="A93" s="27"/>
      <c r="B93" s="27"/>
      <c r="C93" s="24" t="s">
        <v>228</v>
      </c>
      <c r="D93" s="12">
        <v>0.2337659437712</v>
      </c>
      <c r="E93" s="12">
        <v>0.28841365400160002</v>
      </c>
      <c r="F93" s="12">
        <v>0.2243484217826</v>
      </c>
      <c r="G93" s="12">
        <v>0.21723039334149999</v>
      </c>
      <c r="H93" s="12">
        <v>0.21552489551000001</v>
      </c>
      <c r="I93" s="12">
        <v>0.18252647478520001</v>
      </c>
      <c r="J93" s="12">
        <v>0.2055658492361</v>
      </c>
      <c r="K93" s="12">
        <v>0.1660493105617</v>
      </c>
      <c r="L93" s="12">
        <v>0.2342440609593</v>
      </c>
      <c r="M93" s="12">
        <v>0.32453411698689999</v>
      </c>
      <c r="N93" s="12">
        <v>0.2331222444162</v>
      </c>
      <c r="O93" s="12">
        <v>0.23528120562890001</v>
      </c>
      <c r="P93" s="12">
        <v>0.36639630528209999</v>
      </c>
      <c r="Q93" s="12">
        <v>0.3135347987814</v>
      </c>
      <c r="R93" s="12">
        <v>0.26261611915049998</v>
      </c>
      <c r="S93" s="12">
        <v>0.2087988902183</v>
      </c>
      <c r="T93" s="12">
        <v>8.5567579512649997E-2</v>
      </c>
      <c r="U93" s="12">
        <v>8.5896355144690004E-2</v>
      </c>
      <c r="V93" s="12">
        <v>0.10771154199870001</v>
      </c>
      <c r="W93" s="12">
        <v>0.35109005773680002</v>
      </c>
      <c r="X93" s="12">
        <v>0.29965838693879998</v>
      </c>
      <c r="Y93" s="12">
        <v>0.1753297401434</v>
      </c>
      <c r="Z93" s="12">
        <v>0.13727005523499999</v>
      </c>
      <c r="AA93" s="12">
        <v>3.2429339681520002E-2</v>
      </c>
      <c r="AB93" s="12">
        <v>0</v>
      </c>
      <c r="AC93" s="12">
        <v>0.34730594372099999</v>
      </c>
      <c r="AD93" s="12">
        <v>0.16960129836650001</v>
      </c>
      <c r="AE93" s="12">
        <v>6.2894144135370006E-2</v>
      </c>
      <c r="AF93" s="12">
        <v>0.22320843610239999</v>
      </c>
      <c r="AG93" s="12">
        <v>0.2509986438515</v>
      </c>
      <c r="AH93" s="12">
        <v>0.17027728389909999</v>
      </c>
      <c r="AI93" s="12">
        <v>0</v>
      </c>
      <c r="AJ93" s="12">
        <v>0.2439286181292</v>
      </c>
      <c r="AK93" s="12">
        <v>0</v>
      </c>
      <c r="AL93" s="12">
        <v>0.1090987615983</v>
      </c>
      <c r="AM93" s="12">
        <v>0.23666955590479999</v>
      </c>
      <c r="AN93" s="12">
        <v>0.19935201600630001</v>
      </c>
      <c r="AO93" s="12">
        <v>0.240515929277</v>
      </c>
      <c r="AP93" s="12">
        <v>0.24450123190760001</v>
      </c>
      <c r="AQ93" s="12">
        <v>0.23386230393929999</v>
      </c>
      <c r="AR93" s="12">
        <v>5.526722927549E-2</v>
      </c>
      <c r="AS93" s="8"/>
    </row>
    <row r="94" spans="1:45" x14ac:dyDescent="0.2">
      <c r="A94" s="23"/>
      <c r="B94" s="23"/>
      <c r="C94" s="23"/>
      <c r="D94" s="13">
        <v>317</v>
      </c>
      <c r="E94" s="13">
        <v>74</v>
      </c>
      <c r="F94" s="13">
        <v>89</v>
      </c>
      <c r="G94" s="13">
        <v>80</v>
      </c>
      <c r="H94" s="13">
        <v>74</v>
      </c>
      <c r="I94" s="13">
        <v>19</v>
      </c>
      <c r="J94" s="13">
        <v>40</v>
      </c>
      <c r="K94" s="13">
        <v>43</v>
      </c>
      <c r="L94" s="13">
        <v>61</v>
      </c>
      <c r="M94" s="13">
        <v>127</v>
      </c>
      <c r="N94" s="13">
        <v>171</v>
      </c>
      <c r="O94" s="13">
        <v>123</v>
      </c>
      <c r="P94" s="13">
        <v>111</v>
      </c>
      <c r="Q94" s="13">
        <v>44</v>
      </c>
      <c r="R94" s="13">
        <v>46</v>
      </c>
      <c r="S94" s="13">
        <v>35</v>
      </c>
      <c r="T94" s="13">
        <v>14</v>
      </c>
      <c r="U94" s="13">
        <v>6</v>
      </c>
      <c r="V94" s="13">
        <v>19</v>
      </c>
      <c r="W94" s="13">
        <v>96</v>
      </c>
      <c r="X94" s="13">
        <v>116</v>
      </c>
      <c r="Y94" s="13">
        <v>45</v>
      </c>
      <c r="Z94" s="13">
        <v>34</v>
      </c>
      <c r="AA94" s="13">
        <v>5</v>
      </c>
      <c r="AB94" s="13">
        <v>0</v>
      </c>
      <c r="AC94" s="13">
        <v>196</v>
      </c>
      <c r="AD94" s="13">
        <v>24</v>
      </c>
      <c r="AE94" s="13">
        <v>2</v>
      </c>
      <c r="AF94" s="13">
        <v>13</v>
      </c>
      <c r="AG94" s="13">
        <v>18</v>
      </c>
      <c r="AH94" s="13">
        <v>5</v>
      </c>
      <c r="AI94" s="13">
        <v>0</v>
      </c>
      <c r="AJ94" s="13">
        <v>3</v>
      </c>
      <c r="AK94" s="13">
        <v>0</v>
      </c>
      <c r="AL94" s="13">
        <v>41</v>
      </c>
      <c r="AM94" s="13">
        <v>1</v>
      </c>
      <c r="AN94" s="13">
        <v>12</v>
      </c>
      <c r="AO94" s="13">
        <v>61</v>
      </c>
      <c r="AP94" s="13">
        <v>124</v>
      </c>
      <c r="AQ94" s="13">
        <v>94</v>
      </c>
      <c r="AR94" s="13">
        <v>4</v>
      </c>
      <c r="AS94" s="8"/>
    </row>
    <row r="95" spans="1:45" x14ac:dyDescent="0.2">
      <c r="A95" s="23"/>
      <c r="B95" s="23"/>
      <c r="C95" s="23"/>
      <c r="D95" s="14" t="s">
        <v>128</v>
      </c>
      <c r="E95" s="14"/>
      <c r="F95" s="14"/>
      <c r="G95" s="14"/>
      <c r="H95" s="14"/>
      <c r="I95" s="14"/>
      <c r="J95" s="14"/>
      <c r="K95" s="14"/>
      <c r="L95" s="14"/>
      <c r="M95" s="15" t="s">
        <v>218</v>
      </c>
      <c r="N95" s="14"/>
      <c r="O95" s="14"/>
      <c r="P95" s="15" t="s">
        <v>251</v>
      </c>
      <c r="Q95" s="15" t="s">
        <v>260</v>
      </c>
      <c r="R95" s="15" t="s">
        <v>137</v>
      </c>
      <c r="S95" s="14"/>
      <c r="T95" s="14"/>
      <c r="U95" s="14"/>
      <c r="V95" s="14"/>
      <c r="W95" s="15" t="s">
        <v>177</v>
      </c>
      <c r="X95" s="15" t="s">
        <v>136</v>
      </c>
      <c r="Y95" s="15" t="s">
        <v>137</v>
      </c>
      <c r="Z95" s="15" t="s">
        <v>137</v>
      </c>
      <c r="AA95" s="14"/>
      <c r="AB95" s="14"/>
      <c r="AC95" s="15" t="s">
        <v>261</v>
      </c>
      <c r="AD95" s="14"/>
      <c r="AE95" s="14"/>
      <c r="AF95" s="14"/>
      <c r="AG95" s="14"/>
      <c r="AH95" s="14"/>
      <c r="AI95" s="14"/>
      <c r="AJ95" s="14"/>
      <c r="AK95" s="14"/>
      <c r="AL95" s="14"/>
      <c r="AM95" s="14"/>
      <c r="AN95" s="14"/>
      <c r="AO95" s="15" t="s">
        <v>129</v>
      </c>
      <c r="AP95" s="15" t="s">
        <v>129</v>
      </c>
      <c r="AQ95" s="15" t="s">
        <v>129</v>
      </c>
      <c r="AR95" s="14"/>
      <c r="AS95" s="8"/>
    </row>
    <row r="96" spans="1:45" x14ac:dyDescent="0.2">
      <c r="A96" s="27"/>
      <c r="B96" s="27"/>
      <c r="C96" s="24" t="s">
        <v>230</v>
      </c>
      <c r="D96" s="12">
        <v>0.57740945360529994</v>
      </c>
      <c r="E96" s="12">
        <v>0.52374232702769996</v>
      </c>
      <c r="F96" s="12">
        <v>0.56961353230980005</v>
      </c>
      <c r="G96" s="12">
        <v>0.62470607156430003</v>
      </c>
      <c r="H96" s="12">
        <v>0.57819022380859997</v>
      </c>
      <c r="I96" s="12">
        <v>0.62738187120080002</v>
      </c>
      <c r="J96" s="12">
        <v>0.4937960165477</v>
      </c>
      <c r="K96" s="12">
        <v>0.68755562000629988</v>
      </c>
      <c r="L96" s="12">
        <v>0.60874850005090009</v>
      </c>
      <c r="M96" s="12">
        <v>0.5422149030715</v>
      </c>
      <c r="N96" s="12">
        <v>0.58619416588090001</v>
      </c>
      <c r="O96" s="12">
        <v>0.58376051224830006</v>
      </c>
      <c r="P96" s="12">
        <v>0.51441107011310006</v>
      </c>
      <c r="Q96" s="12">
        <v>0.6009890966857</v>
      </c>
      <c r="R96" s="12">
        <v>0.64547097503779993</v>
      </c>
      <c r="S96" s="12">
        <v>0.60602529077970002</v>
      </c>
      <c r="T96" s="12">
        <v>0.61979198606990005</v>
      </c>
      <c r="U96" s="12">
        <v>0.69016611905960001</v>
      </c>
      <c r="V96" s="12">
        <v>0.54873684490660002</v>
      </c>
      <c r="W96" s="12">
        <v>0.53723470996349998</v>
      </c>
      <c r="X96" s="12">
        <v>0.57429910679739993</v>
      </c>
      <c r="Y96" s="12">
        <v>0.67478205872139996</v>
      </c>
      <c r="Z96" s="12">
        <v>0.57943220967130005</v>
      </c>
      <c r="AA96" s="12">
        <v>0.54276116359170001</v>
      </c>
      <c r="AB96" s="12">
        <v>0.6035786769757</v>
      </c>
      <c r="AC96" s="12">
        <v>0.58058329223900007</v>
      </c>
      <c r="AD96" s="12">
        <v>0.59475589399420004</v>
      </c>
      <c r="AE96" s="12">
        <v>0.74311017733970008</v>
      </c>
      <c r="AF96" s="12">
        <v>0.52828500049790006</v>
      </c>
      <c r="AG96" s="12">
        <v>0.56900821648949995</v>
      </c>
      <c r="AH96" s="12">
        <v>0.5490986833489</v>
      </c>
      <c r="AI96" s="12">
        <v>1</v>
      </c>
      <c r="AJ96" s="12">
        <v>0.41434690097069998</v>
      </c>
      <c r="AK96" s="12">
        <v>1</v>
      </c>
      <c r="AL96" s="12">
        <v>0.56759606605750001</v>
      </c>
      <c r="AM96" s="12">
        <v>0.38487342975450001</v>
      </c>
      <c r="AN96" s="12">
        <v>0.60511157931500004</v>
      </c>
      <c r="AO96" s="12">
        <v>0.61675665191899998</v>
      </c>
      <c r="AP96" s="12">
        <v>0.56884973142759998</v>
      </c>
      <c r="AQ96" s="12">
        <v>0.58373342514519999</v>
      </c>
      <c r="AR96" s="12">
        <v>0.51205429434240002</v>
      </c>
      <c r="AS96" s="8"/>
    </row>
    <row r="97" spans="1:45" x14ac:dyDescent="0.2">
      <c r="A97" s="23"/>
      <c r="B97" s="23"/>
      <c r="C97" s="23"/>
      <c r="D97" s="13">
        <v>741</v>
      </c>
      <c r="E97" s="13">
        <v>152</v>
      </c>
      <c r="F97" s="13">
        <v>191</v>
      </c>
      <c r="G97" s="13">
        <v>224</v>
      </c>
      <c r="H97" s="13">
        <v>174</v>
      </c>
      <c r="I97" s="13">
        <v>60</v>
      </c>
      <c r="J97" s="13">
        <v>100</v>
      </c>
      <c r="K97" s="13">
        <v>126</v>
      </c>
      <c r="L97" s="13">
        <v>177</v>
      </c>
      <c r="M97" s="13">
        <v>221</v>
      </c>
      <c r="N97" s="13">
        <v>419</v>
      </c>
      <c r="O97" s="13">
        <v>274</v>
      </c>
      <c r="P97" s="13">
        <v>164</v>
      </c>
      <c r="Q97" s="13">
        <v>70</v>
      </c>
      <c r="R97" s="13">
        <v>96</v>
      </c>
      <c r="S97" s="13">
        <v>110</v>
      </c>
      <c r="T97" s="13">
        <v>86</v>
      </c>
      <c r="U97" s="13">
        <v>32</v>
      </c>
      <c r="V97" s="13">
        <v>88</v>
      </c>
      <c r="W97" s="13">
        <v>159</v>
      </c>
      <c r="X97" s="13">
        <v>201</v>
      </c>
      <c r="Y97" s="13">
        <v>147</v>
      </c>
      <c r="Z97" s="13">
        <v>142</v>
      </c>
      <c r="AA97" s="13">
        <v>48</v>
      </c>
      <c r="AB97" s="13">
        <v>6</v>
      </c>
      <c r="AC97" s="13">
        <v>306</v>
      </c>
      <c r="AD97" s="13">
        <v>72</v>
      </c>
      <c r="AE97" s="13">
        <v>20</v>
      </c>
      <c r="AF97" s="13">
        <v>29</v>
      </c>
      <c r="AG97" s="13">
        <v>59</v>
      </c>
      <c r="AH97" s="13">
        <v>20</v>
      </c>
      <c r="AI97" s="13">
        <v>5</v>
      </c>
      <c r="AJ97" s="13">
        <v>6</v>
      </c>
      <c r="AK97" s="13">
        <v>3</v>
      </c>
      <c r="AL97" s="13">
        <v>185</v>
      </c>
      <c r="AM97" s="13">
        <v>1</v>
      </c>
      <c r="AN97" s="13">
        <v>35</v>
      </c>
      <c r="AO97" s="13">
        <v>156</v>
      </c>
      <c r="AP97" s="13">
        <v>281</v>
      </c>
      <c r="AQ97" s="13">
        <v>210</v>
      </c>
      <c r="AR97" s="13">
        <v>17</v>
      </c>
      <c r="AS97" s="8"/>
    </row>
    <row r="98" spans="1:45" x14ac:dyDescent="0.2">
      <c r="A98" s="23"/>
      <c r="B98" s="23"/>
      <c r="C98" s="23"/>
      <c r="D98" s="14" t="s">
        <v>128</v>
      </c>
      <c r="E98" s="14"/>
      <c r="F98" s="14"/>
      <c r="G98" s="14"/>
      <c r="H98" s="14"/>
      <c r="I98" s="14"/>
      <c r="J98" s="14"/>
      <c r="K98" s="15" t="s">
        <v>262</v>
      </c>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8"/>
    </row>
    <row r="99" spans="1:45" x14ac:dyDescent="0.2">
      <c r="A99" s="27"/>
      <c r="B99" s="27"/>
      <c r="C99" s="24" t="s">
        <v>231</v>
      </c>
      <c r="D99" s="12">
        <v>0.14984966422849999</v>
      </c>
      <c r="E99" s="12">
        <v>0.14761996154990001</v>
      </c>
      <c r="F99" s="12">
        <v>0.16565360012249999</v>
      </c>
      <c r="G99" s="12">
        <v>0.1395720761341</v>
      </c>
      <c r="H99" s="12">
        <v>0.1460146326101</v>
      </c>
      <c r="I99" s="12">
        <v>0.1061689870961</v>
      </c>
      <c r="J99" s="12">
        <v>0.23914625043689999</v>
      </c>
      <c r="K99" s="12">
        <v>0.1186530963511</v>
      </c>
      <c r="L99" s="12">
        <v>0.1251806296329</v>
      </c>
      <c r="M99" s="12">
        <v>0.1230122171217</v>
      </c>
      <c r="N99" s="12">
        <v>0.1365311556862</v>
      </c>
      <c r="O99" s="12">
        <v>0.14714717416379999</v>
      </c>
      <c r="P99" s="12">
        <v>9.8342061301289987E-2</v>
      </c>
      <c r="Q99" s="12">
        <v>8.0768271605939995E-2</v>
      </c>
      <c r="R99" s="12">
        <v>8.5760666253670001E-2</v>
      </c>
      <c r="S99" s="12">
        <v>0.1206782318932</v>
      </c>
      <c r="T99" s="12">
        <v>0.24487287465659999</v>
      </c>
      <c r="U99" s="12">
        <v>0.16981958338450001</v>
      </c>
      <c r="V99" s="12">
        <v>0.27069411238570001</v>
      </c>
      <c r="W99" s="12">
        <v>8.4789949240169998E-2</v>
      </c>
      <c r="X99" s="12">
        <v>0.1086493036895</v>
      </c>
      <c r="Y99" s="12">
        <v>0.10103580105359999</v>
      </c>
      <c r="Z99" s="12">
        <v>0.24226814713110001</v>
      </c>
      <c r="AA99" s="12">
        <v>0.29826336754029997</v>
      </c>
      <c r="AB99" s="12">
        <v>0.30483762629639999</v>
      </c>
      <c r="AC99" s="12">
        <v>6.9949639405369995E-2</v>
      </c>
      <c r="AD99" s="12">
        <v>0.22212123136789999</v>
      </c>
      <c r="AE99" s="12">
        <v>3.7802108558809999E-2</v>
      </c>
      <c r="AF99" s="12">
        <v>0.1101547931996</v>
      </c>
      <c r="AG99" s="12">
        <v>0.13728637079879999</v>
      </c>
      <c r="AH99" s="12">
        <v>0.1885332112682</v>
      </c>
      <c r="AI99" s="12">
        <v>0</v>
      </c>
      <c r="AJ99" s="12">
        <v>0.28248770456729999</v>
      </c>
      <c r="AK99" s="12">
        <v>0</v>
      </c>
      <c r="AL99" s="12">
        <v>0.24536715516970001</v>
      </c>
      <c r="AM99" s="12">
        <v>0.3784570143407</v>
      </c>
      <c r="AN99" s="12">
        <v>0.1290464072925</v>
      </c>
      <c r="AO99" s="12">
        <v>0.110891241164</v>
      </c>
      <c r="AP99" s="12">
        <v>0.14530919593790001</v>
      </c>
      <c r="AQ99" s="12">
        <v>0.161775825101</v>
      </c>
      <c r="AR99" s="12">
        <v>0.23724098415530001</v>
      </c>
      <c r="AS99" s="8"/>
    </row>
    <row r="100" spans="1:45" x14ac:dyDescent="0.2">
      <c r="A100" s="23"/>
      <c r="B100" s="23"/>
      <c r="C100" s="23"/>
      <c r="D100" s="13">
        <v>199</v>
      </c>
      <c r="E100" s="13">
        <v>44</v>
      </c>
      <c r="F100" s="13">
        <v>54</v>
      </c>
      <c r="G100" s="13">
        <v>51</v>
      </c>
      <c r="H100" s="13">
        <v>50</v>
      </c>
      <c r="I100" s="13">
        <v>17</v>
      </c>
      <c r="J100" s="13">
        <v>42</v>
      </c>
      <c r="K100" s="13">
        <v>23</v>
      </c>
      <c r="L100" s="13">
        <v>36</v>
      </c>
      <c r="M100" s="13">
        <v>55</v>
      </c>
      <c r="N100" s="13">
        <v>107</v>
      </c>
      <c r="O100" s="13">
        <v>66</v>
      </c>
      <c r="P100" s="13">
        <v>30</v>
      </c>
      <c r="Q100" s="13">
        <v>10</v>
      </c>
      <c r="R100" s="13">
        <v>16</v>
      </c>
      <c r="S100" s="13">
        <v>26</v>
      </c>
      <c r="T100" s="13">
        <v>33</v>
      </c>
      <c r="U100" s="13">
        <v>12</v>
      </c>
      <c r="V100" s="13">
        <v>39</v>
      </c>
      <c r="W100" s="13">
        <v>29</v>
      </c>
      <c r="X100" s="13">
        <v>36</v>
      </c>
      <c r="Y100" s="13">
        <v>27</v>
      </c>
      <c r="Z100" s="13">
        <v>60</v>
      </c>
      <c r="AA100" s="13">
        <v>25</v>
      </c>
      <c r="AB100" s="13">
        <v>2</v>
      </c>
      <c r="AC100" s="13">
        <v>37</v>
      </c>
      <c r="AD100" s="13">
        <v>26</v>
      </c>
      <c r="AE100" s="13">
        <v>1</v>
      </c>
      <c r="AF100" s="13">
        <v>7</v>
      </c>
      <c r="AG100" s="13">
        <v>18</v>
      </c>
      <c r="AH100" s="13">
        <v>6</v>
      </c>
      <c r="AI100" s="13">
        <v>0</v>
      </c>
      <c r="AJ100" s="13">
        <v>6</v>
      </c>
      <c r="AK100" s="13">
        <v>0</v>
      </c>
      <c r="AL100" s="13">
        <v>82</v>
      </c>
      <c r="AM100" s="13">
        <v>1</v>
      </c>
      <c r="AN100" s="13">
        <v>10</v>
      </c>
      <c r="AO100" s="13">
        <v>36</v>
      </c>
      <c r="AP100" s="13">
        <v>70</v>
      </c>
      <c r="AQ100" s="13">
        <v>52</v>
      </c>
      <c r="AR100" s="13">
        <v>9</v>
      </c>
      <c r="AS100" s="8"/>
    </row>
    <row r="101" spans="1:45" x14ac:dyDescent="0.2">
      <c r="A101" s="23"/>
      <c r="B101" s="23"/>
      <c r="C101" s="23"/>
      <c r="D101" s="14" t="s">
        <v>128</v>
      </c>
      <c r="E101" s="14"/>
      <c r="F101" s="14"/>
      <c r="G101" s="14"/>
      <c r="H101" s="14"/>
      <c r="I101" s="14"/>
      <c r="J101" s="15" t="s">
        <v>137</v>
      </c>
      <c r="K101" s="14"/>
      <c r="L101" s="14"/>
      <c r="M101" s="14"/>
      <c r="N101" s="14"/>
      <c r="O101" s="14"/>
      <c r="P101" s="14"/>
      <c r="Q101" s="14"/>
      <c r="R101" s="14"/>
      <c r="S101" s="14"/>
      <c r="T101" s="15" t="s">
        <v>149</v>
      </c>
      <c r="U101" s="14"/>
      <c r="V101" s="15" t="s">
        <v>263</v>
      </c>
      <c r="W101" s="14"/>
      <c r="X101" s="14"/>
      <c r="Y101" s="14"/>
      <c r="Z101" s="15" t="s">
        <v>264</v>
      </c>
      <c r="AA101" s="15" t="s">
        <v>264</v>
      </c>
      <c r="AB101" s="14"/>
      <c r="AC101" s="14"/>
      <c r="AD101" s="15" t="s">
        <v>133</v>
      </c>
      <c r="AE101" s="14"/>
      <c r="AF101" s="14"/>
      <c r="AG101" s="14"/>
      <c r="AH101" s="14"/>
      <c r="AI101" s="14"/>
      <c r="AJ101" s="14"/>
      <c r="AK101" s="14"/>
      <c r="AL101" s="15" t="s">
        <v>154</v>
      </c>
      <c r="AM101" s="14"/>
      <c r="AN101" s="14"/>
      <c r="AO101" s="14"/>
      <c r="AP101" s="14"/>
      <c r="AQ101" s="14"/>
      <c r="AR101" s="14"/>
      <c r="AS101" s="8"/>
    </row>
    <row r="102" spans="1:45" x14ac:dyDescent="0.2">
      <c r="A102" s="27"/>
      <c r="B102" s="27"/>
      <c r="C102" s="24" t="s">
        <v>232</v>
      </c>
      <c r="D102" s="12">
        <v>3.8974938394980001E-2</v>
      </c>
      <c r="E102" s="12">
        <v>4.0224057420840002E-2</v>
      </c>
      <c r="F102" s="12">
        <v>4.03844457852E-2</v>
      </c>
      <c r="G102" s="12">
        <v>1.849145896008E-2</v>
      </c>
      <c r="H102" s="12">
        <v>6.0270248071369999E-2</v>
      </c>
      <c r="I102" s="12">
        <v>8.3922666917949987E-2</v>
      </c>
      <c r="J102" s="12">
        <v>6.1491883779339999E-2</v>
      </c>
      <c r="K102" s="12">
        <v>2.7741973080929998E-2</v>
      </c>
      <c r="L102" s="12">
        <v>3.1826809356979999E-2</v>
      </c>
      <c r="M102" s="12">
        <v>1.0238762819909999E-2</v>
      </c>
      <c r="N102" s="12">
        <v>4.4152434016689987E-2</v>
      </c>
      <c r="O102" s="12">
        <v>3.3811107959030001E-2</v>
      </c>
      <c r="P102" s="12">
        <v>2.0850563303529999E-2</v>
      </c>
      <c r="Q102" s="12">
        <v>4.7078329269239997E-3</v>
      </c>
      <c r="R102" s="12">
        <v>6.1522395579870007E-3</v>
      </c>
      <c r="S102" s="12">
        <v>6.4497587108829996E-2</v>
      </c>
      <c r="T102" s="12">
        <v>4.9767559760870002E-2</v>
      </c>
      <c r="U102" s="12">
        <v>5.41179424112E-2</v>
      </c>
      <c r="V102" s="12">
        <v>7.2857500708960007E-2</v>
      </c>
      <c r="W102" s="12">
        <v>2.6885283059500002E-2</v>
      </c>
      <c r="X102" s="12">
        <v>1.7393202574320001E-2</v>
      </c>
      <c r="Y102" s="12">
        <v>4.8852400081629999E-2</v>
      </c>
      <c r="Z102" s="12">
        <v>4.1029587962560003E-2</v>
      </c>
      <c r="AA102" s="12">
        <v>0.12654612918640001</v>
      </c>
      <c r="AB102" s="12">
        <v>9.1583696727890004E-2</v>
      </c>
      <c r="AC102" s="12">
        <v>2.1611246346149998E-3</v>
      </c>
      <c r="AD102" s="12">
        <v>1.35215762714E-2</v>
      </c>
      <c r="AE102" s="12">
        <v>0.15619356996610001</v>
      </c>
      <c r="AF102" s="12">
        <v>0.1383517702001</v>
      </c>
      <c r="AG102" s="12">
        <v>4.2706768860250002E-2</v>
      </c>
      <c r="AH102" s="12">
        <v>9.209082148377E-2</v>
      </c>
      <c r="AI102" s="12">
        <v>0</v>
      </c>
      <c r="AJ102" s="12">
        <v>5.9236776332730001E-2</v>
      </c>
      <c r="AK102" s="12">
        <v>0</v>
      </c>
      <c r="AL102" s="12">
        <v>7.7938017174469992E-2</v>
      </c>
      <c r="AM102" s="12">
        <v>0</v>
      </c>
      <c r="AN102" s="12">
        <v>6.648999738618E-2</v>
      </c>
      <c r="AO102" s="12">
        <v>3.1836177640030001E-2</v>
      </c>
      <c r="AP102" s="12">
        <v>4.1339840726970001E-2</v>
      </c>
      <c r="AQ102" s="12">
        <v>2.0628445814579999E-2</v>
      </c>
      <c r="AR102" s="12">
        <v>0.19543749222680001</v>
      </c>
      <c r="AS102" s="8"/>
    </row>
    <row r="103" spans="1:45" x14ac:dyDescent="0.2">
      <c r="A103" s="23"/>
      <c r="B103" s="23"/>
      <c r="C103" s="23"/>
      <c r="D103" s="13">
        <v>49</v>
      </c>
      <c r="E103" s="13">
        <v>10</v>
      </c>
      <c r="F103" s="13">
        <v>12</v>
      </c>
      <c r="G103" s="13">
        <v>10</v>
      </c>
      <c r="H103" s="13">
        <v>17</v>
      </c>
      <c r="I103" s="13">
        <v>12</v>
      </c>
      <c r="J103" s="13">
        <v>9</v>
      </c>
      <c r="K103" s="13">
        <v>7</v>
      </c>
      <c r="L103" s="13">
        <v>11</v>
      </c>
      <c r="M103" s="13">
        <v>6</v>
      </c>
      <c r="N103" s="13">
        <v>29</v>
      </c>
      <c r="O103" s="13">
        <v>16</v>
      </c>
      <c r="P103" s="13">
        <v>4</v>
      </c>
      <c r="Q103" s="13">
        <v>1</v>
      </c>
      <c r="R103" s="13">
        <v>1</v>
      </c>
      <c r="S103" s="13">
        <v>14</v>
      </c>
      <c r="T103" s="13">
        <v>8</v>
      </c>
      <c r="U103" s="13">
        <v>4</v>
      </c>
      <c r="V103" s="13">
        <v>11</v>
      </c>
      <c r="W103" s="13">
        <v>6</v>
      </c>
      <c r="X103" s="13">
        <v>5</v>
      </c>
      <c r="Y103" s="13">
        <v>10</v>
      </c>
      <c r="Z103" s="13">
        <v>13</v>
      </c>
      <c r="AA103" s="13">
        <v>11</v>
      </c>
      <c r="AB103" s="13">
        <v>1</v>
      </c>
      <c r="AC103" s="13">
        <v>2</v>
      </c>
      <c r="AD103" s="13">
        <v>2</v>
      </c>
      <c r="AE103" s="13">
        <v>2</v>
      </c>
      <c r="AF103" s="13">
        <v>5</v>
      </c>
      <c r="AG103" s="13">
        <v>5</v>
      </c>
      <c r="AH103" s="13">
        <v>3</v>
      </c>
      <c r="AI103" s="13">
        <v>0</v>
      </c>
      <c r="AJ103" s="13">
        <v>1</v>
      </c>
      <c r="AK103" s="13">
        <v>0</v>
      </c>
      <c r="AL103" s="13">
        <v>27</v>
      </c>
      <c r="AM103" s="13">
        <v>0</v>
      </c>
      <c r="AN103" s="13">
        <v>4</v>
      </c>
      <c r="AO103" s="13">
        <v>8</v>
      </c>
      <c r="AP103" s="13">
        <v>22</v>
      </c>
      <c r="AQ103" s="13">
        <v>5</v>
      </c>
      <c r="AR103" s="13">
        <v>7</v>
      </c>
      <c r="AS103" s="8"/>
    </row>
    <row r="104" spans="1:45" x14ac:dyDescent="0.2">
      <c r="A104" s="23"/>
      <c r="B104" s="23"/>
      <c r="C104" s="23"/>
      <c r="D104" s="14" t="s">
        <v>128</v>
      </c>
      <c r="E104" s="14"/>
      <c r="F104" s="14"/>
      <c r="G104" s="14"/>
      <c r="H104" s="15" t="s">
        <v>218</v>
      </c>
      <c r="I104" s="15" t="s">
        <v>175</v>
      </c>
      <c r="J104" s="15" t="s">
        <v>137</v>
      </c>
      <c r="K104" s="14"/>
      <c r="L104" s="14"/>
      <c r="M104" s="14"/>
      <c r="N104" s="14"/>
      <c r="O104" s="14"/>
      <c r="P104" s="14"/>
      <c r="Q104" s="14"/>
      <c r="R104" s="14"/>
      <c r="S104" s="15" t="s">
        <v>148</v>
      </c>
      <c r="T104" s="14"/>
      <c r="U104" s="14"/>
      <c r="V104" s="15" t="s">
        <v>148</v>
      </c>
      <c r="W104" s="14"/>
      <c r="X104" s="14"/>
      <c r="Y104" s="14"/>
      <c r="Z104" s="14"/>
      <c r="AA104" s="15" t="s">
        <v>148</v>
      </c>
      <c r="AB104" s="14"/>
      <c r="AC104" s="14"/>
      <c r="AD104" s="14"/>
      <c r="AE104" s="15" t="s">
        <v>154</v>
      </c>
      <c r="AF104" s="15" t="s">
        <v>154</v>
      </c>
      <c r="AG104" s="15" t="s">
        <v>133</v>
      </c>
      <c r="AH104" s="15" t="s">
        <v>154</v>
      </c>
      <c r="AI104" s="14"/>
      <c r="AJ104" s="15" t="s">
        <v>133</v>
      </c>
      <c r="AK104" s="14"/>
      <c r="AL104" s="15" t="s">
        <v>154</v>
      </c>
      <c r="AM104" s="14"/>
      <c r="AN104" s="14"/>
      <c r="AO104" s="14"/>
      <c r="AP104" s="14"/>
      <c r="AQ104" s="14"/>
      <c r="AR104" s="15" t="s">
        <v>168</v>
      </c>
      <c r="AS104" s="8"/>
    </row>
    <row r="105" spans="1:45" x14ac:dyDescent="0.2">
      <c r="A105" s="27"/>
      <c r="B105" s="27"/>
      <c r="C105" s="24" t="s">
        <v>141</v>
      </c>
      <c r="D105" s="12">
        <v>0.18882460262350001</v>
      </c>
      <c r="E105" s="12">
        <v>0.18784401897069999</v>
      </c>
      <c r="F105" s="12">
        <v>0.2060380459077</v>
      </c>
      <c r="G105" s="12">
        <v>0.15806353509419999</v>
      </c>
      <c r="H105" s="12">
        <v>0.2062848806814</v>
      </c>
      <c r="I105" s="12">
        <v>0.19009165401399999</v>
      </c>
      <c r="J105" s="12">
        <v>0.30063813421629998</v>
      </c>
      <c r="K105" s="12">
        <v>0.14639506943200001</v>
      </c>
      <c r="L105" s="12">
        <v>0.15700743898989999</v>
      </c>
      <c r="M105" s="12">
        <v>0.13325097994160001</v>
      </c>
      <c r="N105" s="12">
        <v>0.18068358970289999</v>
      </c>
      <c r="O105" s="12">
        <v>0.18095828212279999</v>
      </c>
      <c r="P105" s="12">
        <v>0.1191926246048</v>
      </c>
      <c r="Q105" s="12">
        <v>8.5476104532869995E-2</v>
      </c>
      <c r="R105" s="12">
        <v>9.1912905811659992E-2</v>
      </c>
      <c r="S105" s="12">
        <v>0.185175819002</v>
      </c>
      <c r="T105" s="12">
        <v>0.29464043441749999</v>
      </c>
      <c r="U105" s="12">
        <v>0.2239375257957</v>
      </c>
      <c r="V105" s="12">
        <v>0.34355161309459997</v>
      </c>
      <c r="W105" s="12">
        <v>0.1116752322997</v>
      </c>
      <c r="X105" s="12">
        <v>0.12604250626380001</v>
      </c>
      <c r="Y105" s="12">
        <v>0.14988820113519999</v>
      </c>
      <c r="Z105" s="12">
        <v>0.28329773509369999</v>
      </c>
      <c r="AA105" s="12">
        <v>0.42480949672680002</v>
      </c>
      <c r="AB105" s="12">
        <v>0.3964213230243</v>
      </c>
      <c r="AC105" s="12">
        <v>7.2110764039990005E-2</v>
      </c>
      <c r="AD105" s="12">
        <v>0.23564280763930001</v>
      </c>
      <c r="AE105" s="12">
        <v>0.19399567852489999</v>
      </c>
      <c r="AF105" s="12">
        <v>0.24850656339970001</v>
      </c>
      <c r="AG105" s="12">
        <v>0.17999313965899999</v>
      </c>
      <c r="AH105" s="12">
        <v>0.28062403275199999</v>
      </c>
      <c r="AI105" s="12">
        <v>0</v>
      </c>
      <c r="AJ105" s="12">
        <v>0.34172448090009999</v>
      </c>
      <c r="AK105" s="12">
        <v>0</v>
      </c>
      <c r="AL105" s="12">
        <v>0.32330517234419998</v>
      </c>
      <c r="AM105" s="12">
        <v>0.3784570143407</v>
      </c>
      <c r="AN105" s="12">
        <v>0.19553640467870001</v>
      </c>
      <c r="AO105" s="12">
        <v>0.142727418804</v>
      </c>
      <c r="AP105" s="12">
        <v>0.18664903666480001</v>
      </c>
      <c r="AQ105" s="12">
        <v>0.18240427091559999</v>
      </c>
      <c r="AR105" s="12">
        <v>0.4326784763821</v>
      </c>
      <c r="AS105" s="8"/>
    </row>
    <row r="106" spans="1:45" x14ac:dyDescent="0.2">
      <c r="A106" s="23"/>
      <c r="B106" s="23"/>
      <c r="C106" s="23"/>
      <c r="D106" s="13">
        <v>248</v>
      </c>
      <c r="E106" s="13">
        <v>54</v>
      </c>
      <c r="F106" s="13">
        <v>66</v>
      </c>
      <c r="G106" s="13">
        <v>61</v>
      </c>
      <c r="H106" s="13">
        <v>67</v>
      </c>
      <c r="I106" s="13">
        <v>29</v>
      </c>
      <c r="J106" s="13">
        <v>51</v>
      </c>
      <c r="K106" s="13">
        <v>30</v>
      </c>
      <c r="L106" s="13">
        <v>47</v>
      </c>
      <c r="M106" s="13">
        <v>61</v>
      </c>
      <c r="N106" s="13">
        <v>136</v>
      </c>
      <c r="O106" s="13">
        <v>82</v>
      </c>
      <c r="P106" s="13">
        <v>34</v>
      </c>
      <c r="Q106" s="13">
        <v>11</v>
      </c>
      <c r="R106" s="13">
        <v>17</v>
      </c>
      <c r="S106" s="13">
        <v>40</v>
      </c>
      <c r="T106" s="13">
        <v>41</v>
      </c>
      <c r="U106" s="13">
        <v>16</v>
      </c>
      <c r="V106" s="13">
        <v>50</v>
      </c>
      <c r="W106" s="13">
        <v>35</v>
      </c>
      <c r="X106" s="13">
        <v>41</v>
      </c>
      <c r="Y106" s="13">
        <v>37</v>
      </c>
      <c r="Z106" s="13">
        <v>73</v>
      </c>
      <c r="AA106" s="13">
        <v>36</v>
      </c>
      <c r="AB106" s="13">
        <v>3</v>
      </c>
      <c r="AC106" s="13">
        <v>39</v>
      </c>
      <c r="AD106" s="13">
        <v>28</v>
      </c>
      <c r="AE106" s="13">
        <v>3</v>
      </c>
      <c r="AF106" s="13">
        <v>12</v>
      </c>
      <c r="AG106" s="13">
        <v>23</v>
      </c>
      <c r="AH106" s="13">
        <v>9</v>
      </c>
      <c r="AI106" s="13">
        <v>0</v>
      </c>
      <c r="AJ106" s="13">
        <v>7</v>
      </c>
      <c r="AK106" s="13">
        <v>0</v>
      </c>
      <c r="AL106" s="13">
        <v>109</v>
      </c>
      <c r="AM106" s="13">
        <v>1</v>
      </c>
      <c r="AN106" s="13">
        <v>14</v>
      </c>
      <c r="AO106" s="13">
        <v>44</v>
      </c>
      <c r="AP106" s="13">
        <v>92</v>
      </c>
      <c r="AQ106" s="13">
        <v>57</v>
      </c>
      <c r="AR106" s="13">
        <v>16</v>
      </c>
      <c r="AS106" s="8"/>
    </row>
    <row r="107" spans="1:45" x14ac:dyDescent="0.2">
      <c r="A107" s="23"/>
      <c r="B107" s="23"/>
      <c r="C107" s="23"/>
      <c r="D107" s="14" t="s">
        <v>128</v>
      </c>
      <c r="E107" s="14"/>
      <c r="F107" s="14"/>
      <c r="G107" s="14"/>
      <c r="H107" s="14"/>
      <c r="I107" s="14"/>
      <c r="J107" s="15" t="s">
        <v>221</v>
      </c>
      <c r="K107" s="14"/>
      <c r="L107" s="14"/>
      <c r="M107" s="14"/>
      <c r="N107" s="14"/>
      <c r="O107" s="14"/>
      <c r="P107" s="14"/>
      <c r="Q107" s="14"/>
      <c r="R107" s="14"/>
      <c r="S107" s="14"/>
      <c r="T107" s="15" t="s">
        <v>265</v>
      </c>
      <c r="U107" s="14"/>
      <c r="V107" s="15" t="s">
        <v>254</v>
      </c>
      <c r="W107" s="14"/>
      <c r="X107" s="14"/>
      <c r="Y107" s="14"/>
      <c r="Z107" s="15" t="s">
        <v>194</v>
      </c>
      <c r="AA107" s="15" t="s">
        <v>254</v>
      </c>
      <c r="AB107" s="14"/>
      <c r="AC107" s="14"/>
      <c r="AD107" s="15" t="s">
        <v>133</v>
      </c>
      <c r="AE107" s="14"/>
      <c r="AF107" s="14"/>
      <c r="AG107" s="14"/>
      <c r="AH107" s="15" t="s">
        <v>133</v>
      </c>
      <c r="AI107" s="14"/>
      <c r="AJ107" s="15" t="s">
        <v>133</v>
      </c>
      <c r="AK107" s="14"/>
      <c r="AL107" s="15" t="s">
        <v>154</v>
      </c>
      <c r="AM107" s="14"/>
      <c r="AN107" s="14"/>
      <c r="AO107" s="14"/>
      <c r="AP107" s="14"/>
      <c r="AQ107" s="14"/>
      <c r="AR107" s="15" t="s">
        <v>218</v>
      </c>
      <c r="AS107" s="8"/>
    </row>
    <row r="108" spans="1:45" x14ac:dyDescent="0.2">
      <c r="A108" s="27"/>
      <c r="B108" s="27"/>
      <c r="C108" s="24" t="s">
        <v>67</v>
      </c>
      <c r="D108" s="12">
        <v>1</v>
      </c>
      <c r="E108" s="12">
        <v>1</v>
      </c>
      <c r="F108" s="12">
        <v>1</v>
      </c>
      <c r="G108" s="12">
        <v>1</v>
      </c>
      <c r="H108" s="12">
        <v>1</v>
      </c>
      <c r="I108" s="12">
        <v>1</v>
      </c>
      <c r="J108" s="12">
        <v>1</v>
      </c>
      <c r="K108" s="12">
        <v>1</v>
      </c>
      <c r="L108" s="12">
        <v>1</v>
      </c>
      <c r="M108" s="12">
        <v>1</v>
      </c>
      <c r="N108" s="12">
        <v>1</v>
      </c>
      <c r="O108" s="12">
        <v>1</v>
      </c>
      <c r="P108" s="12">
        <v>1</v>
      </c>
      <c r="Q108" s="12">
        <v>1</v>
      </c>
      <c r="R108" s="12">
        <v>1</v>
      </c>
      <c r="S108" s="12">
        <v>1</v>
      </c>
      <c r="T108" s="12">
        <v>1</v>
      </c>
      <c r="U108" s="12">
        <v>1</v>
      </c>
      <c r="V108" s="12">
        <v>1</v>
      </c>
      <c r="W108" s="12">
        <v>1</v>
      </c>
      <c r="X108" s="12">
        <v>1</v>
      </c>
      <c r="Y108" s="12">
        <v>1</v>
      </c>
      <c r="Z108" s="12">
        <v>1</v>
      </c>
      <c r="AA108" s="12">
        <v>1</v>
      </c>
      <c r="AB108" s="12">
        <v>1</v>
      </c>
      <c r="AC108" s="12">
        <v>1</v>
      </c>
      <c r="AD108" s="12">
        <v>1</v>
      </c>
      <c r="AE108" s="12">
        <v>1</v>
      </c>
      <c r="AF108" s="12">
        <v>1</v>
      </c>
      <c r="AG108" s="12">
        <v>1</v>
      </c>
      <c r="AH108" s="12">
        <v>1</v>
      </c>
      <c r="AI108" s="12">
        <v>1</v>
      </c>
      <c r="AJ108" s="12">
        <v>1</v>
      </c>
      <c r="AK108" s="12">
        <v>1</v>
      </c>
      <c r="AL108" s="12">
        <v>1</v>
      </c>
      <c r="AM108" s="12">
        <v>1</v>
      </c>
      <c r="AN108" s="12">
        <v>1</v>
      </c>
      <c r="AO108" s="12">
        <v>1</v>
      </c>
      <c r="AP108" s="12">
        <v>1</v>
      </c>
      <c r="AQ108" s="12">
        <v>1</v>
      </c>
      <c r="AR108" s="12">
        <v>1</v>
      </c>
      <c r="AS108" s="8"/>
    </row>
    <row r="109" spans="1:45" x14ac:dyDescent="0.2">
      <c r="A109" s="23"/>
      <c r="B109" s="23"/>
      <c r="C109" s="23"/>
      <c r="D109" s="13">
        <v>1306</v>
      </c>
      <c r="E109" s="13">
        <v>280</v>
      </c>
      <c r="F109" s="13">
        <v>346</v>
      </c>
      <c r="G109" s="13">
        <v>365</v>
      </c>
      <c r="H109" s="13">
        <v>315</v>
      </c>
      <c r="I109" s="13">
        <v>108</v>
      </c>
      <c r="J109" s="13">
        <v>191</v>
      </c>
      <c r="K109" s="13">
        <v>199</v>
      </c>
      <c r="L109" s="13">
        <v>285</v>
      </c>
      <c r="M109" s="13">
        <v>409</v>
      </c>
      <c r="N109" s="13">
        <v>726</v>
      </c>
      <c r="O109" s="13">
        <v>479</v>
      </c>
      <c r="P109" s="13">
        <v>309</v>
      </c>
      <c r="Q109" s="13">
        <v>125</v>
      </c>
      <c r="R109" s="13">
        <v>159</v>
      </c>
      <c r="S109" s="13">
        <v>185</v>
      </c>
      <c r="T109" s="13">
        <v>141</v>
      </c>
      <c r="U109" s="13">
        <v>54</v>
      </c>
      <c r="V109" s="13">
        <v>157</v>
      </c>
      <c r="W109" s="13">
        <v>290</v>
      </c>
      <c r="X109" s="13">
        <v>358</v>
      </c>
      <c r="Y109" s="13">
        <v>229</v>
      </c>
      <c r="Z109" s="13">
        <v>249</v>
      </c>
      <c r="AA109" s="13">
        <v>89</v>
      </c>
      <c r="AB109" s="13">
        <v>9</v>
      </c>
      <c r="AC109" s="13">
        <v>541</v>
      </c>
      <c r="AD109" s="13">
        <v>124</v>
      </c>
      <c r="AE109" s="13">
        <v>25</v>
      </c>
      <c r="AF109" s="13">
        <v>54</v>
      </c>
      <c r="AG109" s="13">
        <v>100</v>
      </c>
      <c r="AH109" s="13">
        <v>34</v>
      </c>
      <c r="AI109" s="13">
        <v>5</v>
      </c>
      <c r="AJ109" s="13">
        <v>16</v>
      </c>
      <c r="AK109" s="13">
        <v>3</v>
      </c>
      <c r="AL109" s="13">
        <v>335</v>
      </c>
      <c r="AM109" s="13">
        <v>3</v>
      </c>
      <c r="AN109" s="13">
        <v>61</v>
      </c>
      <c r="AO109" s="13">
        <v>261</v>
      </c>
      <c r="AP109" s="13">
        <v>497</v>
      </c>
      <c r="AQ109" s="13">
        <v>361</v>
      </c>
      <c r="AR109" s="13">
        <v>37</v>
      </c>
      <c r="AS109" s="8"/>
    </row>
    <row r="110" spans="1:45" x14ac:dyDescent="0.2">
      <c r="A110" s="23"/>
      <c r="B110" s="23"/>
      <c r="C110" s="23"/>
      <c r="D110" s="14" t="s">
        <v>128</v>
      </c>
      <c r="E110" s="14" t="s">
        <v>128</v>
      </c>
      <c r="F110" s="14" t="s">
        <v>128</v>
      </c>
      <c r="G110" s="14" t="s">
        <v>128</v>
      </c>
      <c r="H110" s="14" t="s">
        <v>128</v>
      </c>
      <c r="I110" s="14" t="s">
        <v>128</v>
      </c>
      <c r="J110" s="14" t="s">
        <v>128</v>
      </c>
      <c r="K110" s="14" t="s">
        <v>128</v>
      </c>
      <c r="L110" s="14" t="s">
        <v>128</v>
      </c>
      <c r="M110" s="14" t="s">
        <v>128</v>
      </c>
      <c r="N110" s="14" t="s">
        <v>128</v>
      </c>
      <c r="O110" s="14" t="s">
        <v>128</v>
      </c>
      <c r="P110" s="14" t="s">
        <v>128</v>
      </c>
      <c r="Q110" s="14" t="s">
        <v>128</v>
      </c>
      <c r="R110" s="14" t="s">
        <v>128</v>
      </c>
      <c r="S110" s="14" t="s">
        <v>128</v>
      </c>
      <c r="T110" s="14" t="s">
        <v>128</v>
      </c>
      <c r="U110" s="14" t="s">
        <v>128</v>
      </c>
      <c r="V110" s="14" t="s">
        <v>128</v>
      </c>
      <c r="W110" s="14" t="s">
        <v>128</v>
      </c>
      <c r="X110" s="14" t="s">
        <v>128</v>
      </c>
      <c r="Y110" s="14" t="s">
        <v>128</v>
      </c>
      <c r="Z110" s="14" t="s">
        <v>128</v>
      </c>
      <c r="AA110" s="14" t="s">
        <v>128</v>
      </c>
      <c r="AB110" s="14" t="s">
        <v>128</v>
      </c>
      <c r="AC110" s="14" t="s">
        <v>128</v>
      </c>
      <c r="AD110" s="14" t="s">
        <v>128</v>
      </c>
      <c r="AE110" s="14" t="s">
        <v>128</v>
      </c>
      <c r="AF110" s="14" t="s">
        <v>128</v>
      </c>
      <c r="AG110" s="14" t="s">
        <v>128</v>
      </c>
      <c r="AH110" s="14" t="s">
        <v>128</v>
      </c>
      <c r="AI110" s="14" t="s">
        <v>128</v>
      </c>
      <c r="AJ110" s="14" t="s">
        <v>128</v>
      </c>
      <c r="AK110" s="14" t="s">
        <v>128</v>
      </c>
      <c r="AL110" s="14" t="s">
        <v>128</v>
      </c>
      <c r="AM110" s="14" t="s">
        <v>128</v>
      </c>
      <c r="AN110" s="14" t="s">
        <v>128</v>
      </c>
      <c r="AO110" s="14" t="s">
        <v>128</v>
      </c>
      <c r="AP110" s="14" t="s">
        <v>128</v>
      </c>
      <c r="AQ110" s="14" t="s">
        <v>128</v>
      </c>
      <c r="AR110" s="14" t="s">
        <v>128</v>
      </c>
      <c r="AS110" s="8"/>
    </row>
    <row r="111" spans="1:45" x14ac:dyDescent="0.2">
      <c r="A111" s="27"/>
      <c r="B111" s="24" t="s">
        <v>266</v>
      </c>
      <c r="C111" s="24" t="s">
        <v>127</v>
      </c>
      <c r="D111" s="12">
        <v>0.75842250823000001</v>
      </c>
      <c r="E111" s="12">
        <v>0.74416890110119993</v>
      </c>
      <c r="F111" s="12">
        <v>0.72351644251650005</v>
      </c>
      <c r="G111" s="12">
        <v>0.81935360678869995</v>
      </c>
      <c r="H111" s="12">
        <v>0.7389758067747999</v>
      </c>
      <c r="I111" s="12">
        <v>0.70631082268409995</v>
      </c>
      <c r="J111" s="12">
        <v>0.70952348632999995</v>
      </c>
      <c r="K111" s="12">
        <v>0.74116764843040006</v>
      </c>
      <c r="L111" s="12">
        <v>0.81341897675140007</v>
      </c>
      <c r="M111" s="12">
        <v>0.81282381959939998</v>
      </c>
      <c r="N111" s="12">
        <v>0.76122915251080003</v>
      </c>
      <c r="O111" s="12">
        <v>0.7608983743458001</v>
      </c>
      <c r="P111" s="12">
        <v>0.8316544744412</v>
      </c>
      <c r="Q111" s="12">
        <v>0.80694385505669997</v>
      </c>
      <c r="R111" s="12">
        <v>0.79844390319270009</v>
      </c>
      <c r="S111" s="12">
        <v>0.71984224197000002</v>
      </c>
      <c r="T111" s="12">
        <v>0.69280392907660004</v>
      </c>
      <c r="U111" s="12">
        <v>0.74850897097290003</v>
      </c>
      <c r="V111" s="12">
        <v>0.71171993443500003</v>
      </c>
      <c r="W111" s="12">
        <v>0.8376904003265</v>
      </c>
      <c r="X111" s="12">
        <v>0.81243183303560007</v>
      </c>
      <c r="Y111" s="12">
        <v>0.6900091975364</v>
      </c>
      <c r="Z111" s="12">
        <v>0.69677063574740006</v>
      </c>
      <c r="AA111" s="12">
        <v>0.6816865690788001</v>
      </c>
      <c r="AB111" s="12">
        <v>0.71654824393040006</v>
      </c>
      <c r="AC111" s="12">
        <v>0.84904590742050001</v>
      </c>
      <c r="AD111" s="12">
        <v>0.74347793303900001</v>
      </c>
      <c r="AE111" s="12">
        <v>0.86124493322719997</v>
      </c>
      <c r="AF111" s="12">
        <v>0.80919512951040007</v>
      </c>
      <c r="AG111" s="12">
        <v>0.64873332086760005</v>
      </c>
      <c r="AH111" s="12">
        <v>0.95406731832640002</v>
      </c>
      <c r="AI111" s="12">
        <v>0.92854422835229999</v>
      </c>
      <c r="AJ111" s="12">
        <v>0.74603835880770009</v>
      </c>
      <c r="AK111" s="12">
        <v>0.81666153950850007</v>
      </c>
      <c r="AL111" s="12">
        <v>0.62522685748579998</v>
      </c>
      <c r="AM111" s="12">
        <v>1</v>
      </c>
      <c r="AN111" s="12">
        <v>0.76709212860380005</v>
      </c>
      <c r="AO111" s="12">
        <v>0.7406884932733</v>
      </c>
      <c r="AP111" s="12">
        <v>0.78255576810470007</v>
      </c>
      <c r="AQ111" s="12">
        <v>0.75754550261480003</v>
      </c>
      <c r="AR111" s="12">
        <v>0.61008796167840007</v>
      </c>
      <c r="AS111" s="8"/>
    </row>
    <row r="112" spans="1:45" x14ac:dyDescent="0.2">
      <c r="A112" s="23"/>
      <c r="B112" s="23"/>
      <c r="C112" s="23"/>
      <c r="D112" s="13">
        <v>1021</v>
      </c>
      <c r="E112" s="13">
        <v>217</v>
      </c>
      <c r="F112" s="13">
        <v>269</v>
      </c>
      <c r="G112" s="13">
        <v>299</v>
      </c>
      <c r="H112" s="13">
        <v>236</v>
      </c>
      <c r="I112" s="13">
        <v>78</v>
      </c>
      <c r="J112" s="13">
        <v>144</v>
      </c>
      <c r="K112" s="13">
        <v>157</v>
      </c>
      <c r="L112" s="13">
        <v>226</v>
      </c>
      <c r="M112" s="13">
        <v>337</v>
      </c>
      <c r="N112" s="13">
        <v>564</v>
      </c>
      <c r="O112" s="13">
        <v>384</v>
      </c>
      <c r="P112" s="13">
        <v>261</v>
      </c>
      <c r="Q112" s="13">
        <v>107</v>
      </c>
      <c r="R112" s="13">
        <v>130</v>
      </c>
      <c r="S112" s="13">
        <v>134</v>
      </c>
      <c r="T112" s="13">
        <v>102</v>
      </c>
      <c r="U112" s="13">
        <v>39</v>
      </c>
      <c r="V112" s="13">
        <v>117</v>
      </c>
      <c r="W112" s="13">
        <v>240</v>
      </c>
      <c r="X112" s="13">
        <v>299</v>
      </c>
      <c r="Y112" s="13">
        <v>173</v>
      </c>
      <c r="Z112" s="13">
        <v>181</v>
      </c>
      <c r="AA112" s="13">
        <v>63</v>
      </c>
      <c r="AB112" s="13">
        <v>6</v>
      </c>
      <c r="AC112" s="13">
        <v>460</v>
      </c>
      <c r="AD112" s="13">
        <v>101</v>
      </c>
      <c r="AE112" s="13">
        <v>19</v>
      </c>
      <c r="AF112" s="13">
        <v>45</v>
      </c>
      <c r="AG112" s="13">
        <v>67</v>
      </c>
      <c r="AH112" s="13">
        <v>30</v>
      </c>
      <c r="AI112" s="13">
        <v>4</v>
      </c>
      <c r="AJ112" s="13">
        <v>11</v>
      </c>
      <c r="AK112" s="13">
        <v>2</v>
      </c>
      <c r="AL112" s="13">
        <v>230</v>
      </c>
      <c r="AM112" s="13">
        <v>3</v>
      </c>
      <c r="AN112" s="13">
        <v>49</v>
      </c>
      <c r="AO112" s="13">
        <v>199</v>
      </c>
      <c r="AP112" s="13">
        <v>395</v>
      </c>
      <c r="AQ112" s="13">
        <v>288</v>
      </c>
      <c r="AR112" s="13">
        <v>25</v>
      </c>
      <c r="AS112" s="8"/>
    </row>
    <row r="113" spans="1:45" x14ac:dyDescent="0.2">
      <c r="A113" s="23"/>
      <c r="B113" s="23"/>
      <c r="C113" s="23"/>
      <c r="D113" s="14" t="s">
        <v>128</v>
      </c>
      <c r="E113" s="14"/>
      <c r="F113" s="14"/>
      <c r="G113" s="14"/>
      <c r="H113" s="14"/>
      <c r="I113" s="14"/>
      <c r="J113" s="14"/>
      <c r="K113" s="14"/>
      <c r="L113" s="14"/>
      <c r="M113" s="14"/>
      <c r="N113" s="14"/>
      <c r="O113" s="14"/>
      <c r="P113" s="14"/>
      <c r="Q113" s="14"/>
      <c r="R113" s="14"/>
      <c r="S113" s="14"/>
      <c r="T113" s="14"/>
      <c r="U113" s="14"/>
      <c r="V113" s="14"/>
      <c r="W113" s="15" t="s">
        <v>267</v>
      </c>
      <c r="X113" s="14"/>
      <c r="Y113" s="14"/>
      <c r="Z113" s="14"/>
      <c r="AA113" s="14"/>
      <c r="AB113" s="14"/>
      <c r="AC113" s="15" t="s">
        <v>268</v>
      </c>
      <c r="AD113" s="14"/>
      <c r="AE113" s="14"/>
      <c r="AF113" s="14"/>
      <c r="AG113" s="14"/>
      <c r="AH113" s="15" t="s">
        <v>269</v>
      </c>
      <c r="AI113" s="14"/>
      <c r="AJ113" s="14"/>
      <c r="AK113" s="14"/>
      <c r="AL113" s="14"/>
      <c r="AM113" s="14"/>
      <c r="AN113" s="14"/>
      <c r="AO113" s="14"/>
      <c r="AP113" s="14"/>
      <c r="AQ113" s="14"/>
      <c r="AR113" s="14"/>
      <c r="AS113" s="8"/>
    </row>
    <row r="114" spans="1:45" x14ac:dyDescent="0.2">
      <c r="A114" s="27"/>
      <c r="B114" s="27"/>
      <c r="C114" s="24" t="s">
        <v>228</v>
      </c>
      <c r="D114" s="12">
        <v>0.15541861916569999</v>
      </c>
      <c r="E114" s="12">
        <v>0.17155127381349999</v>
      </c>
      <c r="F114" s="12">
        <v>0.1313469041169</v>
      </c>
      <c r="G114" s="12">
        <v>0.19822236191260001</v>
      </c>
      <c r="H114" s="12">
        <v>0.1182116536754</v>
      </c>
      <c r="I114" s="12">
        <v>6.8204070076220008E-2</v>
      </c>
      <c r="J114" s="12">
        <v>0.1464063084269</v>
      </c>
      <c r="K114" s="12">
        <v>0.16689879679450001</v>
      </c>
      <c r="L114" s="12">
        <v>0.20159953073020001</v>
      </c>
      <c r="M114" s="12">
        <v>0.18216485136419999</v>
      </c>
      <c r="N114" s="12">
        <v>0.1558234277112</v>
      </c>
      <c r="O114" s="12">
        <v>0.1662103221931</v>
      </c>
      <c r="P114" s="12">
        <v>0.23797337440159999</v>
      </c>
      <c r="Q114" s="12">
        <v>0.13931951248810001</v>
      </c>
      <c r="R114" s="12">
        <v>0.1800172195485</v>
      </c>
      <c r="S114" s="12">
        <v>0.12805308673070001</v>
      </c>
      <c r="T114" s="12">
        <v>0.14964598726950001</v>
      </c>
      <c r="U114" s="12">
        <v>0.1110249317649</v>
      </c>
      <c r="V114" s="12">
        <v>8.8118987491399986E-2</v>
      </c>
      <c r="W114" s="12">
        <v>0.18250055350309999</v>
      </c>
      <c r="X114" s="12">
        <v>0.20372276369879999</v>
      </c>
      <c r="Y114" s="12">
        <v>0.1502096528389</v>
      </c>
      <c r="Z114" s="12">
        <v>9.799259183461001E-2</v>
      </c>
      <c r="AA114" s="12">
        <v>0.1056881809178</v>
      </c>
      <c r="AB114" s="12">
        <v>0</v>
      </c>
      <c r="AC114" s="12">
        <v>0.1942834045697</v>
      </c>
      <c r="AD114" s="12">
        <v>0.1456326680958</v>
      </c>
      <c r="AE114" s="12">
        <v>0.14719707242489999</v>
      </c>
      <c r="AF114" s="12">
        <v>0.10770066355830001</v>
      </c>
      <c r="AG114" s="12">
        <v>0.153721321173</v>
      </c>
      <c r="AH114" s="12">
        <v>0.10373977236320001</v>
      </c>
      <c r="AI114" s="12">
        <v>0.53284348620749999</v>
      </c>
      <c r="AJ114" s="12">
        <v>8.5432245880890004E-2</v>
      </c>
      <c r="AK114" s="12">
        <v>0</v>
      </c>
      <c r="AL114" s="12">
        <v>0.1188066855131</v>
      </c>
      <c r="AM114" s="12">
        <v>0.23666955590479999</v>
      </c>
      <c r="AN114" s="12">
        <v>0.15412397745609999</v>
      </c>
      <c r="AO114" s="12">
        <v>0.1703058318447</v>
      </c>
      <c r="AP114" s="12">
        <v>0.1625775826318</v>
      </c>
      <c r="AQ114" s="12">
        <v>0.1420553658656</v>
      </c>
      <c r="AR114" s="12">
        <v>0.15819422590019999</v>
      </c>
      <c r="AS114" s="8"/>
    </row>
    <row r="115" spans="1:45" x14ac:dyDescent="0.2">
      <c r="A115" s="23"/>
      <c r="B115" s="23"/>
      <c r="C115" s="23"/>
      <c r="D115" s="13">
        <v>181</v>
      </c>
      <c r="E115" s="13">
        <v>43</v>
      </c>
      <c r="F115" s="13">
        <v>41</v>
      </c>
      <c r="G115" s="13">
        <v>62</v>
      </c>
      <c r="H115" s="13">
        <v>35</v>
      </c>
      <c r="I115" s="13">
        <v>10</v>
      </c>
      <c r="J115" s="13">
        <v>24</v>
      </c>
      <c r="K115" s="13">
        <v>23</v>
      </c>
      <c r="L115" s="13">
        <v>46</v>
      </c>
      <c r="M115" s="13">
        <v>64</v>
      </c>
      <c r="N115" s="13">
        <v>97</v>
      </c>
      <c r="O115" s="13">
        <v>76</v>
      </c>
      <c r="P115" s="13">
        <v>57</v>
      </c>
      <c r="Q115" s="13">
        <v>20</v>
      </c>
      <c r="R115" s="13">
        <v>22</v>
      </c>
      <c r="S115" s="13">
        <v>21</v>
      </c>
      <c r="T115" s="13">
        <v>16</v>
      </c>
      <c r="U115" s="13">
        <v>6</v>
      </c>
      <c r="V115" s="13">
        <v>15</v>
      </c>
      <c r="W115" s="13">
        <v>44</v>
      </c>
      <c r="X115" s="13">
        <v>63</v>
      </c>
      <c r="Y115" s="13">
        <v>31</v>
      </c>
      <c r="Z115" s="13">
        <v>27</v>
      </c>
      <c r="AA115" s="13">
        <v>8</v>
      </c>
      <c r="AB115" s="13">
        <v>0</v>
      </c>
      <c r="AC115" s="13">
        <v>91</v>
      </c>
      <c r="AD115" s="13">
        <v>15</v>
      </c>
      <c r="AE115" s="13">
        <v>4</v>
      </c>
      <c r="AF115" s="13">
        <v>6</v>
      </c>
      <c r="AG115" s="13">
        <v>13</v>
      </c>
      <c r="AH115" s="13">
        <v>4</v>
      </c>
      <c r="AI115" s="13">
        <v>2</v>
      </c>
      <c r="AJ115" s="13">
        <v>1</v>
      </c>
      <c r="AK115" s="13">
        <v>0</v>
      </c>
      <c r="AL115" s="13">
        <v>38</v>
      </c>
      <c r="AM115" s="13">
        <v>1</v>
      </c>
      <c r="AN115" s="13">
        <v>8</v>
      </c>
      <c r="AO115" s="13">
        <v>29</v>
      </c>
      <c r="AP115" s="13">
        <v>80</v>
      </c>
      <c r="AQ115" s="13">
        <v>50</v>
      </c>
      <c r="AR115" s="13">
        <v>4</v>
      </c>
      <c r="AS115" s="8"/>
    </row>
    <row r="116" spans="1:45" x14ac:dyDescent="0.2">
      <c r="A116" s="23"/>
      <c r="B116" s="23"/>
      <c r="C116" s="23"/>
      <c r="D116" s="14" t="s">
        <v>128</v>
      </c>
      <c r="E116" s="14"/>
      <c r="F116" s="14"/>
      <c r="G116" s="14"/>
      <c r="H116" s="14"/>
      <c r="I116" s="14"/>
      <c r="J116" s="14"/>
      <c r="K116" s="14"/>
      <c r="L116" s="15" t="s">
        <v>133</v>
      </c>
      <c r="M116" s="14"/>
      <c r="N116" s="14"/>
      <c r="O116" s="14"/>
      <c r="P116" s="15" t="s">
        <v>160</v>
      </c>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8"/>
    </row>
    <row r="117" spans="1:45" x14ac:dyDescent="0.2">
      <c r="A117" s="27"/>
      <c r="B117" s="27"/>
      <c r="C117" s="24" t="s">
        <v>230</v>
      </c>
      <c r="D117" s="12">
        <v>0.60300388906419999</v>
      </c>
      <c r="E117" s="12">
        <v>0.57261762728770005</v>
      </c>
      <c r="F117" s="12">
        <v>0.59216953839959996</v>
      </c>
      <c r="G117" s="12">
        <v>0.62113124487610005</v>
      </c>
      <c r="H117" s="12">
        <v>0.62076415309940003</v>
      </c>
      <c r="I117" s="12">
        <v>0.63810675260789995</v>
      </c>
      <c r="J117" s="12">
        <v>0.56311717790310001</v>
      </c>
      <c r="K117" s="12">
        <v>0.57426885163590002</v>
      </c>
      <c r="L117" s="12">
        <v>0.61181944602119998</v>
      </c>
      <c r="M117" s="12">
        <v>0.63065896823519996</v>
      </c>
      <c r="N117" s="12">
        <v>0.60540572479959998</v>
      </c>
      <c r="O117" s="12">
        <v>0.59468805215270004</v>
      </c>
      <c r="P117" s="12">
        <v>0.59368110003950003</v>
      </c>
      <c r="Q117" s="12">
        <v>0.66762434256869996</v>
      </c>
      <c r="R117" s="12">
        <v>0.61842668364419995</v>
      </c>
      <c r="S117" s="12">
        <v>0.59178915523929998</v>
      </c>
      <c r="T117" s="12">
        <v>0.54315794180700006</v>
      </c>
      <c r="U117" s="12">
        <v>0.63748403920800001</v>
      </c>
      <c r="V117" s="12">
        <v>0.62360094694360002</v>
      </c>
      <c r="W117" s="12">
        <v>0.65518984682340009</v>
      </c>
      <c r="X117" s="12">
        <v>0.60870906933680002</v>
      </c>
      <c r="Y117" s="12">
        <v>0.53979954469739999</v>
      </c>
      <c r="Z117" s="12">
        <v>0.59877804391279998</v>
      </c>
      <c r="AA117" s="12">
        <v>0.57599838816110005</v>
      </c>
      <c r="AB117" s="12">
        <v>0.71654824393040006</v>
      </c>
      <c r="AC117" s="12">
        <v>0.65476250285079995</v>
      </c>
      <c r="AD117" s="12">
        <v>0.59784526494320001</v>
      </c>
      <c r="AE117" s="12">
        <v>0.71404786080229998</v>
      </c>
      <c r="AF117" s="12">
        <v>0.70149446595209997</v>
      </c>
      <c r="AG117" s="12">
        <v>0.49501199969460002</v>
      </c>
      <c r="AH117" s="12">
        <v>0.85032754596320004</v>
      </c>
      <c r="AI117" s="12">
        <v>0.3957007421448</v>
      </c>
      <c r="AJ117" s="12">
        <v>0.66060611292679994</v>
      </c>
      <c r="AK117" s="12">
        <v>0.81666153950850007</v>
      </c>
      <c r="AL117" s="12">
        <v>0.50642017197260003</v>
      </c>
      <c r="AM117" s="12">
        <v>0.76333044409520001</v>
      </c>
      <c r="AN117" s="12">
        <v>0.61296815114769998</v>
      </c>
      <c r="AO117" s="12">
        <v>0.57038266142869998</v>
      </c>
      <c r="AP117" s="12">
        <v>0.61997818547299999</v>
      </c>
      <c r="AQ117" s="12">
        <v>0.61549013674919995</v>
      </c>
      <c r="AR117" s="12">
        <v>0.45189373577820002</v>
      </c>
      <c r="AS117" s="8"/>
    </row>
    <row r="118" spans="1:45" x14ac:dyDescent="0.2">
      <c r="A118" s="23"/>
      <c r="B118" s="23"/>
      <c r="C118" s="23"/>
      <c r="D118" s="13">
        <v>840</v>
      </c>
      <c r="E118" s="13">
        <v>174</v>
      </c>
      <c r="F118" s="13">
        <v>228</v>
      </c>
      <c r="G118" s="13">
        <v>237</v>
      </c>
      <c r="H118" s="13">
        <v>201</v>
      </c>
      <c r="I118" s="13">
        <v>68</v>
      </c>
      <c r="J118" s="13">
        <v>120</v>
      </c>
      <c r="K118" s="13">
        <v>134</v>
      </c>
      <c r="L118" s="13">
        <v>180</v>
      </c>
      <c r="M118" s="13">
        <v>273</v>
      </c>
      <c r="N118" s="13">
        <v>467</v>
      </c>
      <c r="O118" s="13">
        <v>308</v>
      </c>
      <c r="P118" s="13">
        <v>204</v>
      </c>
      <c r="Q118" s="13">
        <v>87</v>
      </c>
      <c r="R118" s="13">
        <v>108</v>
      </c>
      <c r="S118" s="13">
        <v>113</v>
      </c>
      <c r="T118" s="13">
        <v>86</v>
      </c>
      <c r="U118" s="13">
        <v>33</v>
      </c>
      <c r="V118" s="13">
        <v>102</v>
      </c>
      <c r="W118" s="13">
        <v>196</v>
      </c>
      <c r="X118" s="13">
        <v>236</v>
      </c>
      <c r="Y118" s="13">
        <v>142</v>
      </c>
      <c r="Z118" s="13">
        <v>154</v>
      </c>
      <c r="AA118" s="13">
        <v>55</v>
      </c>
      <c r="AB118" s="13">
        <v>6</v>
      </c>
      <c r="AC118" s="13">
        <v>369</v>
      </c>
      <c r="AD118" s="13">
        <v>86</v>
      </c>
      <c r="AE118" s="13">
        <v>15</v>
      </c>
      <c r="AF118" s="13">
        <v>39</v>
      </c>
      <c r="AG118" s="13">
        <v>54</v>
      </c>
      <c r="AH118" s="13">
        <v>26</v>
      </c>
      <c r="AI118" s="13">
        <v>2</v>
      </c>
      <c r="AJ118" s="13">
        <v>10</v>
      </c>
      <c r="AK118" s="13">
        <v>2</v>
      </c>
      <c r="AL118" s="13">
        <v>192</v>
      </c>
      <c r="AM118" s="13">
        <v>2</v>
      </c>
      <c r="AN118" s="13">
        <v>41</v>
      </c>
      <c r="AO118" s="13">
        <v>170</v>
      </c>
      <c r="AP118" s="13">
        <v>315</v>
      </c>
      <c r="AQ118" s="13">
        <v>238</v>
      </c>
      <c r="AR118" s="13">
        <v>21</v>
      </c>
      <c r="AS118" s="8"/>
    </row>
    <row r="119" spans="1:45" x14ac:dyDescent="0.2">
      <c r="A119" s="23"/>
      <c r="B119" s="23"/>
      <c r="C119" s="23"/>
      <c r="D119" s="14" t="s">
        <v>128</v>
      </c>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5" t="s">
        <v>166</v>
      </c>
      <c r="AD119" s="14"/>
      <c r="AE119" s="14"/>
      <c r="AF119" s="14"/>
      <c r="AG119" s="14"/>
      <c r="AH119" s="15" t="s">
        <v>166</v>
      </c>
      <c r="AI119" s="14"/>
      <c r="AJ119" s="14"/>
      <c r="AK119" s="14"/>
      <c r="AL119" s="14"/>
      <c r="AM119" s="14"/>
      <c r="AN119" s="14"/>
      <c r="AO119" s="14"/>
      <c r="AP119" s="14"/>
      <c r="AQ119" s="14"/>
      <c r="AR119" s="14"/>
      <c r="AS119" s="8"/>
    </row>
    <row r="120" spans="1:45" x14ac:dyDescent="0.2">
      <c r="A120" s="27"/>
      <c r="B120" s="27"/>
      <c r="C120" s="24" t="s">
        <v>231</v>
      </c>
      <c r="D120" s="12">
        <v>0.21183465427170001</v>
      </c>
      <c r="E120" s="12">
        <v>0.1991246984992</v>
      </c>
      <c r="F120" s="12">
        <v>0.2550588228333</v>
      </c>
      <c r="G120" s="12">
        <v>0.1592679312212</v>
      </c>
      <c r="H120" s="12">
        <v>0.2358312050277</v>
      </c>
      <c r="I120" s="12">
        <v>0.25838426015749999</v>
      </c>
      <c r="J120" s="12">
        <v>0.23481714237830001</v>
      </c>
      <c r="K120" s="12">
        <v>0.2226033039377</v>
      </c>
      <c r="L120" s="12">
        <v>0.16455017136130001</v>
      </c>
      <c r="M120" s="12">
        <v>0.1773003639222</v>
      </c>
      <c r="N120" s="12">
        <v>0.2156482097239</v>
      </c>
      <c r="O120" s="12">
        <v>0.2013927264548</v>
      </c>
      <c r="P120" s="12">
        <v>0.1371196759227</v>
      </c>
      <c r="Q120" s="12">
        <v>0.1687463798496</v>
      </c>
      <c r="R120" s="12">
        <v>0.20155609680729999</v>
      </c>
      <c r="S120" s="12">
        <v>0.22927220050989999</v>
      </c>
      <c r="T120" s="12">
        <v>0.27210096543770002</v>
      </c>
      <c r="U120" s="12">
        <v>0.17560371391749999</v>
      </c>
      <c r="V120" s="12">
        <v>0.27514504199149997</v>
      </c>
      <c r="W120" s="12">
        <v>0.1623095996735</v>
      </c>
      <c r="X120" s="12">
        <v>0.16835155118010001</v>
      </c>
      <c r="Y120" s="12">
        <v>0.2199641074283</v>
      </c>
      <c r="Z120" s="12">
        <v>0.27918605289269999</v>
      </c>
      <c r="AA120" s="12">
        <v>0.29098380305440003</v>
      </c>
      <c r="AB120" s="12">
        <v>0.28345175606959999</v>
      </c>
      <c r="AC120" s="12">
        <v>0.14004369057560001</v>
      </c>
      <c r="AD120" s="12">
        <v>0.2459250166826</v>
      </c>
      <c r="AE120" s="12">
        <v>8.600065921986999E-2</v>
      </c>
      <c r="AF120" s="12">
        <v>9.4486885980890001E-2</v>
      </c>
      <c r="AG120" s="12">
        <v>0.31593783389890001</v>
      </c>
      <c r="AH120" s="12">
        <v>3.3472055847360002E-2</v>
      </c>
      <c r="AI120" s="12">
        <v>7.1455771647750008E-2</v>
      </c>
      <c r="AJ120" s="12">
        <v>0.25396164119230002</v>
      </c>
      <c r="AK120" s="12">
        <v>0.18333846049149999</v>
      </c>
      <c r="AL120" s="12">
        <v>0.31829733398839999</v>
      </c>
      <c r="AM120" s="12">
        <v>0</v>
      </c>
      <c r="AN120" s="12">
        <v>0.20932606711839999</v>
      </c>
      <c r="AO120" s="12">
        <v>0.21745572292650001</v>
      </c>
      <c r="AP120" s="12">
        <v>0.19520570287739999</v>
      </c>
      <c r="AQ120" s="12">
        <v>0.21120210051550001</v>
      </c>
      <c r="AR120" s="12">
        <v>0.36162673426190001</v>
      </c>
      <c r="AS120" s="8"/>
    </row>
    <row r="121" spans="1:45" x14ac:dyDescent="0.2">
      <c r="A121" s="23"/>
      <c r="B121" s="23"/>
      <c r="C121" s="23"/>
      <c r="D121" s="13">
        <v>256</v>
      </c>
      <c r="E121" s="13">
        <v>52</v>
      </c>
      <c r="F121" s="13">
        <v>74</v>
      </c>
      <c r="G121" s="13">
        <v>58</v>
      </c>
      <c r="H121" s="13">
        <v>72</v>
      </c>
      <c r="I121" s="13">
        <v>27</v>
      </c>
      <c r="J121" s="13">
        <v>42</v>
      </c>
      <c r="K121" s="13">
        <v>39</v>
      </c>
      <c r="L121" s="13">
        <v>51</v>
      </c>
      <c r="M121" s="13">
        <v>67</v>
      </c>
      <c r="N121" s="13">
        <v>147</v>
      </c>
      <c r="O121" s="13">
        <v>83</v>
      </c>
      <c r="P121" s="13">
        <v>44</v>
      </c>
      <c r="Q121" s="13">
        <v>15</v>
      </c>
      <c r="R121" s="13">
        <v>29</v>
      </c>
      <c r="S121" s="13">
        <v>43</v>
      </c>
      <c r="T121" s="13">
        <v>34</v>
      </c>
      <c r="U121" s="13">
        <v>13</v>
      </c>
      <c r="V121" s="13">
        <v>36</v>
      </c>
      <c r="W121" s="13">
        <v>48</v>
      </c>
      <c r="X121" s="13">
        <v>54</v>
      </c>
      <c r="Y121" s="13">
        <v>43</v>
      </c>
      <c r="Z121" s="13">
        <v>63</v>
      </c>
      <c r="AA121" s="13">
        <v>24</v>
      </c>
      <c r="AB121" s="13">
        <v>3</v>
      </c>
      <c r="AC121" s="13">
        <v>77</v>
      </c>
      <c r="AD121" s="13">
        <v>22</v>
      </c>
      <c r="AE121" s="13">
        <v>4</v>
      </c>
      <c r="AF121" s="13">
        <v>7</v>
      </c>
      <c r="AG121" s="13">
        <v>28</v>
      </c>
      <c r="AH121" s="13">
        <v>3</v>
      </c>
      <c r="AI121" s="13">
        <v>1</v>
      </c>
      <c r="AJ121" s="13">
        <v>5</v>
      </c>
      <c r="AK121" s="13">
        <v>1</v>
      </c>
      <c r="AL121" s="13">
        <v>93</v>
      </c>
      <c r="AM121" s="13">
        <v>0</v>
      </c>
      <c r="AN121" s="13">
        <v>11</v>
      </c>
      <c r="AO121" s="13">
        <v>57</v>
      </c>
      <c r="AP121" s="13">
        <v>92</v>
      </c>
      <c r="AQ121" s="13">
        <v>65</v>
      </c>
      <c r="AR121" s="13">
        <v>10</v>
      </c>
      <c r="AS121" s="8"/>
    </row>
    <row r="122" spans="1:45" x14ac:dyDescent="0.2">
      <c r="A122" s="23"/>
      <c r="B122" s="23"/>
      <c r="C122" s="23"/>
      <c r="D122" s="14" t="s">
        <v>128</v>
      </c>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5" t="s">
        <v>129</v>
      </c>
      <c r="AE122" s="14"/>
      <c r="AF122" s="14"/>
      <c r="AG122" s="15" t="s">
        <v>130</v>
      </c>
      <c r="AH122" s="14"/>
      <c r="AI122" s="14"/>
      <c r="AJ122" s="14"/>
      <c r="AK122" s="14"/>
      <c r="AL122" s="15" t="s">
        <v>270</v>
      </c>
      <c r="AM122" s="14"/>
      <c r="AN122" s="14"/>
      <c r="AO122" s="14"/>
      <c r="AP122" s="14"/>
      <c r="AQ122" s="14"/>
      <c r="AR122" s="14"/>
      <c r="AS122" s="8"/>
    </row>
    <row r="123" spans="1:45" x14ac:dyDescent="0.2">
      <c r="A123" s="27"/>
      <c r="B123" s="27"/>
      <c r="C123" s="24" t="s">
        <v>232</v>
      </c>
      <c r="D123" s="12">
        <v>2.974283749836E-2</v>
      </c>
      <c r="E123" s="12">
        <v>5.6706400399659997E-2</v>
      </c>
      <c r="F123" s="12">
        <v>2.1424734650199999E-2</v>
      </c>
      <c r="G123" s="12">
        <v>2.1378461990120001E-2</v>
      </c>
      <c r="H123" s="12">
        <v>2.519298819749E-2</v>
      </c>
      <c r="I123" s="12">
        <v>3.5304917158409999E-2</v>
      </c>
      <c r="J123" s="12">
        <v>5.5659371291689998E-2</v>
      </c>
      <c r="K123" s="12">
        <v>3.6229047631899998E-2</v>
      </c>
      <c r="L123" s="12">
        <v>2.2030851887240001E-2</v>
      </c>
      <c r="M123" s="12">
        <v>9.8758164784180005E-3</v>
      </c>
      <c r="N123" s="12">
        <v>2.3122637765259999E-2</v>
      </c>
      <c r="O123" s="12">
        <v>3.7708899199440003E-2</v>
      </c>
      <c r="P123" s="12">
        <v>3.1225849636169999E-2</v>
      </c>
      <c r="Q123" s="12">
        <v>2.430976509363E-2</v>
      </c>
      <c r="R123" s="12">
        <v>0</v>
      </c>
      <c r="S123" s="12">
        <v>5.0885557520000013E-2</v>
      </c>
      <c r="T123" s="12">
        <v>3.5095105485760003E-2</v>
      </c>
      <c r="U123" s="12">
        <v>7.5887315109599993E-2</v>
      </c>
      <c r="V123" s="12">
        <v>1.3135023573430001E-2</v>
      </c>
      <c r="W123" s="12">
        <v>0</v>
      </c>
      <c r="X123" s="12">
        <v>1.9216615784309998E-2</v>
      </c>
      <c r="Y123" s="12">
        <v>9.0026695035359997E-2</v>
      </c>
      <c r="Z123" s="12">
        <v>2.404331135983E-2</v>
      </c>
      <c r="AA123" s="12">
        <v>2.732962786675E-2</v>
      </c>
      <c r="AB123" s="12">
        <v>0</v>
      </c>
      <c r="AC123" s="12">
        <v>1.0910402003919999E-2</v>
      </c>
      <c r="AD123" s="12">
        <v>1.0597050278399999E-2</v>
      </c>
      <c r="AE123" s="12">
        <v>5.2754407552919998E-2</v>
      </c>
      <c r="AF123" s="12">
        <v>9.6317984508710014E-2</v>
      </c>
      <c r="AG123" s="12">
        <v>3.5328845233479997E-2</v>
      </c>
      <c r="AH123" s="12">
        <v>1.246062582625E-2</v>
      </c>
      <c r="AI123" s="12">
        <v>0</v>
      </c>
      <c r="AJ123" s="12">
        <v>0</v>
      </c>
      <c r="AK123" s="12">
        <v>0</v>
      </c>
      <c r="AL123" s="12">
        <v>5.6475808525810002E-2</v>
      </c>
      <c r="AM123" s="12">
        <v>0</v>
      </c>
      <c r="AN123" s="12">
        <v>2.3581804277790001E-2</v>
      </c>
      <c r="AO123" s="12">
        <v>4.1855783800119999E-2</v>
      </c>
      <c r="AP123" s="12">
        <v>2.2238529017870001E-2</v>
      </c>
      <c r="AQ123" s="12">
        <v>3.1252396869700001E-2</v>
      </c>
      <c r="AR123" s="12">
        <v>2.828530405966E-2</v>
      </c>
      <c r="AS123" s="8"/>
    </row>
    <row r="124" spans="1:45" x14ac:dyDescent="0.2">
      <c r="A124" s="23"/>
      <c r="B124" s="23"/>
      <c r="C124" s="23"/>
      <c r="D124" s="13">
        <v>27</v>
      </c>
      <c r="E124" s="13">
        <v>10</v>
      </c>
      <c r="F124" s="13">
        <v>3</v>
      </c>
      <c r="G124" s="13">
        <v>8</v>
      </c>
      <c r="H124" s="13">
        <v>6</v>
      </c>
      <c r="I124" s="13">
        <v>3</v>
      </c>
      <c r="J124" s="13">
        <v>6</v>
      </c>
      <c r="K124" s="13">
        <v>3</v>
      </c>
      <c r="L124" s="13">
        <v>8</v>
      </c>
      <c r="M124" s="13">
        <v>4</v>
      </c>
      <c r="N124" s="13">
        <v>15</v>
      </c>
      <c r="O124" s="13">
        <v>10</v>
      </c>
      <c r="P124" s="13">
        <v>3</v>
      </c>
      <c r="Q124" s="13">
        <v>3</v>
      </c>
      <c r="R124" s="13">
        <v>0</v>
      </c>
      <c r="S124" s="13">
        <v>8</v>
      </c>
      <c r="T124" s="13">
        <v>4</v>
      </c>
      <c r="U124" s="13">
        <v>2</v>
      </c>
      <c r="V124" s="13">
        <v>4</v>
      </c>
      <c r="W124" s="13">
        <v>0</v>
      </c>
      <c r="X124" s="13">
        <v>5</v>
      </c>
      <c r="Y124" s="13">
        <v>13</v>
      </c>
      <c r="Z124" s="13">
        <v>5</v>
      </c>
      <c r="AA124" s="13">
        <v>2</v>
      </c>
      <c r="AB124" s="13">
        <v>0</v>
      </c>
      <c r="AC124" s="13">
        <v>2</v>
      </c>
      <c r="AD124" s="13">
        <v>1</v>
      </c>
      <c r="AE124" s="13">
        <v>2</v>
      </c>
      <c r="AF124" s="13">
        <v>2</v>
      </c>
      <c r="AG124" s="13">
        <v>4</v>
      </c>
      <c r="AH124" s="13">
        <v>1</v>
      </c>
      <c r="AI124" s="13">
        <v>0</v>
      </c>
      <c r="AJ124" s="13">
        <v>0</v>
      </c>
      <c r="AK124" s="13">
        <v>0</v>
      </c>
      <c r="AL124" s="13">
        <v>13</v>
      </c>
      <c r="AM124" s="13">
        <v>0</v>
      </c>
      <c r="AN124" s="13">
        <v>1</v>
      </c>
      <c r="AO124" s="13">
        <v>4</v>
      </c>
      <c r="AP124" s="13">
        <v>9</v>
      </c>
      <c r="AQ124" s="13">
        <v>8</v>
      </c>
      <c r="AR124" s="13">
        <v>2</v>
      </c>
      <c r="AS124" s="8"/>
    </row>
    <row r="125" spans="1:45" x14ac:dyDescent="0.2">
      <c r="A125" s="23"/>
      <c r="B125" s="23"/>
      <c r="C125" s="23"/>
      <c r="D125" s="14" t="s">
        <v>128</v>
      </c>
      <c r="E125" s="14"/>
      <c r="F125" s="14"/>
      <c r="G125" s="14"/>
      <c r="H125" s="14"/>
      <c r="I125" s="14"/>
      <c r="J125" s="14"/>
      <c r="K125" s="14"/>
      <c r="L125" s="14"/>
      <c r="M125" s="14"/>
      <c r="N125" s="14"/>
      <c r="O125" s="14"/>
      <c r="P125" s="14"/>
      <c r="Q125" s="14"/>
      <c r="R125" s="14"/>
      <c r="S125" s="14"/>
      <c r="T125" s="14"/>
      <c r="U125" s="14"/>
      <c r="V125" s="14"/>
      <c r="W125" s="14"/>
      <c r="X125" s="14"/>
      <c r="Y125" s="15" t="s">
        <v>133</v>
      </c>
      <c r="Z125" s="14"/>
      <c r="AA125" s="14"/>
      <c r="AB125" s="14"/>
      <c r="AC125" s="14"/>
      <c r="AD125" s="14"/>
      <c r="AE125" s="14"/>
      <c r="AF125" s="14"/>
      <c r="AG125" s="14"/>
      <c r="AH125" s="14"/>
      <c r="AI125" s="14"/>
      <c r="AJ125" s="14"/>
      <c r="AK125" s="14"/>
      <c r="AL125" s="14"/>
      <c r="AM125" s="14"/>
      <c r="AN125" s="14"/>
      <c r="AO125" s="14"/>
      <c r="AP125" s="14"/>
      <c r="AQ125" s="14"/>
      <c r="AR125" s="14"/>
      <c r="AS125" s="8"/>
    </row>
    <row r="126" spans="1:45" x14ac:dyDescent="0.2">
      <c r="A126" s="27"/>
      <c r="B126" s="27"/>
      <c r="C126" s="24" t="s">
        <v>141</v>
      </c>
      <c r="D126" s="12">
        <v>0.24157749177000001</v>
      </c>
      <c r="E126" s="12">
        <v>0.25583109889880001</v>
      </c>
      <c r="F126" s="12">
        <v>0.27648355748350001</v>
      </c>
      <c r="G126" s="12">
        <v>0.18064639321129999</v>
      </c>
      <c r="H126" s="12">
        <v>0.26102419322519999</v>
      </c>
      <c r="I126" s="12">
        <v>0.2936891773159</v>
      </c>
      <c r="J126" s="12">
        <v>0.29047651366999999</v>
      </c>
      <c r="K126" s="12">
        <v>0.25883235156959999</v>
      </c>
      <c r="L126" s="12">
        <v>0.18658102324859999</v>
      </c>
      <c r="M126" s="12">
        <v>0.1871761804006</v>
      </c>
      <c r="N126" s="12">
        <v>0.23877084748919999</v>
      </c>
      <c r="O126" s="12">
        <v>0.23910162565420001</v>
      </c>
      <c r="P126" s="12">
        <v>0.1683455255588</v>
      </c>
      <c r="Q126" s="12">
        <v>0.19305614494330001</v>
      </c>
      <c r="R126" s="12">
        <v>0.20155609680729999</v>
      </c>
      <c r="S126" s="12">
        <v>0.28015775802999998</v>
      </c>
      <c r="T126" s="12">
        <v>0.30719607092340001</v>
      </c>
      <c r="U126" s="12">
        <v>0.25149102902710002</v>
      </c>
      <c r="V126" s="12">
        <v>0.28828006556500002</v>
      </c>
      <c r="W126" s="12">
        <v>0.1623095996735</v>
      </c>
      <c r="X126" s="12">
        <v>0.18756816696440001</v>
      </c>
      <c r="Y126" s="12">
        <v>0.3099908024636</v>
      </c>
      <c r="Z126" s="12">
        <v>0.3032293642526</v>
      </c>
      <c r="AA126" s="12">
        <v>0.31831343092120001</v>
      </c>
      <c r="AB126" s="12">
        <v>0.28345175606959999</v>
      </c>
      <c r="AC126" s="12">
        <v>0.15095409257949999</v>
      </c>
      <c r="AD126" s="12">
        <v>0.25652206696099999</v>
      </c>
      <c r="AE126" s="12">
        <v>0.1387550667728</v>
      </c>
      <c r="AF126" s="12">
        <v>0.19080487048959999</v>
      </c>
      <c r="AG126" s="12">
        <v>0.35126667913240001</v>
      </c>
      <c r="AH126" s="12">
        <v>4.5932681673609997E-2</v>
      </c>
      <c r="AI126" s="12">
        <v>7.1455771647750008E-2</v>
      </c>
      <c r="AJ126" s="12">
        <v>0.25396164119230002</v>
      </c>
      <c r="AK126" s="12">
        <v>0.18333846049149999</v>
      </c>
      <c r="AL126" s="12">
        <v>0.37477314251420002</v>
      </c>
      <c r="AM126" s="12">
        <v>0</v>
      </c>
      <c r="AN126" s="12">
        <v>0.23290787139620001</v>
      </c>
      <c r="AO126" s="12">
        <v>0.2593115067267</v>
      </c>
      <c r="AP126" s="12">
        <v>0.21744423189529999</v>
      </c>
      <c r="AQ126" s="12">
        <v>0.2424544973852</v>
      </c>
      <c r="AR126" s="12">
        <v>0.38991203832159999</v>
      </c>
      <c r="AS126" s="8"/>
    </row>
    <row r="127" spans="1:45" x14ac:dyDescent="0.2">
      <c r="A127" s="23"/>
      <c r="B127" s="23"/>
      <c r="C127" s="23"/>
      <c r="D127" s="13">
        <v>283</v>
      </c>
      <c r="E127" s="13">
        <v>62</v>
      </c>
      <c r="F127" s="13">
        <v>77</v>
      </c>
      <c r="G127" s="13">
        <v>66</v>
      </c>
      <c r="H127" s="13">
        <v>78</v>
      </c>
      <c r="I127" s="13">
        <v>30</v>
      </c>
      <c r="J127" s="13">
        <v>48</v>
      </c>
      <c r="K127" s="13">
        <v>42</v>
      </c>
      <c r="L127" s="13">
        <v>59</v>
      </c>
      <c r="M127" s="13">
        <v>71</v>
      </c>
      <c r="N127" s="13">
        <v>162</v>
      </c>
      <c r="O127" s="13">
        <v>93</v>
      </c>
      <c r="P127" s="13">
        <v>47</v>
      </c>
      <c r="Q127" s="13">
        <v>18</v>
      </c>
      <c r="R127" s="13">
        <v>29</v>
      </c>
      <c r="S127" s="13">
        <v>51</v>
      </c>
      <c r="T127" s="13">
        <v>38</v>
      </c>
      <c r="U127" s="13">
        <v>15</v>
      </c>
      <c r="V127" s="13">
        <v>40</v>
      </c>
      <c r="W127" s="13">
        <v>48</v>
      </c>
      <c r="X127" s="13">
        <v>59</v>
      </c>
      <c r="Y127" s="13">
        <v>56</v>
      </c>
      <c r="Z127" s="13">
        <v>68</v>
      </c>
      <c r="AA127" s="13">
        <v>26</v>
      </c>
      <c r="AB127" s="13">
        <v>3</v>
      </c>
      <c r="AC127" s="13">
        <v>79</v>
      </c>
      <c r="AD127" s="13">
        <v>23</v>
      </c>
      <c r="AE127" s="13">
        <v>6</v>
      </c>
      <c r="AF127" s="13">
        <v>9</v>
      </c>
      <c r="AG127" s="13">
        <v>32</v>
      </c>
      <c r="AH127" s="13">
        <v>4</v>
      </c>
      <c r="AI127" s="13">
        <v>1</v>
      </c>
      <c r="AJ127" s="13">
        <v>5</v>
      </c>
      <c r="AK127" s="13">
        <v>1</v>
      </c>
      <c r="AL127" s="13">
        <v>106</v>
      </c>
      <c r="AM127" s="13">
        <v>0</v>
      </c>
      <c r="AN127" s="13">
        <v>12</v>
      </c>
      <c r="AO127" s="13">
        <v>61</v>
      </c>
      <c r="AP127" s="13">
        <v>101</v>
      </c>
      <c r="AQ127" s="13">
        <v>73</v>
      </c>
      <c r="AR127" s="13">
        <v>12</v>
      </c>
      <c r="AS127" s="8"/>
    </row>
    <row r="128" spans="1:45" x14ac:dyDescent="0.2">
      <c r="A128" s="23"/>
      <c r="B128" s="23"/>
      <c r="C128" s="23"/>
      <c r="D128" s="14" t="s">
        <v>128</v>
      </c>
      <c r="E128" s="14"/>
      <c r="F128" s="14"/>
      <c r="G128" s="14"/>
      <c r="H128" s="14"/>
      <c r="I128" s="14"/>
      <c r="J128" s="14"/>
      <c r="K128" s="14"/>
      <c r="L128" s="14"/>
      <c r="M128" s="14"/>
      <c r="N128" s="14"/>
      <c r="O128" s="14"/>
      <c r="P128" s="14"/>
      <c r="Q128" s="14"/>
      <c r="R128" s="14"/>
      <c r="S128" s="14"/>
      <c r="T128" s="14"/>
      <c r="U128" s="14"/>
      <c r="V128" s="14"/>
      <c r="W128" s="14"/>
      <c r="X128" s="14"/>
      <c r="Y128" s="15" t="s">
        <v>133</v>
      </c>
      <c r="Z128" s="15" t="s">
        <v>133</v>
      </c>
      <c r="AA128" s="14"/>
      <c r="AB128" s="14"/>
      <c r="AC128" s="14"/>
      <c r="AD128" s="15" t="s">
        <v>129</v>
      </c>
      <c r="AE128" s="14"/>
      <c r="AF128" s="14"/>
      <c r="AG128" s="15" t="s">
        <v>271</v>
      </c>
      <c r="AH128" s="14"/>
      <c r="AI128" s="14"/>
      <c r="AJ128" s="14"/>
      <c r="AK128" s="14"/>
      <c r="AL128" s="15" t="s">
        <v>272</v>
      </c>
      <c r="AM128" s="14"/>
      <c r="AN128" s="14"/>
      <c r="AO128" s="14"/>
      <c r="AP128" s="14"/>
      <c r="AQ128" s="14"/>
      <c r="AR128" s="14"/>
      <c r="AS128" s="8"/>
    </row>
    <row r="129" spans="1:45" x14ac:dyDescent="0.2">
      <c r="A129" s="27"/>
      <c r="B129" s="27"/>
      <c r="C129" s="24" t="s">
        <v>67</v>
      </c>
      <c r="D129" s="12">
        <v>1</v>
      </c>
      <c r="E129" s="12">
        <v>1</v>
      </c>
      <c r="F129" s="12">
        <v>1</v>
      </c>
      <c r="G129" s="12">
        <v>1</v>
      </c>
      <c r="H129" s="12">
        <v>1</v>
      </c>
      <c r="I129" s="12">
        <v>1</v>
      </c>
      <c r="J129" s="12">
        <v>1</v>
      </c>
      <c r="K129" s="12">
        <v>1</v>
      </c>
      <c r="L129" s="12">
        <v>1</v>
      </c>
      <c r="M129" s="12">
        <v>1</v>
      </c>
      <c r="N129" s="12">
        <v>1</v>
      </c>
      <c r="O129" s="12">
        <v>1</v>
      </c>
      <c r="P129" s="12">
        <v>1</v>
      </c>
      <c r="Q129" s="12">
        <v>1</v>
      </c>
      <c r="R129" s="12">
        <v>1</v>
      </c>
      <c r="S129" s="12">
        <v>1</v>
      </c>
      <c r="T129" s="12">
        <v>1</v>
      </c>
      <c r="U129" s="12">
        <v>1</v>
      </c>
      <c r="V129" s="12">
        <v>1</v>
      </c>
      <c r="W129" s="12">
        <v>1</v>
      </c>
      <c r="X129" s="12">
        <v>1</v>
      </c>
      <c r="Y129" s="12">
        <v>1</v>
      </c>
      <c r="Z129" s="12">
        <v>1</v>
      </c>
      <c r="AA129" s="12">
        <v>1</v>
      </c>
      <c r="AB129" s="12">
        <v>1</v>
      </c>
      <c r="AC129" s="12">
        <v>1</v>
      </c>
      <c r="AD129" s="12">
        <v>1</v>
      </c>
      <c r="AE129" s="12">
        <v>1</v>
      </c>
      <c r="AF129" s="12">
        <v>1</v>
      </c>
      <c r="AG129" s="12">
        <v>1</v>
      </c>
      <c r="AH129" s="12">
        <v>1</v>
      </c>
      <c r="AI129" s="12">
        <v>1</v>
      </c>
      <c r="AJ129" s="12">
        <v>1</v>
      </c>
      <c r="AK129" s="12">
        <v>1</v>
      </c>
      <c r="AL129" s="12">
        <v>1</v>
      </c>
      <c r="AM129" s="12">
        <v>1</v>
      </c>
      <c r="AN129" s="12">
        <v>1</v>
      </c>
      <c r="AO129" s="12">
        <v>1</v>
      </c>
      <c r="AP129" s="12">
        <v>1</v>
      </c>
      <c r="AQ129" s="12">
        <v>1</v>
      </c>
      <c r="AR129" s="12">
        <v>1</v>
      </c>
      <c r="AS129" s="8"/>
    </row>
    <row r="130" spans="1:45" x14ac:dyDescent="0.2">
      <c r="A130" s="23"/>
      <c r="B130" s="23"/>
      <c r="C130" s="23"/>
      <c r="D130" s="13">
        <v>1304</v>
      </c>
      <c r="E130" s="13">
        <v>279</v>
      </c>
      <c r="F130" s="13">
        <v>346</v>
      </c>
      <c r="G130" s="13">
        <v>365</v>
      </c>
      <c r="H130" s="13">
        <v>314</v>
      </c>
      <c r="I130" s="13">
        <v>108</v>
      </c>
      <c r="J130" s="13">
        <v>192</v>
      </c>
      <c r="K130" s="13">
        <v>199</v>
      </c>
      <c r="L130" s="13">
        <v>285</v>
      </c>
      <c r="M130" s="13">
        <v>408</v>
      </c>
      <c r="N130" s="13">
        <v>726</v>
      </c>
      <c r="O130" s="13">
        <v>477</v>
      </c>
      <c r="P130" s="13">
        <v>308</v>
      </c>
      <c r="Q130" s="13">
        <v>125</v>
      </c>
      <c r="R130" s="13">
        <v>159</v>
      </c>
      <c r="S130" s="13">
        <v>185</v>
      </c>
      <c r="T130" s="13">
        <v>140</v>
      </c>
      <c r="U130" s="13">
        <v>54</v>
      </c>
      <c r="V130" s="13">
        <v>157</v>
      </c>
      <c r="W130" s="13">
        <v>288</v>
      </c>
      <c r="X130" s="13">
        <v>358</v>
      </c>
      <c r="Y130" s="13">
        <v>229</v>
      </c>
      <c r="Z130" s="13">
        <v>249</v>
      </c>
      <c r="AA130" s="13">
        <v>89</v>
      </c>
      <c r="AB130" s="13">
        <v>9</v>
      </c>
      <c r="AC130" s="13">
        <v>539</v>
      </c>
      <c r="AD130" s="13">
        <v>124</v>
      </c>
      <c r="AE130" s="13">
        <v>25</v>
      </c>
      <c r="AF130" s="13">
        <v>54</v>
      </c>
      <c r="AG130" s="13">
        <v>99</v>
      </c>
      <c r="AH130" s="13">
        <v>34</v>
      </c>
      <c r="AI130" s="13">
        <v>5</v>
      </c>
      <c r="AJ130" s="13">
        <v>16</v>
      </c>
      <c r="AK130" s="13">
        <v>3</v>
      </c>
      <c r="AL130" s="13">
        <v>336</v>
      </c>
      <c r="AM130" s="13">
        <v>3</v>
      </c>
      <c r="AN130" s="13">
        <v>61</v>
      </c>
      <c r="AO130" s="13">
        <v>260</v>
      </c>
      <c r="AP130" s="13">
        <v>496</v>
      </c>
      <c r="AQ130" s="13">
        <v>361</v>
      </c>
      <c r="AR130" s="13">
        <v>37</v>
      </c>
      <c r="AS130" s="8"/>
    </row>
    <row r="131" spans="1:45" x14ac:dyDescent="0.2">
      <c r="A131" s="23"/>
      <c r="B131" s="23"/>
      <c r="C131" s="23"/>
      <c r="D131" s="14" t="s">
        <v>128</v>
      </c>
      <c r="E131" s="14" t="s">
        <v>128</v>
      </c>
      <c r="F131" s="14" t="s">
        <v>128</v>
      </c>
      <c r="G131" s="14" t="s">
        <v>128</v>
      </c>
      <c r="H131" s="14" t="s">
        <v>128</v>
      </c>
      <c r="I131" s="14" t="s">
        <v>128</v>
      </c>
      <c r="J131" s="14" t="s">
        <v>128</v>
      </c>
      <c r="K131" s="14" t="s">
        <v>128</v>
      </c>
      <c r="L131" s="14" t="s">
        <v>128</v>
      </c>
      <c r="M131" s="14" t="s">
        <v>128</v>
      </c>
      <c r="N131" s="14" t="s">
        <v>128</v>
      </c>
      <c r="O131" s="14" t="s">
        <v>128</v>
      </c>
      <c r="P131" s="14" t="s">
        <v>128</v>
      </c>
      <c r="Q131" s="14" t="s">
        <v>128</v>
      </c>
      <c r="R131" s="14" t="s">
        <v>128</v>
      </c>
      <c r="S131" s="14" t="s">
        <v>128</v>
      </c>
      <c r="T131" s="14" t="s">
        <v>128</v>
      </c>
      <c r="U131" s="14" t="s">
        <v>128</v>
      </c>
      <c r="V131" s="14" t="s">
        <v>128</v>
      </c>
      <c r="W131" s="14" t="s">
        <v>128</v>
      </c>
      <c r="X131" s="14" t="s">
        <v>128</v>
      </c>
      <c r="Y131" s="14" t="s">
        <v>128</v>
      </c>
      <c r="Z131" s="14" t="s">
        <v>128</v>
      </c>
      <c r="AA131" s="14" t="s">
        <v>128</v>
      </c>
      <c r="AB131" s="14" t="s">
        <v>128</v>
      </c>
      <c r="AC131" s="14" t="s">
        <v>128</v>
      </c>
      <c r="AD131" s="14" t="s">
        <v>128</v>
      </c>
      <c r="AE131" s="14" t="s">
        <v>128</v>
      </c>
      <c r="AF131" s="14" t="s">
        <v>128</v>
      </c>
      <c r="AG131" s="14" t="s">
        <v>128</v>
      </c>
      <c r="AH131" s="14" t="s">
        <v>128</v>
      </c>
      <c r="AI131" s="14" t="s">
        <v>128</v>
      </c>
      <c r="AJ131" s="14" t="s">
        <v>128</v>
      </c>
      <c r="AK131" s="14" t="s">
        <v>128</v>
      </c>
      <c r="AL131" s="14" t="s">
        <v>128</v>
      </c>
      <c r="AM131" s="14" t="s">
        <v>128</v>
      </c>
      <c r="AN131" s="14" t="s">
        <v>128</v>
      </c>
      <c r="AO131" s="14" t="s">
        <v>128</v>
      </c>
      <c r="AP131" s="14" t="s">
        <v>128</v>
      </c>
      <c r="AQ131" s="14" t="s">
        <v>128</v>
      </c>
      <c r="AR131" s="14" t="s">
        <v>128</v>
      </c>
      <c r="AS131" s="8"/>
    </row>
    <row r="132" spans="1:45" x14ac:dyDescent="0.2">
      <c r="A132" s="27"/>
      <c r="B132" s="24" t="s">
        <v>273</v>
      </c>
      <c r="C132" s="24" t="s">
        <v>127</v>
      </c>
      <c r="D132" s="12">
        <v>0.66765037555329998</v>
      </c>
      <c r="E132" s="12">
        <v>0.64015545766350002</v>
      </c>
      <c r="F132" s="12">
        <v>0.64905992405220003</v>
      </c>
      <c r="G132" s="12">
        <v>0.68701400068959995</v>
      </c>
      <c r="H132" s="12">
        <v>0.69016180343299993</v>
      </c>
      <c r="I132" s="12">
        <v>0.68579774603990007</v>
      </c>
      <c r="J132" s="12">
        <v>0.51202055691990001</v>
      </c>
      <c r="K132" s="12">
        <v>0.66842132487079997</v>
      </c>
      <c r="L132" s="12">
        <v>0.72222189506800005</v>
      </c>
      <c r="M132" s="12">
        <v>0.72989192800370006</v>
      </c>
      <c r="N132" s="12">
        <v>0.67078239798970007</v>
      </c>
      <c r="O132" s="12">
        <v>0.66222421660620001</v>
      </c>
      <c r="P132" s="12">
        <v>0.69933951229239999</v>
      </c>
      <c r="Q132" s="12">
        <v>0.78711949281220006</v>
      </c>
      <c r="R132" s="12">
        <v>0.67413188507019994</v>
      </c>
      <c r="S132" s="12">
        <v>0.63584204923870002</v>
      </c>
      <c r="T132" s="12">
        <v>0.62895657940440008</v>
      </c>
      <c r="U132" s="12">
        <v>0.70061481269289994</v>
      </c>
      <c r="V132" s="12">
        <v>0.56965709072990001</v>
      </c>
      <c r="W132" s="12">
        <v>0.7572835224369</v>
      </c>
      <c r="X132" s="12">
        <v>0.68194732629379995</v>
      </c>
      <c r="Y132" s="12">
        <v>0.62334850210070003</v>
      </c>
      <c r="Z132" s="12">
        <v>0.62239181922529996</v>
      </c>
      <c r="AA132" s="12">
        <v>0.54819803661059996</v>
      </c>
      <c r="AB132" s="12">
        <v>0.52484241662560005</v>
      </c>
      <c r="AC132" s="12">
        <v>0.70984518430959997</v>
      </c>
      <c r="AD132" s="12">
        <v>0.63222638123200003</v>
      </c>
      <c r="AE132" s="12">
        <v>0.62428384323649999</v>
      </c>
      <c r="AF132" s="12">
        <v>0.62394098484860006</v>
      </c>
      <c r="AG132" s="12">
        <v>0.69160136782710002</v>
      </c>
      <c r="AH132" s="12">
        <v>0.75776149500610002</v>
      </c>
      <c r="AI132" s="12">
        <v>0.63112193464910005</v>
      </c>
      <c r="AJ132" s="12">
        <v>0.53061513913430003</v>
      </c>
      <c r="AK132" s="12">
        <v>0.46293466452940002</v>
      </c>
      <c r="AL132" s="12">
        <v>0.60280926463829998</v>
      </c>
      <c r="AM132" s="12">
        <v>0.6215429856593</v>
      </c>
      <c r="AN132" s="12">
        <v>0.76967020643110007</v>
      </c>
      <c r="AO132" s="12">
        <v>0.62352890658710003</v>
      </c>
      <c r="AP132" s="12">
        <v>0.68410451463470001</v>
      </c>
      <c r="AQ132" s="12">
        <v>0.66167116137730009</v>
      </c>
      <c r="AR132" s="12">
        <v>0.61635522569809997</v>
      </c>
      <c r="AS132" s="8"/>
    </row>
    <row r="133" spans="1:45" x14ac:dyDescent="0.2">
      <c r="A133" s="23"/>
      <c r="B133" s="23"/>
      <c r="C133" s="23"/>
      <c r="D133" s="13">
        <v>884</v>
      </c>
      <c r="E133" s="13">
        <v>182</v>
      </c>
      <c r="F133" s="13">
        <v>234</v>
      </c>
      <c r="G133" s="13">
        <v>251</v>
      </c>
      <c r="H133" s="13">
        <v>217</v>
      </c>
      <c r="I133" s="13">
        <v>67</v>
      </c>
      <c r="J133" s="13">
        <v>104</v>
      </c>
      <c r="K133" s="13">
        <v>134</v>
      </c>
      <c r="L133" s="13">
        <v>205</v>
      </c>
      <c r="M133" s="13">
        <v>301</v>
      </c>
      <c r="N133" s="13">
        <v>494</v>
      </c>
      <c r="O133" s="13">
        <v>323</v>
      </c>
      <c r="P133" s="13">
        <v>221</v>
      </c>
      <c r="Q133" s="13">
        <v>100</v>
      </c>
      <c r="R133" s="13">
        <v>110</v>
      </c>
      <c r="S133" s="13">
        <v>121</v>
      </c>
      <c r="T133" s="13">
        <v>84</v>
      </c>
      <c r="U133" s="13">
        <v>35</v>
      </c>
      <c r="V133" s="13">
        <v>94</v>
      </c>
      <c r="W133" s="13">
        <v>216</v>
      </c>
      <c r="X133" s="13">
        <v>254</v>
      </c>
      <c r="Y133" s="13">
        <v>153</v>
      </c>
      <c r="Z133" s="13">
        <v>152</v>
      </c>
      <c r="AA133" s="13">
        <v>47</v>
      </c>
      <c r="AB133" s="13">
        <v>5</v>
      </c>
      <c r="AC133" s="13">
        <v>393</v>
      </c>
      <c r="AD133" s="13">
        <v>82</v>
      </c>
      <c r="AE133" s="13">
        <v>15</v>
      </c>
      <c r="AF133" s="13">
        <v>34</v>
      </c>
      <c r="AG133" s="13">
        <v>67</v>
      </c>
      <c r="AH133" s="13">
        <v>25</v>
      </c>
      <c r="AI133" s="13">
        <v>3</v>
      </c>
      <c r="AJ133" s="13">
        <v>8</v>
      </c>
      <c r="AK133" s="13">
        <v>2</v>
      </c>
      <c r="AL133" s="13">
        <v>206</v>
      </c>
      <c r="AM133" s="13">
        <v>2</v>
      </c>
      <c r="AN133" s="13">
        <v>48</v>
      </c>
      <c r="AO133" s="13">
        <v>165</v>
      </c>
      <c r="AP133" s="13">
        <v>340</v>
      </c>
      <c r="AQ133" s="13">
        <v>248</v>
      </c>
      <c r="AR133" s="13">
        <v>23</v>
      </c>
      <c r="AS133" s="8"/>
    </row>
    <row r="134" spans="1:45" x14ac:dyDescent="0.2">
      <c r="A134" s="23"/>
      <c r="B134" s="23"/>
      <c r="C134" s="23"/>
      <c r="D134" s="14" t="s">
        <v>128</v>
      </c>
      <c r="E134" s="14"/>
      <c r="F134" s="14"/>
      <c r="G134" s="14"/>
      <c r="H134" s="14"/>
      <c r="I134" s="14"/>
      <c r="J134" s="14"/>
      <c r="K134" s="14"/>
      <c r="L134" s="15" t="s">
        <v>148</v>
      </c>
      <c r="M134" s="15" t="s">
        <v>197</v>
      </c>
      <c r="N134" s="14"/>
      <c r="O134" s="14"/>
      <c r="P134" s="14"/>
      <c r="Q134" s="14"/>
      <c r="R134" s="14"/>
      <c r="S134" s="14"/>
      <c r="T134" s="14"/>
      <c r="U134" s="14"/>
      <c r="V134" s="14"/>
      <c r="W134" s="15" t="s">
        <v>137</v>
      </c>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8"/>
    </row>
    <row r="135" spans="1:45" x14ac:dyDescent="0.2">
      <c r="A135" s="27"/>
      <c r="B135" s="27"/>
      <c r="C135" s="24" t="s">
        <v>228</v>
      </c>
      <c r="D135" s="12">
        <v>8.7332947307819986E-2</v>
      </c>
      <c r="E135" s="12">
        <v>8.9443572354319989E-2</v>
      </c>
      <c r="F135" s="12">
        <v>0.10346333681430001</v>
      </c>
      <c r="G135" s="12">
        <v>0.10560905839530001</v>
      </c>
      <c r="H135" s="12">
        <v>4.5586191148919999E-2</v>
      </c>
      <c r="I135" s="12">
        <v>8.9637430437300006E-2</v>
      </c>
      <c r="J135" s="12">
        <v>2.6282571440110002E-2</v>
      </c>
      <c r="K135" s="12">
        <v>8.4592036278009985E-2</v>
      </c>
      <c r="L135" s="12">
        <v>7.0756088926510002E-2</v>
      </c>
      <c r="M135" s="12">
        <v>0.13629304469260001</v>
      </c>
      <c r="N135" s="12">
        <v>9.131017265364999E-2</v>
      </c>
      <c r="O135" s="12">
        <v>8.1255734263140006E-2</v>
      </c>
      <c r="P135" s="12">
        <v>0.15672840548229999</v>
      </c>
      <c r="Q135" s="12">
        <v>5.1748704275159998E-2</v>
      </c>
      <c r="R135" s="12">
        <v>0.12379107855389999</v>
      </c>
      <c r="S135" s="12">
        <v>9.393914820733E-2</v>
      </c>
      <c r="T135" s="12">
        <v>3.5104924605589997E-2</v>
      </c>
      <c r="U135" s="12">
        <v>6.3920120653810003E-2</v>
      </c>
      <c r="V135" s="12">
        <v>2.7991915324870002E-2</v>
      </c>
      <c r="W135" s="12">
        <v>0.17624148913109999</v>
      </c>
      <c r="X135" s="12">
        <v>7.7025207191499995E-2</v>
      </c>
      <c r="Y135" s="12">
        <v>5.8630115632810002E-2</v>
      </c>
      <c r="Z135" s="12">
        <v>4.2853464828579997E-2</v>
      </c>
      <c r="AA135" s="12">
        <v>4.2221318211590003E-2</v>
      </c>
      <c r="AB135" s="12">
        <v>0</v>
      </c>
      <c r="AC135" s="12">
        <v>0.1100035814333</v>
      </c>
      <c r="AD135" s="12">
        <v>4.1603107532760003E-2</v>
      </c>
      <c r="AE135" s="12">
        <v>5.7172620131930002E-2</v>
      </c>
      <c r="AF135" s="12">
        <v>0.1395210641672</v>
      </c>
      <c r="AG135" s="12">
        <v>8.3206472964300005E-2</v>
      </c>
      <c r="AH135" s="12">
        <v>6.7711406666610005E-2</v>
      </c>
      <c r="AI135" s="12">
        <v>0</v>
      </c>
      <c r="AJ135" s="12">
        <v>0.10279902289200001</v>
      </c>
      <c r="AK135" s="12">
        <v>0</v>
      </c>
      <c r="AL135" s="12">
        <v>7.1958024284349997E-2</v>
      </c>
      <c r="AM135" s="12">
        <v>0.23666955590479999</v>
      </c>
      <c r="AN135" s="12">
        <v>0.131571378829</v>
      </c>
      <c r="AO135" s="12">
        <v>8.4777497283150011E-2</v>
      </c>
      <c r="AP135" s="12">
        <v>8.2306992181159999E-2</v>
      </c>
      <c r="AQ135" s="12">
        <v>8.9914851827129993E-2</v>
      </c>
      <c r="AR135" s="12">
        <v>3.1684048341020003E-2</v>
      </c>
      <c r="AS135" s="8"/>
    </row>
    <row r="136" spans="1:45" x14ac:dyDescent="0.2">
      <c r="A136" s="23"/>
      <c r="B136" s="23"/>
      <c r="C136" s="23"/>
      <c r="D136" s="13">
        <v>123</v>
      </c>
      <c r="E136" s="13">
        <v>28</v>
      </c>
      <c r="F136" s="13">
        <v>42</v>
      </c>
      <c r="G136" s="13">
        <v>35</v>
      </c>
      <c r="H136" s="13">
        <v>18</v>
      </c>
      <c r="I136" s="13">
        <v>9</v>
      </c>
      <c r="J136" s="13">
        <v>9</v>
      </c>
      <c r="K136" s="13">
        <v>16</v>
      </c>
      <c r="L136" s="13">
        <v>19</v>
      </c>
      <c r="M136" s="13">
        <v>58</v>
      </c>
      <c r="N136" s="13">
        <v>74</v>
      </c>
      <c r="O136" s="13">
        <v>39</v>
      </c>
      <c r="P136" s="13">
        <v>46</v>
      </c>
      <c r="Q136" s="13">
        <v>9</v>
      </c>
      <c r="R136" s="13">
        <v>17</v>
      </c>
      <c r="S136" s="13">
        <v>16</v>
      </c>
      <c r="T136" s="13">
        <v>7</v>
      </c>
      <c r="U136" s="13">
        <v>3</v>
      </c>
      <c r="V136" s="13">
        <v>8</v>
      </c>
      <c r="W136" s="13">
        <v>47</v>
      </c>
      <c r="X136" s="13">
        <v>35</v>
      </c>
      <c r="Y136" s="13">
        <v>13</v>
      </c>
      <c r="Z136" s="13">
        <v>13</v>
      </c>
      <c r="AA136" s="13">
        <v>6</v>
      </c>
      <c r="AB136" s="13">
        <v>0</v>
      </c>
      <c r="AC136" s="13">
        <v>67</v>
      </c>
      <c r="AD136" s="13">
        <v>8</v>
      </c>
      <c r="AE136" s="13">
        <v>2</v>
      </c>
      <c r="AF136" s="13">
        <v>4</v>
      </c>
      <c r="AG136" s="13">
        <v>7</v>
      </c>
      <c r="AH136" s="13">
        <v>3</v>
      </c>
      <c r="AI136" s="13">
        <v>0</v>
      </c>
      <c r="AJ136" s="13">
        <v>1</v>
      </c>
      <c r="AK136" s="13">
        <v>0</v>
      </c>
      <c r="AL136" s="13">
        <v>26</v>
      </c>
      <c r="AM136" s="13">
        <v>1</v>
      </c>
      <c r="AN136" s="13">
        <v>8</v>
      </c>
      <c r="AO136" s="13">
        <v>25</v>
      </c>
      <c r="AP136" s="13">
        <v>43</v>
      </c>
      <c r="AQ136" s="13">
        <v>34</v>
      </c>
      <c r="AR136" s="13">
        <v>3</v>
      </c>
      <c r="AS136" s="8"/>
    </row>
    <row r="137" spans="1:45" x14ac:dyDescent="0.2">
      <c r="A137" s="23"/>
      <c r="B137" s="23"/>
      <c r="C137" s="23"/>
      <c r="D137" s="14" t="s">
        <v>128</v>
      </c>
      <c r="E137" s="14"/>
      <c r="F137" s="15" t="s">
        <v>132</v>
      </c>
      <c r="G137" s="14"/>
      <c r="H137" s="14"/>
      <c r="I137" s="14"/>
      <c r="J137" s="14"/>
      <c r="K137" s="14"/>
      <c r="L137" s="14"/>
      <c r="M137" s="15" t="s">
        <v>197</v>
      </c>
      <c r="N137" s="14"/>
      <c r="O137" s="14"/>
      <c r="P137" s="15" t="s">
        <v>190</v>
      </c>
      <c r="Q137" s="14"/>
      <c r="R137" s="14"/>
      <c r="S137" s="14"/>
      <c r="T137" s="14"/>
      <c r="U137" s="14"/>
      <c r="V137" s="14"/>
      <c r="W137" s="15" t="s">
        <v>236</v>
      </c>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8"/>
    </row>
    <row r="138" spans="1:45" x14ac:dyDescent="0.2">
      <c r="A138" s="27"/>
      <c r="B138" s="27"/>
      <c r="C138" s="24" t="s">
        <v>230</v>
      </c>
      <c r="D138" s="12">
        <v>0.5803174282454</v>
      </c>
      <c r="E138" s="12">
        <v>0.55071188530920001</v>
      </c>
      <c r="F138" s="12">
        <v>0.54559658723790005</v>
      </c>
      <c r="G138" s="12">
        <v>0.58140494229429995</v>
      </c>
      <c r="H138" s="12">
        <v>0.64457561228409999</v>
      </c>
      <c r="I138" s="12">
        <v>0.59616031560259997</v>
      </c>
      <c r="J138" s="12">
        <v>0.48573798547980002</v>
      </c>
      <c r="K138" s="12">
        <v>0.58382928859280003</v>
      </c>
      <c r="L138" s="12">
        <v>0.65146580614149996</v>
      </c>
      <c r="M138" s="12">
        <v>0.5935988833111</v>
      </c>
      <c r="N138" s="12">
        <v>0.57947222533599996</v>
      </c>
      <c r="O138" s="12">
        <v>0.58096848234310006</v>
      </c>
      <c r="P138" s="12">
        <v>0.54261110681010005</v>
      </c>
      <c r="Q138" s="12">
        <v>0.735370788537</v>
      </c>
      <c r="R138" s="12">
        <v>0.55034080651630002</v>
      </c>
      <c r="S138" s="12">
        <v>0.54190290103140004</v>
      </c>
      <c r="T138" s="12">
        <v>0.59385165479879998</v>
      </c>
      <c r="U138" s="12">
        <v>0.63669469203910001</v>
      </c>
      <c r="V138" s="12">
        <v>0.54166517540500003</v>
      </c>
      <c r="W138" s="12">
        <v>0.58104203330579995</v>
      </c>
      <c r="X138" s="12">
        <v>0.60492211910229998</v>
      </c>
      <c r="Y138" s="12">
        <v>0.56471838646789996</v>
      </c>
      <c r="Z138" s="12">
        <v>0.57953835439669998</v>
      </c>
      <c r="AA138" s="12">
        <v>0.50597671839909997</v>
      </c>
      <c r="AB138" s="12">
        <v>0.52484241662560005</v>
      </c>
      <c r="AC138" s="12">
        <v>0.59984160287629995</v>
      </c>
      <c r="AD138" s="12">
        <v>0.59062327369919998</v>
      </c>
      <c r="AE138" s="12">
        <v>0.56711122310450002</v>
      </c>
      <c r="AF138" s="12">
        <v>0.48441992068130002</v>
      </c>
      <c r="AG138" s="12">
        <v>0.60839489486279996</v>
      </c>
      <c r="AH138" s="12">
        <v>0.69005008833949999</v>
      </c>
      <c r="AI138" s="12">
        <v>0.63112193464910005</v>
      </c>
      <c r="AJ138" s="12">
        <v>0.42781611624229998</v>
      </c>
      <c r="AK138" s="12">
        <v>0.46293466452940002</v>
      </c>
      <c r="AL138" s="12">
        <v>0.530851240354</v>
      </c>
      <c r="AM138" s="12">
        <v>0.38487342975450001</v>
      </c>
      <c r="AN138" s="12">
        <v>0.63809882760210002</v>
      </c>
      <c r="AO138" s="12">
        <v>0.53875140930400001</v>
      </c>
      <c r="AP138" s="12">
        <v>0.60179752245359996</v>
      </c>
      <c r="AQ138" s="12">
        <v>0.57175630955019996</v>
      </c>
      <c r="AR138" s="12">
        <v>0.58467117735709995</v>
      </c>
      <c r="AS138" s="8"/>
    </row>
    <row r="139" spans="1:45" x14ac:dyDescent="0.2">
      <c r="A139" s="23"/>
      <c r="B139" s="23"/>
      <c r="C139" s="23"/>
      <c r="D139" s="13">
        <v>761</v>
      </c>
      <c r="E139" s="13">
        <v>154</v>
      </c>
      <c r="F139" s="13">
        <v>192</v>
      </c>
      <c r="G139" s="13">
        <v>216</v>
      </c>
      <c r="H139" s="13">
        <v>199</v>
      </c>
      <c r="I139" s="13">
        <v>58</v>
      </c>
      <c r="J139" s="13">
        <v>95</v>
      </c>
      <c r="K139" s="13">
        <v>118</v>
      </c>
      <c r="L139" s="13">
        <v>186</v>
      </c>
      <c r="M139" s="13">
        <v>243</v>
      </c>
      <c r="N139" s="13">
        <v>420</v>
      </c>
      <c r="O139" s="13">
        <v>284</v>
      </c>
      <c r="P139" s="13">
        <v>175</v>
      </c>
      <c r="Q139" s="13">
        <v>91</v>
      </c>
      <c r="R139" s="13">
        <v>93</v>
      </c>
      <c r="S139" s="13">
        <v>105</v>
      </c>
      <c r="T139" s="13">
        <v>77</v>
      </c>
      <c r="U139" s="13">
        <v>32</v>
      </c>
      <c r="V139" s="13">
        <v>86</v>
      </c>
      <c r="W139" s="13">
        <v>169</v>
      </c>
      <c r="X139" s="13">
        <v>219</v>
      </c>
      <c r="Y139" s="13">
        <v>140</v>
      </c>
      <c r="Z139" s="13">
        <v>139</v>
      </c>
      <c r="AA139" s="13">
        <v>41</v>
      </c>
      <c r="AB139" s="13">
        <v>5</v>
      </c>
      <c r="AC139" s="13">
        <v>326</v>
      </c>
      <c r="AD139" s="13">
        <v>74</v>
      </c>
      <c r="AE139" s="13">
        <v>13</v>
      </c>
      <c r="AF139" s="13">
        <v>30</v>
      </c>
      <c r="AG139" s="13">
        <v>60</v>
      </c>
      <c r="AH139" s="13">
        <v>22</v>
      </c>
      <c r="AI139" s="13">
        <v>3</v>
      </c>
      <c r="AJ139" s="13">
        <v>7</v>
      </c>
      <c r="AK139" s="13">
        <v>2</v>
      </c>
      <c r="AL139" s="13">
        <v>180</v>
      </c>
      <c r="AM139" s="13">
        <v>1</v>
      </c>
      <c r="AN139" s="13">
        <v>40</v>
      </c>
      <c r="AO139" s="13">
        <v>140</v>
      </c>
      <c r="AP139" s="13">
        <v>297</v>
      </c>
      <c r="AQ139" s="13">
        <v>214</v>
      </c>
      <c r="AR139" s="13">
        <v>20</v>
      </c>
      <c r="AS139" s="8"/>
    </row>
    <row r="140" spans="1:45" x14ac:dyDescent="0.2">
      <c r="A140" s="23"/>
      <c r="B140" s="23"/>
      <c r="C140" s="23"/>
      <c r="D140" s="14" t="s">
        <v>128</v>
      </c>
      <c r="E140" s="14"/>
      <c r="F140" s="14"/>
      <c r="G140" s="14"/>
      <c r="H140" s="14"/>
      <c r="I140" s="14"/>
      <c r="J140" s="14"/>
      <c r="K140" s="14"/>
      <c r="L140" s="15" t="s">
        <v>148</v>
      </c>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8"/>
    </row>
    <row r="141" spans="1:45" x14ac:dyDescent="0.2">
      <c r="A141" s="27"/>
      <c r="B141" s="27"/>
      <c r="C141" s="24" t="s">
        <v>231</v>
      </c>
      <c r="D141" s="12">
        <v>0.2707530819683</v>
      </c>
      <c r="E141" s="12">
        <v>0.28890763837009997</v>
      </c>
      <c r="F141" s="12">
        <v>0.29352276176839998</v>
      </c>
      <c r="G141" s="12">
        <v>0.2523508625402</v>
      </c>
      <c r="H141" s="12">
        <v>0.25062184240590002</v>
      </c>
      <c r="I141" s="12">
        <v>0.24495398362820001</v>
      </c>
      <c r="J141" s="12">
        <v>0.34196674103649999</v>
      </c>
      <c r="K141" s="12">
        <v>0.28268450642030002</v>
      </c>
      <c r="L141" s="12">
        <v>0.2497551946362</v>
      </c>
      <c r="M141" s="12">
        <v>0.24385473050939999</v>
      </c>
      <c r="N141" s="12">
        <v>0.27265587505630001</v>
      </c>
      <c r="O141" s="12">
        <v>0.27111744117870001</v>
      </c>
      <c r="P141" s="12">
        <v>0.23642906753000001</v>
      </c>
      <c r="Q141" s="12">
        <v>0.17175166677170001</v>
      </c>
      <c r="R141" s="12">
        <v>0.31158740013870001</v>
      </c>
      <c r="S141" s="12">
        <v>0.2360345783452</v>
      </c>
      <c r="T141" s="12">
        <v>0.30967367420219999</v>
      </c>
      <c r="U141" s="12">
        <v>0.26000051049240003</v>
      </c>
      <c r="V141" s="12">
        <v>0.38856110008180011</v>
      </c>
      <c r="W141" s="12">
        <v>0.2038829566556</v>
      </c>
      <c r="X141" s="12">
        <v>0.26019404939489998</v>
      </c>
      <c r="Y141" s="12">
        <v>0.26273521578219999</v>
      </c>
      <c r="Z141" s="12">
        <v>0.34724968529099998</v>
      </c>
      <c r="AA141" s="12">
        <v>0.36369808943569998</v>
      </c>
      <c r="AB141" s="12">
        <v>0.3964213230243</v>
      </c>
      <c r="AC141" s="12">
        <v>0.2496633225354</v>
      </c>
      <c r="AD141" s="12">
        <v>0.2460876613304</v>
      </c>
      <c r="AE141" s="12">
        <v>0.28941559160930003</v>
      </c>
      <c r="AF141" s="12">
        <v>0.29069670645439999</v>
      </c>
      <c r="AG141" s="12">
        <v>0.27742245864490001</v>
      </c>
      <c r="AH141" s="12">
        <v>0.22977787916770001</v>
      </c>
      <c r="AI141" s="12">
        <v>0.36887806535090001</v>
      </c>
      <c r="AJ141" s="12">
        <v>0.43353698195380003</v>
      </c>
      <c r="AK141" s="12">
        <v>0</v>
      </c>
      <c r="AL141" s="12">
        <v>0.30981272434689999</v>
      </c>
      <c r="AM141" s="12">
        <v>0.3784570143407</v>
      </c>
      <c r="AN141" s="12">
        <v>0.1555698957943</v>
      </c>
      <c r="AO141" s="12">
        <v>0.33154492546919989</v>
      </c>
      <c r="AP141" s="12">
        <v>0.2462987183898</v>
      </c>
      <c r="AQ141" s="12">
        <v>0.2812329644853</v>
      </c>
      <c r="AR141" s="12">
        <v>0.32587636463589997</v>
      </c>
      <c r="AS141" s="8"/>
    </row>
    <row r="142" spans="1:45" x14ac:dyDescent="0.2">
      <c r="A142" s="23"/>
      <c r="B142" s="23"/>
      <c r="C142" s="23"/>
      <c r="D142" s="13">
        <v>348</v>
      </c>
      <c r="E142" s="13">
        <v>82</v>
      </c>
      <c r="F142" s="13">
        <v>95</v>
      </c>
      <c r="G142" s="13">
        <v>92</v>
      </c>
      <c r="H142" s="13">
        <v>79</v>
      </c>
      <c r="I142" s="13">
        <v>29</v>
      </c>
      <c r="J142" s="13">
        <v>68</v>
      </c>
      <c r="K142" s="13">
        <v>56</v>
      </c>
      <c r="L142" s="13">
        <v>73</v>
      </c>
      <c r="M142" s="13">
        <v>94</v>
      </c>
      <c r="N142" s="13">
        <v>195</v>
      </c>
      <c r="O142" s="13">
        <v>128</v>
      </c>
      <c r="P142" s="13">
        <v>76</v>
      </c>
      <c r="Q142" s="13">
        <v>20</v>
      </c>
      <c r="R142" s="13">
        <v>47</v>
      </c>
      <c r="S142" s="13">
        <v>42</v>
      </c>
      <c r="T142" s="13">
        <v>47</v>
      </c>
      <c r="U142" s="13">
        <v>17</v>
      </c>
      <c r="V142" s="13">
        <v>56</v>
      </c>
      <c r="W142" s="13">
        <v>62</v>
      </c>
      <c r="X142" s="13">
        <v>89</v>
      </c>
      <c r="Y142" s="13">
        <v>57</v>
      </c>
      <c r="Z142" s="13">
        <v>85</v>
      </c>
      <c r="AA142" s="13">
        <v>35</v>
      </c>
      <c r="AB142" s="13">
        <v>3</v>
      </c>
      <c r="AC142" s="13">
        <v>132</v>
      </c>
      <c r="AD142" s="13">
        <v>31</v>
      </c>
      <c r="AE142" s="13">
        <v>7</v>
      </c>
      <c r="AF142" s="13">
        <v>18</v>
      </c>
      <c r="AG142" s="13">
        <v>28</v>
      </c>
      <c r="AH142" s="13">
        <v>8</v>
      </c>
      <c r="AI142" s="13">
        <v>2</v>
      </c>
      <c r="AJ142" s="13">
        <v>7</v>
      </c>
      <c r="AK142" s="13">
        <v>0</v>
      </c>
      <c r="AL142" s="13">
        <v>99</v>
      </c>
      <c r="AM142" s="13">
        <v>1</v>
      </c>
      <c r="AN142" s="13">
        <v>8</v>
      </c>
      <c r="AO142" s="13">
        <v>86</v>
      </c>
      <c r="AP142" s="13">
        <v>127</v>
      </c>
      <c r="AQ142" s="13">
        <v>100</v>
      </c>
      <c r="AR142" s="13">
        <v>8</v>
      </c>
      <c r="AS142" s="8"/>
    </row>
    <row r="143" spans="1:45" x14ac:dyDescent="0.2">
      <c r="A143" s="23"/>
      <c r="B143" s="23"/>
      <c r="C143" s="23"/>
      <c r="D143" s="14" t="s">
        <v>128</v>
      </c>
      <c r="E143" s="14"/>
      <c r="F143" s="14"/>
      <c r="G143" s="14"/>
      <c r="H143" s="14"/>
      <c r="I143" s="14"/>
      <c r="J143" s="14"/>
      <c r="K143" s="14"/>
      <c r="L143" s="14"/>
      <c r="M143" s="14"/>
      <c r="N143" s="14"/>
      <c r="O143" s="14"/>
      <c r="P143" s="14"/>
      <c r="Q143" s="14"/>
      <c r="R143" s="14"/>
      <c r="S143" s="14"/>
      <c r="T143" s="14"/>
      <c r="U143" s="14"/>
      <c r="V143" s="14"/>
      <c r="W143" s="14"/>
      <c r="X143" s="14"/>
      <c r="Y143" s="14"/>
      <c r="Z143" s="15" t="s">
        <v>133</v>
      </c>
      <c r="AA143" s="14"/>
      <c r="AB143" s="14"/>
      <c r="AC143" s="14"/>
      <c r="AD143" s="14"/>
      <c r="AE143" s="14"/>
      <c r="AF143" s="14"/>
      <c r="AG143" s="14"/>
      <c r="AH143" s="14"/>
      <c r="AI143" s="14"/>
      <c r="AJ143" s="14"/>
      <c r="AK143" s="14"/>
      <c r="AL143" s="14"/>
      <c r="AM143" s="14"/>
      <c r="AN143" s="14"/>
      <c r="AO143" s="14"/>
      <c r="AP143" s="14"/>
      <c r="AQ143" s="14"/>
      <c r="AR143" s="14"/>
      <c r="AS143" s="8"/>
    </row>
    <row r="144" spans="1:45" x14ac:dyDescent="0.2">
      <c r="A144" s="27"/>
      <c r="B144" s="27"/>
      <c r="C144" s="24" t="s">
        <v>232</v>
      </c>
      <c r="D144" s="12">
        <v>6.1596542478459998E-2</v>
      </c>
      <c r="E144" s="12">
        <v>7.0936903966419995E-2</v>
      </c>
      <c r="F144" s="12">
        <v>5.7417314179409998E-2</v>
      </c>
      <c r="G144" s="12">
        <v>6.0635136770170003E-2</v>
      </c>
      <c r="H144" s="12">
        <v>5.9216354161150002E-2</v>
      </c>
      <c r="I144" s="12">
        <v>6.9248270331919992E-2</v>
      </c>
      <c r="J144" s="12">
        <v>0.14601270204360001</v>
      </c>
      <c r="K144" s="12">
        <v>4.8894168708920001E-2</v>
      </c>
      <c r="L144" s="12">
        <v>2.8022910295849999E-2</v>
      </c>
      <c r="M144" s="12">
        <v>2.625334148686E-2</v>
      </c>
      <c r="N144" s="12">
        <v>5.6561726954019988E-2</v>
      </c>
      <c r="O144" s="12">
        <v>6.6658342215019997E-2</v>
      </c>
      <c r="P144" s="12">
        <v>6.4231420177589996E-2</v>
      </c>
      <c r="Q144" s="12">
        <v>4.1128840416069998E-2</v>
      </c>
      <c r="R144" s="12">
        <v>1.428071479111E-2</v>
      </c>
      <c r="S144" s="12">
        <v>0.1281233724161</v>
      </c>
      <c r="T144" s="12">
        <v>6.1369746393400003E-2</v>
      </c>
      <c r="U144" s="12">
        <v>3.9384676814690003E-2</v>
      </c>
      <c r="V144" s="12">
        <v>4.1781809188359997E-2</v>
      </c>
      <c r="W144" s="12">
        <v>3.8833520907560003E-2</v>
      </c>
      <c r="X144" s="12">
        <v>5.7858624311330001E-2</v>
      </c>
      <c r="Y144" s="12">
        <v>0.1139162821171</v>
      </c>
      <c r="Z144" s="12">
        <v>3.035849548373E-2</v>
      </c>
      <c r="AA144" s="12">
        <v>8.8103873953679995E-2</v>
      </c>
      <c r="AB144" s="12">
        <v>7.8736260350169993E-2</v>
      </c>
      <c r="AC144" s="12">
        <v>4.0491493154979998E-2</v>
      </c>
      <c r="AD144" s="12">
        <v>0.1216859574377</v>
      </c>
      <c r="AE144" s="12">
        <v>8.6300565154270009E-2</v>
      </c>
      <c r="AF144" s="12">
        <v>8.5362308697010003E-2</v>
      </c>
      <c r="AG144" s="12">
        <v>3.0976173528049999E-2</v>
      </c>
      <c r="AH144" s="12">
        <v>1.246062582625E-2</v>
      </c>
      <c r="AI144" s="12">
        <v>0</v>
      </c>
      <c r="AJ144" s="12">
        <v>3.5847878911919998E-2</v>
      </c>
      <c r="AK144" s="12">
        <v>0.53706533547059998</v>
      </c>
      <c r="AL144" s="12">
        <v>8.7378011014740006E-2</v>
      </c>
      <c r="AM144" s="12">
        <v>0</v>
      </c>
      <c r="AN144" s="12">
        <v>7.4759897774619999E-2</v>
      </c>
      <c r="AO144" s="12">
        <v>4.4926167943679998E-2</v>
      </c>
      <c r="AP144" s="12">
        <v>6.9596766975489999E-2</v>
      </c>
      <c r="AQ144" s="12">
        <v>5.7095874137419997E-2</v>
      </c>
      <c r="AR144" s="12">
        <v>5.7768409666030002E-2</v>
      </c>
      <c r="AS144" s="8"/>
    </row>
    <row r="145" spans="1:45" x14ac:dyDescent="0.2">
      <c r="A145" s="23"/>
      <c r="B145" s="23"/>
      <c r="C145" s="23"/>
      <c r="D145" s="13">
        <v>63</v>
      </c>
      <c r="E145" s="13">
        <v>12</v>
      </c>
      <c r="F145" s="13">
        <v>14</v>
      </c>
      <c r="G145" s="13">
        <v>19</v>
      </c>
      <c r="H145" s="13">
        <v>18</v>
      </c>
      <c r="I145" s="13">
        <v>11</v>
      </c>
      <c r="J145" s="13">
        <v>19</v>
      </c>
      <c r="K145" s="13">
        <v>8</v>
      </c>
      <c r="L145" s="13">
        <v>7</v>
      </c>
      <c r="M145" s="13">
        <v>11</v>
      </c>
      <c r="N145" s="13">
        <v>36</v>
      </c>
      <c r="O145" s="13">
        <v>21</v>
      </c>
      <c r="P145" s="13">
        <v>11</v>
      </c>
      <c r="Q145" s="13">
        <v>5</v>
      </c>
      <c r="R145" s="13">
        <v>3</v>
      </c>
      <c r="S145" s="13">
        <v>19</v>
      </c>
      <c r="T145" s="13">
        <v>7</v>
      </c>
      <c r="U145" s="13">
        <v>2</v>
      </c>
      <c r="V145" s="13">
        <v>6</v>
      </c>
      <c r="W145" s="13">
        <v>11</v>
      </c>
      <c r="X145" s="13">
        <v>14</v>
      </c>
      <c r="Y145" s="13">
        <v>18</v>
      </c>
      <c r="Z145" s="13">
        <v>8</v>
      </c>
      <c r="AA145" s="13">
        <v>6</v>
      </c>
      <c r="AB145" s="13">
        <v>1</v>
      </c>
      <c r="AC145" s="13">
        <v>14</v>
      </c>
      <c r="AD145" s="13">
        <v>9</v>
      </c>
      <c r="AE145" s="13">
        <v>3</v>
      </c>
      <c r="AF145" s="13">
        <v>1</v>
      </c>
      <c r="AG145" s="13">
        <v>4</v>
      </c>
      <c r="AH145" s="13">
        <v>1</v>
      </c>
      <c r="AI145" s="13">
        <v>0</v>
      </c>
      <c r="AJ145" s="13">
        <v>1</v>
      </c>
      <c r="AK145" s="13">
        <v>1</v>
      </c>
      <c r="AL145" s="13">
        <v>27</v>
      </c>
      <c r="AM145" s="13">
        <v>0</v>
      </c>
      <c r="AN145" s="13">
        <v>5</v>
      </c>
      <c r="AO145" s="13">
        <v>9</v>
      </c>
      <c r="AP145" s="13">
        <v>25</v>
      </c>
      <c r="AQ145" s="13">
        <v>13</v>
      </c>
      <c r="AR145" s="13">
        <v>4</v>
      </c>
      <c r="AS145" s="8"/>
    </row>
    <row r="146" spans="1:45" x14ac:dyDescent="0.2">
      <c r="A146" s="23"/>
      <c r="B146" s="23"/>
      <c r="C146" s="23"/>
      <c r="D146" s="14" t="s">
        <v>128</v>
      </c>
      <c r="E146" s="14"/>
      <c r="F146" s="14"/>
      <c r="G146" s="14"/>
      <c r="H146" s="14"/>
      <c r="I146" s="14"/>
      <c r="J146" s="15" t="s">
        <v>136</v>
      </c>
      <c r="K146" s="14"/>
      <c r="L146" s="14"/>
      <c r="M146" s="14"/>
      <c r="N146" s="14"/>
      <c r="O146" s="14"/>
      <c r="P146" s="14"/>
      <c r="Q146" s="14"/>
      <c r="R146" s="14"/>
      <c r="S146" s="15" t="s">
        <v>274</v>
      </c>
      <c r="T146" s="14"/>
      <c r="U146" s="14"/>
      <c r="V146" s="14"/>
      <c r="W146" s="14"/>
      <c r="X146" s="14"/>
      <c r="Y146" s="15" t="s">
        <v>132</v>
      </c>
      <c r="Z146" s="14"/>
      <c r="AA146" s="14"/>
      <c r="AB146" s="14"/>
      <c r="AC146" s="14"/>
      <c r="AD146" s="14"/>
      <c r="AE146" s="14"/>
      <c r="AF146" s="14"/>
      <c r="AG146" s="14"/>
      <c r="AH146" s="14"/>
      <c r="AI146" s="14"/>
      <c r="AJ146" s="14"/>
      <c r="AK146" s="15" t="s">
        <v>275</v>
      </c>
      <c r="AL146" s="14"/>
      <c r="AM146" s="14"/>
      <c r="AN146" s="14"/>
      <c r="AO146" s="14"/>
      <c r="AP146" s="14"/>
      <c r="AQ146" s="14"/>
      <c r="AR146" s="14"/>
      <c r="AS146" s="8"/>
    </row>
    <row r="147" spans="1:45" x14ac:dyDescent="0.2">
      <c r="A147" s="27"/>
      <c r="B147" s="27"/>
      <c r="C147" s="24" t="s">
        <v>141</v>
      </c>
      <c r="D147" s="12">
        <v>0.33234962444670002</v>
      </c>
      <c r="E147" s="12">
        <v>0.35984454233649998</v>
      </c>
      <c r="F147" s="12">
        <v>0.35094007594780002</v>
      </c>
      <c r="G147" s="12">
        <v>0.3129859993104</v>
      </c>
      <c r="H147" s="12">
        <v>0.30983819656700001</v>
      </c>
      <c r="I147" s="12">
        <v>0.31420225396009999</v>
      </c>
      <c r="J147" s="12">
        <v>0.48797944308010011</v>
      </c>
      <c r="K147" s="12">
        <v>0.33157867512919997</v>
      </c>
      <c r="L147" s="12">
        <v>0.277778104932</v>
      </c>
      <c r="M147" s="12">
        <v>0.27010807199629999</v>
      </c>
      <c r="N147" s="12">
        <v>0.32921760201029998</v>
      </c>
      <c r="O147" s="12">
        <v>0.33777578339379999</v>
      </c>
      <c r="P147" s="12">
        <v>0.30066048770760001</v>
      </c>
      <c r="Q147" s="12">
        <v>0.21288050718779999</v>
      </c>
      <c r="R147" s="12">
        <v>0.32586811492979989</v>
      </c>
      <c r="S147" s="12">
        <v>0.36415795076129998</v>
      </c>
      <c r="T147" s="12">
        <v>0.37104342059560003</v>
      </c>
      <c r="U147" s="12">
        <v>0.29938518730710001</v>
      </c>
      <c r="V147" s="12">
        <v>0.43034290927009999</v>
      </c>
      <c r="W147" s="12">
        <v>0.2427164775631</v>
      </c>
      <c r="X147" s="12">
        <v>0.3180526737062</v>
      </c>
      <c r="Y147" s="12">
        <v>0.37665149789930003</v>
      </c>
      <c r="Z147" s="12">
        <v>0.37760818077469999</v>
      </c>
      <c r="AA147" s="12">
        <v>0.45180196338939999</v>
      </c>
      <c r="AB147" s="12">
        <v>0.47515758337449998</v>
      </c>
      <c r="AC147" s="12">
        <v>0.29015481569040003</v>
      </c>
      <c r="AD147" s="12">
        <v>0.36777361876800002</v>
      </c>
      <c r="AE147" s="12">
        <v>0.37571615676350001</v>
      </c>
      <c r="AF147" s="12">
        <v>0.3760590151514</v>
      </c>
      <c r="AG147" s="12">
        <v>0.30839863217289998</v>
      </c>
      <c r="AH147" s="12">
        <v>0.24223850499390001</v>
      </c>
      <c r="AI147" s="12">
        <v>0.36887806535090001</v>
      </c>
      <c r="AJ147" s="12">
        <v>0.46938486086570003</v>
      </c>
      <c r="AK147" s="12">
        <v>0.53706533547059998</v>
      </c>
      <c r="AL147" s="12">
        <v>0.39719073536170002</v>
      </c>
      <c r="AM147" s="12">
        <v>0.3784570143407</v>
      </c>
      <c r="AN147" s="12">
        <v>0.23032979356889999</v>
      </c>
      <c r="AO147" s="12">
        <v>0.37647109341290003</v>
      </c>
      <c r="AP147" s="12">
        <v>0.31589548536529999</v>
      </c>
      <c r="AQ147" s="12">
        <v>0.33832883862270002</v>
      </c>
      <c r="AR147" s="12">
        <v>0.38364477430190003</v>
      </c>
      <c r="AS147" s="8"/>
    </row>
    <row r="148" spans="1:45" x14ac:dyDescent="0.2">
      <c r="A148" s="23"/>
      <c r="B148" s="23"/>
      <c r="C148" s="23"/>
      <c r="D148" s="13">
        <v>411</v>
      </c>
      <c r="E148" s="13">
        <v>94</v>
      </c>
      <c r="F148" s="13">
        <v>109</v>
      </c>
      <c r="G148" s="13">
        <v>111</v>
      </c>
      <c r="H148" s="13">
        <v>97</v>
      </c>
      <c r="I148" s="13">
        <v>40</v>
      </c>
      <c r="J148" s="13">
        <v>87</v>
      </c>
      <c r="K148" s="13">
        <v>64</v>
      </c>
      <c r="L148" s="13">
        <v>80</v>
      </c>
      <c r="M148" s="13">
        <v>105</v>
      </c>
      <c r="N148" s="13">
        <v>231</v>
      </c>
      <c r="O148" s="13">
        <v>149</v>
      </c>
      <c r="P148" s="13">
        <v>87</v>
      </c>
      <c r="Q148" s="13">
        <v>25</v>
      </c>
      <c r="R148" s="13">
        <v>50</v>
      </c>
      <c r="S148" s="13">
        <v>61</v>
      </c>
      <c r="T148" s="13">
        <v>54</v>
      </c>
      <c r="U148" s="13">
        <v>19</v>
      </c>
      <c r="V148" s="13">
        <v>62</v>
      </c>
      <c r="W148" s="13">
        <v>73</v>
      </c>
      <c r="X148" s="13">
        <v>103</v>
      </c>
      <c r="Y148" s="13">
        <v>75</v>
      </c>
      <c r="Z148" s="13">
        <v>93</v>
      </c>
      <c r="AA148" s="13">
        <v>41</v>
      </c>
      <c r="AB148" s="13">
        <v>4</v>
      </c>
      <c r="AC148" s="13">
        <v>146</v>
      </c>
      <c r="AD148" s="13">
        <v>40</v>
      </c>
      <c r="AE148" s="13">
        <v>10</v>
      </c>
      <c r="AF148" s="13">
        <v>19</v>
      </c>
      <c r="AG148" s="13">
        <v>32</v>
      </c>
      <c r="AH148" s="13">
        <v>9</v>
      </c>
      <c r="AI148" s="13">
        <v>2</v>
      </c>
      <c r="AJ148" s="13">
        <v>8</v>
      </c>
      <c r="AK148" s="13">
        <v>1</v>
      </c>
      <c r="AL148" s="13">
        <v>126</v>
      </c>
      <c r="AM148" s="13">
        <v>1</v>
      </c>
      <c r="AN148" s="13">
        <v>13</v>
      </c>
      <c r="AO148" s="13">
        <v>95</v>
      </c>
      <c r="AP148" s="13">
        <v>152</v>
      </c>
      <c r="AQ148" s="13">
        <v>113</v>
      </c>
      <c r="AR148" s="13">
        <v>12</v>
      </c>
      <c r="AS148" s="8"/>
    </row>
    <row r="149" spans="1:45" x14ac:dyDescent="0.2">
      <c r="A149" s="23"/>
      <c r="B149" s="23"/>
      <c r="C149" s="23"/>
      <c r="D149" s="14" t="s">
        <v>128</v>
      </c>
      <c r="E149" s="14"/>
      <c r="F149" s="14"/>
      <c r="G149" s="14"/>
      <c r="H149" s="14"/>
      <c r="I149" s="14"/>
      <c r="J149" s="15" t="s">
        <v>136</v>
      </c>
      <c r="K149" s="14"/>
      <c r="L149" s="14"/>
      <c r="M149" s="14"/>
      <c r="N149" s="14"/>
      <c r="O149" s="14"/>
      <c r="P149" s="14"/>
      <c r="Q149" s="14"/>
      <c r="R149" s="14"/>
      <c r="S149" s="14"/>
      <c r="T149" s="14"/>
      <c r="U149" s="14"/>
      <c r="V149" s="14"/>
      <c r="W149" s="14"/>
      <c r="X149" s="14"/>
      <c r="Y149" s="14"/>
      <c r="Z149" s="14"/>
      <c r="AA149" s="15" t="s">
        <v>133</v>
      </c>
      <c r="AB149" s="14"/>
      <c r="AC149" s="14"/>
      <c r="AD149" s="14"/>
      <c r="AE149" s="14"/>
      <c r="AF149" s="14"/>
      <c r="AG149" s="14"/>
      <c r="AH149" s="14"/>
      <c r="AI149" s="14"/>
      <c r="AJ149" s="14"/>
      <c r="AK149" s="14"/>
      <c r="AL149" s="14"/>
      <c r="AM149" s="14"/>
      <c r="AN149" s="14"/>
      <c r="AO149" s="14"/>
      <c r="AP149" s="14"/>
      <c r="AQ149" s="14"/>
      <c r="AR149" s="14"/>
      <c r="AS149" s="8"/>
    </row>
    <row r="150" spans="1:45" x14ac:dyDescent="0.2">
      <c r="A150" s="27"/>
      <c r="B150" s="27"/>
      <c r="C150" s="24" t="s">
        <v>67</v>
      </c>
      <c r="D150" s="12">
        <v>1</v>
      </c>
      <c r="E150" s="12">
        <v>1</v>
      </c>
      <c r="F150" s="12">
        <v>1</v>
      </c>
      <c r="G150" s="12">
        <v>1</v>
      </c>
      <c r="H150" s="12">
        <v>1</v>
      </c>
      <c r="I150" s="12">
        <v>1</v>
      </c>
      <c r="J150" s="12">
        <v>1</v>
      </c>
      <c r="K150" s="12">
        <v>1</v>
      </c>
      <c r="L150" s="12">
        <v>1</v>
      </c>
      <c r="M150" s="12">
        <v>1</v>
      </c>
      <c r="N150" s="12">
        <v>1</v>
      </c>
      <c r="O150" s="12">
        <v>1</v>
      </c>
      <c r="P150" s="12">
        <v>1</v>
      </c>
      <c r="Q150" s="12">
        <v>1</v>
      </c>
      <c r="R150" s="12">
        <v>1</v>
      </c>
      <c r="S150" s="12">
        <v>1</v>
      </c>
      <c r="T150" s="12">
        <v>1</v>
      </c>
      <c r="U150" s="12">
        <v>1</v>
      </c>
      <c r="V150" s="12">
        <v>1</v>
      </c>
      <c r="W150" s="12">
        <v>1</v>
      </c>
      <c r="X150" s="12">
        <v>1</v>
      </c>
      <c r="Y150" s="12">
        <v>1</v>
      </c>
      <c r="Z150" s="12">
        <v>1</v>
      </c>
      <c r="AA150" s="12">
        <v>1</v>
      </c>
      <c r="AB150" s="12">
        <v>1</v>
      </c>
      <c r="AC150" s="12">
        <v>1</v>
      </c>
      <c r="AD150" s="12">
        <v>1</v>
      </c>
      <c r="AE150" s="12">
        <v>1</v>
      </c>
      <c r="AF150" s="12">
        <v>1</v>
      </c>
      <c r="AG150" s="12">
        <v>1</v>
      </c>
      <c r="AH150" s="12">
        <v>1</v>
      </c>
      <c r="AI150" s="12">
        <v>1</v>
      </c>
      <c r="AJ150" s="12">
        <v>1</v>
      </c>
      <c r="AK150" s="12">
        <v>1</v>
      </c>
      <c r="AL150" s="12">
        <v>1</v>
      </c>
      <c r="AM150" s="12">
        <v>1</v>
      </c>
      <c r="AN150" s="12">
        <v>1</v>
      </c>
      <c r="AO150" s="12">
        <v>1</v>
      </c>
      <c r="AP150" s="12">
        <v>1</v>
      </c>
      <c r="AQ150" s="12">
        <v>1</v>
      </c>
      <c r="AR150" s="12">
        <v>1</v>
      </c>
      <c r="AS150" s="8"/>
    </row>
    <row r="151" spans="1:45" x14ac:dyDescent="0.2">
      <c r="A151" s="23"/>
      <c r="B151" s="23"/>
      <c r="C151" s="23"/>
      <c r="D151" s="13">
        <v>1295</v>
      </c>
      <c r="E151" s="13">
        <v>276</v>
      </c>
      <c r="F151" s="13">
        <v>343</v>
      </c>
      <c r="G151" s="13">
        <v>362</v>
      </c>
      <c r="H151" s="13">
        <v>314</v>
      </c>
      <c r="I151" s="13">
        <v>107</v>
      </c>
      <c r="J151" s="13">
        <v>191</v>
      </c>
      <c r="K151" s="13">
        <v>198</v>
      </c>
      <c r="L151" s="13">
        <v>285</v>
      </c>
      <c r="M151" s="13">
        <v>406</v>
      </c>
      <c r="N151" s="13">
        <v>725</v>
      </c>
      <c r="O151" s="13">
        <v>472</v>
      </c>
      <c r="P151" s="13">
        <v>308</v>
      </c>
      <c r="Q151" s="13">
        <v>125</v>
      </c>
      <c r="R151" s="13">
        <v>160</v>
      </c>
      <c r="S151" s="13">
        <v>182</v>
      </c>
      <c r="T151" s="13">
        <v>138</v>
      </c>
      <c r="U151" s="13">
        <v>54</v>
      </c>
      <c r="V151" s="13">
        <v>156</v>
      </c>
      <c r="W151" s="13">
        <v>289</v>
      </c>
      <c r="X151" s="13">
        <v>357</v>
      </c>
      <c r="Y151" s="13">
        <v>228</v>
      </c>
      <c r="Z151" s="13">
        <v>245</v>
      </c>
      <c r="AA151" s="13">
        <v>88</v>
      </c>
      <c r="AB151" s="13">
        <v>9</v>
      </c>
      <c r="AC151" s="13">
        <v>539</v>
      </c>
      <c r="AD151" s="13">
        <v>122</v>
      </c>
      <c r="AE151" s="13">
        <v>25</v>
      </c>
      <c r="AF151" s="13">
        <v>53</v>
      </c>
      <c r="AG151" s="13">
        <v>99</v>
      </c>
      <c r="AH151" s="13">
        <v>34</v>
      </c>
      <c r="AI151" s="13">
        <v>5</v>
      </c>
      <c r="AJ151" s="13">
        <v>16</v>
      </c>
      <c r="AK151" s="13">
        <v>3</v>
      </c>
      <c r="AL151" s="13">
        <v>332</v>
      </c>
      <c r="AM151" s="13">
        <v>3</v>
      </c>
      <c r="AN151" s="13">
        <v>61</v>
      </c>
      <c r="AO151" s="13">
        <v>260</v>
      </c>
      <c r="AP151" s="13">
        <v>492</v>
      </c>
      <c r="AQ151" s="13">
        <v>361</v>
      </c>
      <c r="AR151" s="13">
        <v>35</v>
      </c>
      <c r="AS151" s="8"/>
    </row>
    <row r="152" spans="1:45" x14ac:dyDescent="0.2">
      <c r="A152" s="23"/>
      <c r="B152" s="23"/>
      <c r="C152" s="23"/>
      <c r="D152" s="14" t="s">
        <v>128</v>
      </c>
      <c r="E152" s="14" t="s">
        <v>128</v>
      </c>
      <c r="F152" s="14" t="s">
        <v>128</v>
      </c>
      <c r="G152" s="14" t="s">
        <v>128</v>
      </c>
      <c r="H152" s="14" t="s">
        <v>128</v>
      </c>
      <c r="I152" s="14" t="s">
        <v>128</v>
      </c>
      <c r="J152" s="14" t="s">
        <v>128</v>
      </c>
      <c r="K152" s="14" t="s">
        <v>128</v>
      </c>
      <c r="L152" s="14" t="s">
        <v>128</v>
      </c>
      <c r="M152" s="14" t="s">
        <v>128</v>
      </c>
      <c r="N152" s="14" t="s">
        <v>128</v>
      </c>
      <c r="O152" s="14" t="s">
        <v>128</v>
      </c>
      <c r="P152" s="14" t="s">
        <v>128</v>
      </c>
      <c r="Q152" s="14" t="s">
        <v>128</v>
      </c>
      <c r="R152" s="14" t="s">
        <v>128</v>
      </c>
      <c r="S152" s="14" t="s">
        <v>128</v>
      </c>
      <c r="T152" s="14" t="s">
        <v>128</v>
      </c>
      <c r="U152" s="14" t="s">
        <v>128</v>
      </c>
      <c r="V152" s="14" t="s">
        <v>128</v>
      </c>
      <c r="W152" s="14" t="s">
        <v>128</v>
      </c>
      <c r="X152" s="14" t="s">
        <v>128</v>
      </c>
      <c r="Y152" s="14" t="s">
        <v>128</v>
      </c>
      <c r="Z152" s="14" t="s">
        <v>128</v>
      </c>
      <c r="AA152" s="14" t="s">
        <v>128</v>
      </c>
      <c r="AB152" s="14" t="s">
        <v>128</v>
      </c>
      <c r="AC152" s="14" t="s">
        <v>128</v>
      </c>
      <c r="AD152" s="14" t="s">
        <v>128</v>
      </c>
      <c r="AE152" s="14" t="s">
        <v>128</v>
      </c>
      <c r="AF152" s="14" t="s">
        <v>128</v>
      </c>
      <c r="AG152" s="14" t="s">
        <v>128</v>
      </c>
      <c r="AH152" s="14" t="s">
        <v>128</v>
      </c>
      <c r="AI152" s="14" t="s">
        <v>128</v>
      </c>
      <c r="AJ152" s="14" t="s">
        <v>128</v>
      </c>
      <c r="AK152" s="14" t="s">
        <v>128</v>
      </c>
      <c r="AL152" s="14" t="s">
        <v>128</v>
      </c>
      <c r="AM152" s="14" t="s">
        <v>128</v>
      </c>
      <c r="AN152" s="14" t="s">
        <v>128</v>
      </c>
      <c r="AO152" s="14" t="s">
        <v>128</v>
      </c>
      <c r="AP152" s="14" t="s">
        <v>128</v>
      </c>
      <c r="AQ152" s="14" t="s">
        <v>128</v>
      </c>
      <c r="AR152" s="14" t="s">
        <v>128</v>
      </c>
      <c r="AS152" s="8"/>
    </row>
    <row r="153" spans="1:45" x14ac:dyDescent="0.2">
      <c r="A153" s="16" t="s">
        <v>276</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row>
    <row r="154" spans="1:45" x14ac:dyDescent="0.2">
      <c r="A154" s="18" t="s">
        <v>144</v>
      </c>
    </row>
  </sheetData>
  <mergeCells count="67">
    <mergeCell ref="C147:C149"/>
    <mergeCell ref="C150:C152"/>
    <mergeCell ref="B6:B26"/>
    <mergeCell ref="B27:B47"/>
    <mergeCell ref="B48:B68"/>
    <mergeCell ref="B69:B89"/>
    <mergeCell ref="B90:B110"/>
    <mergeCell ref="B111:B131"/>
    <mergeCell ref="B132:B152"/>
    <mergeCell ref="C132:C134"/>
    <mergeCell ref="C135:C137"/>
    <mergeCell ref="C138:C140"/>
    <mergeCell ref="C141:C143"/>
    <mergeCell ref="C144:C146"/>
    <mergeCell ref="C117:C119"/>
    <mergeCell ref="C120:C122"/>
    <mergeCell ref="C96:C98"/>
    <mergeCell ref="C99:C101"/>
    <mergeCell ref="C123:C125"/>
    <mergeCell ref="C126:C128"/>
    <mergeCell ref="C129:C131"/>
    <mergeCell ref="C102:C104"/>
    <mergeCell ref="C105:C107"/>
    <mergeCell ref="C108:C110"/>
    <mergeCell ref="C111:C113"/>
    <mergeCell ref="C114:C116"/>
    <mergeCell ref="C81:C83"/>
    <mergeCell ref="C84:C86"/>
    <mergeCell ref="C87:C89"/>
    <mergeCell ref="C90:C92"/>
    <mergeCell ref="C93:C95"/>
    <mergeCell ref="C66:C68"/>
    <mergeCell ref="C69:C71"/>
    <mergeCell ref="C72:C74"/>
    <mergeCell ref="C75:C77"/>
    <mergeCell ref="C78:C80"/>
    <mergeCell ref="C51:C53"/>
    <mergeCell ref="C54:C56"/>
    <mergeCell ref="C57:C59"/>
    <mergeCell ref="C60:C62"/>
    <mergeCell ref="C63:C65"/>
    <mergeCell ref="C36:C38"/>
    <mergeCell ref="C39:C41"/>
    <mergeCell ref="C42:C44"/>
    <mergeCell ref="C45:C47"/>
    <mergeCell ref="C48:C50"/>
    <mergeCell ref="C21:C23"/>
    <mergeCell ref="C24:C26"/>
    <mergeCell ref="C27:C29"/>
    <mergeCell ref="C30:C32"/>
    <mergeCell ref="C33:C35"/>
    <mergeCell ref="AO2:AQ2"/>
    <mergeCell ref="A2:D2"/>
    <mergeCell ref="A3:C5"/>
    <mergeCell ref="C6:C8"/>
    <mergeCell ref="C9:C11"/>
    <mergeCell ref="A6:A152"/>
    <mergeCell ref="AM3:AR3"/>
    <mergeCell ref="E3:H3"/>
    <mergeCell ref="I3:M3"/>
    <mergeCell ref="N3:O3"/>
    <mergeCell ref="P3:V3"/>
    <mergeCell ref="W3:AB3"/>
    <mergeCell ref="AC3:AL3"/>
    <mergeCell ref="C12:C14"/>
    <mergeCell ref="C15:C17"/>
    <mergeCell ref="C18:C20"/>
  </mergeCells>
  <hyperlinks>
    <hyperlink ref="A1" location="'TOC'!A1:A1" display="Back to TOC"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154"/>
  <sheetViews>
    <sheetView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8.83203125" defaultRowHeight="15" x14ac:dyDescent="0.2"/>
  <cols>
    <col min="1" max="1" width="50" style="1" customWidth="1"/>
    <col min="2" max="2" width="25" style="1" bestFit="1" customWidth="1"/>
    <col min="3" max="3" width="19.6640625" style="1" bestFit="1" customWidth="1"/>
    <col min="4" max="44" width="12.6640625" style="1" customWidth="1"/>
  </cols>
  <sheetData>
    <row r="1" spans="1:45"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8"/>
    </row>
    <row r="2" spans="1:45" ht="36" customHeight="1" x14ac:dyDescent="0.2">
      <c r="A2" s="21" t="s">
        <v>277</v>
      </c>
      <c r="B2" s="20"/>
      <c r="C2" s="20"/>
      <c r="D2" s="2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10"/>
      <c r="AS2" s="8"/>
    </row>
    <row r="3" spans="1:45" ht="37" customHeight="1" x14ac:dyDescent="0.2">
      <c r="A3" s="22"/>
      <c r="B3" s="20"/>
      <c r="C3" s="20"/>
      <c r="D3" s="11" t="s">
        <v>67</v>
      </c>
      <c r="E3" s="25" t="s">
        <v>68</v>
      </c>
      <c r="F3" s="20"/>
      <c r="G3" s="20"/>
      <c r="H3" s="20"/>
      <c r="I3" s="25" t="s">
        <v>69</v>
      </c>
      <c r="J3" s="20"/>
      <c r="K3" s="20"/>
      <c r="L3" s="20"/>
      <c r="M3" s="20"/>
      <c r="N3" s="25" t="s">
        <v>70</v>
      </c>
      <c r="O3" s="20"/>
      <c r="P3" s="25" t="s">
        <v>71</v>
      </c>
      <c r="Q3" s="20"/>
      <c r="R3" s="20"/>
      <c r="S3" s="20"/>
      <c r="T3" s="20"/>
      <c r="U3" s="20"/>
      <c r="V3" s="20"/>
      <c r="W3" s="25" t="s">
        <v>72</v>
      </c>
      <c r="X3" s="20"/>
      <c r="Y3" s="20"/>
      <c r="Z3" s="20"/>
      <c r="AA3" s="20"/>
      <c r="AB3" s="20"/>
      <c r="AC3" s="25" t="s">
        <v>73</v>
      </c>
      <c r="AD3" s="20"/>
      <c r="AE3" s="20"/>
      <c r="AF3" s="20"/>
      <c r="AG3" s="20"/>
      <c r="AH3" s="20"/>
      <c r="AI3" s="20"/>
      <c r="AJ3" s="20"/>
      <c r="AK3" s="20"/>
      <c r="AL3" s="20"/>
      <c r="AM3" s="25" t="s">
        <v>74</v>
      </c>
      <c r="AN3" s="20"/>
      <c r="AO3" s="20"/>
      <c r="AP3" s="20"/>
      <c r="AQ3" s="20"/>
      <c r="AR3" s="20"/>
      <c r="AS3" s="8"/>
    </row>
    <row r="4" spans="1:45" ht="16" customHeight="1" x14ac:dyDescent="0.2">
      <c r="A4" s="23"/>
      <c r="B4" s="20"/>
      <c r="C4" s="20"/>
      <c r="D4" s="9" t="s">
        <v>75</v>
      </c>
      <c r="E4" s="9" t="s">
        <v>75</v>
      </c>
      <c r="F4" s="9" t="s">
        <v>76</v>
      </c>
      <c r="G4" s="9" t="s">
        <v>77</v>
      </c>
      <c r="H4" s="9" t="s">
        <v>78</v>
      </c>
      <c r="I4" s="9" t="s">
        <v>75</v>
      </c>
      <c r="J4" s="9" t="s">
        <v>76</v>
      </c>
      <c r="K4" s="9" t="s">
        <v>77</v>
      </c>
      <c r="L4" s="9" t="s">
        <v>78</v>
      </c>
      <c r="M4" s="9" t="s">
        <v>79</v>
      </c>
      <c r="N4" s="9" t="s">
        <v>75</v>
      </c>
      <c r="O4" s="9" t="s">
        <v>76</v>
      </c>
      <c r="P4" s="9" t="s">
        <v>75</v>
      </c>
      <c r="Q4" s="9" t="s">
        <v>76</v>
      </c>
      <c r="R4" s="9" t="s">
        <v>77</v>
      </c>
      <c r="S4" s="9" t="s">
        <v>78</v>
      </c>
      <c r="T4" s="9" t="s">
        <v>79</v>
      </c>
      <c r="U4" s="9" t="s">
        <v>80</v>
      </c>
      <c r="V4" s="9" t="s">
        <v>81</v>
      </c>
      <c r="W4" s="9" t="s">
        <v>75</v>
      </c>
      <c r="X4" s="9" t="s">
        <v>76</v>
      </c>
      <c r="Y4" s="9" t="s">
        <v>77</v>
      </c>
      <c r="Z4" s="9" t="s">
        <v>78</v>
      </c>
      <c r="AA4" s="9" t="s">
        <v>79</v>
      </c>
      <c r="AB4" s="9" t="s">
        <v>80</v>
      </c>
      <c r="AC4" s="9" t="s">
        <v>75</v>
      </c>
      <c r="AD4" s="9" t="s">
        <v>76</v>
      </c>
      <c r="AE4" s="9" t="s">
        <v>77</v>
      </c>
      <c r="AF4" s="9" t="s">
        <v>78</v>
      </c>
      <c r="AG4" s="9" t="s">
        <v>79</v>
      </c>
      <c r="AH4" s="9" t="s">
        <v>80</v>
      </c>
      <c r="AI4" s="9" t="s">
        <v>81</v>
      </c>
      <c r="AJ4" s="9" t="s">
        <v>82</v>
      </c>
      <c r="AK4" s="9" t="s">
        <v>83</v>
      </c>
      <c r="AL4" s="9" t="s">
        <v>84</v>
      </c>
      <c r="AM4" s="9" t="s">
        <v>75</v>
      </c>
      <c r="AN4" s="9" t="s">
        <v>76</v>
      </c>
      <c r="AO4" s="9" t="s">
        <v>77</v>
      </c>
      <c r="AP4" s="9" t="s">
        <v>78</v>
      </c>
      <c r="AQ4" s="9" t="s">
        <v>79</v>
      </c>
      <c r="AR4" s="9" t="s">
        <v>80</v>
      </c>
      <c r="AS4" s="8"/>
    </row>
    <row r="5" spans="1:45" ht="37" x14ac:dyDescent="0.2">
      <c r="A5" s="23"/>
      <c r="B5" s="20"/>
      <c r="C5" s="20"/>
      <c r="D5" s="11" t="s">
        <v>85</v>
      </c>
      <c r="E5" s="11" t="s">
        <v>86</v>
      </c>
      <c r="F5" s="11" t="s">
        <v>87</v>
      </c>
      <c r="G5" s="11" t="s">
        <v>88</v>
      </c>
      <c r="H5" s="11" t="s">
        <v>89</v>
      </c>
      <c r="I5" s="11" t="s">
        <v>90</v>
      </c>
      <c r="J5" s="11" t="s">
        <v>91</v>
      </c>
      <c r="K5" s="11" t="s">
        <v>92</v>
      </c>
      <c r="L5" s="11" t="s">
        <v>93</v>
      </c>
      <c r="M5" s="11" t="s">
        <v>94</v>
      </c>
      <c r="N5" s="11" t="s">
        <v>95</v>
      </c>
      <c r="O5" s="11" t="s">
        <v>96</v>
      </c>
      <c r="P5" s="11" t="s">
        <v>97</v>
      </c>
      <c r="Q5" s="11" t="s">
        <v>98</v>
      </c>
      <c r="R5" s="11" t="s">
        <v>99</v>
      </c>
      <c r="S5" s="11" t="s">
        <v>100</v>
      </c>
      <c r="T5" s="11" t="s">
        <v>101</v>
      </c>
      <c r="U5" s="11" t="s">
        <v>102</v>
      </c>
      <c r="V5" s="11" t="s">
        <v>103</v>
      </c>
      <c r="W5" s="11" t="s">
        <v>104</v>
      </c>
      <c r="X5" s="11" t="s">
        <v>105</v>
      </c>
      <c r="Y5" s="11" t="s">
        <v>106</v>
      </c>
      <c r="Z5" s="11" t="s">
        <v>107</v>
      </c>
      <c r="AA5" s="11" t="s">
        <v>108</v>
      </c>
      <c r="AB5" s="11" t="s">
        <v>109</v>
      </c>
      <c r="AC5" s="11" t="s">
        <v>110</v>
      </c>
      <c r="AD5" s="11" t="s">
        <v>111</v>
      </c>
      <c r="AE5" s="11" t="s">
        <v>112</v>
      </c>
      <c r="AF5" s="11" t="s">
        <v>113</v>
      </c>
      <c r="AG5" s="11" t="s">
        <v>114</v>
      </c>
      <c r="AH5" s="11" t="s">
        <v>115</v>
      </c>
      <c r="AI5" s="11" t="s">
        <v>116</v>
      </c>
      <c r="AJ5" s="11" t="s">
        <v>117</v>
      </c>
      <c r="AK5" s="11" t="s">
        <v>118</v>
      </c>
      <c r="AL5" s="11" t="s">
        <v>119</v>
      </c>
      <c r="AM5" s="11" t="s">
        <v>120</v>
      </c>
      <c r="AN5" s="11" t="s">
        <v>121</v>
      </c>
      <c r="AO5" s="11" t="s">
        <v>122</v>
      </c>
      <c r="AP5" s="11" t="s">
        <v>123</v>
      </c>
      <c r="AQ5" s="11" t="s">
        <v>124</v>
      </c>
      <c r="AR5" s="11" t="s">
        <v>125</v>
      </c>
      <c r="AS5" s="8"/>
    </row>
    <row r="6" spans="1:45" x14ac:dyDescent="0.2">
      <c r="A6" s="26" t="s">
        <v>278</v>
      </c>
      <c r="B6" s="24" t="s">
        <v>226</v>
      </c>
      <c r="C6" s="24" t="s">
        <v>127</v>
      </c>
      <c r="D6" s="12">
        <v>0.96671792524790012</v>
      </c>
      <c r="E6" s="12">
        <v>0.95352123233019992</v>
      </c>
      <c r="F6" s="12">
        <v>0.96152592050749996</v>
      </c>
      <c r="G6" s="12">
        <v>0.988141937134</v>
      </c>
      <c r="H6" s="12">
        <v>0.95929135623200001</v>
      </c>
      <c r="I6" s="12">
        <v>0.96223856114130002</v>
      </c>
      <c r="J6" s="12">
        <v>0.98466863642980007</v>
      </c>
      <c r="K6" s="12">
        <v>0.96890882191529992</v>
      </c>
      <c r="L6" s="12">
        <v>0.96852174909940003</v>
      </c>
      <c r="M6" s="12">
        <v>0.95676946439640009</v>
      </c>
      <c r="N6" s="12">
        <v>0.97607483622130009</v>
      </c>
      <c r="O6" s="12">
        <v>0.95715975341149995</v>
      </c>
      <c r="P6" s="12">
        <v>0.97198051038809996</v>
      </c>
      <c r="Q6" s="12">
        <v>0.97355680423760005</v>
      </c>
      <c r="R6" s="12">
        <v>0.98366737675889993</v>
      </c>
      <c r="S6" s="12">
        <v>0.96748172587010006</v>
      </c>
      <c r="T6" s="12">
        <v>0.97943275955599995</v>
      </c>
      <c r="U6" s="12">
        <v>0.98397117593869998</v>
      </c>
      <c r="V6" s="12">
        <v>0.9499453083724001</v>
      </c>
      <c r="W6" s="12">
        <v>0.97900759178789998</v>
      </c>
      <c r="X6" s="12">
        <v>0.96570056729120002</v>
      </c>
      <c r="Y6" s="12">
        <v>0.96662098518240003</v>
      </c>
      <c r="Z6" s="12">
        <v>0.96136758866880001</v>
      </c>
      <c r="AA6" s="12">
        <v>0.95845388864979997</v>
      </c>
      <c r="AB6" s="12">
        <v>0.87675114318339997</v>
      </c>
      <c r="AC6" s="12">
        <v>0.9842538482773</v>
      </c>
      <c r="AD6" s="12">
        <v>0.90883652177680008</v>
      </c>
      <c r="AE6" s="12">
        <v>0.82933832643529992</v>
      </c>
      <c r="AF6" s="12">
        <v>0.98159992358720005</v>
      </c>
      <c r="AG6" s="12">
        <v>0.94602190521359997</v>
      </c>
      <c r="AH6" s="12">
        <v>0.9875393741738</v>
      </c>
      <c r="AI6" s="12">
        <v>1</v>
      </c>
      <c r="AJ6" s="12">
        <v>1</v>
      </c>
      <c r="AK6" s="12">
        <v>1</v>
      </c>
      <c r="AL6" s="12">
        <v>0.9728857672433</v>
      </c>
      <c r="AM6" s="12">
        <v>1</v>
      </c>
      <c r="AN6" s="12">
        <v>0.90338167697260008</v>
      </c>
      <c r="AO6" s="12">
        <v>0.97019495471219996</v>
      </c>
      <c r="AP6" s="12">
        <v>0.97005065023539994</v>
      </c>
      <c r="AQ6" s="12">
        <v>0.96653850862390001</v>
      </c>
      <c r="AR6" s="12">
        <v>0.98934136348089996</v>
      </c>
      <c r="AS6" s="8"/>
    </row>
    <row r="7" spans="1:45" x14ac:dyDescent="0.2">
      <c r="A7" s="23"/>
      <c r="B7" s="23"/>
      <c r="C7" s="23"/>
      <c r="D7" s="13">
        <v>1261</v>
      </c>
      <c r="E7" s="13">
        <v>270</v>
      </c>
      <c r="F7" s="13">
        <v>333</v>
      </c>
      <c r="G7" s="13">
        <v>358</v>
      </c>
      <c r="H7" s="13">
        <v>300</v>
      </c>
      <c r="I7" s="13">
        <v>102</v>
      </c>
      <c r="J7" s="13">
        <v>188</v>
      </c>
      <c r="K7" s="13">
        <v>195</v>
      </c>
      <c r="L7" s="13">
        <v>277</v>
      </c>
      <c r="M7" s="13">
        <v>390</v>
      </c>
      <c r="N7" s="13">
        <v>703</v>
      </c>
      <c r="O7" s="13">
        <v>461</v>
      </c>
      <c r="P7" s="13">
        <v>299</v>
      </c>
      <c r="Q7" s="13">
        <v>122</v>
      </c>
      <c r="R7" s="13">
        <v>156</v>
      </c>
      <c r="S7" s="13">
        <v>179</v>
      </c>
      <c r="T7" s="13">
        <v>137</v>
      </c>
      <c r="U7" s="13">
        <v>53</v>
      </c>
      <c r="V7" s="13">
        <v>150</v>
      </c>
      <c r="W7" s="13">
        <v>285</v>
      </c>
      <c r="X7" s="13">
        <v>340</v>
      </c>
      <c r="Y7" s="13">
        <v>225</v>
      </c>
      <c r="Z7" s="13">
        <v>237</v>
      </c>
      <c r="AA7" s="13">
        <v>87</v>
      </c>
      <c r="AB7" s="13">
        <v>8</v>
      </c>
      <c r="AC7" s="13">
        <v>528</v>
      </c>
      <c r="AD7" s="13">
        <v>117</v>
      </c>
      <c r="AE7" s="13">
        <v>23</v>
      </c>
      <c r="AF7" s="13">
        <v>53</v>
      </c>
      <c r="AG7" s="13">
        <v>96</v>
      </c>
      <c r="AH7" s="13">
        <v>33</v>
      </c>
      <c r="AI7" s="13">
        <v>5</v>
      </c>
      <c r="AJ7" s="13">
        <v>16</v>
      </c>
      <c r="AK7" s="13">
        <v>3</v>
      </c>
      <c r="AL7" s="13">
        <v>320</v>
      </c>
      <c r="AM7" s="13">
        <v>3</v>
      </c>
      <c r="AN7" s="13">
        <v>57</v>
      </c>
      <c r="AO7" s="13">
        <v>253</v>
      </c>
      <c r="AP7" s="13">
        <v>484</v>
      </c>
      <c r="AQ7" s="13">
        <v>346</v>
      </c>
      <c r="AR7" s="13">
        <v>35</v>
      </c>
      <c r="AS7" s="8"/>
    </row>
    <row r="8" spans="1:45" x14ac:dyDescent="0.2">
      <c r="A8" s="23"/>
      <c r="B8" s="23"/>
      <c r="C8" s="23"/>
      <c r="D8" s="14" t="s">
        <v>128</v>
      </c>
      <c r="E8" s="14"/>
      <c r="F8" s="14"/>
      <c r="G8" s="14"/>
      <c r="H8" s="14"/>
      <c r="I8" s="14"/>
      <c r="J8" s="14"/>
      <c r="K8" s="14"/>
      <c r="L8" s="14"/>
      <c r="M8" s="14"/>
      <c r="N8" s="14"/>
      <c r="O8" s="14"/>
      <c r="P8" s="14"/>
      <c r="Q8" s="14"/>
      <c r="R8" s="14"/>
      <c r="S8" s="14"/>
      <c r="T8" s="14"/>
      <c r="U8" s="14"/>
      <c r="V8" s="14"/>
      <c r="W8" s="14"/>
      <c r="X8" s="14"/>
      <c r="Y8" s="14"/>
      <c r="Z8" s="14"/>
      <c r="AA8" s="14"/>
      <c r="AB8" s="14"/>
      <c r="AC8" s="15" t="s">
        <v>195</v>
      </c>
      <c r="AD8" s="14"/>
      <c r="AE8" s="14"/>
      <c r="AF8" s="14"/>
      <c r="AG8" s="14"/>
      <c r="AH8" s="14"/>
      <c r="AI8" s="14"/>
      <c r="AJ8" s="14"/>
      <c r="AK8" s="14"/>
      <c r="AL8" s="14"/>
      <c r="AM8" s="14"/>
      <c r="AN8" s="14"/>
      <c r="AO8" s="14"/>
      <c r="AP8" s="14"/>
      <c r="AQ8" s="14"/>
      <c r="AR8" s="14"/>
      <c r="AS8" s="8"/>
    </row>
    <row r="9" spans="1:45" x14ac:dyDescent="0.2">
      <c r="A9" s="27"/>
      <c r="B9" s="27"/>
      <c r="C9" s="24" t="s">
        <v>279</v>
      </c>
      <c r="D9" s="12">
        <v>0.49215741346109998</v>
      </c>
      <c r="E9" s="12">
        <v>0.50027026630189997</v>
      </c>
      <c r="F9" s="12">
        <v>0.48231413132550011</v>
      </c>
      <c r="G9" s="12">
        <v>0.52742677005250005</v>
      </c>
      <c r="H9" s="12">
        <v>0.45499767748600001</v>
      </c>
      <c r="I9" s="12">
        <v>0.44598228953379998</v>
      </c>
      <c r="J9" s="12">
        <v>0.49122460547649999</v>
      </c>
      <c r="K9" s="12">
        <v>0.54273943297370009</v>
      </c>
      <c r="L9" s="12">
        <v>0.50788983091820006</v>
      </c>
      <c r="M9" s="12">
        <v>0.46557124698340002</v>
      </c>
      <c r="N9" s="12">
        <v>0.52474945916759996</v>
      </c>
      <c r="O9" s="12">
        <v>0.45648565930320001</v>
      </c>
      <c r="P9" s="12">
        <v>0.59828808352439999</v>
      </c>
      <c r="Q9" s="12">
        <v>0.57071878085619998</v>
      </c>
      <c r="R9" s="12">
        <v>0.57717845578869997</v>
      </c>
      <c r="S9" s="12">
        <v>0.4408225240118</v>
      </c>
      <c r="T9" s="12">
        <v>0.29512062530159999</v>
      </c>
      <c r="U9" s="12">
        <v>0.23769872823720001</v>
      </c>
      <c r="V9" s="12">
        <v>0.36375501464479998</v>
      </c>
      <c r="W9" s="12">
        <v>0.59589519387849998</v>
      </c>
      <c r="X9" s="12">
        <v>0.61255493017990004</v>
      </c>
      <c r="Y9" s="12">
        <v>0.42939790407450001</v>
      </c>
      <c r="Z9" s="12">
        <v>0.28505242242630002</v>
      </c>
      <c r="AA9" s="12">
        <v>0.40032536977069999</v>
      </c>
      <c r="AB9" s="12">
        <v>0.51676188275020007</v>
      </c>
      <c r="AC9" s="12">
        <v>0.56241697163399995</v>
      </c>
      <c r="AD9" s="12">
        <v>0.56518954304900004</v>
      </c>
      <c r="AE9" s="12">
        <v>0.4291732723426</v>
      </c>
      <c r="AF9" s="12">
        <v>0.59073688636690003</v>
      </c>
      <c r="AG9" s="12">
        <v>0.41025835128069998</v>
      </c>
      <c r="AH9" s="12">
        <v>0.46327908027260001</v>
      </c>
      <c r="AI9" s="12">
        <v>0.55404149722880003</v>
      </c>
      <c r="AJ9" s="12">
        <v>0.2405843751077</v>
      </c>
      <c r="AK9" s="12">
        <v>0.46293466452940002</v>
      </c>
      <c r="AL9" s="12">
        <v>0.37558454099139998</v>
      </c>
      <c r="AM9" s="12">
        <v>0.6215429856593</v>
      </c>
      <c r="AN9" s="12">
        <v>0.43755476521460002</v>
      </c>
      <c r="AO9" s="12">
        <v>0.49349003714570011</v>
      </c>
      <c r="AP9" s="12">
        <v>0.4840052976557</v>
      </c>
      <c r="AQ9" s="12">
        <v>0.50333704486810005</v>
      </c>
      <c r="AR9" s="12">
        <v>0.53160680184929998</v>
      </c>
      <c r="AS9" s="8"/>
    </row>
    <row r="10" spans="1:45" x14ac:dyDescent="0.2">
      <c r="A10" s="23"/>
      <c r="B10" s="23"/>
      <c r="C10" s="23"/>
      <c r="D10" s="13">
        <v>649</v>
      </c>
      <c r="E10" s="13">
        <v>132</v>
      </c>
      <c r="F10" s="13">
        <v>170</v>
      </c>
      <c r="G10" s="13">
        <v>194</v>
      </c>
      <c r="H10" s="13">
        <v>153</v>
      </c>
      <c r="I10" s="13">
        <v>49</v>
      </c>
      <c r="J10" s="13">
        <v>96</v>
      </c>
      <c r="K10" s="13">
        <v>108</v>
      </c>
      <c r="L10" s="13">
        <v>137</v>
      </c>
      <c r="M10" s="13">
        <v>199</v>
      </c>
      <c r="N10" s="13">
        <v>372</v>
      </c>
      <c r="O10" s="13">
        <v>225</v>
      </c>
      <c r="P10" s="13">
        <v>180</v>
      </c>
      <c r="Q10" s="13">
        <v>72</v>
      </c>
      <c r="R10" s="13">
        <v>91</v>
      </c>
      <c r="S10" s="13">
        <v>88</v>
      </c>
      <c r="T10" s="13">
        <v>48</v>
      </c>
      <c r="U10" s="13">
        <v>17</v>
      </c>
      <c r="V10" s="13">
        <v>54</v>
      </c>
      <c r="W10" s="13">
        <v>173</v>
      </c>
      <c r="X10" s="13">
        <v>208</v>
      </c>
      <c r="Y10" s="13">
        <v>110</v>
      </c>
      <c r="Z10" s="13">
        <v>79</v>
      </c>
      <c r="AA10" s="13">
        <v>33</v>
      </c>
      <c r="AB10" s="13">
        <v>4</v>
      </c>
      <c r="AC10" s="13">
        <v>311</v>
      </c>
      <c r="AD10" s="13">
        <v>66</v>
      </c>
      <c r="AE10" s="13">
        <v>12</v>
      </c>
      <c r="AF10" s="13">
        <v>27</v>
      </c>
      <c r="AG10" s="13">
        <v>39</v>
      </c>
      <c r="AH10" s="13">
        <v>15</v>
      </c>
      <c r="AI10" s="13">
        <v>2</v>
      </c>
      <c r="AJ10" s="13">
        <v>4</v>
      </c>
      <c r="AK10" s="13">
        <v>2</v>
      </c>
      <c r="AL10" s="13">
        <v>134</v>
      </c>
      <c r="AM10" s="13">
        <v>2</v>
      </c>
      <c r="AN10" s="13">
        <v>28</v>
      </c>
      <c r="AO10" s="13">
        <v>123</v>
      </c>
      <c r="AP10" s="13">
        <v>251</v>
      </c>
      <c r="AQ10" s="13">
        <v>184</v>
      </c>
      <c r="AR10" s="13">
        <v>17</v>
      </c>
      <c r="AS10" s="8"/>
    </row>
    <row r="11" spans="1:45" x14ac:dyDescent="0.2">
      <c r="A11" s="23"/>
      <c r="B11" s="23"/>
      <c r="C11" s="23"/>
      <c r="D11" s="14" t="s">
        <v>128</v>
      </c>
      <c r="E11" s="14"/>
      <c r="F11" s="14"/>
      <c r="G11" s="14"/>
      <c r="H11" s="14"/>
      <c r="I11" s="14"/>
      <c r="J11" s="14"/>
      <c r="K11" s="14"/>
      <c r="L11" s="14"/>
      <c r="M11" s="14"/>
      <c r="N11" s="14"/>
      <c r="O11" s="14"/>
      <c r="P11" s="15" t="s">
        <v>280</v>
      </c>
      <c r="Q11" s="15" t="s">
        <v>281</v>
      </c>
      <c r="R11" s="15" t="s">
        <v>281</v>
      </c>
      <c r="S11" s="14"/>
      <c r="T11" s="14"/>
      <c r="U11" s="14"/>
      <c r="V11" s="14"/>
      <c r="W11" s="15" t="s">
        <v>282</v>
      </c>
      <c r="X11" s="15" t="s">
        <v>282</v>
      </c>
      <c r="Y11" s="14"/>
      <c r="Z11" s="14"/>
      <c r="AA11" s="14"/>
      <c r="AB11" s="14"/>
      <c r="AC11" s="15" t="s">
        <v>166</v>
      </c>
      <c r="AD11" s="14"/>
      <c r="AE11" s="14"/>
      <c r="AF11" s="14"/>
      <c r="AG11" s="14"/>
      <c r="AH11" s="14"/>
      <c r="AI11" s="14"/>
      <c r="AJ11" s="14"/>
      <c r="AK11" s="14"/>
      <c r="AL11" s="14"/>
      <c r="AM11" s="14"/>
      <c r="AN11" s="14"/>
      <c r="AO11" s="14"/>
      <c r="AP11" s="14"/>
      <c r="AQ11" s="14"/>
      <c r="AR11" s="14"/>
      <c r="AS11" s="8"/>
    </row>
    <row r="12" spans="1:45" x14ac:dyDescent="0.2">
      <c r="A12" s="27"/>
      <c r="B12" s="27"/>
      <c r="C12" s="24" t="s">
        <v>283</v>
      </c>
      <c r="D12" s="12">
        <v>0.47456051178679998</v>
      </c>
      <c r="E12" s="12">
        <v>0.45325096602830001</v>
      </c>
      <c r="F12" s="12">
        <v>0.47921178918200003</v>
      </c>
      <c r="G12" s="12">
        <v>0.46071516708150001</v>
      </c>
      <c r="H12" s="12">
        <v>0.50429367874599995</v>
      </c>
      <c r="I12" s="12">
        <v>0.51625627160749998</v>
      </c>
      <c r="J12" s="12">
        <v>0.49344403095329997</v>
      </c>
      <c r="K12" s="12">
        <v>0.4261693889416</v>
      </c>
      <c r="L12" s="12">
        <v>0.46063191818119997</v>
      </c>
      <c r="M12" s="12">
        <v>0.49119821741300002</v>
      </c>
      <c r="N12" s="12">
        <v>0.45132537705370002</v>
      </c>
      <c r="O12" s="12">
        <v>0.50067409410840003</v>
      </c>
      <c r="P12" s="12">
        <v>0.37369242686370002</v>
      </c>
      <c r="Q12" s="12">
        <v>0.40283802338140001</v>
      </c>
      <c r="R12" s="12">
        <v>0.40648892097009998</v>
      </c>
      <c r="S12" s="12">
        <v>0.52665920185829995</v>
      </c>
      <c r="T12" s="12">
        <v>0.68431213425430004</v>
      </c>
      <c r="U12" s="12">
        <v>0.74627244770150003</v>
      </c>
      <c r="V12" s="12">
        <v>0.58619029372760001</v>
      </c>
      <c r="W12" s="12">
        <v>0.38311239790939999</v>
      </c>
      <c r="X12" s="12">
        <v>0.35314563711120001</v>
      </c>
      <c r="Y12" s="12">
        <v>0.53722308110790007</v>
      </c>
      <c r="Z12" s="12">
        <v>0.67631516624249999</v>
      </c>
      <c r="AA12" s="12">
        <v>0.55812851887909998</v>
      </c>
      <c r="AB12" s="12">
        <v>0.35998926043320001</v>
      </c>
      <c r="AC12" s="12">
        <v>0.4218368766433</v>
      </c>
      <c r="AD12" s="12">
        <v>0.34364697872779998</v>
      </c>
      <c r="AE12" s="12">
        <v>0.40016505409269998</v>
      </c>
      <c r="AF12" s="12">
        <v>0.39086303722030002</v>
      </c>
      <c r="AG12" s="12">
        <v>0.53576355393289998</v>
      </c>
      <c r="AH12" s="12">
        <v>0.52426029390110007</v>
      </c>
      <c r="AI12" s="12">
        <v>0.44595850277120003</v>
      </c>
      <c r="AJ12" s="12">
        <v>0.75941562489229997</v>
      </c>
      <c r="AK12" s="12">
        <v>0.53706533547059998</v>
      </c>
      <c r="AL12" s="12">
        <v>0.59730122625180004</v>
      </c>
      <c r="AM12" s="12">
        <v>0.3784570143407</v>
      </c>
      <c r="AN12" s="12">
        <v>0.46582691175800001</v>
      </c>
      <c r="AO12" s="12">
        <v>0.47670491756650002</v>
      </c>
      <c r="AP12" s="12">
        <v>0.4860453525797</v>
      </c>
      <c r="AQ12" s="12">
        <v>0.46320146375580001</v>
      </c>
      <c r="AR12" s="12">
        <v>0.45773456163159998</v>
      </c>
      <c r="AS12" s="8"/>
    </row>
    <row r="13" spans="1:45" x14ac:dyDescent="0.2">
      <c r="A13" s="23"/>
      <c r="B13" s="23"/>
      <c r="C13" s="23"/>
      <c r="D13" s="13">
        <v>612</v>
      </c>
      <c r="E13" s="13">
        <v>138</v>
      </c>
      <c r="F13" s="13">
        <v>163</v>
      </c>
      <c r="G13" s="13">
        <v>164</v>
      </c>
      <c r="H13" s="13">
        <v>147</v>
      </c>
      <c r="I13" s="13">
        <v>53</v>
      </c>
      <c r="J13" s="13">
        <v>92</v>
      </c>
      <c r="K13" s="13">
        <v>87</v>
      </c>
      <c r="L13" s="13">
        <v>140</v>
      </c>
      <c r="M13" s="13">
        <v>191</v>
      </c>
      <c r="N13" s="13">
        <v>331</v>
      </c>
      <c r="O13" s="13">
        <v>236</v>
      </c>
      <c r="P13" s="13">
        <v>119</v>
      </c>
      <c r="Q13" s="13">
        <v>50</v>
      </c>
      <c r="R13" s="13">
        <v>65</v>
      </c>
      <c r="S13" s="13">
        <v>91</v>
      </c>
      <c r="T13" s="13">
        <v>89</v>
      </c>
      <c r="U13" s="13">
        <v>36</v>
      </c>
      <c r="V13" s="13">
        <v>96</v>
      </c>
      <c r="W13" s="13">
        <v>112</v>
      </c>
      <c r="X13" s="13">
        <v>132</v>
      </c>
      <c r="Y13" s="13">
        <v>115</v>
      </c>
      <c r="Z13" s="13">
        <v>158</v>
      </c>
      <c r="AA13" s="13">
        <v>54</v>
      </c>
      <c r="AB13" s="13">
        <v>4</v>
      </c>
      <c r="AC13" s="13">
        <v>217</v>
      </c>
      <c r="AD13" s="13">
        <v>51</v>
      </c>
      <c r="AE13" s="13">
        <v>11</v>
      </c>
      <c r="AF13" s="13">
        <v>26</v>
      </c>
      <c r="AG13" s="13">
        <v>57</v>
      </c>
      <c r="AH13" s="13">
        <v>18</v>
      </c>
      <c r="AI13" s="13">
        <v>3</v>
      </c>
      <c r="AJ13" s="13">
        <v>12</v>
      </c>
      <c r="AK13" s="13">
        <v>1</v>
      </c>
      <c r="AL13" s="13">
        <v>186</v>
      </c>
      <c r="AM13" s="13">
        <v>1</v>
      </c>
      <c r="AN13" s="13">
        <v>29</v>
      </c>
      <c r="AO13" s="13">
        <v>130</v>
      </c>
      <c r="AP13" s="13">
        <v>233</v>
      </c>
      <c r="AQ13" s="13">
        <v>162</v>
      </c>
      <c r="AR13" s="13">
        <v>18</v>
      </c>
      <c r="AS13" s="8"/>
    </row>
    <row r="14" spans="1:45" x14ac:dyDescent="0.2">
      <c r="A14" s="23"/>
      <c r="B14" s="23"/>
      <c r="C14" s="23"/>
      <c r="D14" s="14" t="s">
        <v>128</v>
      </c>
      <c r="E14" s="14"/>
      <c r="F14" s="14"/>
      <c r="G14" s="14"/>
      <c r="H14" s="14"/>
      <c r="I14" s="14"/>
      <c r="J14" s="14"/>
      <c r="K14" s="14"/>
      <c r="L14" s="14"/>
      <c r="M14" s="14"/>
      <c r="N14" s="14"/>
      <c r="O14" s="14"/>
      <c r="P14" s="14"/>
      <c r="Q14" s="14"/>
      <c r="R14" s="14"/>
      <c r="S14" s="14"/>
      <c r="T14" s="15" t="s">
        <v>264</v>
      </c>
      <c r="U14" s="15" t="s">
        <v>264</v>
      </c>
      <c r="V14" s="15" t="s">
        <v>133</v>
      </c>
      <c r="W14" s="14"/>
      <c r="X14" s="14"/>
      <c r="Y14" s="15" t="s">
        <v>148</v>
      </c>
      <c r="Z14" s="15" t="s">
        <v>173</v>
      </c>
      <c r="AA14" s="14"/>
      <c r="AB14" s="14"/>
      <c r="AC14" s="14"/>
      <c r="AD14" s="14"/>
      <c r="AE14" s="14"/>
      <c r="AF14" s="14"/>
      <c r="AG14" s="14"/>
      <c r="AH14" s="14"/>
      <c r="AI14" s="14"/>
      <c r="AJ14" s="14"/>
      <c r="AK14" s="14"/>
      <c r="AL14" s="15" t="s">
        <v>187</v>
      </c>
      <c r="AM14" s="14"/>
      <c r="AN14" s="14"/>
      <c r="AO14" s="14"/>
      <c r="AP14" s="14"/>
      <c r="AQ14" s="14"/>
      <c r="AR14" s="14"/>
      <c r="AS14" s="8"/>
    </row>
    <row r="15" spans="1:45" x14ac:dyDescent="0.2">
      <c r="A15" s="27"/>
      <c r="B15" s="27"/>
      <c r="C15" s="24" t="s">
        <v>284</v>
      </c>
      <c r="D15" s="12">
        <v>3.1815572170590001E-2</v>
      </c>
      <c r="E15" s="12">
        <v>4.324109851177E-2</v>
      </c>
      <c r="F15" s="12">
        <v>3.5584510111209999E-2</v>
      </c>
      <c r="G15" s="12">
        <v>1.185806286602E-2</v>
      </c>
      <c r="H15" s="12">
        <v>4.0708643767959997E-2</v>
      </c>
      <c r="I15" s="12">
        <v>3.7761438858729998E-2</v>
      </c>
      <c r="J15" s="12">
        <v>1.533136357021E-2</v>
      </c>
      <c r="K15" s="12">
        <v>3.1091178084749999E-2</v>
      </c>
      <c r="L15" s="12">
        <v>3.1478250900579999E-2</v>
      </c>
      <c r="M15" s="12">
        <v>4.0170069969829997E-2</v>
      </c>
      <c r="N15" s="12">
        <v>2.222214144144E-2</v>
      </c>
      <c r="O15" s="12">
        <v>4.2840246588459988E-2</v>
      </c>
      <c r="P15" s="12">
        <v>2.466861128335E-2</v>
      </c>
      <c r="Q15" s="12">
        <v>2.6443195762390001E-2</v>
      </c>
      <c r="R15" s="12">
        <v>1.6332623241110001E-2</v>
      </c>
      <c r="S15" s="12">
        <v>3.2518274129890001E-2</v>
      </c>
      <c r="T15" s="12">
        <v>2.056724044404E-2</v>
      </c>
      <c r="U15" s="12">
        <v>1.6028824061309999E-2</v>
      </c>
      <c r="V15" s="12">
        <v>5.0054691627620003E-2</v>
      </c>
      <c r="W15" s="12">
        <v>2.099240821205E-2</v>
      </c>
      <c r="X15" s="12">
        <v>3.1536242809989998E-2</v>
      </c>
      <c r="Y15" s="12">
        <v>3.3379014817559997E-2</v>
      </c>
      <c r="Z15" s="12">
        <v>3.8632411331160001E-2</v>
      </c>
      <c r="AA15" s="12">
        <v>4.1546111350160002E-2</v>
      </c>
      <c r="AB15" s="12">
        <v>0.1232488568166</v>
      </c>
      <c r="AC15" s="12">
        <v>1.5746151722649999E-2</v>
      </c>
      <c r="AD15" s="12">
        <v>9.116347822319E-2</v>
      </c>
      <c r="AE15" s="12">
        <v>0.17066167356469999</v>
      </c>
      <c r="AF15" s="12">
        <v>1.8400076412749999E-2</v>
      </c>
      <c r="AG15" s="12">
        <v>4.5137351947609997E-2</v>
      </c>
      <c r="AH15" s="12">
        <v>1.246062582625E-2</v>
      </c>
      <c r="AI15" s="12">
        <v>0</v>
      </c>
      <c r="AJ15" s="12">
        <v>0</v>
      </c>
      <c r="AK15" s="12">
        <v>0</v>
      </c>
      <c r="AL15" s="12">
        <v>2.7114232756739999E-2</v>
      </c>
      <c r="AM15" s="12">
        <v>0</v>
      </c>
      <c r="AN15" s="12">
        <v>9.6618323027420003E-2</v>
      </c>
      <c r="AO15" s="12">
        <v>2.9805045287830002E-2</v>
      </c>
      <c r="AP15" s="12">
        <v>2.7994991383469999E-2</v>
      </c>
      <c r="AQ15" s="12">
        <v>3.3461491376129998E-2</v>
      </c>
      <c r="AR15" s="12">
        <v>1.0658636519110001E-2</v>
      </c>
      <c r="AS15" s="8"/>
    </row>
    <row r="16" spans="1:45" x14ac:dyDescent="0.2">
      <c r="A16" s="23"/>
      <c r="B16" s="23"/>
      <c r="C16" s="23"/>
      <c r="D16" s="13">
        <v>37</v>
      </c>
      <c r="E16" s="13">
        <v>8</v>
      </c>
      <c r="F16" s="13">
        <v>11</v>
      </c>
      <c r="G16" s="13">
        <v>5</v>
      </c>
      <c r="H16" s="13">
        <v>13</v>
      </c>
      <c r="I16" s="13">
        <v>3</v>
      </c>
      <c r="J16" s="13">
        <v>4</v>
      </c>
      <c r="K16" s="13">
        <v>4</v>
      </c>
      <c r="L16" s="13">
        <v>8</v>
      </c>
      <c r="M16" s="13">
        <v>14</v>
      </c>
      <c r="N16" s="13">
        <v>17</v>
      </c>
      <c r="O16" s="13">
        <v>18</v>
      </c>
      <c r="P16" s="13">
        <v>8</v>
      </c>
      <c r="Q16" s="13">
        <v>3</v>
      </c>
      <c r="R16" s="13">
        <v>3</v>
      </c>
      <c r="S16" s="13">
        <v>4</v>
      </c>
      <c r="T16" s="13">
        <v>4</v>
      </c>
      <c r="U16" s="13">
        <v>1</v>
      </c>
      <c r="V16" s="13">
        <v>6</v>
      </c>
      <c r="W16" s="13">
        <v>6</v>
      </c>
      <c r="X16" s="13">
        <v>12</v>
      </c>
      <c r="Y16" s="13">
        <v>3</v>
      </c>
      <c r="Z16" s="13">
        <v>12</v>
      </c>
      <c r="AA16" s="13">
        <v>1</v>
      </c>
      <c r="AB16" s="13">
        <v>1</v>
      </c>
      <c r="AC16" s="13">
        <v>10</v>
      </c>
      <c r="AD16" s="13">
        <v>7</v>
      </c>
      <c r="AE16" s="13">
        <v>2</v>
      </c>
      <c r="AF16" s="13">
        <v>1</v>
      </c>
      <c r="AG16" s="13">
        <v>3</v>
      </c>
      <c r="AH16" s="13">
        <v>1</v>
      </c>
      <c r="AI16" s="13">
        <v>0</v>
      </c>
      <c r="AJ16" s="13">
        <v>0</v>
      </c>
      <c r="AK16" s="13">
        <v>0</v>
      </c>
      <c r="AL16" s="13">
        <v>12</v>
      </c>
      <c r="AM16" s="13">
        <v>0</v>
      </c>
      <c r="AN16" s="13">
        <v>3</v>
      </c>
      <c r="AO16" s="13">
        <v>7</v>
      </c>
      <c r="AP16" s="13">
        <v>11</v>
      </c>
      <c r="AQ16" s="13">
        <v>13</v>
      </c>
      <c r="AR16" s="13">
        <v>1</v>
      </c>
      <c r="AS16" s="8"/>
    </row>
    <row r="17" spans="1:45" x14ac:dyDescent="0.2">
      <c r="A17" s="23"/>
      <c r="B17" s="23"/>
      <c r="C17" s="23"/>
      <c r="D17" s="14" t="s">
        <v>128</v>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5" t="s">
        <v>133</v>
      </c>
      <c r="AE17" s="15" t="s">
        <v>133</v>
      </c>
      <c r="AF17" s="14"/>
      <c r="AG17" s="14"/>
      <c r="AH17" s="14"/>
      <c r="AI17" s="14"/>
      <c r="AJ17" s="14"/>
      <c r="AK17" s="14"/>
      <c r="AL17" s="14"/>
      <c r="AM17" s="14"/>
      <c r="AN17" s="14"/>
      <c r="AO17" s="14"/>
      <c r="AP17" s="14"/>
      <c r="AQ17" s="14"/>
      <c r="AR17" s="14"/>
      <c r="AS17" s="8"/>
    </row>
    <row r="18" spans="1:45" x14ac:dyDescent="0.2">
      <c r="A18" s="27"/>
      <c r="B18" s="27"/>
      <c r="C18" s="24" t="s">
        <v>285</v>
      </c>
      <c r="D18" s="12">
        <v>1.4665025814630001E-3</v>
      </c>
      <c r="E18" s="12">
        <v>3.237669157999E-3</v>
      </c>
      <c r="F18" s="12">
        <v>2.8895693813229999E-3</v>
      </c>
      <c r="G18" s="12">
        <v>0</v>
      </c>
      <c r="H18" s="12">
        <v>0</v>
      </c>
      <c r="I18" s="12">
        <v>0</v>
      </c>
      <c r="J18" s="12">
        <v>0</v>
      </c>
      <c r="K18" s="12">
        <v>0</v>
      </c>
      <c r="L18" s="12">
        <v>0</v>
      </c>
      <c r="M18" s="12">
        <v>3.060465633795E-3</v>
      </c>
      <c r="N18" s="12">
        <v>1.7030223372379999E-3</v>
      </c>
      <c r="O18" s="12">
        <v>0</v>
      </c>
      <c r="P18" s="12">
        <v>3.3508783285299999E-3</v>
      </c>
      <c r="Q18" s="12">
        <v>0</v>
      </c>
      <c r="R18" s="12">
        <v>0</v>
      </c>
      <c r="S18" s="12">
        <v>0</v>
      </c>
      <c r="T18" s="12">
        <v>0</v>
      </c>
      <c r="U18" s="12">
        <v>0</v>
      </c>
      <c r="V18" s="12">
        <v>0</v>
      </c>
      <c r="W18" s="12">
        <v>0</v>
      </c>
      <c r="X18" s="12">
        <v>2.763189898847E-3</v>
      </c>
      <c r="Y18" s="12">
        <v>0</v>
      </c>
      <c r="Z18" s="12">
        <v>0</v>
      </c>
      <c r="AA18" s="12">
        <v>0</v>
      </c>
      <c r="AB18" s="12">
        <v>0</v>
      </c>
      <c r="AC18" s="12">
        <v>0</v>
      </c>
      <c r="AD18" s="12">
        <v>0</v>
      </c>
      <c r="AE18" s="12">
        <v>0</v>
      </c>
      <c r="AF18" s="12">
        <v>0</v>
      </c>
      <c r="AG18" s="12">
        <v>8.8407428387579992E-3</v>
      </c>
      <c r="AH18" s="12">
        <v>0</v>
      </c>
      <c r="AI18" s="12">
        <v>0</v>
      </c>
      <c r="AJ18" s="12">
        <v>0</v>
      </c>
      <c r="AK18" s="12">
        <v>0</v>
      </c>
      <c r="AL18" s="12">
        <v>0</v>
      </c>
      <c r="AM18" s="12">
        <v>0</v>
      </c>
      <c r="AN18" s="12">
        <v>0</v>
      </c>
      <c r="AO18" s="12">
        <v>0</v>
      </c>
      <c r="AP18" s="12">
        <v>1.9543583811629998E-3</v>
      </c>
      <c r="AQ18" s="12">
        <v>0</v>
      </c>
      <c r="AR18" s="12">
        <v>0</v>
      </c>
      <c r="AS18" s="8"/>
    </row>
    <row r="19" spans="1:45" x14ac:dyDescent="0.2">
      <c r="A19" s="23"/>
      <c r="B19" s="23"/>
      <c r="C19" s="23"/>
      <c r="D19" s="13">
        <v>2</v>
      </c>
      <c r="E19" s="13">
        <v>1</v>
      </c>
      <c r="F19" s="13">
        <v>1</v>
      </c>
      <c r="G19" s="13">
        <v>0</v>
      </c>
      <c r="H19" s="13">
        <v>0</v>
      </c>
      <c r="I19" s="13">
        <v>0</v>
      </c>
      <c r="J19" s="13">
        <v>0</v>
      </c>
      <c r="K19" s="13">
        <v>0</v>
      </c>
      <c r="L19" s="13">
        <v>0</v>
      </c>
      <c r="M19" s="13">
        <v>1</v>
      </c>
      <c r="N19" s="13">
        <v>1</v>
      </c>
      <c r="O19" s="13">
        <v>0</v>
      </c>
      <c r="P19" s="13">
        <v>1</v>
      </c>
      <c r="Q19" s="13">
        <v>0</v>
      </c>
      <c r="R19" s="13">
        <v>0</v>
      </c>
      <c r="S19" s="13">
        <v>0</v>
      </c>
      <c r="T19" s="13">
        <v>0</v>
      </c>
      <c r="U19" s="13">
        <v>0</v>
      </c>
      <c r="V19" s="13">
        <v>0</v>
      </c>
      <c r="W19" s="13">
        <v>0</v>
      </c>
      <c r="X19" s="13">
        <v>1</v>
      </c>
      <c r="Y19" s="13">
        <v>0</v>
      </c>
      <c r="Z19" s="13">
        <v>0</v>
      </c>
      <c r="AA19" s="13">
        <v>0</v>
      </c>
      <c r="AB19" s="13">
        <v>0</v>
      </c>
      <c r="AC19" s="13">
        <v>0</v>
      </c>
      <c r="AD19" s="13">
        <v>0</v>
      </c>
      <c r="AE19" s="13">
        <v>0</v>
      </c>
      <c r="AF19" s="13">
        <v>0</v>
      </c>
      <c r="AG19" s="13">
        <v>1</v>
      </c>
      <c r="AH19" s="13">
        <v>0</v>
      </c>
      <c r="AI19" s="13">
        <v>0</v>
      </c>
      <c r="AJ19" s="13">
        <v>0</v>
      </c>
      <c r="AK19" s="13">
        <v>0</v>
      </c>
      <c r="AL19" s="13">
        <v>0</v>
      </c>
      <c r="AM19" s="13">
        <v>0</v>
      </c>
      <c r="AN19" s="13">
        <v>0</v>
      </c>
      <c r="AO19" s="13">
        <v>0</v>
      </c>
      <c r="AP19" s="13">
        <v>1</v>
      </c>
      <c r="AQ19" s="13">
        <v>0</v>
      </c>
      <c r="AR19" s="13">
        <v>0</v>
      </c>
      <c r="AS19" s="8"/>
    </row>
    <row r="20" spans="1:45" x14ac:dyDescent="0.2">
      <c r="A20" s="23"/>
      <c r="B20" s="23"/>
      <c r="C20" s="23"/>
      <c r="D20" s="14" t="s">
        <v>128</v>
      </c>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8"/>
    </row>
    <row r="21" spans="1:45" x14ac:dyDescent="0.2">
      <c r="A21" s="27"/>
      <c r="B21" s="27"/>
      <c r="C21" s="24" t="s">
        <v>141</v>
      </c>
      <c r="D21" s="12">
        <v>3.3282074752059999E-2</v>
      </c>
      <c r="E21" s="12">
        <v>4.6478767669770001E-2</v>
      </c>
      <c r="F21" s="12">
        <v>3.8474079492540003E-2</v>
      </c>
      <c r="G21" s="12">
        <v>1.185806286602E-2</v>
      </c>
      <c r="H21" s="12">
        <v>4.0708643767959997E-2</v>
      </c>
      <c r="I21" s="12">
        <v>3.7761438858729998E-2</v>
      </c>
      <c r="J21" s="12">
        <v>1.533136357021E-2</v>
      </c>
      <c r="K21" s="12">
        <v>3.1091178084749999E-2</v>
      </c>
      <c r="L21" s="12">
        <v>3.1478250900579999E-2</v>
      </c>
      <c r="M21" s="12">
        <v>4.3230535603620002E-2</v>
      </c>
      <c r="N21" s="12">
        <v>2.3925163778680002E-2</v>
      </c>
      <c r="O21" s="12">
        <v>4.2840246588459988E-2</v>
      </c>
      <c r="P21" s="12">
        <v>2.801948961188E-2</v>
      </c>
      <c r="Q21" s="12">
        <v>2.6443195762390001E-2</v>
      </c>
      <c r="R21" s="12">
        <v>1.6332623241110001E-2</v>
      </c>
      <c r="S21" s="12">
        <v>3.2518274129890001E-2</v>
      </c>
      <c r="T21" s="12">
        <v>2.056724044404E-2</v>
      </c>
      <c r="U21" s="12">
        <v>1.6028824061309999E-2</v>
      </c>
      <c r="V21" s="12">
        <v>5.0054691627620003E-2</v>
      </c>
      <c r="W21" s="12">
        <v>2.099240821205E-2</v>
      </c>
      <c r="X21" s="12">
        <v>3.4299432708829999E-2</v>
      </c>
      <c r="Y21" s="12">
        <v>3.3379014817559997E-2</v>
      </c>
      <c r="Z21" s="12">
        <v>3.8632411331160001E-2</v>
      </c>
      <c r="AA21" s="12">
        <v>4.1546111350160002E-2</v>
      </c>
      <c r="AB21" s="12">
        <v>0.1232488568166</v>
      </c>
      <c r="AC21" s="12">
        <v>1.5746151722649999E-2</v>
      </c>
      <c r="AD21" s="12">
        <v>9.116347822319E-2</v>
      </c>
      <c r="AE21" s="12">
        <v>0.17066167356469999</v>
      </c>
      <c r="AF21" s="12">
        <v>1.8400076412749999E-2</v>
      </c>
      <c r="AG21" s="12">
        <v>5.3978094786370001E-2</v>
      </c>
      <c r="AH21" s="12">
        <v>1.246062582625E-2</v>
      </c>
      <c r="AI21" s="12">
        <v>0</v>
      </c>
      <c r="AJ21" s="12">
        <v>0</v>
      </c>
      <c r="AK21" s="12">
        <v>0</v>
      </c>
      <c r="AL21" s="12">
        <v>2.7114232756739999E-2</v>
      </c>
      <c r="AM21" s="12">
        <v>0</v>
      </c>
      <c r="AN21" s="12">
        <v>9.6618323027420003E-2</v>
      </c>
      <c r="AO21" s="12">
        <v>2.9805045287830002E-2</v>
      </c>
      <c r="AP21" s="12">
        <v>2.9949349764640001E-2</v>
      </c>
      <c r="AQ21" s="12">
        <v>3.3461491376129998E-2</v>
      </c>
      <c r="AR21" s="12">
        <v>1.0658636519110001E-2</v>
      </c>
      <c r="AS21" s="8"/>
    </row>
    <row r="22" spans="1:45" x14ac:dyDescent="0.2">
      <c r="A22" s="23"/>
      <c r="B22" s="23"/>
      <c r="C22" s="23"/>
      <c r="D22" s="13">
        <v>39</v>
      </c>
      <c r="E22" s="13">
        <v>9</v>
      </c>
      <c r="F22" s="13">
        <v>12</v>
      </c>
      <c r="G22" s="13">
        <v>5</v>
      </c>
      <c r="H22" s="13">
        <v>13</v>
      </c>
      <c r="I22" s="13">
        <v>3</v>
      </c>
      <c r="J22" s="13">
        <v>4</v>
      </c>
      <c r="K22" s="13">
        <v>4</v>
      </c>
      <c r="L22" s="13">
        <v>8</v>
      </c>
      <c r="M22" s="13">
        <v>15</v>
      </c>
      <c r="N22" s="13">
        <v>18</v>
      </c>
      <c r="O22" s="13">
        <v>18</v>
      </c>
      <c r="P22" s="13">
        <v>9</v>
      </c>
      <c r="Q22" s="13">
        <v>3</v>
      </c>
      <c r="R22" s="13">
        <v>3</v>
      </c>
      <c r="S22" s="13">
        <v>4</v>
      </c>
      <c r="T22" s="13">
        <v>4</v>
      </c>
      <c r="U22" s="13">
        <v>1</v>
      </c>
      <c r="V22" s="13">
        <v>6</v>
      </c>
      <c r="W22" s="13">
        <v>6</v>
      </c>
      <c r="X22" s="13">
        <v>13</v>
      </c>
      <c r="Y22" s="13">
        <v>3</v>
      </c>
      <c r="Z22" s="13">
        <v>12</v>
      </c>
      <c r="AA22" s="13">
        <v>1</v>
      </c>
      <c r="AB22" s="13">
        <v>1</v>
      </c>
      <c r="AC22" s="13">
        <v>10</v>
      </c>
      <c r="AD22" s="13">
        <v>7</v>
      </c>
      <c r="AE22" s="13">
        <v>2</v>
      </c>
      <c r="AF22" s="13">
        <v>1</v>
      </c>
      <c r="AG22" s="13">
        <v>4</v>
      </c>
      <c r="AH22" s="13">
        <v>1</v>
      </c>
      <c r="AI22" s="13">
        <v>0</v>
      </c>
      <c r="AJ22" s="13">
        <v>0</v>
      </c>
      <c r="AK22" s="13">
        <v>0</v>
      </c>
      <c r="AL22" s="13">
        <v>12</v>
      </c>
      <c r="AM22" s="13">
        <v>0</v>
      </c>
      <c r="AN22" s="13">
        <v>3</v>
      </c>
      <c r="AO22" s="13">
        <v>7</v>
      </c>
      <c r="AP22" s="13">
        <v>12</v>
      </c>
      <c r="AQ22" s="13">
        <v>13</v>
      </c>
      <c r="AR22" s="13">
        <v>1</v>
      </c>
      <c r="AS22" s="8"/>
    </row>
    <row r="23" spans="1:45" x14ac:dyDescent="0.2">
      <c r="A23" s="23"/>
      <c r="B23" s="23"/>
      <c r="C23" s="23"/>
      <c r="D23" s="14" t="s">
        <v>128</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5" t="s">
        <v>133</v>
      </c>
      <c r="AE23" s="15" t="s">
        <v>133</v>
      </c>
      <c r="AF23" s="14"/>
      <c r="AG23" s="14"/>
      <c r="AH23" s="14"/>
      <c r="AI23" s="14"/>
      <c r="AJ23" s="14"/>
      <c r="AK23" s="14"/>
      <c r="AL23" s="14"/>
      <c r="AM23" s="14"/>
      <c r="AN23" s="14"/>
      <c r="AO23" s="14"/>
      <c r="AP23" s="14"/>
      <c r="AQ23" s="14"/>
      <c r="AR23" s="14"/>
      <c r="AS23" s="8"/>
    </row>
    <row r="24" spans="1:45" x14ac:dyDescent="0.2">
      <c r="A24" s="27"/>
      <c r="B24" s="27"/>
      <c r="C24" s="24" t="s">
        <v>67</v>
      </c>
      <c r="D24" s="12">
        <v>1</v>
      </c>
      <c r="E24" s="12">
        <v>1</v>
      </c>
      <c r="F24" s="12">
        <v>1</v>
      </c>
      <c r="G24" s="12">
        <v>1</v>
      </c>
      <c r="H24" s="12">
        <v>1</v>
      </c>
      <c r="I24" s="12">
        <v>1</v>
      </c>
      <c r="J24" s="12">
        <v>1</v>
      </c>
      <c r="K24" s="12">
        <v>1</v>
      </c>
      <c r="L24" s="12">
        <v>1</v>
      </c>
      <c r="M24" s="12">
        <v>1</v>
      </c>
      <c r="N24" s="12">
        <v>1</v>
      </c>
      <c r="O24" s="12">
        <v>1</v>
      </c>
      <c r="P24" s="12">
        <v>1</v>
      </c>
      <c r="Q24" s="12">
        <v>1</v>
      </c>
      <c r="R24" s="12">
        <v>1</v>
      </c>
      <c r="S24" s="12">
        <v>1</v>
      </c>
      <c r="T24" s="12">
        <v>1</v>
      </c>
      <c r="U24" s="12">
        <v>1</v>
      </c>
      <c r="V24" s="12">
        <v>1</v>
      </c>
      <c r="W24" s="12">
        <v>1</v>
      </c>
      <c r="X24" s="12">
        <v>1</v>
      </c>
      <c r="Y24" s="12">
        <v>1</v>
      </c>
      <c r="Z24" s="12">
        <v>1</v>
      </c>
      <c r="AA24" s="12">
        <v>1</v>
      </c>
      <c r="AB24" s="12">
        <v>1</v>
      </c>
      <c r="AC24" s="12">
        <v>1</v>
      </c>
      <c r="AD24" s="12">
        <v>1</v>
      </c>
      <c r="AE24" s="12">
        <v>1</v>
      </c>
      <c r="AF24" s="12">
        <v>1</v>
      </c>
      <c r="AG24" s="12">
        <v>1</v>
      </c>
      <c r="AH24" s="12">
        <v>1</v>
      </c>
      <c r="AI24" s="12">
        <v>1</v>
      </c>
      <c r="AJ24" s="12">
        <v>1</v>
      </c>
      <c r="AK24" s="12">
        <v>1</v>
      </c>
      <c r="AL24" s="12">
        <v>1</v>
      </c>
      <c r="AM24" s="12">
        <v>1</v>
      </c>
      <c r="AN24" s="12">
        <v>1</v>
      </c>
      <c r="AO24" s="12">
        <v>1</v>
      </c>
      <c r="AP24" s="12">
        <v>1</v>
      </c>
      <c r="AQ24" s="12">
        <v>1</v>
      </c>
      <c r="AR24" s="12">
        <v>1</v>
      </c>
      <c r="AS24" s="8"/>
    </row>
    <row r="25" spans="1:45" x14ac:dyDescent="0.2">
      <c r="A25" s="23"/>
      <c r="B25" s="23"/>
      <c r="C25" s="23"/>
      <c r="D25" s="13">
        <v>1300</v>
      </c>
      <c r="E25" s="13">
        <v>279</v>
      </c>
      <c r="F25" s="13">
        <v>345</v>
      </c>
      <c r="G25" s="13">
        <v>363</v>
      </c>
      <c r="H25" s="13">
        <v>313</v>
      </c>
      <c r="I25" s="13">
        <v>105</v>
      </c>
      <c r="J25" s="13">
        <v>192</v>
      </c>
      <c r="K25" s="13">
        <v>199</v>
      </c>
      <c r="L25" s="13">
        <v>285</v>
      </c>
      <c r="M25" s="13">
        <v>405</v>
      </c>
      <c r="N25" s="13">
        <v>721</v>
      </c>
      <c r="O25" s="13">
        <v>479</v>
      </c>
      <c r="P25" s="13">
        <v>308</v>
      </c>
      <c r="Q25" s="13">
        <v>125</v>
      </c>
      <c r="R25" s="13">
        <v>159</v>
      </c>
      <c r="S25" s="13">
        <v>183</v>
      </c>
      <c r="T25" s="13">
        <v>141</v>
      </c>
      <c r="U25" s="13">
        <v>54</v>
      </c>
      <c r="V25" s="13">
        <v>156</v>
      </c>
      <c r="W25" s="13">
        <v>291</v>
      </c>
      <c r="X25" s="13">
        <v>353</v>
      </c>
      <c r="Y25" s="13">
        <v>228</v>
      </c>
      <c r="Z25" s="13">
        <v>249</v>
      </c>
      <c r="AA25" s="13">
        <v>88</v>
      </c>
      <c r="AB25" s="13">
        <v>9</v>
      </c>
      <c r="AC25" s="13">
        <v>538</v>
      </c>
      <c r="AD25" s="13">
        <v>124</v>
      </c>
      <c r="AE25" s="13">
        <v>25</v>
      </c>
      <c r="AF25" s="13">
        <v>54</v>
      </c>
      <c r="AG25" s="13">
        <v>100</v>
      </c>
      <c r="AH25" s="13">
        <v>34</v>
      </c>
      <c r="AI25" s="13">
        <v>5</v>
      </c>
      <c r="AJ25" s="13">
        <v>16</v>
      </c>
      <c r="AK25" s="13">
        <v>3</v>
      </c>
      <c r="AL25" s="13">
        <v>332</v>
      </c>
      <c r="AM25" s="13">
        <v>3</v>
      </c>
      <c r="AN25" s="13">
        <v>60</v>
      </c>
      <c r="AO25" s="13">
        <v>260</v>
      </c>
      <c r="AP25" s="13">
        <v>496</v>
      </c>
      <c r="AQ25" s="13">
        <v>359</v>
      </c>
      <c r="AR25" s="13">
        <v>36</v>
      </c>
      <c r="AS25" s="8"/>
    </row>
    <row r="26" spans="1:45" x14ac:dyDescent="0.2">
      <c r="A26" s="23"/>
      <c r="B26" s="23"/>
      <c r="C26" s="23"/>
      <c r="D26" s="14" t="s">
        <v>128</v>
      </c>
      <c r="E26" s="14" t="s">
        <v>128</v>
      </c>
      <c r="F26" s="14" t="s">
        <v>128</v>
      </c>
      <c r="G26" s="14" t="s">
        <v>128</v>
      </c>
      <c r="H26" s="14" t="s">
        <v>128</v>
      </c>
      <c r="I26" s="14" t="s">
        <v>128</v>
      </c>
      <c r="J26" s="14" t="s">
        <v>128</v>
      </c>
      <c r="K26" s="14" t="s">
        <v>128</v>
      </c>
      <c r="L26" s="14" t="s">
        <v>128</v>
      </c>
      <c r="M26" s="14" t="s">
        <v>128</v>
      </c>
      <c r="N26" s="14" t="s">
        <v>128</v>
      </c>
      <c r="O26" s="14" t="s">
        <v>128</v>
      </c>
      <c r="P26" s="14" t="s">
        <v>128</v>
      </c>
      <c r="Q26" s="14" t="s">
        <v>128</v>
      </c>
      <c r="R26" s="14" t="s">
        <v>128</v>
      </c>
      <c r="S26" s="14" t="s">
        <v>128</v>
      </c>
      <c r="T26" s="14" t="s">
        <v>128</v>
      </c>
      <c r="U26" s="14" t="s">
        <v>128</v>
      </c>
      <c r="V26" s="14" t="s">
        <v>128</v>
      </c>
      <c r="W26" s="14" t="s">
        <v>128</v>
      </c>
      <c r="X26" s="14" t="s">
        <v>128</v>
      </c>
      <c r="Y26" s="14" t="s">
        <v>128</v>
      </c>
      <c r="Z26" s="14" t="s">
        <v>128</v>
      </c>
      <c r="AA26" s="14" t="s">
        <v>128</v>
      </c>
      <c r="AB26" s="14" t="s">
        <v>128</v>
      </c>
      <c r="AC26" s="14" t="s">
        <v>128</v>
      </c>
      <c r="AD26" s="14" t="s">
        <v>128</v>
      </c>
      <c r="AE26" s="14" t="s">
        <v>128</v>
      </c>
      <c r="AF26" s="14" t="s">
        <v>128</v>
      </c>
      <c r="AG26" s="14" t="s">
        <v>128</v>
      </c>
      <c r="AH26" s="14" t="s">
        <v>128</v>
      </c>
      <c r="AI26" s="14" t="s">
        <v>128</v>
      </c>
      <c r="AJ26" s="14" t="s">
        <v>128</v>
      </c>
      <c r="AK26" s="14" t="s">
        <v>128</v>
      </c>
      <c r="AL26" s="14" t="s">
        <v>128</v>
      </c>
      <c r="AM26" s="14" t="s">
        <v>128</v>
      </c>
      <c r="AN26" s="14" t="s">
        <v>128</v>
      </c>
      <c r="AO26" s="14" t="s">
        <v>128</v>
      </c>
      <c r="AP26" s="14" t="s">
        <v>128</v>
      </c>
      <c r="AQ26" s="14" t="s">
        <v>128</v>
      </c>
      <c r="AR26" s="14" t="s">
        <v>128</v>
      </c>
      <c r="AS26" s="8"/>
    </row>
    <row r="27" spans="1:45" x14ac:dyDescent="0.2">
      <c r="A27" s="27"/>
      <c r="B27" s="24" t="s">
        <v>233</v>
      </c>
      <c r="C27" s="24" t="s">
        <v>127</v>
      </c>
      <c r="D27" s="12">
        <v>0.71965653081509995</v>
      </c>
      <c r="E27" s="12">
        <v>0.7616504300686</v>
      </c>
      <c r="F27" s="12">
        <v>0.69227595616920001</v>
      </c>
      <c r="G27" s="12">
        <v>0.7352431347124001</v>
      </c>
      <c r="H27" s="12">
        <v>0.69541040050979996</v>
      </c>
      <c r="I27" s="12">
        <v>0.70882353007169996</v>
      </c>
      <c r="J27" s="12">
        <v>0.62510795921149998</v>
      </c>
      <c r="K27" s="12">
        <v>0.80781444827100002</v>
      </c>
      <c r="L27" s="12">
        <v>0.74289804270039994</v>
      </c>
      <c r="M27" s="12">
        <v>0.73715750344780007</v>
      </c>
      <c r="N27" s="12">
        <v>0.75189917694529995</v>
      </c>
      <c r="O27" s="12">
        <v>0.6930647138578</v>
      </c>
      <c r="P27" s="12">
        <v>0.89498592820720002</v>
      </c>
      <c r="Q27" s="12">
        <v>0.69159703257169991</v>
      </c>
      <c r="R27" s="12">
        <v>0.87113645261680006</v>
      </c>
      <c r="S27" s="12">
        <v>0.65255885373089995</v>
      </c>
      <c r="T27" s="12">
        <v>0.5445112363672</v>
      </c>
      <c r="U27" s="12">
        <v>0.51050682290759997</v>
      </c>
      <c r="V27" s="12">
        <v>0.53390522797000006</v>
      </c>
      <c r="W27" s="12">
        <v>0.90614421379169996</v>
      </c>
      <c r="X27" s="12">
        <v>0.7967183319194</v>
      </c>
      <c r="Y27" s="12">
        <v>0.67733730865490005</v>
      </c>
      <c r="Z27" s="12">
        <v>0.56086666854230005</v>
      </c>
      <c r="AA27" s="12">
        <v>0.46637154705310002</v>
      </c>
      <c r="AB27" s="12">
        <v>0.5741122728736</v>
      </c>
      <c r="AC27" s="12">
        <v>0.76707099046370009</v>
      </c>
      <c r="AD27" s="12">
        <v>0.76928325718699997</v>
      </c>
      <c r="AE27" s="12">
        <v>0.53029849605529999</v>
      </c>
      <c r="AF27" s="12">
        <v>0.77914618560780002</v>
      </c>
      <c r="AG27" s="12">
        <v>0.79801154895929993</v>
      </c>
      <c r="AH27" s="12">
        <v>0.73885466885410001</v>
      </c>
      <c r="AI27" s="12">
        <v>0.94974223937369995</v>
      </c>
      <c r="AJ27" s="12">
        <v>0.78096257853669993</v>
      </c>
      <c r="AK27" s="12">
        <v>0.18333846049149999</v>
      </c>
      <c r="AL27" s="12">
        <v>0.60229778192119998</v>
      </c>
      <c r="AM27" s="12">
        <v>1</v>
      </c>
      <c r="AN27" s="12">
        <v>0.71706563713440008</v>
      </c>
      <c r="AO27" s="12">
        <v>0.76476284441640008</v>
      </c>
      <c r="AP27" s="12">
        <v>0.71297580605869992</v>
      </c>
      <c r="AQ27" s="12">
        <v>0.69657876099619997</v>
      </c>
      <c r="AR27" s="12">
        <v>0.80229219768150006</v>
      </c>
      <c r="AS27" s="8"/>
    </row>
    <row r="28" spans="1:45" x14ac:dyDescent="0.2">
      <c r="A28" s="23"/>
      <c r="B28" s="23"/>
      <c r="C28" s="23"/>
      <c r="D28" s="13">
        <v>944</v>
      </c>
      <c r="E28" s="13">
        <v>212</v>
      </c>
      <c r="F28" s="13">
        <v>246</v>
      </c>
      <c r="G28" s="13">
        <v>264</v>
      </c>
      <c r="H28" s="13">
        <v>222</v>
      </c>
      <c r="I28" s="13">
        <v>73</v>
      </c>
      <c r="J28" s="13">
        <v>131</v>
      </c>
      <c r="K28" s="13">
        <v>159</v>
      </c>
      <c r="L28" s="13">
        <v>204</v>
      </c>
      <c r="M28" s="13">
        <v>301</v>
      </c>
      <c r="N28" s="13">
        <v>541</v>
      </c>
      <c r="O28" s="13">
        <v>335</v>
      </c>
      <c r="P28" s="13">
        <v>277</v>
      </c>
      <c r="Q28" s="13">
        <v>87</v>
      </c>
      <c r="R28" s="13">
        <v>135</v>
      </c>
      <c r="S28" s="13">
        <v>124</v>
      </c>
      <c r="T28" s="13">
        <v>78</v>
      </c>
      <c r="U28" s="13">
        <v>31</v>
      </c>
      <c r="V28" s="13">
        <v>81</v>
      </c>
      <c r="W28" s="13">
        <v>262</v>
      </c>
      <c r="X28" s="13">
        <v>290</v>
      </c>
      <c r="Y28" s="13">
        <v>152</v>
      </c>
      <c r="Z28" s="13">
        <v>141</v>
      </c>
      <c r="AA28" s="13">
        <v>41</v>
      </c>
      <c r="AB28" s="13">
        <v>6</v>
      </c>
      <c r="AC28" s="13">
        <v>433</v>
      </c>
      <c r="AD28" s="13">
        <v>96</v>
      </c>
      <c r="AE28" s="13">
        <v>13</v>
      </c>
      <c r="AF28" s="13">
        <v>41</v>
      </c>
      <c r="AG28" s="13">
        <v>70</v>
      </c>
      <c r="AH28" s="13">
        <v>22</v>
      </c>
      <c r="AI28" s="13">
        <v>4</v>
      </c>
      <c r="AJ28" s="13">
        <v>12</v>
      </c>
      <c r="AK28" s="13">
        <v>1</v>
      </c>
      <c r="AL28" s="13">
        <v>204</v>
      </c>
      <c r="AM28" s="13">
        <v>3</v>
      </c>
      <c r="AN28" s="13">
        <v>47</v>
      </c>
      <c r="AO28" s="13">
        <v>197</v>
      </c>
      <c r="AP28" s="13">
        <v>355</v>
      </c>
      <c r="AQ28" s="13">
        <v>260</v>
      </c>
      <c r="AR28" s="13">
        <v>27</v>
      </c>
      <c r="AS28" s="8"/>
    </row>
    <row r="29" spans="1:45" x14ac:dyDescent="0.2">
      <c r="A29" s="23"/>
      <c r="B29" s="23"/>
      <c r="C29" s="23"/>
      <c r="D29" s="14" t="s">
        <v>128</v>
      </c>
      <c r="E29" s="14"/>
      <c r="F29" s="14"/>
      <c r="G29" s="14"/>
      <c r="H29" s="14"/>
      <c r="I29" s="14"/>
      <c r="J29" s="14"/>
      <c r="K29" s="15" t="s">
        <v>148</v>
      </c>
      <c r="L29" s="14"/>
      <c r="M29" s="14"/>
      <c r="N29" s="14"/>
      <c r="O29" s="14"/>
      <c r="P29" s="15" t="s">
        <v>250</v>
      </c>
      <c r="Q29" s="14"/>
      <c r="R29" s="15" t="s">
        <v>212</v>
      </c>
      <c r="S29" s="14"/>
      <c r="T29" s="14"/>
      <c r="U29" s="14"/>
      <c r="V29" s="14"/>
      <c r="W29" s="15" t="s">
        <v>248</v>
      </c>
      <c r="X29" s="15" t="s">
        <v>165</v>
      </c>
      <c r="Y29" s="14"/>
      <c r="Z29" s="14"/>
      <c r="AA29" s="14"/>
      <c r="AB29" s="14"/>
      <c r="AC29" s="15" t="s">
        <v>166</v>
      </c>
      <c r="AD29" s="14"/>
      <c r="AE29" s="14"/>
      <c r="AF29" s="14"/>
      <c r="AG29" s="14"/>
      <c r="AH29" s="14"/>
      <c r="AI29" s="14"/>
      <c r="AJ29" s="14"/>
      <c r="AK29" s="14"/>
      <c r="AL29" s="14"/>
      <c r="AM29" s="14"/>
      <c r="AN29" s="14"/>
      <c r="AO29" s="14"/>
      <c r="AP29" s="14"/>
      <c r="AQ29" s="14"/>
      <c r="AR29" s="14"/>
      <c r="AS29" s="8"/>
    </row>
    <row r="30" spans="1:45" x14ac:dyDescent="0.2">
      <c r="A30" s="27"/>
      <c r="B30" s="27"/>
      <c r="C30" s="24" t="s">
        <v>279</v>
      </c>
      <c r="D30" s="12">
        <v>0.17468745851170001</v>
      </c>
      <c r="E30" s="12">
        <v>0.21850601716590001</v>
      </c>
      <c r="F30" s="12">
        <v>0.1760511860533</v>
      </c>
      <c r="G30" s="12">
        <v>0.17663639469420001</v>
      </c>
      <c r="H30" s="12">
        <v>0.1322314840903</v>
      </c>
      <c r="I30" s="12">
        <v>0.13068351316330001</v>
      </c>
      <c r="J30" s="12">
        <v>0.1832693539553</v>
      </c>
      <c r="K30" s="12">
        <v>0.1402504061372</v>
      </c>
      <c r="L30" s="12">
        <v>0.17931247033289999</v>
      </c>
      <c r="M30" s="12">
        <v>0.2031574359069</v>
      </c>
      <c r="N30" s="12">
        <v>0.19350838502350001</v>
      </c>
      <c r="O30" s="12">
        <v>0.1437994541033</v>
      </c>
      <c r="P30" s="12">
        <v>0.28432435330490002</v>
      </c>
      <c r="Q30" s="12">
        <v>0.18895493626029999</v>
      </c>
      <c r="R30" s="12">
        <v>0.20140044256610001</v>
      </c>
      <c r="S30" s="12">
        <v>0.13835528917369999</v>
      </c>
      <c r="T30" s="12">
        <v>3.5640645445380002E-2</v>
      </c>
      <c r="U30" s="12">
        <v>1.363501071546E-2</v>
      </c>
      <c r="V30" s="12">
        <v>6.606492530977999E-2</v>
      </c>
      <c r="W30" s="12">
        <v>0.31078505166620002</v>
      </c>
      <c r="X30" s="12">
        <v>0.22281912902430001</v>
      </c>
      <c r="Y30" s="12">
        <v>0.1106654058648</v>
      </c>
      <c r="Z30" s="12">
        <v>4.1678124023730001E-2</v>
      </c>
      <c r="AA30" s="12">
        <v>5.7344645748009987E-2</v>
      </c>
      <c r="AB30" s="12">
        <v>0.1079788672443</v>
      </c>
      <c r="AC30" s="12">
        <v>0.2058281831205</v>
      </c>
      <c r="AD30" s="12">
        <v>0.15569043170790001</v>
      </c>
      <c r="AE30" s="12">
        <v>0.15760077071949999</v>
      </c>
      <c r="AF30" s="12">
        <v>0.2620077905</v>
      </c>
      <c r="AG30" s="12">
        <v>0.2022623185305</v>
      </c>
      <c r="AH30" s="12">
        <v>0.2011896826389</v>
      </c>
      <c r="AI30" s="12">
        <v>7.1455771647750008E-2</v>
      </c>
      <c r="AJ30" s="12">
        <v>8.1041926746440007E-2</v>
      </c>
      <c r="AK30" s="12">
        <v>0.18333846049149999</v>
      </c>
      <c r="AL30" s="12">
        <v>0.1009187624158</v>
      </c>
      <c r="AM30" s="12">
        <v>0</v>
      </c>
      <c r="AN30" s="12">
        <v>0.18703358080509999</v>
      </c>
      <c r="AO30" s="12">
        <v>0.18368348394219999</v>
      </c>
      <c r="AP30" s="12">
        <v>0.1633093935794</v>
      </c>
      <c r="AQ30" s="12">
        <v>0.18606795523200001</v>
      </c>
      <c r="AR30" s="12">
        <v>5.2797626833649997E-2</v>
      </c>
      <c r="AS30" s="8"/>
    </row>
    <row r="31" spans="1:45" x14ac:dyDescent="0.2">
      <c r="A31" s="23"/>
      <c r="B31" s="23"/>
      <c r="C31" s="23"/>
      <c r="D31" s="13">
        <v>241</v>
      </c>
      <c r="E31" s="13">
        <v>62</v>
      </c>
      <c r="F31" s="13">
        <v>62</v>
      </c>
      <c r="G31" s="13">
        <v>67</v>
      </c>
      <c r="H31" s="13">
        <v>50</v>
      </c>
      <c r="I31" s="13">
        <v>12</v>
      </c>
      <c r="J31" s="13">
        <v>38</v>
      </c>
      <c r="K31" s="13">
        <v>32</v>
      </c>
      <c r="L31" s="13">
        <v>46</v>
      </c>
      <c r="M31" s="13">
        <v>90</v>
      </c>
      <c r="N31" s="13">
        <v>152</v>
      </c>
      <c r="O31" s="13">
        <v>63</v>
      </c>
      <c r="P31" s="13">
        <v>98</v>
      </c>
      <c r="Q31" s="13">
        <v>23</v>
      </c>
      <c r="R31" s="13">
        <v>35</v>
      </c>
      <c r="S31" s="13">
        <v>29</v>
      </c>
      <c r="T31" s="13">
        <v>6</v>
      </c>
      <c r="U31" s="13">
        <v>2</v>
      </c>
      <c r="V31" s="13">
        <v>9</v>
      </c>
      <c r="W31" s="13">
        <v>96</v>
      </c>
      <c r="X31" s="13">
        <v>78</v>
      </c>
      <c r="Y31" s="13">
        <v>30</v>
      </c>
      <c r="Z31" s="13">
        <v>11</v>
      </c>
      <c r="AA31" s="13">
        <v>6</v>
      </c>
      <c r="AB31" s="13">
        <v>1</v>
      </c>
      <c r="AC31" s="13">
        <v>121</v>
      </c>
      <c r="AD31" s="13">
        <v>23</v>
      </c>
      <c r="AE31" s="13">
        <v>5</v>
      </c>
      <c r="AF31" s="13">
        <v>12</v>
      </c>
      <c r="AG31" s="13">
        <v>19</v>
      </c>
      <c r="AH31" s="13">
        <v>6</v>
      </c>
      <c r="AI31" s="13">
        <v>1</v>
      </c>
      <c r="AJ31" s="13">
        <v>1</v>
      </c>
      <c r="AK31" s="13">
        <v>1</v>
      </c>
      <c r="AL31" s="13">
        <v>36</v>
      </c>
      <c r="AM31" s="13">
        <v>0</v>
      </c>
      <c r="AN31" s="13">
        <v>14</v>
      </c>
      <c r="AO31" s="13">
        <v>50</v>
      </c>
      <c r="AP31" s="13">
        <v>82</v>
      </c>
      <c r="AQ31" s="13">
        <v>73</v>
      </c>
      <c r="AR31" s="13">
        <v>3</v>
      </c>
      <c r="AS31" s="8"/>
    </row>
    <row r="32" spans="1:45" x14ac:dyDescent="0.2">
      <c r="A32" s="23"/>
      <c r="B32" s="23"/>
      <c r="C32" s="23"/>
      <c r="D32" s="14" t="s">
        <v>128</v>
      </c>
      <c r="E32" s="14"/>
      <c r="F32" s="14"/>
      <c r="G32" s="14"/>
      <c r="H32" s="14"/>
      <c r="I32" s="14"/>
      <c r="J32" s="14"/>
      <c r="K32" s="14"/>
      <c r="L32" s="14"/>
      <c r="M32" s="14"/>
      <c r="N32" s="14"/>
      <c r="O32" s="14"/>
      <c r="P32" s="15" t="s">
        <v>286</v>
      </c>
      <c r="Q32" s="15" t="s">
        <v>287</v>
      </c>
      <c r="R32" s="15" t="s">
        <v>288</v>
      </c>
      <c r="S32" s="15" t="s">
        <v>281</v>
      </c>
      <c r="T32" s="14"/>
      <c r="U32" s="14"/>
      <c r="V32" s="14"/>
      <c r="W32" s="15" t="s">
        <v>248</v>
      </c>
      <c r="X32" s="15" t="s">
        <v>161</v>
      </c>
      <c r="Y32" s="14"/>
      <c r="Z32" s="14"/>
      <c r="AA32" s="14"/>
      <c r="AB32" s="14"/>
      <c r="AC32" s="15" t="s">
        <v>166</v>
      </c>
      <c r="AD32" s="14"/>
      <c r="AE32" s="14"/>
      <c r="AF32" s="14"/>
      <c r="AG32" s="14"/>
      <c r="AH32" s="14"/>
      <c r="AI32" s="14"/>
      <c r="AJ32" s="14"/>
      <c r="AK32" s="14"/>
      <c r="AL32" s="14"/>
      <c r="AM32" s="14"/>
      <c r="AN32" s="14"/>
      <c r="AO32" s="14"/>
      <c r="AP32" s="14"/>
      <c r="AQ32" s="14"/>
      <c r="AR32" s="14"/>
      <c r="AS32" s="8"/>
    </row>
    <row r="33" spans="1:45" x14ac:dyDescent="0.2">
      <c r="A33" s="27"/>
      <c r="B33" s="27"/>
      <c r="C33" s="24" t="s">
        <v>283</v>
      </c>
      <c r="D33" s="12">
        <v>0.54496907230339997</v>
      </c>
      <c r="E33" s="12">
        <v>0.54314441290269999</v>
      </c>
      <c r="F33" s="12">
        <v>0.51622477011589996</v>
      </c>
      <c r="G33" s="12">
        <v>0.55860674001819999</v>
      </c>
      <c r="H33" s="12">
        <v>0.56317891641950002</v>
      </c>
      <c r="I33" s="12">
        <v>0.57814001690829997</v>
      </c>
      <c r="J33" s="12">
        <v>0.44183860525629998</v>
      </c>
      <c r="K33" s="12">
        <v>0.66756404213370002</v>
      </c>
      <c r="L33" s="12">
        <v>0.56358557236739992</v>
      </c>
      <c r="M33" s="12">
        <v>0.53400006754079998</v>
      </c>
      <c r="N33" s="12">
        <v>0.55839079192179997</v>
      </c>
      <c r="O33" s="12">
        <v>0.54926525975450002</v>
      </c>
      <c r="P33" s="12">
        <v>0.6106615749023</v>
      </c>
      <c r="Q33" s="12">
        <v>0.5026420963114</v>
      </c>
      <c r="R33" s="12">
        <v>0.66973601005069994</v>
      </c>
      <c r="S33" s="12">
        <v>0.51420356455719995</v>
      </c>
      <c r="T33" s="12">
        <v>0.50887059092179998</v>
      </c>
      <c r="U33" s="12">
        <v>0.4968718121922</v>
      </c>
      <c r="V33" s="12">
        <v>0.46784030266019999</v>
      </c>
      <c r="W33" s="12">
        <v>0.59535916212559992</v>
      </c>
      <c r="X33" s="12">
        <v>0.57389920289509999</v>
      </c>
      <c r="Y33" s="12">
        <v>0.56667190279019997</v>
      </c>
      <c r="Z33" s="12">
        <v>0.51918854451859997</v>
      </c>
      <c r="AA33" s="12">
        <v>0.4090269013051</v>
      </c>
      <c r="AB33" s="12">
        <v>0.46613340562939998</v>
      </c>
      <c r="AC33" s="12">
        <v>0.56124280734330001</v>
      </c>
      <c r="AD33" s="12">
        <v>0.61359282547909999</v>
      </c>
      <c r="AE33" s="12">
        <v>0.37269772533590001</v>
      </c>
      <c r="AF33" s="12">
        <v>0.51713839510780002</v>
      </c>
      <c r="AG33" s="12">
        <v>0.59574923042880001</v>
      </c>
      <c r="AH33" s="12">
        <v>0.53766498621519998</v>
      </c>
      <c r="AI33" s="12">
        <v>0.87828646772590002</v>
      </c>
      <c r="AJ33" s="12">
        <v>0.69992065179030005</v>
      </c>
      <c r="AK33" s="12">
        <v>0</v>
      </c>
      <c r="AL33" s="12">
        <v>0.50137901950539998</v>
      </c>
      <c r="AM33" s="12">
        <v>1</v>
      </c>
      <c r="AN33" s="12">
        <v>0.53003205632929995</v>
      </c>
      <c r="AO33" s="12">
        <v>0.58107936047419995</v>
      </c>
      <c r="AP33" s="12">
        <v>0.54966641247930004</v>
      </c>
      <c r="AQ33" s="12">
        <v>0.51051080576419994</v>
      </c>
      <c r="AR33" s="12">
        <v>0.74949457084779991</v>
      </c>
      <c r="AS33" s="8"/>
    </row>
    <row r="34" spans="1:45" x14ac:dyDescent="0.2">
      <c r="A34" s="23"/>
      <c r="B34" s="23"/>
      <c r="C34" s="23"/>
      <c r="D34" s="13">
        <v>703</v>
      </c>
      <c r="E34" s="13">
        <v>150</v>
      </c>
      <c r="F34" s="13">
        <v>184</v>
      </c>
      <c r="G34" s="13">
        <v>197</v>
      </c>
      <c r="H34" s="13">
        <v>172</v>
      </c>
      <c r="I34" s="13">
        <v>61</v>
      </c>
      <c r="J34" s="13">
        <v>93</v>
      </c>
      <c r="K34" s="13">
        <v>127</v>
      </c>
      <c r="L34" s="13">
        <v>158</v>
      </c>
      <c r="M34" s="13">
        <v>211</v>
      </c>
      <c r="N34" s="13">
        <v>389</v>
      </c>
      <c r="O34" s="13">
        <v>272</v>
      </c>
      <c r="P34" s="13">
        <v>179</v>
      </c>
      <c r="Q34" s="13">
        <v>64</v>
      </c>
      <c r="R34" s="13">
        <v>100</v>
      </c>
      <c r="S34" s="13">
        <v>95</v>
      </c>
      <c r="T34" s="13">
        <v>72</v>
      </c>
      <c r="U34" s="13">
        <v>29</v>
      </c>
      <c r="V34" s="13">
        <v>72</v>
      </c>
      <c r="W34" s="13">
        <v>166</v>
      </c>
      <c r="X34" s="13">
        <v>212</v>
      </c>
      <c r="Y34" s="13">
        <v>122</v>
      </c>
      <c r="Z34" s="13">
        <v>130</v>
      </c>
      <c r="AA34" s="13">
        <v>35</v>
      </c>
      <c r="AB34" s="13">
        <v>5</v>
      </c>
      <c r="AC34" s="13">
        <v>312</v>
      </c>
      <c r="AD34" s="13">
        <v>73</v>
      </c>
      <c r="AE34" s="13">
        <v>8</v>
      </c>
      <c r="AF34" s="13">
        <v>29</v>
      </c>
      <c r="AG34" s="13">
        <v>51</v>
      </c>
      <c r="AH34" s="13">
        <v>16</v>
      </c>
      <c r="AI34" s="13">
        <v>3</v>
      </c>
      <c r="AJ34" s="13">
        <v>11</v>
      </c>
      <c r="AK34" s="13">
        <v>0</v>
      </c>
      <c r="AL34" s="13">
        <v>168</v>
      </c>
      <c r="AM34" s="13">
        <v>3</v>
      </c>
      <c r="AN34" s="13">
        <v>33</v>
      </c>
      <c r="AO34" s="13">
        <v>147</v>
      </c>
      <c r="AP34" s="13">
        <v>273</v>
      </c>
      <c r="AQ34" s="13">
        <v>187</v>
      </c>
      <c r="AR34" s="13">
        <v>24</v>
      </c>
      <c r="AS34" s="8"/>
    </row>
    <row r="35" spans="1:45" x14ac:dyDescent="0.2">
      <c r="A35" s="23"/>
      <c r="B35" s="23"/>
      <c r="C35" s="23"/>
      <c r="D35" s="14" t="s">
        <v>128</v>
      </c>
      <c r="E35" s="14"/>
      <c r="F35" s="14"/>
      <c r="G35" s="14"/>
      <c r="H35" s="14"/>
      <c r="I35" s="14"/>
      <c r="J35" s="14"/>
      <c r="K35" s="15" t="s">
        <v>148</v>
      </c>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8"/>
    </row>
    <row r="36" spans="1:45" x14ac:dyDescent="0.2">
      <c r="A36" s="27"/>
      <c r="B36" s="27"/>
      <c r="C36" s="24" t="s">
        <v>284</v>
      </c>
      <c r="D36" s="12">
        <v>0.2172257948362</v>
      </c>
      <c r="E36" s="12">
        <v>0.19980512861960001</v>
      </c>
      <c r="F36" s="12">
        <v>0.22773109303069999</v>
      </c>
      <c r="G36" s="12">
        <v>0.21188937831759999</v>
      </c>
      <c r="H36" s="12">
        <v>0.22693204867780001</v>
      </c>
      <c r="I36" s="12">
        <v>0.21410545367809999</v>
      </c>
      <c r="J36" s="12">
        <v>0.2822253872246</v>
      </c>
      <c r="K36" s="12">
        <v>0.16642340984680001</v>
      </c>
      <c r="L36" s="12">
        <v>0.187174870942</v>
      </c>
      <c r="M36" s="12">
        <v>0.21511067408619999</v>
      </c>
      <c r="N36" s="12">
        <v>0.1974385959205</v>
      </c>
      <c r="O36" s="12">
        <v>0.23716506784329999</v>
      </c>
      <c r="P36" s="12">
        <v>9.8600075235760004E-2</v>
      </c>
      <c r="Q36" s="12">
        <v>0.23650435363610001</v>
      </c>
      <c r="R36" s="12">
        <v>9.279431118336999E-2</v>
      </c>
      <c r="S36" s="12">
        <v>0.25155504677879997</v>
      </c>
      <c r="T36" s="12">
        <v>0.34602727804159999</v>
      </c>
      <c r="U36" s="12">
        <v>0.42696396205069997</v>
      </c>
      <c r="V36" s="12">
        <v>0.33046053238049999</v>
      </c>
      <c r="W36" s="12">
        <v>6.6902637229E-2</v>
      </c>
      <c r="X36" s="12">
        <v>0.178018655094</v>
      </c>
      <c r="Y36" s="12">
        <v>0.25003612401339997</v>
      </c>
      <c r="Z36" s="12">
        <v>0.35584117178469998</v>
      </c>
      <c r="AA36" s="12">
        <v>0.31600689494099998</v>
      </c>
      <c r="AB36" s="12">
        <v>0.4258877271264</v>
      </c>
      <c r="AC36" s="12">
        <v>0.20395599842000001</v>
      </c>
      <c r="AD36" s="12">
        <v>0.2072353452124</v>
      </c>
      <c r="AE36" s="12">
        <v>0.27996177637719999</v>
      </c>
      <c r="AF36" s="12">
        <v>0.17988151203370001</v>
      </c>
      <c r="AG36" s="12">
        <v>0.15404676164690001</v>
      </c>
      <c r="AH36" s="12">
        <v>0.1525955485104</v>
      </c>
      <c r="AI36" s="12">
        <v>5.0257760626349998E-2</v>
      </c>
      <c r="AJ36" s="12">
        <v>0.191746557357</v>
      </c>
      <c r="AK36" s="12">
        <v>0.81666153950850007</v>
      </c>
      <c r="AL36" s="12">
        <v>0.27406082636279999</v>
      </c>
      <c r="AM36" s="12">
        <v>0</v>
      </c>
      <c r="AN36" s="12">
        <v>0.25306362856230002</v>
      </c>
      <c r="AO36" s="12">
        <v>0.16404758973860001</v>
      </c>
      <c r="AP36" s="12">
        <v>0.2151815135323</v>
      </c>
      <c r="AQ36" s="12">
        <v>0.26098873089070002</v>
      </c>
      <c r="AR36" s="12">
        <v>0.1749019098506</v>
      </c>
      <c r="AS36" s="8"/>
    </row>
    <row r="37" spans="1:45" x14ac:dyDescent="0.2">
      <c r="A37" s="23"/>
      <c r="B37" s="23"/>
      <c r="C37" s="23"/>
      <c r="D37" s="13">
        <v>278</v>
      </c>
      <c r="E37" s="13">
        <v>56</v>
      </c>
      <c r="F37" s="13">
        <v>77</v>
      </c>
      <c r="G37" s="13">
        <v>78</v>
      </c>
      <c r="H37" s="13">
        <v>67</v>
      </c>
      <c r="I37" s="13">
        <v>24</v>
      </c>
      <c r="J37" s="13">
        <v>47</v>
      </c>
      <c r="K37" s="13">
        <v>32</v>
      </c>
      <c r="L37" s="13">
        <v>57</v>
      </c>
      <c r="M37" s="13">
        <v>90</v>
      </c>
      <c r="N37" s="13">
        <v>141</v>
      </c>
      <c r="O37" s="13">
        <v>116</v>
      </c>
      <c r="P37" s="13">
        <v>29</v>
      </c>
      <c r="Q37" s="13">
        <v>32</v>
      </c>
      <c r="R37" s="13">
        <v>20</v>
      </c>
      <c r="S37" s="13">
        <v>45</v>
      </c>
      <c r="T37" s="13">
        <v>47</v>
      </c>
      <c r="U37" s="13">
        <v>19</v>
      </c>
      <c r="V37" s="13">
        <v>53</v>
      </c>
      <c r="W37" s="13">
        <v>25</v>
      </c>
      <c r="X37" s="13">
        <v>54</v>
      </c>
      <c r="Y37" s="13">
        <v>61</v>
      </c>
      <c r="Z37" s="13">
        <v>86</v>
      </c>
      <c r="AA37" s="13">
        <v>28</v>
      </c>
      <c r="AB37" s="13">
        <v>3</v>
      </c>
      <c r="AC37" s="13">
        <v>93</v>
      </c>
      <c r="AD37" s="13">
        <v>25</v>
      </c>
      <c r="AE37" s="13">
        <v>9</v>
      </c>
      <c r="AF37" s="13">
        <v>10</v>
      </c>
      <c r="AG37" s="13">
        <v>26</v>
      </c>
      <c r="AH37" s="13">
        <v>8</v>
      </c>
      <c r="AI37" s="13">
        <v>1</v>
      </c>
      <c r="AJ37" s="13">
        <v>3</v>
      </c>
      <c r="AK37" s="13">
        <v>2</v>
      </c>
      <c r="AL37" s="13">
        <v>87</v>
      </c>
      <c r="AM37" s="13">
        <v>0</v>
      </c>
      <c r="AN37" s="13">
        <v>11</v>
      </c>
      <c r="AO37" s="13">
        <v>49</v>
      </c>
      <c r="AP37" s="13">
        <v>105</v>
      </c>
      <c r="AQ37" s="13">
        <v>85</v>
      </c>
      <c r="AR37" s="13">
        <v>7</v>
      </c>
      <c r="AS37" s="8"/>
    </row>
    <row r="38" spans="1:45" x14ac:dyDescent="0.2">
      <c r="A38" s="23"/>
      <c r="B38" s="23"/>
      <c r="C38" s="23"/>
      <c r="D38" s="14" t="s">
        <v>128</v>
      </c>
      <c r="E38" s="14"/>
      <c r="F38" s="14"/>
      <c r="G38" s="14"/>
      <c r="H38" s="14"/>
      <c r="I38" s="14"/>
      <c r="J38" s="14"/>
      <c r="K38" s="14"/>
      <c r="L38" s="14"/>
      <c r="M38" s="14"/>
      <c r="N38" s="14"/>
      <c r="O38" s="14"/>
      <c r="P38" s="14"/>
      <c r="Q38" s="14"/>
      <c r="R38" s="14"/>
      <c r="S38" s="15" t="s">
        <v>149</v>
      </c>
      <c r="T38" s="15" t="s">
        <v>238</v>
      </c>
      <c r="U38" s="15" t="s">
        <v>238</v>
      </c>
      <c r="V38" s="15" t="s">
        <v>238</v>
      </c>
      <c r="W38" s="14"/>
      <c r="X38" s="15" t="s">
        <v>133</v>
      </c>
      <c r="Y38" s="15" t="s">
        <v>154</v>
      </c>
      <c r="Z38" s="15" t="s">
        <v>194</v>
      </c>
      <c r="AA38" s="15" t="s">
        <v>154</v>
      </c>
      <c r="AB38" s="15" t="s">
        <v>133</v>
      </c>
      <c r="AC38" s="14"/>
      <c r="AD38" s="14"/>
      <c r="AE38" s="14"/>
      <c r="AF38" s="14"/>
      <c r="AG38" s="14"/>
      <c r="AH38" s="14"/>
      <c r="AI38" s="14"/>
      <c r="AJ38" s="14"/>
      <c r="AK38" s="15" t="s">
        <v>137</v>
      </c>
      <c r="AL38" s="14"/>
      <c r="AM38" s="14"/>
      <c r="AN38" s="14"/>
      <c r="AO38" s="14"/>
      <c r="AP38" s="14"/>
      <c r="AQ38" s="14"/>
      <c r="AR38" s="14"/>
      <c r="AS38" s="8"/>
    </row>
    <row r="39" spans="1:45" x14ac:dyDescent="0.2">
      <c r="A39" s="27"/>
      <c r="B39" s="27"/>
      <c r="C39" s="24" t="s">
        <v>285</v>
      </c>
      <c r="D39" s="12">
        <v>6.3117674348690006E-2</v>
      </c>
      <c r="E39" s="12">
        <v>3.8544441311839997E-2</v>
      </c>
      <c r="F39" s="12">
        <v>7.9992950800109999E-2</v>
      </c>
      <c r="G39" s="12">
        <v>5.2867486970030013E-2</v>
      </c>
      <c r="H39" s="12">
        <v>7.765755081244001E-2</v>
      </c>
      <c r="I39" s="12">
        <v>7.7071016250269991E-2</v>
      </c>
      <c r="J39" s="12">
        <v>9.2666653563869994E-2</v>
      </c>
      <c r="K39" s="12">
        <v>2.576214188226E-2</v>
      </c>
      <c r="L39" s="12">
        <v>6.992708635764E-2</v>
      </c>
      <c r="M39" s="12">
        <v>4.7731822466010002E-2</v>
      </c>
      <c r="N39" s="12">
        <v>5.0662227134189997E-2</v>
      </c>
      <c r="O39" s="12">
        <v>6.9770218298930001E-2</v>
      </c>
      <c r="P39" s="12">
        <v>6.4139965570290001E-3</v>
      </c>
      <c r="Q39" s="12">
        <v>7.18986137922E-2</v>
      </c>
      <c r="R39" s="12">
        <v>3.6069236199840003E-2</v>
      </c>
      <c r="S39" s="12">
        <v>9.588609949025001E-2</v>
      </c>
      <c r="T39" s="12">
        <v>0.1094614855912</v>
      </c>
      <c r="U39" s="12">
        <v>6.2529215041680006E-2</v>
      </c>
      <c r="V39" s="12">
        <v>0.1356342396495</v>
      </c>
      <c r="W39" s="12">
        <v>2.695314897925E-2</v>
      </c>
      <c r="X39" s="12">
        <v>2.5263012986549999E-2</v>
      </c>
      <c r="Y39" s="12">
        <v>7.2626567331700004E-2</v>
      </c>
      <c r="Z39" s="12">
        <v>8.3292159672990002E-2</v>
      </c>
      <c r="AA39" s="12">
        <v>0.2176215580059</v>
      </c>
      <c r="AB39" s="12">
        <v>0</v>
      </c>
      <c r="AC39" s="12">
        <v>2.8973011116260002E-2</v>
      </c>
      <c r="AD39" s="12">
        <v>2.3481397600559999E-2</v>
      </c>
      <c r="AE39" s="12">
        <v>0.18973972756740001</v>
      </c>
      <c r="AF39" s="12">
        <v>4.0972302358539998E-2</v>
      </c>
      <c r="AG39" s="12">
        <v>4.7941689393759999E-2</v>
      </c>
      <c r="AH39" s="12">
        <v>0.1085497826355</v>
      </c>
      <c r="AI39" s="12">
        <v>0</v>
      </c>
      <c r="AJ39" s="12">
        <v>2.7290864106270001E-2</v>
      </c>
      <c r="AK39" s="12">
        <v>0</v>
      </c>
      <c r="AL39" s="12">
        <v>0.123641391716</v>
      </c>
      <c r="AM39" s="12">
        <v>0</v>
      </c>
      <c r="AN39" s="12">
        <v>2.9870734303299999E-2</v>
      </c>
      <c r="AO39" s="12">
        <v>7.1189565844929997E-2</v>
      </c>
      <c r="AP39" s="12">
        <v>7.1842680408939999E-2</v>
      </c>
      <c r="AQ39" s="12">
        <v>4.2432508113110001E-2</v>
      </c>
      <c r="AR39" s="12">
        <v>2.2805892467919999E-2</v>
      </c>
      <c r="AS39" s="8"/>
    </row>
    <row r="40" spans="1:45" x14ac:dyDescent="0.2">
      <c r="A40" s="23"/>
      <c r="B40" s="23"/>
      <c r="C40" s="23"/>
      <c r="D40" s="13">
        <v>77</v>
      </c>
      <c r="E40" s="13">
        <v>10</v>
      </c>
      <c r="F40" s="13">
        <v>22</v>
      </c>
      <c r="G40" s="13">
        <v>21</v>
      </c>
      <c r="H40" s="13">
        <v>24</v>
      </c>
      <c r="I40" s="13">
        <v>8</v>
      </c>
      <c r="J40" s="13">
        <v>14</v>
      </c>
      <c r="K40" s="13">
        <v>8</v>
      </c>
      <c r="L40" s="13">
        <v>24</v>
      </c>
      <c r="M40" s="13">
        <v>14</v>
      </c>
      <c r="N40" s="13">
        <v>39</v>
      </c>
      <c r="O40" s="13">
        <v>28</v>
      </c>
      <c r="P40" s="13">
        <v>2</v>
      </c>
      <c r="Q40" s="13">
        <v>6</v>
      </c>
      <c r="R40" s="13">
        <v>4</v>
      </c>
      <c r="S40" s="13">
        <v>14</v>
      </c>
      <c r="T40" s="13">
        <v>16</v>
      </c>
      <c r="U40" s="13">
        <v>4</v>
      </c>
      <c r="V40" s="13">
        <v>22</v>
      </c>
      <c r="W40" s="13">
        <v>3</v>
      </c>
      <c r="X40" s="13">
        <v>10</v>
      </c>
      <c r="Y40" s="13">
        <v>15</v>
      </c>
      <c r="Z40" s="13">
        <v>22</v>
      </c>
      <c r="AA40" s="13">
        <v>19</v>
      </c>
      <c r="AB40" s="13">
        <v>0</v>
      </c>
      <c r="AC40" s="13">
        <v>12</v>
      </c>
      <c r="AD40" s="13">
        <v>3</v>
      </c>
      <c r="AE40" s="13">
        <v>3</v>
      </c>
      <c r="AF40" s="13">
        <v>3</v>
      </c>
      <c r="AG40" s="13">
        <v>4</v>
      </c>
      <c r="AH40" s="13">
        <v>4</v>
      </c>
      <c r="AI40" s="13">
        <v>0</v>
      </c>
      <c r="AJ40" s="13">
        <v>1</v>
      </c>
      <c r="AK40" s="13">
        <v>0</v>
      </c>
      <c r="AL40" s="13">
        <v>41</v>
      </c>
      <c r="AM40" s="13">
        <v>0</v>
      </c>
      <c r="AN40" s="13">
        <v>2</v>
      </c>
      <c r="AO40" s="13">
        <v>14</v>
      </c>
      <c r="AP40" s="13">
        <v>35</v>
      </c>
      <c r="AQ40" s="13">
        <v>15</v>
      </c>
      <c r="AR40" s="13">
        <v>2</v>
      </c>
      <c r="AS40" s="8"/>
    </row>
    <row r="41" spans="1:45" x14ac:dyDescent="0.2">
      <c r="A41" s="23"/>
      <c r="B41" s="23"/>
      <c r="C41" s="23"/>
      <c r="D41" s="14" t="s">
        <v>128</v>
      </c>
      <c r="E41" s="14"/>
      <c r="F41" s="14"/>
      <c r="G41" s="14"/>
      <c r="H41" s="14"/>
      <c r="I41" s="14"/>
      <c r="J41" s="14"/>
      <c r="K41" s="14"/>
      <c r="L41" s="14"/>
      <c r="M41" s="14"/>
      <c r="N41" s="14"/>
      <c r="O41" s="14"/>
      <c r="P41" s="14"/>
      <c r="Q41" s="15" t="s">
        <v>133</v>
      </c>
      <c r="R41" s="14"/>
      <c r="S41" s="15" t="s">
        <v>154</v>
      </c>
      <c r="T41" s="15" t="s">
        <v>154</v>
      </c>
      <c r="U41" s="14"/>
      <c r="V41" s="15" t="s">
        <v>154</v>
      </c>
      <c r="W41" s="14"/>
      <c r="X41" s="14"/>
      <c r="Y41" s="14"/>
      <c r="Z41" s="14"/>
      <c r="AA41" s="15" t="s">
        <v>185</v>
      </c>
      <c r="AB41" s="14"/>
      <c r="AC41" s="14"/>
      <c r="AD41" s="14"/>
      <c r="AE41" s="14"/>
      <c r="AF41" s="14"/>
      <c r="AG41" s="14"/>
      <c r="AH41" s="14"/>
      <c r="AI41" s="14"/>
      <c r="AJ41" s="14"/>
      <c r="AK41" s="14"/>
      <c r="AL41" s="15" t="s">
        <v>133</v>
      </c>
      <c r="AM41" s="14"/>
      <c r="AN41" s="14"/>
      <c r="AO41" s="14"/>
      <c r="AP41" s="14"/>
      <c r="AQ41" s="14"/>
      <c r="AR41" s="14"/>
      <c r="AS41" s="8"/>
    </row>
    <row r="42" spans="1:45" x14ac:dyDescent="0.2">
      <c r="A42" s="27"/>
      <c r="B42" s="27"/>
      <c r="C42" s="24" t="s">
        <v>141</v>
      </c>
      <c r="D42" s="12">
        <v>0.2803434691849</v>
      </c>
      <c r="E42" s="12">
        <v>0.2383495699314</v>
      </c>
      <c r="F42" s="12">
        <v>0.30772404383079999</v>
      </c>
      <c r="G42" s="12">
        <v>0.26475686528760001</v>
      </c>
      <c r="H42" s="12">
        <v>0.30458959949019998</v>
      </c>
      <c r="I42" s="12">
        <v>0.29117646992829999</v>
      </c>
      <c r="J42" s="12">
        <v>0.37489204078850002</v>
      </c>
      <c r="K42" s="12">
        <v>0.19218555172900001</v>
      </c>
      <c r="L42" s="12">
        <v>0.2571019572996</v>
      </c>
      <c r="M42" s="12">
        <v>0.26284249655219999</v>
      </c>
      <c r="N42" s="12">
        <v>0.24810082305469999</v>
      </c>
      <c r="O42" s="12">
        <v>0.3069352861422</v>
      </c>
      <c r="P42" s="12">
        <v>0.10501407179280001</v>
      </c>
      <c r="Q42" s="12">
        <v>0.30840296742829998</v>
      </c>
      <c r="R42" s="12">
        <v>0.12886354738319999</v>
      </c>
      <c r="S42" s="12">
        <v>0.3474411462691</v>
      </c>
      <c r="T42" s="12">
        <v>0.4554887636328</v>
      </c>
      <c r="U42" s="12">
        <v>0.48949317709239998</v>
      </c>
      <c r="V42" s="12">
        <v>0.46609477202999999</v>
      </c>
      <c r="W42" s="12">
        <v>9.3855786208249997E-2</v>
      </c>
      <c r="X42" s="12">
        <v>0.2032816680806</v>
      </c>
      <c r="Y42" s="12">
        <v>0.32266269134510001</v>
      </c>
      <c r="Z42" s="12">
        <v>0.43913333145769989</v>
      </c>
      <c r="AA42" s="12">
        <v>0.53362845294689998</v>
      </c>
      <c r="AB42" s="12">
        <v>0.4258877271264</v>
      </c>
      <c r="AC42" s="12">
        <v>0.2329290095363</v>
      </c>
      <c r="AD42" s="12">
        <v>0.230716742813</v>
      </c>
      <c r="AE42" s="12">
        <v>0.46970150394469989</v>
      </c>
      <c r="AF42" s="12">
        <v>0.2208538143922</v>
      </c>
      <c r="AG42" s="12">
        <v>0.20198845104070001</v>
      </c>
      <c r="AH42" s="12">
        <v>0.26114533114589999</v>
      </c>
      <c r="AI42" s="12">
        <v>5.0257760626349998E-2</v>
      </c>
      <c r="AJ42" s="12">
        <v>0.21903742146329999</v>
      </c>
      <c r="AK42" s="12">
        <v>0.81666153950850007</v>
      </c>
      <c r="AL42" s="12">
        <v>0.39770221807880002</v>
      </c>
      <c r="AM42" s="12">
        <v>0</v>
      </c>
      <c r="AN42" s="12">
        <v>0.28293436286559998</v>
      </c>
      <c r="AO42" s="12">
        <v>0.2352371555836</v>
      </c>
      <c r="AP42" s="12">
        <v>0.28702419394130002</v>
      </c>
      <c r="AQ42" s="12">
        <v>0.30342123900380003</v>
      </c>
      <c r="AR42" s="12">
        <v>0.19770780231849999</v>
      </c>
      <c r="AS42" s="8"/>
    </row>
    <row r="43" spans="1:45" x14ac:dyDescent="0.2">
      <c r="A43" s="23"/>
      <c r="B43" s="23"/>
      <c r="C43" s="23"/>
      <c r="D43" s="13">
        <v>355</v>
      </c>
      <c r="E43" s="13">
        <v>66</v>
      </c>
      <c r="F43" s="13">
        <v>99</v>
      </c>
      <c r="G43" s="13">
        <v>99</v>
      </c>
      <c r="H43" s="13">
        <v>91</v>
      </c>
      <c r="I43" s="13">
        <v>32</v>
      </c>
      <c r="J43" s="13">
        <v>61</v>
      </c>
      <c r="K43" s="13">
        <v>40</v>
      </c>
      <c r="L43" s="13">
        <v>81</v>
      </c>
      <c r="M43" s="13">
        <v>104</v>
      </c>
      <c r="N43" s="13">
        <v>180</v>
      </c>
      <c r="O43" s="13">
        <v>144</v>
      </c>
      <c r="P43" s="13">
        <v>31</v>
      </c>
      <c r="Q43" s="13">
        <v>38</v>
      </c>
      <c r="R43" s="13">
        <v>24</v>
      </c>
      <c r="S43" s="13">
        <v>59</v>
      </c>
      <c r="T43" s="13">
        <v>63</v>
      </c>
      <c r="U43" s="13">
        <v>23</v>
      </c>
      <c r="V43" s="13">
        <v>75</v>
      </c>
      <c r="W43" s="13">
        <v>28</v>
      </c>
      <c r="X43" s="13">
        <v>64</v>
      </c>
      <c r="Y43" s="13">
        <v>76</v>
      </c>
      <c r="Z43" s="13">
        <v>108</v>
      </c>
      <c r="AA43" s="13">
        <v>47</v>
      </c>
      <c r="AB43" s="13">
        <v>3</v>
      </c>
      <c r="AC43" s="13">
        <v>105</v>
      </c>
      <c r="AD43" s="13">
        <v>28</v>
      </c>
      <c r="AE43" s="13">
        <v>12</v>
      </c>
      <c r="AF43" s="13">
        <v>13</v>
      </c>
      <c r="AG43" s="13">
        <v>30</v>
      </c>
      <c r="AH43" s="13">
        <v>12</v>
      </c>
      <c r="AI43" s="13">
        <v>1</v>
      </c>
      <c r="AJ43" s="13">
        <v>4</v>
      </c>
      <c r="AK43" s="13">
        <v>2</v>
      </c>
      <c r="AL43" s="13">
        <v>128</v>
      </c>
      <c r="AM43" s="13">
        <v>0</v>
      </c>
      <c r="AN43" s="13">
        <v>13</v>
      </c>
      <c r="AO43" s="13">
        <v>63</v>
      </c>
      <c r="AP43" s="13">
        <v>140</v>
      </c>
      <c r="AQ43" s="13">
        <v>100</v>
      </c>
      <c r="AR43" s="13">
        <v>9</v>
      </c>
      <c r="AS43" s="8"/>
    </row>
    <row r="44" spans="1:45" x14ac:dyDescent="0.2">
      <c r="A44" s="23"/>
      <c r="B44" s="23"/>
      <c r="C44" s="23"/>
      <c r="D44" s="14" t="s">
        <v>128</v>
      </c>
      <c r="E44" s="14"/>
      <c r="F44" s="14"/>
      <c r="G44" s="14"/>
      <c r="H44" s="14"/>
      <c r="I44" s="14"/>
      <c r="J44" s="15" t="s">
        <v>218</v>
      </c>
      <c r="K44" s="14"/>
      <c r="L44" s="14"/>
      <c r="M44" s="14"/>
      <c r="N44" s="14"/>
      <c r="O44" s="14"/>
      <c r="P44" s="14"/>
      <c r="Q44" s="15" t="s">
        <v>133</v>
      </c>
      <c r="R44" s="14"/>
      <c r="S44" s="15" t="s">
        <v>186</v>
      </c>
      <c r="T44" s="15" t="s">
        <v>238</v>
      </c>
      <c r="U44" s="15" t="s">
        <v>238</v>
      </c>
      <c r="V44" s="15" t="s">
        <v>238</v>
      </c>
      <c r="W44" s="14"/>
      <c r="X44" s="14"/>
      <c r="Y44" s="15" t="s">
        <v>154</v>
      </c>
      <c r="Z44" s="15" t="s">
        <v>173</v>
      </c>
      <c r="AA44" s="15" t="s">
        <v>173</v>
      </c>
      <c r="AB44" s="14"/>
      <c r="AC44" s="14"/>
      <c r="AD44" s="14"/>
      <c r="AE44" s="14"/>
      <c r="AF44" s="14"/>
      <c r="AG44" s="14"/>
      <c r="AH44" s="14"/>
      <c r="AI44" s="14"/>
      <c r="AJ44" s="14"/>
      <c r="AK44" s="14"/>
      <c r="AL44" s="15" t="s">
        <v>133</v>
      </c>
      <c r="AM44" s="14"/>
      <c r="AN44" s="14"/>
      <c r="AO44" s="14"/>
      <c r="AP44" s="14"/>
      <c r="AQ44" s="14"/>
      <c r="AR44" s="14"/>
      <c r="AS44" s="8"/>
    </row>
    <row r="45" spans="1:45" x14ac:dyDescent="0.2">
      <c r="A45" s="27"/>
      <c r="B45" s="27"/>
      <c r="C45" s="24" t="s">
        <v>67</v>
      </c>
      <c r="D45" s="12">
        <v>1</v>
      </c>
      <c r="E45" s="12">
        <v>1</v>
      </c>
      <c r="F45" s="12">
        <v>1</v>
      </c>
      <c r="G45" s="12">
        <v>1</v>
      </c>
      <c r="H45" s="12">
        <v>1</v>
      </c>
      <c r="I45" s="12">
        <v>1</v>
      </c>
      <c r="J45" s="12">
        <v>1</v>
      </c>
      <c r="K45" s="12">
        <v>1</v>
      </c>
      <c r="L45" s="12">
        <v>1</v>
      </c>
      <c r="M45" s="12">
        <v>1</v>
      </c>
      <c r="N45" s="12">
        <v>1</v>
      </c>
      <c r="O45" s="12">
        <v>1</v>
      </c>
      <c r="P45" s="12">
        <v>1</v>
      </c>
      <c r="Q45" s="12">
        <v>1</v>
      </c>
      <c r="R45" s="12">
        <v>1</v>
      </c>
      <c r="S45" s="12">
        <v>1</v>
      </c>
      <c r="T45" s="12">
        <v>1</v>
      </c>
      <c r="U45" s="12">
        <v>1</v>
      </c>
      <c r="V45" s="12">
        <v>1</v>
      </c>
      <c r="W45" s="12">
        <v>1</v>
      </c>
      <c r="X45" s="12">
        <v>1</v>
      </c>
      <c r="Y45" s="12">
        <v>1</v>
      </c>
      <c r="Z45" s="12">
        <v>1</v>
      </c>
      <c r="AA45" s="12">
        <v>1</v>
      </c>
      <c r="AB45" s="12">
        <v>1</v>
      </c>
      <c r="AC45" s="12">
        <v>1</v>
      </c>
      <c r="AD45" s="12">
        <v>1</v>
      </c>
      <c r="AE45" s="12">
        <v>1</v>
      </c>
      <c r="AF45" s="12">
        <v>1</v>
      </c>
      <c r="AG45" s="12">
        <v>1</v>
      </c>
      <c r="AH45" s="12">
        <v>1</v>
      </c>
      <c r="AI45" s="12">
        <v>1</v>
      </c>
      <c r="AJ45" s="12">
        <v>1</v>
      </c>
      <c r="AK45" s="12">
        <v>1</v>
      </c>
      <c r="AL45" s="12">
        <v>1</v>
      </c>
      <c r="AM45" s="12">
        <v>1</v>
      </c>
      <c r="AN45" s="12">
        <v>1</v>
      </c>
      <c r="AO45" s="12">
        <v>1</v>
      </c>
      <c r="AP45" s="12">
        <v>1</v>
      </c>
      <c r="AQ45" s="12">
        <v>1</v>
      </c>
      <c r="AR45" s="12">
        <v>1</v>
      </c>
      <c r="AS45" s="8"/>
    </row>
    <row r="46" spans="1:45" x14ac:dyDescent="0.2">
      <c r="A46" s="23"/>
      <c r="B46" s="23"/>
      <c r="C46" s="23"/>
      <c r="D46" s="13">
        <v>1299</v>
      </c>
      <c r="E46" s="13">
        <v>278</v>
      </c>
      <c r="F46" s="13">
        <v>345</v>
      </c>
      <c r="G46" s="13">
        <v>363</v>
      </c>
      <c r="H46" s="13">
        <v>313</v>
      </c>
      <c r="I46" s="13">
        <v>105</v>
      </c>
      <c r="J46" s="13">
        <v>192</v>
      </c>
      <c r="K46" s="13">
        <v>199</v>
      </c>
      <c r="L46" s="13">
        <v>285</v>
      </c>
      <c r="M46" s="13">
        <v>405</v>
      </c>
      <c r="N46" s="13">
        <v>721</v>
      </c>
      <c r="O46" s="13">
        <v>479</v>
      </c>
      <c r="P46" s="13">
        <v>308</v>
      </c>
      <c r="Q46" s="13">
        <v>125</v>
      </c>
      <c r="R46" s="13">
        <v>159</v>
      </c>
      <c r="S46" s="13">
        <v>183</v>
      </c>
      <c r="T46" s="13">
        <v>141</v>
      </c>
      <c r="U46" s="13">
        <v>54</v>
      </c>
      <c r="V46" s="13">
        <v>156</v>
      </c>
      <c r="W46" s="13">
        <v>290</v>
      </c>
      <c r="X46" s="13">
        <v>354</v>
      </c>
      <c r="Y46" s="13">
        <v>228</v>
      </c>
      <c r="Z46" s="13">
        <v>249</v>
      </c>
      <c r="AA46" s="13">
        <v>88</v>
      </c>
      <c r="AB46" s="13">
        <v>9</v>
      </c>
      <c r="AC46" s="13">
        <v>538</v>
      </c>
      <c r="AD46" s="13">
        <v>124</v>
      </c>
      <c r="AE46" s="13">
        <v>25</v>
      </c>
      <c r="AF46" s="13">
        <v>54</v>
      </c>
      <c r="AG46" s="13">
        <v>100</v>
      </c>
      <c r="AH46" s="13">
        <v>34</v>
      </c>
      <c r="AI46" s="13">
        <v>5</v>
      </c>
      <c r="AJ46" s="13">
        <v>16</v>
      </c>
      <c r="AK46" s="13">
        <v>3</v>
      </c>
      <c r="AL46" s="13">
        <v>332</v>
      </c>
      <c r="AM46" s="13">
        <v>3</v>
      </c>
      <c r="AN46" s="13">
        <v>60</v>
      </c>
      <c r="AO46" s="13">
        <v>260</v>
      </c>
      <c r="AP46" s="13">
        <v>495</v>
      </c>
      <c r="AQ46" s="13">
        <v>360</v>
      </c>
      <c r="AR46" s="13">
        <v>36</v>
      </c>
      <c r="AS46" s="8"/>
    </row>
    <row r="47" spans="1:45" x14ac:dyDescent="0.2">
      <c r="A47" s="23"/>
      <c r="B47" s="23"/>
      <c r="C47" s="23"/>
      <c r="D47" s="14" t="s">
        <v>128</v>
      </c>
      <c r="E47" s="14" t="s">
        <v>128</v>
      </c>
      <c r="F47" s="14" t="s">
        <v>128</v>
      </c>
      <c r="G47" s="14" t="s">
        <v>128</v>
      </c>
      <c r="H47" s="14" t="s">
        <v>128</v>
      </c>
      <c r="I47" s="14" t="s">
        <v>128</v>
      </c>
      <c r="J47" s="14" t="s">
        <v>128</v>
      </c>
      <c r="K47" s="14" t="s">
        <v>128</v>
      </c>
      <c r="L47" s="14" t="s">
        <v>128</v>
      </c>
      <c r="M47" s="14" t="s">
        <v>128</v>
      </c>
      <c r="N47" s="14" t="s">
        <v>128</v>
      </c>
      <c r="O47" s="14" t="s">
        <v>128</v>
      </c>
      <c r="P47" s="14" t="s">
        <v>128</v>
      </c>
      <c r="Q47" s="14" t="s">
        <v>128</v>
      </c>
      <c r="R47" s="14" t="s">
        <v>128</v>
      </c>
      <c r="S47" s="14" t="s">
        <v>128</v>
      </c>
      <c r="T47" s="14" t="s">
        <v>128</v>
      </c>
      <c r="U47" s="14" t="s">
        <v>128</v>
      </c>
      <c r="V47" s="14" t="s">
        <v>128</v>
      </c>
      <c r="W47" s="14" t="s">
        <v>128</v>
      </c>
      <c r="X47" s="14" t="s">
        <v>128</v>
      </c>
      <c r="Y47" s="14" t="s">
        <v>128</v>
      </c>
      <c r="Z47" s="14" t="s">
        <v>128</v>
      </c>
      <c r="AA47" s="14" t="s">
        <v>128</v>
      </c>
      <c r="AB47" s="14" t="s">
        <v>128</v>
      </c>
      <c r="AC47" s="14" t="s">
        <v>128</v>
      </c>
      <c r="AD47" s="14" t="s">
        <v>128</v>
      </c>
      <c r="AE47" s="14" t="s">
        <v>128</v>
      </c>
      <c r="AF47" s="14" t="s">
        <v>128</v>
      </c>
      <c r="AG47" s="14" t="s">
        <v>128</v>
      </c>
      <c r="AH47" s="14" t="s">
        <v>128</v>
      </c>
      <c r="AI47" s="14" t="s">
        <v>128</v>
      </c>
      <c r="AJ47" s="14" t="s">
        <v>128</v>
      </c>
      <c r="AK47" s="14" t="s">
        <v>128</v>
      </c>
      <c r="AL47" s="14" t="s">
        <v>128</v>
      </c>
      <c r="AM47" s="14" t="s">
        <v>128</v>
      </c>
      <c r="AN47" s="14" t="s">
        <v>128</v>
      </c>
      <c r="AO47" s="14" t="s">
        <v>128</v>
      </c>
      <c r="AP47" s="14" t="s">
        <v>128</v>
      </c>
      <c r="AQ47" s="14" t="s">
        <v>128</v>
      </c>
      <c r="AR47" s="14" t="s">
        <v>128</v>
      </c>
      <c r="AS47" s="8"/>
    </row>
    <row r="48" spans="1:45" x14ac:dyDescent="0.2">
      <c r="A48" s="27"/>
      <c r="B48" s="24" t="s">
        <v>239</v>
      </c>
      <c r="C48" s="24" t="s">
        <v>127</v>
      </c>
      <c r="D48" s="12">
        <v>0.86053196326290005</v>
      </c>
      <c r="E48" s="12">
        <v>0.86713681588509994</v>
      </c>
      <c r="F48" s="12">
        <v>0.87936757123789999</v>
      </c>
      <c r="G48" s="12">
        <v>0.88357214642149995</v>
      </c>
      <c r="H48" s="12">
        <v>0.80658059561859996</v>
      </c>
      <c r="I48" s="12">
        <v>0.87945108848499998</v>
      </c>
      <c r="J48" s="12">
        <v>0.74901417614720001</v>
      </c>
      <c r="K48" s="12">
        <v>0.89406038468240001</v>
      </c>
      <c r="L48" s="12">
        <v>0.88945554564880003</v>
      </c>
      <c r="M48" s="12">
        <v>0.89851273114620001</v>
      </c>
      <c r="N48" s="12">
        <v>0.88382258511190004</v>
      </c>
      <c r="O48" s="12">
        <v>0.83947785688940002</v>
      </c>
      <c r="P48" s="12">
        <v>0.92017185611019991</v>
      </c>
      <c r="Q48" s="12">
        <v>0.81388769010250006</v>
      </c>
      <c r="R48" s="12">
        <v>0.92394706670019999</v>
      </c>
      <c r="S48" s="12">
        <v>0.83451115060979997</v>
      </c>
      <c r="T48" s="12">
        <v>0.81212795068069998</v>
      </c>
      <c r="U48" s="12">
        <v>0.82029147574200001</v>
      </c>
      <c r="V48" s="12">
        <v>0.79324332907690009</v>
      </c>
      <c r="W48" s="12">
        <v>0.9196245021817</v>
      </c>
      <c r="X48" s="12">
        <v>0.92177918406129999</v>
      </c>
      <c r="Y48" s="12">
        <v>0.80534228940529995</v>
      </c>
      <c r="Z48" s="12">
        <v>0.82291873615230005</v>
      </c>
      <c r="AA48" s="12">
        <v>0.7279133710772</v>
      </c>
      <c r="AB48" s="12">
        <v>0.7557010423535</v>
      </c>
      <c r="AC48" s="12">
        <v>0.89387636123879999</v>
      </c>
      <c r="AD48" s="12">
        <v>0.89381764106990003</v>
      </c>
      <c r="AE48" s="12">
        <v>0.78166224023980002</v>
      </c>
      <c r="AF48" s="12">
        <v>0.93925764264959999</v>
      </c>
      <c r="AG48" s="12">
        <v>0.90124191399520004</v>
      </c>
      <c r="AH48" s="12">
        <v>0.79431293956429994</v>
      </c>
      <c r="AI48" s="12">
        <v>1</v>
      </c>
      <c r="AJ48" s="12">
        <v>0.91347235956099992</v>
      </c>
      <c r="AK48" s="12">
        <v>1</v>
      </c>
      <c r="AL48" s="12">
        <v>0.7732795702527</v>
      </c>
      <c r="AM48" s="12">
        <v>1</v>
      </c>
      <c r="AN48" s="12">
        <v>0.89440967585550002</v>
      </c>
      <c r="AO48" s="12">
        <v>0.86757236100640001</v>
      </c>
      <c r="AP48" s="12">
        <v>0.8508051530963</v>
      </c>
      <c r="AQ48" s="12">
        <v>0.87359427196060002</v>
      </c>
      <c r="AR48" s="12">
        <v>0.86608119859669996</v>
      </c>
      <c r="AS48" s="8"/>
    </row>
    <row r="49" spans="1:45" x14ac:dyDescent="0.2">
      <c r="A49" s="23"/>
      <c r="B49" s="23"/>
      <c r="C49" s="23"/>
      <c r="D49" s="13">
        <v>1136</v>
      </c>
      <c r="E49" s="13">
        <v>244</v>
      </c>
      <c r="F49" s="13">
        <v>307</v>
      </c>
      <c r="G49" s="13">
        <v>319</v>
      </c>
      <c r="H49" s="13">
        <v>266</v>
      </c>
      <c r="I49" s="13">
        <v>93</v>
      </c>
      <c r="J49" s="13">
        <v>157</v>
      </c>
      <c r="K49" s="13">
        <v>176</v>
      </c>
      <c r="L49" s="13">
        <v>252</v>
      </c>
      <c r="M49" s="13">
        <v>363</v>
      </c>
      <c r="N49" s="13">
        <v>639</v>
      </c>
      <c r="O49" s="13">
        <v>412</v>
      </c>
      <c r="P49" s="13">
        <v>289</v>
      </c>
      <c r="Q49" s="13">
        <v>105</v>
      </c>
      <c r="R49" s="13">
        <v>145</v>
      </c>
      <c r="S49" s="13">
        <v>153</v>
      </c>
      <c r="T49" s="13">
        <v>117</v>
      </c>
      <c r="U49" s="13">
        <v>43</v>
      </c>
      <c r="V49" s="13">
        <v>130</v>
      </c>
      <c r="W49" s="13">
        <v>270</v>
      </c>
      <c r="X49" s="13">
        <v>330</v>
      </c>
      <c r="Y49" s="13">
        <v>186</v>
      </c>
      <c r="Z49" s="13">
        <v>207</v>
      </c>
      <c r="AA49" s="13">
        <v>69</v>
      </c>
      <c r="AB49" s="13">
        <v>7</v>
      </c>
      <c r="AC49" s="13">
        <v>495</v>
      </c>
      <c r="AD49" s="13">
        <v>109</v>
      </c>
      <c r="AE49" s="13">
        <v>21</v>
      </c>
      <c r="AF49" s="13">
        <v>50</v>
      </c>
      <c r="AG49" s="13">
        <v>89</v>
      </c>
      <c r="AH49" s="13">
        <v>25</v>
      </c>
      <c r="AI49" s="13">
        <v>5</v>
      </c>
      <c r="AJ49" s="13">
        <v>14</v>
      </c>
      <c r="AK49" s="13">
        <v>3</v>
      </c>
      <c r="AL49" s="13">
        <v>264</v>
      </c>
      <c r="AM49" s="13">
        <v>3</v>
      </c>
      <c r="AN49" s="13">
        <v>54</v>
      </c>
      <c r="AO49" s="13">
        <v>232</v>
      </c>
      <c r="AP49" s="13">
        <v>424</v>
      </c>
      <c r="AQ49" s="13">
        <v>323</v>
      </c>
      <c r="AR49" s="13">
        <v>30</v>
      </c>
      <c r="AS49" s="8"/>
    </row>
    <row r="50" spans="1:45" x14ac:dyDescent="0.2">
      <c r="A50" s="23"/>
      <c r="B50" s="23"/>
      <c r="C50" s="23"/>
      <c r="D50" s="14" t="s">
        <v>128</v>
      </c>
      <c r="E50" s="14"/>
      <c r="F50" s="14"/>
      <c r="G50" s="14"/>
      <c r="H50" s="14"/>
      <c r="I50" s="14"/>
      <c r="J50" s="14"/>
      <c r="K50" s="15" t="s">
        <v>148</v>
      </c>
      <c r="L50" s="15" t="s">
        <v>148</v>
      </c>
      <c r="M50" s="15" t="s">
        <v>148</v>
      </c>
      <c r="N50" s="14"/>
      <c r="O50" s="14"/>
      <c r="P50" s="14"/>
      <c r="Q50" s="14"/>
      <c r="R50" s="14"/>
      <c r="S50" s="14"/>
      <c r="T50" s="14"/>
      <c r="U50" s="14"/>
      <c r="V50" s="14"/>
      <c r="W50" s="15" t="s">
        <v>137</v>
      </c>
      <c r="X50" s="15" t="s">
        <v>168</v>
      </c>
      <c r="Y50" s="14"/>
      <c r="Z50" s="14"/>
      <c r="AA50" s="14"/>
      <c r="AB50" s="14"/>
      <c r="AC50" s="15" t="s">
        <v>166</v>
      </c>
      <c r="AD50" s="14"/>
      <c r="AE50" s="14"/>
      <c r="AF50" s="14"/>
      <c r="AG50" s="14"/>
      <c r="AH50" s="14"/>
      <c r="AI50" s="14"/>
      <c r="AJ50" s="14"/>
      <c r="AK50" s="14"/>
      <c r="AL50" s="14"/>
      <c r="AM50" s="14"/>
      <c r="AN50" s="14"/>
      <c r="AO50" s="14"/>
      <c r="AP50" s="14"/>
      <c r="AQ50" s="14"/>
      <c r="AR50" s="14"/>
      <c r="AS50" s="8"/>
    </row>
    <row r="51" spans="1:45" x14ac:dyDescent="0.2">
      <c r="A51" s="27"/>
      <c r="B51" s="27"/>
      <c r="C51" s="24" t="s">
        <v>279</v>
      </c>
      <c r="D51" s="12">
        <v>0.32636916278099998</v>
      </c>
      <c r="E51" s="12">
        <v>0.33240187775050001</v>
      </c>
      <c r="F51" s="12">
        <v>0.31660062303789999</v>
      </c>
      <c r="G51" s="12">
        <v>0.35679094565140002</v>
      </c>
      <c r="H51" s="12">
        <v>0.29659353978949998</v>
      </c>
      <c r="I51" s="12">
        <v>0.34956041050440001</v>
      </c>
      <c r="J51" s="12">
        <v>0.27769949633090002</v>
      </c>
      <c r="K51" s="12">
        <v>0.29816959553990002</v>
      </c>
      <c r="L51" s="12">
        <v>0.33581131699189998</v>
      </c>
      <c r="M51" s="12">
        <v>0.35813725534000002</v>
      </c>
      <c r="N51" s="12">
        <v>0.34048574792690001</v>
      </c>
      <c r="O51" s="12">
        <v>0.30635862341190001</v>
      </c>
      <c r="P51" s="12">
        <v>0.4652097597921</v>
      </c>
      <c r="Q51" s="12">
        <v>0.33752150978899997</v>
      </c>
      <c r="R51" s="12">
        <v>0.39228708567979997</v>
      </c>
      <c r="S51" s="12">
        <v>0.2352023947387</v>
      </c>
      <c r="T51" s="12">
        <v>0.16147371771739999</v>
      </c>
      <c r="U51" s="12">
        <v>0.12084762341709999</v>
      </c>
      <c r="V51" s="12">
        <v>0.2360201792269</v>
      </c>
      <c r="W51" s="12">
        <v>0.43531033917150003</v>
      </c>
      <c r="X51" s="12">
        <v>0.4110413481986</v>
      </c>
      <c r="Y51" s="12">
        <v>0.2593750153378</v>
      </c>
      <c r="Z51" s="12">
        <v>0.18688641568539999</v>
      </c>
      <c r="AA51" s="12">
        <v>0.1888071389848</v>
      </c>
      <c r="AB51" s="12">
        <v>0.21684893258640001</v>
      </c>
      <c r="AC51" s="12">
        <v>0.40329285466600001</v>
      </c>
      <c r="AD51" s="12">
        <v>0.27809656310949998</v>
      </c>
      <c r="AE51" s="12">
        <v>0.38493026200340003</v>
      </c>
      <c r="AF51" s="12">
        <v>0.4465806418239</v>
      </c>
      <c r="AG51" s="12">
        <v>0.34300277494269998</v>
      </c>
      <c r="AH51" s="12">
        <v>0.24910996385100001</v>
      </c>
      <c r="AI51" s="12">
        <v>7.1455771647750008E-2</v>
      </c>
      <c r="AJ51" s="12">
        <v>0</v>
      </c>
      <c r="AK51" s="12">
        <v>0.18333846049149999</v>
      </c>
      <c r="AL51" s="12">
        <v>0.2173626474523</v>
      </c>
      <c r="AM51" s="12">
        <v>0.23666955590479999</v>
      </c>
      <c r="AN51" s="12">
        <v>0.31877352854640001</v>
      </c>
      <c r="AO51" s="12">
        <v>0.32160408325810003</v>
      </c>
      <c r="AP51" s="12">
        <v>0.32999065819360002</v>
      </c>
      <c r="AQ51" s="12">
        <v>0.31943648198320002</v>
      </c>
      <c r="AR51" s="12">
        <v>0.34431220380010003</v>
      </c>
      <c r="AS51" s="8"/>
    </row>
    <row r="52" spans="1:45" x14ac:dyDescent="0.2">
      <c r="A52" s="23"/>
      <c r="B52" s="23"/>
      <c r="C52" s="23"/>
      <c r="D52" s="13">
        <v>441</v>
      </c>
      <c r="E52" s="13">
        <v>101</v>
      </c>
      <c r="F52" s="13">
        <v>110</v>
      </c>
      <c r="G52" s="13">
        <v>127</v>
      </c>
      <c r="H52" s="13">
        <v>103</v>
      </c>
      <c r="I52" s="13">
        <v>33</v>
      </c>
      <c r="J52" s="13">
        <v>59</v>
      </c>
      <c r="K52" s="13">
        <v>65</v>
      </c>
      <c r="L52" s="13">
        <v>95</v>
      </c>
      <c r="M52" s="13">
        <v>151</v>
      </c>
      <c r="N52" s="13">
        <v>257</v>
      </c>
      <c r="O52" s="13">
        <v>147</v>
      </c>
      <c r="P52" s="13">
        <v>154</v>
      </c>
      <c r="Q52" s="13">
        <v>42</v>
      </c>
      <c r="R52" s="13">
        <v>65</v>
      </c>
      <c r="S52" s="13">
        <v>50</v>
      </c>
      <c r="T52" s="13">
        <v>22</v>
      </c>
      <c r="U52" s="13">
        <v>8</v>
      </c>
      <c r="V52" s="13">
        <v>34</v>
      </c>
      <c r="W52" s="13">
        <v>133</v>
      </c>
      <c r="X52" s="13">
        <v>154</v>
      </c>
      <c r="Y52" s="13">
        <v>62</v>
      </c>
      <c r="Z52" s="13">
        <v>43</v>
      </c>
      <c r="AA52" s="13">
        <v>17</v>
      </c>
      <c r="AB52" s="13">
        <v>2</v>
      </c>
      <c r="AC52" s="13">
        <v>225</v>
      </c>
      <c r="AD52" s="13">
        <v>39</v>
      </c>
      <c r="AE52" s="13">
        <v>9</v>
      </c>
      <c r="AF52" s="13">
        <v>24</v>
      </c>
      <c r="AG52" s="13">
        <v>34</v>
      </c>
      <c r="AH52" s="13">
        <v>8</v>
      </c>
      <c r="AI52" s="13">
        <v>1</v>
      </c>
      <c r="AJ52" s="13">
        <v>0</v>
      </c>
      <c r="AK52" s="13">
        <v>1</v>
      </c>
      <c r="AL52" s="13">
        <v>76</v>
      </c>
      <c r="AM52" s="13">
        <v>1</v>
      </c>
      <c r="AN52" s="13">
        <v>20</v>
      </c>
      <c r="AO52" s="13">
        <v>92</v>
      </c>
      <c r="AP52" s="13">
        <v>170</v>
      </c>
      <c r="AQ52" s="13">
        <v>119</v>
      </c>
      <c r="AR52" s="13">
        <v>9</v>
      </c>
      <c r="AS52" s="8"/>
    </row>
    <row r="53" spans="1:45" x14ac:dyDescent="0.2">
      <c r="A53" s="23"/>
      <c r="B53" s="23"/>
      <c r="C53" s="23"/>
      <c r="D53" s="14" t="s">
        <v>128</v>
      </c>
      <c r="E53" s="14"/>
      <c r="F53" s="14"/>
      <c r="G53" s="14"/>
      <c r="H53" s="14"/>
      <c r="I53" s="14"/>
      <c r="J53" s="14"/>
      <c r="K53" s="14"/>
      <c r="L53" s="14"/>
      <c r="M53" s="14"/>
      <c r="N53" s="14"/>
      <c r="O53" s="14"/>
      <c r="P53" s="15" t="s">
        <v>289</v>
      </c>
      <c r="Q53" s="14"/>
      <c r="R53" s="15" t="s">
        <v>281</v>
      </c>
      <c r="S53" s="14"/>
      <c r="T53" s="14"/>
      <c r="U53" s="14"/>
      <c r="V53" s="14"/>
      <c r="W53" s="15" t="s">
        <v>139</v>
      </c>
      <c r="X53" s="15" t="s">
        <v>139</v>
      </c>
      <c r="Y53" s="14"/>
      <c r="Z53" s="14"/>
      <c r="AA53" s="14"/>
      <c r="AB53" s="14"/>
      <c r="AC53" s="15" t="s">
        <v>249</v>
      </c>
      <c r="AD53" s="14"/>
      <c r="AE53" s="14"/>
      <c r="AF53" s="14"/>
      <c r="AG53" s="14"/>
      <c r="AH53" s="14"/>
      <c r="AI53" s="14"/>
      <c r="AJ53" s="14"/>
      <c r="AK53" s="14"/>
      <c r="AL53" s="14"/>
      <c r="AM53" s="14"/>
      <c r="AN53" s="14"/>
      <c r="AO53" s="14"/>
      <c r="AP53" s="14"/>
      <c r="AQ53" s="14"/>
      <c r="AR53" s="14"/>
      <c r="AS53" s="8"/>
    </row>
    <row r="54" spans="1:45" x14ac:dyDescent="0.2">
      <c r="A54" s="27"/>
      <c r="B54" s="27"/>
      <c r="C54" s="24" t="s">
        <v>283</v>
      </c>
      <c r="D54" s="12">
        <v>0.53416280048190001</v>
      </c>
      <c r="E54" s="12">
        <v>0.53473493813450002</v>
      </c>
      <c r="F54" s="12">
        <v>0.56276694820000006</v>
      </c>
      <c r="G54" s="12">
        <v>0.52678120077010004</v>
      </c>
      <c r="H54" s="12">
        <v>0.50998705582909998</v>
      </c>
      <c r="I54" s="12">
        <v>0.52989067798059997</v>
      </c>
      <c r="J54" s="12">
        <v>0.47131467981629999</v>
      </c>
      <c r="K54" s="12">
        <v>0.59589078914250004</v>
      </c>
      <c r="L54" s="12">
        <v>0.55364422865689999</v>
      </c>
      <c r="M54" s="12">
        <v>0.54037547580620005</v>
      </c>
      <c r="N54" s="12">
        <v>0.54333683718510006</v>
      </c>
      <c r="O54" s="12">
        <v>0.53311923347750001</v>
      </c>
      <c r="P54" s="12">
        <v>0.45496209631809997</v>
      </c>
      <c r="Q54" s="12">
        <v>0.47636618031349998</v>
      </c>
      <c r="R54" s="12">
        <v>0.53165998102040002</v>
      </c>
      <c r="S54" s="12">
        <v>0.59930875587120003</v>
      </c>
      <c r="T54" s="12">
        <v>0.65065423296329994</v>
      </c>
      <c r="U54" s="12">
        <v>0.69944385232490003</v>
      </c>
      <c r="V54" s="12">
        <v>0.55722314984989996</v>
      </c>
      <c r="W54" s="12">
        <v>0.48431416301020003</v>
      </c>
      <c r="X54" s="12">
        <v>0.51073783586269994</v>
      </c>
      <c r="Y54" s="12">
        <v>0.54596727406739998</v>
      </c>
      <c r="Z54" s="12">
        <v>0.63603232046680003</v>
      </c>
      <c r="AA54" s="12">
        <v>0.53910623209249997</v>
      </c>
      <c r="AB54" s="12">
        <v>0.53885210976700004</v>
      </c>
      <c r="AC54" s="12">
        <v>0.49058350657279998</v>
      </c>
      <c r="AD54" s="12">
        <v>0.61572107796039999</v>
      </c>
      <c r="AE54" s="12">
        <v>0.39673197823640011</v>
      </c>
      <c r="AF54" s="12">
        <v>0.49267700082569998</v>
      </c>
      <c r="AG54" s="12">
        <v>0.5582391390525</v>
      </c>
      <c r="AH54" s="12">
        <v>0.54520297571330001</v>
      </c>
      <c r="AI54" s="12">
        <v>0.92854422835229999</v>
      </c>
      <c r="AJ54" s="12">
        <v>0.91347235956099992</v>
      </c>
      <c r="AK54" s="12">
        <v>0.81666153950850007</v>
      </c>
      <c r="AL54" s="12">
        <v>0.55591692280039995</v>
      </c>
      <c r="AM54" s="12">
        <v>0.76333044409520001</v>
      </c>
      <c r="AN54" s="12">
        <v>0.57563614730900003</v>
      </c>
      <c r="AO54" s="12">
        <v>0.54596827774829992</v>
      </c>
      <c r="AP54" s="12">
        <v>0.52081449490279996</v>
      </c>
      <c r="AQ54" s="12">
        <v>0.55415778997739995</v>
      </c>
      <c r="AR54" s="12">
        <v>0.52176899479659999</v>
      </c>
      <c r="AS54" s="8"/>
    </row>
    <row r="55" spans="1:45" x14ac:dyDescent="0.2">
      <c r="A55" s="23"/>
      <c r="B55" s="23"/>
      <c r="C55" s="23"/>
      <c r="D55" s="13">
        <v>695</v>
      </c>
      <c r="E55" s="13">
        <v>143</v>
      </c>
      <c r="F55" s="13">
        <v>197</v>
      </c>
      <c r="G55" s="13">
        <v>192</v>
      </c>
      <c r="H55" s="13">
        <v>163</v>
      </c>
      <c r="I55" s="13">
        <v>60</v>
      </c>
      <c r="J55" s="13">
        <v>98</v>
      </c>
      <c r="K55" s="13">
        <v>111</v>
      </c>
      <c r="L55" s="13">
        <v>157</v>
      </c>
      <c r="M55" s="13">
        <v>212</v>
      </c>
      <c r="N55" s="13">
        <v>382</v>
      </c>
      <c r="O55" s="13">
        <v>265</v>
      </c>
      <c r="P55" s="13">
        <v>135</v>
      </c>
      <c r="Q55" s="13">
        <v>63</v>
      </c>
      <c r="R55" s="13">
        <v>80</v>
      </c>
      <c r="S55" s="13">
        <v>103</v>
      </c>
      <c r="T55" s="13">
        <v>95</v>
      </c>
      <c r="U55" s="13">
        <v>35</v>
      </c>
      <c r="V55" s="13">
        <v>96</v>
      </c>
      <c r="W55" s="13">
        <v>137</v>
      </c>
      <c r="X55" s="13">
        <v>176</v>
      </c>
      <c r="Y55" s="13">
        <v>124</v>
      </c>
      <c r="Z55" s="13">
        <v>164</v>
      </c>
      <c r="AA55" s="13">
        <v>52</v>
      </c>
      <c r="AB55" s="13">
        <v>5</v>
      </c>
      <c r="AC55" s="13">
        <v>270</v>
      </c>
      <c r="AD55" s="13">
        <v>70</v>
      </c>
      <c r="AE55" s="13">
        <v>12</v>
      </c>
      <c r="AF55" s="13">
        <v>26</v>
      </c>
      <c r="AG55" s="13">
        <v>55</v>
      </c>
      <c r="AH55" s="13">
        <v>17</v>
      </c>
      <c r="AI55" s="13">
        <v>4</v>
      </c>
      <c r="AJ55" s="13">
        <v>14</v>
      </c>
      <c r="AK55" s="13">
        <v>2</v>
      </c>
      <c r="AL55" s="13">
        <v>188</v>
      </c>
      <c r="AM55" s="13">
        <v>2</v>
      </c>
      <c r="AN55" s="13">
        <v>34</v>
      </c>
      <c r="AO55" s="13">
        <v>140</v>
      </c>
      <c r="AP55" s="13">
        <v>254</v>
      </c>
      <c r="AQ55" s="13">
        <v>204</v>
      </c>
      <c r="AR55" s="13">
        <v>21</v>
      </c>
      <c r="AS55" s="8"/>
    </row>
    <row r="56" spans="1:45" x14ac:dyDescent="0.2">
      <c r="A56" s="23"/>
      <c r="B56" s="23"/>
      <c r="C56" s="23"/>
      <c r="D56" s="14" t="s">
        <v>128</v>
      </c>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t="s">
        <v>133</v>
      </c>
      <c r="AK56" s="14"/>
      <c r="AL56" s="14"/>
      <c r="AM56" s="14"/>
      <c r="AN56" s="14"/>
      <c r="AO56" s="14"/>
      <c r="AP56" s="14"/>
      <c r="AQ56" s="14"/>
      <c r="AR56" s="14"/>
      <c r="AS56" s="8"/>
    </row>
    <row r="57" spans="1:45" x14ac:dyDescent="0.2">
      <c r="A57" s="27"/>
      <c r="B57" s="27"/>
      <c r="C57" s="24" t="s">
        <v>284</v>
      </c>
      <c r="D57" s="12">
        <v>0.1208674353288</v>
      </c>
      <c r="E57" s="12">
        <v>0.11551772826120001</v>
      </c>
      <c r="F57" s="12">
        <v>0.1012564134646</v>
      </c>
      <c r="G57" s="12">
        <v>8.8490304314290003E-2</v>
      </c>
      <c r="H57" s="12">
        <v>0.18546645198180001</v>
      </c>
      <c r="I57" s="12">
        <v>0.1164868192304</v>
      </c>
      <c r="J57" s="12">
        <v>0.22948517467669999</v>
      </c>
      <c r="K57" s="12">
        <v>7.6428059425130007E-2</v>
      </c>
      <c r="L57" s="12">
        <v>0.10047127623929999</v>
      </c>
      <c r="M57" s="12">
        <v>8.5625152277079994E-2</v>
      </c>
      <c r="N57" s="12">
        <v>9.7300856078809991E-2</v>
      </c>
      <c r="O57" s="12">
        <v>0.1452909063175</v>
      </c>
      <c r="P57" s="12">
        <v>6.293662092907E-2</v>
      </c>
      <c r="Q57" s="12">
        <v>0.17426104910189999</v>
      </c>
      <c r="R57" s="12">
        <v>6.7850829228369991E-2</v>
      </c>
      <c r="S57" s="12">
        <v>0.13716885767260001</v>
      </c>
      <c r="T57" s="12">
        <v>0.15786268080409999</v>
      </c>
      <c r="U57" s="12">
        <v>0.1628282008602</v>
      </c>
      <c r="V57" s="12">
        <v>0.184387261277</v>
      </c>
      <c r="W57" s="12">
        <v>6.8899251177510001E-2</v>
      </c>
      <c r="X57" s="12">
        <v>6.849775463808E-2</v>
      </c>
      <c r="Y57" s="12">
        <v>0.17758552162399999</v>
      </c>
      <c r="Z57" s="12">
        <v>0.16094261350120001</v>
      </c>
      <c r="AA57" s="12">
        <v>0.2097366758335</v>
      </c>
      <c r="AB57" s="12">
        <v>0.24429895764660001</v>
      </c>
      <c r="AC57" s="12">
        <v>9.9649244981760005E-2</v>
      </c>
      <c r="AD57" s="12">
        <v>0.100526453613</v>
      </c>
      <c r="AE57" s="12">
        <v>0.20338546076610001</v>
      </c>
      <c r="AF57" s="12">
        <v>6.0742357350420002E-2</v>
      </c>
      <c r="AG57" s="12">
        <v>5.6639296483219997E-2</v>
      </c>
      <c r="AH57" s="12">
        <v>0.18068816828279999</v>
      </c>
      <c r="AI57" s="12">
        <v>0</v>
      </c>
      <c r="AJ57" s="12">
        <v>5.9236776332730001E-2</v>
      </c>
      <c r="AK57" s="12">
        <v>0</v>
      </c>
      <c r="AL57" s="12">
        <v>0.194378188432</v>
      </c>
      <c r="AM57" s="12">
        <v>0</v>
      </c>
      <c r="AN57" s="12">
        <v>9.2840141074109997E-2</v>
      </c>
      <c r="AO57" s="12">
        <v>0.1146880579158</v>
      </c>
      <c r="AP57" s="12">
        <v>0.1309152717348</v>
      </c>
      <c r="AQ57" s="12">
        <v>0.11272580614079999</v>
      </c>
      <c r="AR57" s="12">
        <v>0.13391880140330001</v>
      </c>
      <c r="AS57" s="8"/>
    </row>
    <row r="58" spans="1:45" x14ac:dyDescent="0.2">
      <c r="A58" s="23"/>
      <c r="B58" s="23"/>
      <c r="C58" s="23"/>
      <c r="D58" s="13">
        <v>139</v>
      </c>
      <c r="E58" s="13">
        <v>30</v>
      </c>
      <c r="F58" s="13">
        <v>31</v>
      </c>
      <c r="G58" s="13">
        <v>34</v>
      </c>
      <c r="H58" s="13">
        <v>44</v>
      </c>
      <c r="I58" s="13">
        <v>11</v>
      </c>
      <c r="J58" s="13">
        <v>31</v>
      </c>
      <c r="K58" s="13">
        <v>19</v>
      </c>
      <c r="L58" s="13">
        <v>28</v>
      </c>
      <c r="M58" s="13">
        <v>36</v>
      </c>
      <c r="N58" s="13">
        <v>68</v>
      </c>
      <c r="O58" s="13">
        <v>60</v>
      </c>
      <c r="P58" s="13">
        <v>15</v>
      </c>
      <c r="Q58" s="13">
        <v>18</v>
      </c>
      <c r="R58" s="13">
        <v>12</v>
      </c>
      <c r="S58" s="13">
        <v>24</v>
      </c>
      <c r="T58" s="13">
        <v>21</v>
      </c>
      <c r="U58" s="13">
        <v>9</v>
      </c>
      <c r="V58" s="13">
        <v>23</v>
      </c>
      <c r="W58" s="13">
        <v>18</v>
      </c>
      <c r="X58" s="13">
        <v>19</v>
      </c>
      <c r="Y58" s="13">
        <v>37</v>
      </c>
      <c r="Z58" s="13">
        <v>38</v>
      </c>
      <c r="AA58" s="13">
        <v>14</v>
      </c>
      <c r="AB58" s="13">
        <v>2</v>
      </c>
      <c r="AC58" s="13">
        <v>40</v>
      </c>
      <c r="AD58" s="13">
        <v>14</v>
      </c>
      <c r="AE58" s="13">
        <v>3</v>
      </c>
      <c r="AF58" s="13">
        <v>4</v>
      </c>
      <c r="AG58" s="13">
        <v>8</v>
      </c>
      <c r="AH58" s="13">
        <v>8</v>
      </c>
      <c r="AI58" s="13">
        <v>0</v>
      </c>
      <c r="AJ58" s="13">
        <v>1</v>
      </c>
      <c r="AK58" s="13">
        <v>0</v>
      </c>
      <c r="AL58" s="13">
        <v>56</v>
      </c>
      <c r="AM58" s="13">
        <v>0</v>
      </c>
      <c r="AN58" s="13">
        <v>5</v>
      </c>
      <c r="AO58" s="13">
        <v>24</v>
      </c>
      <c r="AP58" s="13">
        <v>61</v>
      </c>
      <c r="AQ58" s="13">
        <v>32</v>
      </c>
      <c r="AR58" s="13">
        <v>6</v>
      </c>
      <c r="AS58" s="8"/>
    </row>
    <row r="59" spans="1:45" x14ac:dyDescent="0.2">
      <c r="A59" s="23"/>
      <c r="B59" s="23"/>
      <c r="C59" s="23"/>
      <c r="D59" s="14" t="s">
        <v>128</v>
      </c>
      <c r="E59" s="14"/>
      <c r="F59" s="14"/>
      <c r="G59" s="14"/>
      <c r="H59" s="15" t="s">
        <v>218</v>
      </c>
      <c r="I59" s="14"/>
      <c r="J59" s="15" t="s">
        <v>237</v>
      </c>
      <c r="K59" s="14"/>
      <c r="L59" s="14"/>
      <c r="M59" s="14"/>
      <c r="N59" s="14"/>
      <c r="O59" s="14"/>
      <c r="P59" s="14"/>
      <c r="Q59" s="14"/>
      <c r="R59" s="14"/>
      <c r="S59" s="14"/>
      <c r="T59" s="14"/>
      <c r="U59" s="14"/>
      <c r="V59" s="14"/>
      <c r="W59" s="14"/>
      <c r="X59" s="14"/>
      <c r="Y59" s="15" t="s">
        <v>133</v>
      </c>
      <c r="Z59" s="14"/>
      <c r="AA59" s="14"/>
      <c r="AB59" s="14"/>
      <c r="AC59" s="14"/>
      <c r="AD59" s="14"/>
      <c r="AE59" s="14"/>
      <c r="AF59" s="14"/>
      <c r="AG59" s="14"/>
      <c r="AH59" s="14"/>
      <c r="AI59" s="14"/>
      <c r="AJ59" s="14"/>
      <c r="AK59" s="14"/>
      <c r="AL59" s="14"/>
      <c r="AM59" s="14"/>
      <c r="AN59" s="14"/>
      <c r="AO59" s="14"/>
      <c r="AP59" s="14"/>
      <c r="AQ59" s="14"/>
      <c r="AR59" s="14"/>
      <c r="AS59" s="8"/>
    </row>
    <row r="60" spans="1:45" x14ac:dyDescent="0.2">
      <c r="A60" s="27"/>
      <c r="B60" s="27"/>
      <c r="C60" s="24" t="s">
        <v>285</v>
      </c>
      <c r="D60" s="12">
        <v>1.860060140823E-2</v>
      </c>
      <c r="E60" s="12">
        <v>1.734545585375E-2</v>
      </c>
      <c r="F60" s="12">
        <v>1.9376015297520002E-2</v>
      </c>
      <c r="G60" s="12">
        <v>2.793754926418E-2</v>
      </c>
      <c r="H60" s="12">
        <v>7.9529523995979998E-3</v>
      </c>
      <c r="I60" s="12">
        <v>4.06209228458E-3</v>
      </c>
      <c r="J60" s="12">
        <v>2.150064917609E-2</v>
      </c>
      <c r="K60" s="12">
        <v>2.951155589243E-2</v>
      </c>
      <c r="L60" s="12">
        <v>1.007317811192E-2</v>
      </c>
      <c r="M60" s="12">
        <v>1.5862116576710002E-2</v>
      </c>
      <c r="N60" s="12">
        <v>1.8876558809260001E-2</v>
      </c>
      <c r="O60" s="12">
        <v>1.523123679301E-2</v>
      </c>
      <c r="P60" s="12">
        <v>1.6891522960719999E-2</v>
      </c>
      <c r="Q60" s="12">
        <v>1.1851260795669999E-2</v>
      </c>
      <c r="R60" s="12">
        <v>8.2021040714500004E-3</v>
      </c>
      <c r="S60" s="12">
        <v>2.8319991717520001E-2</v>
      </c>
      <c r="T60" s="12">
        <v>3.0009368515180001E-2</v>
      </c>
      <c r="U60" s="12">
        <v>1.6880323397830001E-2</v>
      </c>
      <c r="V60" s="12">
        <v>2.2369409646090001E-2</v>
      </c>
      <c r="W60" s="12">
        <v>1.147624664082E-2</v>
      </c>
      <c r="X60" s="12">
        <v>9.7230613005889997E-3</v>
      </c>
      <c r="Y60" s="12">
        <v>1.7072188970700002E-2</v>
      </c>
      <c r="Z60" s="12">
        <v>1.6138650346550001E-2</v>
      </c>
      <c r="AA60" s="12">
        <v>6.2349953089250003E-2</v>
      </c>
      <c r="AB60" s="12">
        <v>0</v>
      </c>
      <c r="AC60" s="12">
        <v>6.4743937794549998E-3</v>
      </c>
      <c r="AD60" s="12">
        <v>5.6559053171039986E-3</v>
      </c>
      <c r="AE60" s="12">
        <v>1.49522989941E-2</v>
      </c>
      <c r="AF60" s="12">
        <v>0</v>
      </c>
      <c r="AG60" s="12">
        <v>4.2118789521620001E-2</v>
      </c>
      <c r="AH60" s="12">
        <v>2.4998892152920001E-2</v>
      </c>
      <c r="AI60" s="12">
        <v>0</v>
      </c>
      <c r="AJ60" s="12">
        <v>2.7290864106270001E-2</v>
      </c>
      <c r="AK60" s="12">
        <v>0</v>
      </c>
      <c r="AL60" s="12">
        <v>3.2342241315290003E-2</v>
      </c>
      <c r="AM60" s="12">
        <v>0</v>
      </c>
      <c r="AN60" s="12">
        <v>1.2750183070410001E-2</v>
      </c>
      <c r="AO60" s="12">
        <v>1.7739581077839999E-2</v>
      </c>
      <c r="AP60" s="12">
        <v>1.827957516884E-2</v>
      </c>
      <c r="AQ60" s="12">
        <v>1.3679921898599999E-2</v>
      </c>
      <c r="AR60" s="12">
        <v>0</v>
      </c>
      <c r="AS60" s="8"/>
    </row>
    <row r="61" spans="1:45" x14ac:dyDescent="0.2">
      <c r="A61" s="23"/>
      <c r="B61" s="23"/>
      <c r="C61" s="23"/>
      <c r="D61" s="13">
        <v>24</v>
      </c>
      <c r="E61" s="13">
        <v>5</v>
      </c>
      <c r="F61" s="13">
        <v>6</v>
      </c>
      <c r="G61" s="13">
        <v>10</v>
      </c>
      <c r="H61" s="13">
        <v>3</v>
      </c>
      <c r="I61" s="13">
        <v>1</v>
      </c>
      <c r="J61" s="13">
        <v>4</v>
      </c>
      <c r="K61" s="13">
        <v>4</v>
      </c>
      <c r="L61" s="13">
        <v>5</v>
      </c>
      <c r="M61" s="13">
        <v>5</v>
      </c>
      <c r="N61" s="13">
        <v>13</v>
      </c>
      <c r="O61" s="13">
        <v>7</v>
      </c>
      <c r="P61" s="13">
        <v>3</v>
      </c>
      <c r="Q61" s="13">
        <v>2</v>
      </c>
      <c r="R61" s="13">
        <v>2</v>
      </c>
      <c r="S61" s="13">
        <v>6</v>
      </c>
      <c r="T61" s="13">
        <v>3</v>
      </c>
      <c r="U61" s="13">
        <v>2</v>
      </c>
      <c r="V61" s="13">
        <v>3</v>
      </c>
      <c r="W61" s="13">
        <v>2</v>
      </c>
      <c r="X61" s="13">
        <v>4</v>
      </c>
      <c r="Y61" s="13">
        <v>5</v>
      </c>
      <c r="Z61" s="13">
        <v>4</v>
      </c>
      <c r="AA61" s="13">
        <v>5</v>
      </c>
      <c r="AB61" s="13">
        <v>0</v>
      </c>
      <c r="AC61" s="13">
        <v>2</v>
      </c>
      <c r="AD61" s="13">
        <v>1</v>
      </c>
      <c r="AE61" s="13">
        <v>1</v>
      </c>
      <c r="AF61" s="13">
        <v>0</v>
      </c>
      <c r="AG61" s="13">
        <v>3</v>
      </c>
      <c r="AH61" s="13">
        <v>1</v>
      </c>
      <c r="AI61" s="13">
        <v>0</v>
      </c>
      <c r="AJ61" s="13">
        <v>1</v>
      </c>
      <c r="AK61" s="13">
        <v>0</v>
      </c>
      <c r="AL61" s="13">
        <v>12</v>
      </c>
      <c r="AM61" s="13">
        <v>0</v>
      </c>
      <c r="AN61" s="13">
        <v>1</v>
      </c>
      <c r="AO61" s="13">
        <v>4</v>
      </c>
      <c r="AP61" s="13">
        <v>10</v>
      </c>
      <c r="AQ61" s="13">
        <v>4</v>
      </c>
      <c r="AR61" s="13">
        <v>0</v>
      </c>
      <c r="AS61" s="8"/>
    </row>
    <row r="62" spans="1:45" x14ac:dyDescent="0.2">
      <c r="A62" s="23"/>
      <c r="B62" s="23"/>
      <c r="C62" s="23"/>
      <c r="D62" s="14" t="s">
        <v>128</v>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8"/>
    </row>
    <row r="63" spans="1:45" x14ac:dyDescent="0.2">
      <c r="A63" s="27"/>
      <c r="B63" s="27"/>
      <c r="C63" s="24" t="s">
        <v>141</v>
      </c>
      <c r="D63" s="12">
        <v>0.13946803673710001</v>
      </c>
      <c r="E63" s="12">
        <v>0.1328631841149</v>
      </c>
      <c r="F63" s="12">
        <v>0.12063242876209999</v>
      </c>
      <c r="G63" s="12">
        <v>0.1164278535785</v>
      </c>
      <c r="H63" s="12">
        <v>0.19341940438140001</v>
      </c>
      <c r="I63" s="12">
        <v>0.120548911515</v>
      </c>
      <c r="J63" s="12">
        <v>0.25098582385279999</v>
      </c>
      <c r="K63" s="12">
        <v>0.1059396153176</v>
      </c>
      <c r="L63" s="12">
        <v>0.1105444543512</v>
      </c>
      <c r="M63" s="12">
        <v>0.10148726885379999</v>
      </c>
      <c r="N63" s="12">
        <v>0.1161774148881</v>
      </c>
      <c r="O63" s="12">
        <v>0.16052214311060001</v>
      </c>
      <c r="P63" s="12">
        <v>7.982814388979001E-2</v>
      </c>
      <c r="Q63" s="12">
        <v>0.18611230989749999</v>
      </c>
      <c r="R63" s="12">
        <v>7.6052933299819991E-2</v>
      </c>
      <c r="S63" s="12">
        <v>0.1654888493902</v>
      </c>
      <c r="T63" s="12">
        <v>0.18787204931929999</v>
      </c>
      <c r="U63" s="12">
        <v>0.17970852425799999</v>
      </c>
      <c r="V63" s="12">
        <v>0.20675667092309999</v>
      </c>
      <c r="W63" s="12">
        <v>8.0375497818330005E-2</v>
      </c>
      <c r="X63" s="12">
        <v>7.8220815938670002E-2</v>
      </c>
      <c r="Y63" s="12">
        <v>0.1946577105947</v>
      </c>
      <c r="Z63" s="12">
        <v>0.17708126384770001</v>
      </c>
      <c r="AA63" s="12">
        <v>0.2720866289228</v>
      </c>
      <c r="AB63" s="12">
        <v>0.24429895764660001</v>
      </c>
      <c r="AC63" s="12">
        <v>0.1061236387612</v>
      </c>
      <c r="AD63" s="12">
        <v>0.1061823589301</v>
      </c>
      <c r="AE63" s="12">
        <v>0.21833775976030001</v>
      </c>
      <c r="AF63" s="12">
        <v>6.0742357350420002E-2</v>
      </c>
      <c r="AG63" s="12">
        <v>9.8758086004839998E-2</v>
      </c>
      <c r="AH63" s="12">
        <v>0.20568706043570001</v>
      </c>
      <c r="AI63" s="12">
        <v>0</v>
      </c>
      <c r="AJ63" s="12">
        <v>8.6527640438999992E-2</v>
      </c>
      <c r="AK63" s="12">
        <v>0</v>
      </c>
      <c r="AL63" s="12">
        <v>0.2267204297473</v>
      </c>
      <c r="AM63" s="12">
        <v>0</v>
      </c>
      <c r="AN63" s="12">
        <v>0.10559032414449999</v>
      </c>
      <c r="AO63" s="12">
        <v>0.13242763899359999</v>
      </c>
      <c r="AP63" s="12">
        <v>0.1491948469037</v>
      </c>
      <c r="AQ63" s="12">
        <v>0.12640572803940001</v>
      </c>
      <c r="AR63" s="12">
        <v>0.13391880140330001</v>
      </c>
      <c r="AS63" s="8"/>
    </row>
    <row r="64" spans="1:45" x14ac:dyDescent="0.2">
      <c r="A64" s="23"/>
      <c r="B64" s="23"/>
      <c r="C64" s="23"/>
      <c r="D64" s="13">
        <v>163</v>
      </c>
      <c r="E64" s="13">
        <v>35</v>
      </c>
      <c r="F64" s="13">
        <v>37</v>
      </c>
      <c r="G64" s="13">
        <v>44</v>
      </c>
      <c r="H64" s="13">
        <v>47</v>
      </c>
      <c r="I64" s="13">
        <v>12</v>
      </c>
      <c r="J64" s="13">
        <v>35</v>
      </c>
      <c r="K64" s="13">
        <v>23</v>
      </c>
      <c r="L64" s="13">
        <v>33</v>
      </c>
      <c r="M64" s="13">
        <v>41</v>
      </c>
      <c r="N64" s="13">
        <v>81</v>
      </c>
      <c r="O64" s="13">
        <v>67</v>
      </c>
      <c r="P64" s="13">
        <v>18</v>
      </c>
      <c r="Q64" s="13">
        <v>20</v>
      </c>
      <c r="R64" s="13">
        <v>14</v>
      </c>
      <c r="S64" s="13">
        <v>30</v>
      </c>
      <c r="T64" s="13">
        <v>24</v>
      </c>
      <c r="U64" s="13">
        <v>11</v>
      </c>
      <c r="V64" s="13">
        <v>26</v>
      </c>
      <c r="W64" s="13">
        <v>20</v>
      </c>
      <c r="X64" s="13">
        <v>23</v>
      </c>
      <c r="Y64" s="13">
        <v>42</v>
      </c>
      <c r="Z64" s="13">
        <v>42</v>
      </c>
      <c r="AA64" s="13">
        <v>19</v>
      </c>
      <c r="AB64" s="13">
        <v>2</v>
      </c>
      <c r="AC64" s="13">
        <v>42</v>
      </c>
      <c r="AD64" s="13">
        <v>15</v>
      </c>
      <c r="AE64" s="13">
        <v>4</v>
      </c>
      <c r="AF64" s="13">
        <v>4</v>
      </c>
      <c r="AG64" s="13">
        <v>11</v>
      </c>
      <c r="AH64" s="13">
        <v>9</v>
      </c>
      <c r="AI64" s="13">
        <v>0</v>
      </c>
      <c r="AJ64" s="13">
        <v>2</v>
      </c>
      <c r="AK64" s="13">
        <v>0</v>
      </c>
      <c r="AL64" s="13">
        <v>68</v>
      </c>
      <c r="AM64" s="13">
        <v>0</v>
      </c>
      <c r="AN64" s="13">
        <v>6</v>
      </c>
      <c r="AO64" s="13">
        <v>28</v>
      </c>
      <c r="AP64" s="13">
        <v>71</v>
      </c>
      <c r="AQ64" s="13">
        <v>36</v>
      </c>
      <c r="AR64" s="13">
        <v>6</v>
      </c>
      <c r="AS64" s="8"/>
    </row>
    <row r="65" spans="1:45" x14ac:dyDescent="0.2">
      <c r="A65" s="23"/>
      <c r="B65" s="23"/>
      <c r="C65" s="23"/>
      <c r="D65" s="14" t="s">
        <v>128</v>
      </c>
      <c r="E65" s="14"/>
      <c r="F65" s="14"/>
      <c r="G65" s="14"/>
      <c r="H65" s="14"/>
      <c r="I65" s="14"/>
      <c r="J65" s="15" t="s">
        <v>237</v>
      </c>
      <c r="K65" s="14"/>
      <c r="L65" s="14"/>
      <c r="M65" s="14"/>
      <c r="N65" s="14"/>
      <c r="O65" s="14"/>
      <c r="P65" s="14"/>
      <c r="Q65" s="14"/>
      <c r="R65" s="14"/>
      <c r="S65" s="14"/>
      <c r="T65" s="14"/>
      <c r="U65" s="14"/>
      <c r="V65" s="14"/>
      <c r="W65" s="14"/>
      <c r="X65" s="14"/>
      <c r="Y65" s="15" t="s">
        <v>148</v>
      </c>
      <c r="Z65" s="14"/>
      <c r="AA65" s="15" t="s">
        <v>187</v>
      </c>
      <c r="AB65" s="14"/>
      <c r="AC65" s="14"/>
      <c r="AD65" s="14"/>
      <c r="AE65" s="14"/>
      <c r="AF65" s="14"/>
      <c r="AG65" s="14"/>
      <c r="AH65" s="14"/>
      <c r="AI65" s="14"/>
      <c r="AJ65" s="14"/>
      <c r="AK65" s="14"/>
      <c r="AL65" s="15" t="s">
        <v>133</v>
      </c>
      <c r="AM65" s="14"/>
      <c r="AN65" s="14"/>
      <c r="AO65" s="14"/>
      <c r="AP65" s="14"/>
      <c r="AQ65" s="14"/>
      <c r="AR65" s="14"/>
      <c r="AS65" s="8"/>
    </row>
    <row r="66" spans="1:45" x14ac:dyDescent="0.2">
      <c r="A66" s="27"/>
      <c r="B66" s="27"/>
      <c r="C66" s="24" t="s">
        <v>67</v>
      </c>
      <c r="D66" s="12">
        <v>1</v>
      </c>
      <c r="E66" s="12">
        <v>1</v>
      </c>
      <c r="F66" s="12">
        <v>1</v>
      </c>
      <c r="G66" s="12">
        <v>1</v>
      </c>
      <c r="H66" s="12">
        <v>1</v>
      </c>
      <c r="I66" s="12">
        <v>1</v>
      </c>
      <c r="J66" s="12">
        <v>1</v>
      </c>
      <c r="K66" s="12">
        <v>1</v>
      </c>
      <c r="L66" s="12">
        <v>1</v>
      </c>
      <c r="M66" s="12">
        <v>1</v>
      </c>
      <c r="N66" s="12">
        <v>1</v>
      </c>
      <c r="O66" s="12">
        <v>1</v>
      </c>
      <c r="P66" s="12">
        <v>1</v>
      </c>
      <c r="Q66" s="12">
        <v>1</v>
      </c>
      <c r="R66" s="12">
        <v>1</v>
      </c>
      <c r="S66" s="12">
        <v>1</v>
      </c>
      <c r="T66" s="12">
        <v>1</v>
      </c>
      <c r="U66" s="12">
        <v>1</v>
      </c>
      <c r="V66" s="12">
        <v>1</v>
      </c>
      <c r="W66" s="12">
        <v>1</v>
      </c>
      <c r="X66" s="12">
        <v>1</v>
      </c>
      <c r="Y66" s="12">
        <v>1</v>
      </c>
      <c r="Z66" s="12">
        <v>1</v>
      </c>
      <c r="AA66" s="12">
        <v>1</v>
      </c>
      <c r="AB66" s="12">
        <v>1</v>
      </c>
      <c r="AC66" s="12">
        <v>1</v>
      </c>
      <c r="AD66" s="12">
        <v>1</v>
      </c>
      <c r="AE66" s="12">
        <v>1</v>
      </c>
      <c r="AF66" s="12">
        <v>1</v>
      </c>
      <c r="AG66" s="12">
        <v>1</v>
      </c>
      <c r="AH66" s="12">
        <v>1</v>
      </c>
      <c r="AI66" s="12">
        <v>1</v>
      </c>
      <c r="AJ66" s="12">
        <v>1</v>
      </c>
      <c r="AK66" s="12">
        <v>1</v>
      </c>
      <c r="AL66" s="12">
        <v>1</v>
      </c>
      <c r="AM66" s="12">
        <v>1</v>
      </c>
      <c r="AN66" s="12">
        <v>1</v>
      </c>
      <c r="AO66" s="12">
        <v>1</v>
      </c>
      <c r="AP66" s="12">
        <v>1</v>
      </c>
      <c r="AQ66" s="12">
        <v>1</v>
      </c>
      <c r="AR66" s="12">
        <v>1</v>
      </c>
      <c r="AS66" s="8"/>
    </row>
    <row r="67" spans="1:45" x14ac:dyDescent="0.2">
      <c r="A67" s="23"/>
      <c r="B67" s="23"/>
      <c r="C67" s="23"/>
      <c r="D67" s="13">
        <v>1299</v>
      </c>
      <c r="E67" s="13">
        <v>279</v>
      </c>
      <c r="F67" s="13">
        <v>344</v>
      </c>
      <c r="G67" s="13">
        <v>363</v>
      </c>
      <c r="H67" s="13">
        <v>313</v>
      </c>
      <c r="I67" s="13">
        <v>105</v>
      </c>
      <c r="J67" s="13">
        <v>192</v>
      </c>
      <c r="K67" s="13">
        <v>199</v>
      </c>
      <c r="L67" s="13">
        <v>285</v>
      </c>
      <c r="M67" s="13">
        <v>404</v>
      </c>
      <c r="N67" s="13">
        <v>720</v>
      </c>
      <c r="O67" s="13">
        <v>479</v>
      </c>
      <c r="P67" s="13">
        <v>307</v>
      </c>
      <c r="Q67" s="13">
        <v>125</v>
      </c>
      <c r="R67" s="13">
        <v>159</v>
      </c>
      <c r="S67" s="13">
        <v>183</v>
      </c>
      <c r="T67" s="13">
        <v>141</v>
      </c>
      <c r="U67" s="13">
        <v>54</v>
      </c>
      <c r="V67" s="13">
        <v>156</v>
      </c>
      <c r="W67" s="13">
        <v>290</v>
      </c>
      <c r="X67" s="13">
        <v>353</v>
      </c>
      <c r="Y67" s="13">
        <v>228</v>
      </c>
      <c r="Z67" s="13">
        <v>249</v>
      </c>
      <c r="AA67" s="13">
        <v>88</v>
      </c>
      <c r="AB67" s="13">
        <v>9</v>
      </c>
      <c r="AC67" s="13">
        <v>537</v>
      </c>
      <c r="AD67" s="13">
        <v>124</v>
      </c>
      <c r="AE67" s="13">
        <v>25</v>
      </c>
      <c r="AF67" s="13">
        <v>54</v>
      </c>
      <c r="AG67" s="13">
        <v>100</v>
      </c>
      <c r="AH67" s="13">
        <v>34</v>
      </c>
      <c r="AI67" s="13">
        <v>5</v>
      </c>
      <c r="AJ67" s="13">
        <v>16</v>
      </c>
      <c r="AK67" s="13">
        <v>3</v>
      </c>
      <c r="AL67" s="13">
        <v>332</v>
      </c>
      <c r="AM67" s="13">
        <v>3</v>
      </c>
      <c r="AN67" s="13">
        <v>60</v>
      </c>
      <c r="AO67" s="13">
        <v>260</v>
      </c>
      <c r="AP67" s="13">
        <v>495</v>
      </c>
      <c r="AQ67" s="13">
        <v>359</v>
      </c>
      <c r="AR67" s="13">
        <v>36</v>
      </c>
      <c r="AS67" s="8"/>
    </row>
    <row r="68" spans="1:45" x14ac:dyDescent="0.2">
      <c r="A68" s="23"/>
      <c r="B68" s="23"/>
      <c r="C68" s="23"/>
      <c r="D68" s="14" t="s">
        <v>128</v>
      </c>
      <c r="E68" s="14" t="s">
        <v>128</v>
      </c>
      <c r="F68" s="14" t="s">
        <v>128</v>
      </c>
      <c r="G68" s="14" t="s">
        <v>128</v>
      </c>
      <c r="H68" s="14" t="s">
        <v>128</v>
      </c>
      <c r="I68" s="14" t="s">
        <v>128</v>
      </c>
      <c r="J68" s="14" t="s">
        <v>128</v>
      </c>
      <c r="K68" s="14" t="s">
        <v>128</v>
      </c>
      <c r="L68" s="14" t="s">
        <v>128</v>
      </c>
      <c r="M68" s="14" t="s">
        <v>128</v>
      </c>
      <c r="N68" s="14" t="s">
        <v>128</v>
      </c>
      <c r="O68" s="14" t="s">
        <v>128</v>
      </c>
      <c r="P68" s="14" t="s">
        <v>128</v>
      </c>
      <c r="Q68" s="14" t="s">
        <v>128</v>
      </c>
      <c r="R68" s="14" t="s">
        <v>128</v>
      </c>
      <c r="S68" s="14" t="s">
        <v>128</v>
      </c>
      <c r="T68" s="14" t="s">
        <v>128</v>
      </c>
      <c r="U68" s="14" t="s">
        <v>128</v>
      </c>
      <c r="V68" s="14" t="s">
        <v>128</v>
      </c>
      <c r="W68" s="14" t="s">
        <v>128</v>
      </c>
      <c r="X68" s="14" t="s">
        <v>128</v>
      </c>
      <c r="Y68" s="14" t="s">
        <v>128</v>
      </c>
      <c r="Z68" s="14" t="s">
        <v>128</v>
      </c>
      <c r="AA68" s="14" t="s">
        <v>128</v>
      </c>
      <c r="AB68" s="14" t="s">
        <v>128</v>
      </c>
      <c r="AC68" s="14" t="s">
        <v>128</v>
      </c>
      <c r="AD68" s="14" t="s">
        <v>128</v>
      </c>
      <c r="AE68" s="14" t="s">
        <v>128</v>
      </c>
      <c r="AF68" s="14" t="s">
        <v>128</v>
      </c>
      <c r="AG68" s="14" t="s">
        <v>128</v>
      </c>
      <c r="AH68" s="14" t="s">
        <v>128</v>
      </c>
      <c r="AI68" s="14" t="s">
        <v>128</v>
      </c>
      <c r="AJ68" s="14" t="s">
        <v>128</v>
      </c>
      <c r="AK68" s="14" t="s">
        <v>128</v>
      </c>
      <c r="AL68" s="14" t="s">
        <v>128</v>
      </c>
      <c r="AM68" s="14" t="s">
        <v>128</v>
      </c>
      <c r="AN68" s="14" t="s">
        <v>128</v>
      </c>
      <c r="AO68" s="14" t="s">
        <v>128</v>
      </c>
      <c r="AP68" s="14" t="s">
        <v>128</v>
      </c>
      <c r="AQ68" s="14" t="s">
        <v>128</v>
      </c>
      <c r="AR68" s="14" t="s">
        <v>128</v>
      </c>
      <c r="AS68" s="8"/>
    </row>
    <row r="69" spans="1:45" x14ac:dyDescent="0.2">
      <c r="A69" s="27"/>
      <c r="B69" s="24" t="s">
        <v>244</v>
      </c>
      <c r="C69" s="24" t="s">
        <v>127</v>
      </c>
      <c r="D69" s="12">
        <v>0.53165125694609994</v>
      </c>
      <c r="E69" s="12">
        <v>0.57345569340180003</v>
      </c>
      <c r="F69" s="12">
        <v>0.51865112807480007</v>
      </c>
      <c r="G69" s="12">
        <v>0.57150047391949998</v>
      </c>
      <c r="H69" s="12">
        <v>0.46293031093839998</v>
      </c>
      <c r="I69" s="12">
        <v>0.40627226674020001</v>
      </c>
      <c r="J69" s="12">
        <v>0.45525316404979999</v>
      </c>
      <c r="K69" s="12">
        <v>0.58006317852199996</v>
      </c>
      <c r="L69" s="12">
        <v>0.55573440927919993</v>
      </c>
      <c r="M69" s="12">
        <v>0.60589005812149999</v>
      </c>
      <c r="N69" s="12">
        <v>0.59623231111399999</v>
      </c>
      <c r="O69" s="12">
        <v>0.4699872171826</v>
      </c>
      <c r="P69" s="12">
        <v>0.92731563836160003</v>
      </c>
      <c r="Q69" s="12">
        <v>0.64559197338719998</v>
      </c>
      <c r="R69" s="12">
        <v>0.80037616229380004</v>
      </c>
      <c r="S69" s="12">
        <v>0.44685631831659989</v>
      </c>
      <c r="T69" s="12">
        <v>8.2674401179059998E-2</v>
      </c>
      <c r="U69" s="12">
        <v>0.1035074687862</v>
      </c>
      <c r="V69" s="12">
        <v>5.9343526774350001E-2</v>
      </c>
      <c r="W69" s="12">
        <v>0.9332038613957</v>
      </c>
      <c r="X69" s="12">
        <v>0.75395876012309992</v>
      </c>
      <c r="Y69" s="12">
        <v>0.3969087098863</v>
      </c>
      <c r="Z69" s="12">
        <v>7.6677479654510008E-2</v>
      </c>
      <c r="AA69" s="12">
        <v>5.7803237717099998E-2</v>
      </c>
      <c r="AB69" s="12">
        <v>0.43692309959940001</v>
      </c>
      <c r="AC69" s="12">
        <v>0.64714137198710009</v>
      </c>
      <c r="AD69" s="12">
        <v>0.64524312312199994</v>
      </c>
      <c r="AE69" s="12">
        <v>0.36378198724380001</v>
      </c>
      <c r="AF69" s="12">
        <v>0.49511516935420002</v>
      </c>
      <c r="AG69" s="12">
        <v>0.66239887141479992</v>
      </c>
      <c r="AH69" s="12">
        <v>0.56686292659019999</v>
      </c>
      <c r="AI69" s="12">
        <v>0.3476800543295</v>
      </c>
      <c r="AJ69" s="12">
        <v>0.32289635234820002</v>
      </c>
      <c r="AK69" s="12">
        <v>0.18333846049149999</v>
      </c>
      <c r="AL69" s="12">
        <v>0.29909526835139999</v>
      </c>
      <c r="AM69" s="12">
        <v>0.6215429856593</v>
      </c>
      <c r="AN69" s="12">
        <v>0.5882633763406</v>
      </c>
      <c r="AO69" s="12">
        <v>0.63692571829510003</v>
      </c>
      <c r="AP69" s="12">
        <v>0.49402150151669999</v>
      </c>
      <c r="AQ69" s="12">
        <v>0.48796961110609999</v>
      </c>
      <c r="AR69" s="12">
        <v>0.56277283766499997</v>
      </c>
      <c r="AS69" s="8"/>
    </row>
    <row r="70" spans="1:45" x14ac:dyDescent="0.2">
      <c r="A70" s="23"/>
      <c r="B70" s="23"/>
      <c r="C70" s="23"/>
      <c r="D70" s="13">
        <v>678</v>
      </c>
      <c r="E70" s="13">
        <v>153</v>
      </c>
      <c r="F70" s="13">
        <v>181</v>
      </c>
      <c r="G70" s="13">
        <v>203</v>
      </c>
      <c r="H70" s="13">
        <v>141</v>
      </c>
      <c r="I70" s="13">
        <v>40</v>
      </c>
      <c r="J70" s="13">
        <v>85</v>
      </c>
      <c r="K70" s="13">
        <v>111</v>
      </c>
      <c r="L70" s="13">
        <v>148</v>
      </c>
      <c r="M70" s="13">
        <v>232</v>
      </c>
      <c r="N70" s="13">
        <v>411</v>
      </c>
      <c r="O70" s="13">
        <v>215</v>
      </c>
      <c r="P70" s="13">
        <v>284</v>
      </c>
      <c r="Q70" s="13">
        <v>75</v>
      </c>
      <c r="R70" s="13">
        <v>124</v>
      </c>
      <c r="S70" s="13">
        <v>85</v>
      </c>
      <c r="T70" s="13">
        <v>7</v>
      </c>
      <c r="U70" s="13">
        <v>6</v>
      </c>
      <c r="V70" s="13">
        <v>9</v>
      </c>
      <c r="W70" s="13">
        <v>268</v>
      </c>
      <c r="X70" s="13">
        <v>262</v>
      </c>
      <c r="Y70" s="13">
        <v>82</v>
      </c>
      <c r="Z70" s="13">
        <v>19</v>
      </c>
      <c r="AA70" s="13">
        <v>3</v>
      </c>
      <c r="AB70" s="13">
        <v>4</v>
      </c>
      <c r="AC70" s="13">
        <v>354</v>
      </c>
      <c r="AD70" s="13">
        <v>78</v>
      </c>
      <c r="AE70" s="13">
        <v>12</v>
      </c>
      <c r="AF70" s="13">
        <v>24</v>
      </c>
      <c r="AG70" s="13">
        <v>53</v>
      </c>
      <c r="AH70" s="13">
        <v>17</v>
      </c>
      <c r="AI70" s="13">
        <v>2</v>
      </c>
      <c r="AJ70" s="13">
        <v>4</v>
      </c>
      <c r="AK70" s="13">
        <v>1</v>
      </c>
      <c r="AL70" s="13">
        <v>99</v>
      </c>
      <c r="AM70" s="13">
        <v>2</v>
      </c>
      <c r="AN70" s="13">
        <v>35</v>
      </c>
      <c r="AO70" s="13">
        <v>159</v>
      </c>
      <c r="AP70" s="13">
        <v>246</v>
      </c>
      <c r="AQ70" s="13">
        <v>173</v>
      </c>
      <c r="AR70" s="13">
        <v>19</v>
      </c>
      <c r="AS70" s="8"/>
    </row>
    <row r="71" spans="1:45" x14ac:dyDescent="0.2">
      <c r="A71" s="23"/>
      <c r="B71" s="23"/>
      <c r="C71" s="23"/>
      <c r="D71" s="14" t="s">
        <v>128</v>
      </c>
      <c r="E71" s="14"/>
      <c r="F71" s="14"/>
      <c r="G71" s="14"/>
      <c r="H71" s="14"/>
      <c r="I71" s="14"/>
      <c r="J71" s="14"/>
      <c r="K71" s="14"/>
      <c r="L71" s="14"/>
      <c r="M71" s="15" t="s">
        <v>133</v>
      </c>
      <c r="N71" s="15" t="s">
        <v>197</v>
      </c>
      <c r="O71" s="14"/>
      <c r="P71" s="15" t="s">
        <v>290</v>
      </c>
      <c r="Q71" s="15" t="s">
        <v>214</v>
      </c>
      <c r="R71" s="15" t="s">
        <v>246</v>
      </c>
      <c r="S71" s="15" t="s">
        <v>251</v>
      </c>
      <c r="T71" s="14"/>
      <c r="U71" s="14"/>
      <c r="V71" s="14"/>
      <c r="W71" s="15" t="s">
        <v>247</v>
      </c>
      <c r="X71" s="15" t="s">
        <v>248</v>
      </c>
      <c r="Y71" s="15" t="s">
        <v>161</v>
      </c>
      <c r="Z71" s="14"/>
      <c r="AA71" s="14"/>
      <c r="AB71" s="15" t="s">
        <v>132</v>
      </c>
      <c r="AC71" s="15" t="s">
        <v>249</v>
      </c>
      <c r="AD71" s="15" t="s">
        <v>249</v>
      </c>
      <c r="AE71" s="14"/>
      <c r="AF71" s="14"/>
      <c r="AG71" s="15" t="s">
        <v>249</v>
      </c>
      <c r="AH71" s="14"/>
      <c r="AI71" s="14"/>
      <c r="AJ71" s="14"/>
      <c r="AK71" s="14"/>
      <c r="AL71" s="14"/>
      <c r="AM71" s="14"/>
      <c r="AN71" s="14"/>
      <c r="AO71" s="15" t="s">
        <v>132</v>
      </c>
      <c r="AP71" s="14"/>
      <c r="AQ71" s="14"/>
      <c r="AR71" s="14"/>
      <c r="AS71" s="8"/>
    </row>
    <row r="72" spans="1:45" x14ac:dyDescent="0.2">
      <c r="A72" s="27"/>
      <c r="B72" s="27"/>
      <c r="C72" s="24" t="s">
        <v>279</v>
      </c>
      <c r="D72" s="12">
        <v>0.27833323189460002</v>
      </c>
      <c r="E72" s="12">
        <v>0.32521244548380002</v>
      </c>
      <c r="F72" s="12">
        <v>0.2990923820368</v>
      </c>
      <c r="G72" s="12">
        <v>0.27124696826729999</v>
      </c>
      <c r="H72" s="12">
        <v>0.22165414403940001</v>
      </c>
      <c r="I72" s="12">
        <v>0.12736599489809999</v>
      </c>
      <c r="J72" s="12">
        <v>0.25028609329079998</v>
      </c>
      <c r="K72" s="12">
        <v>0.23866901641640001</v>
      </c>
      <c r="L72" s="12">
        <v>0.3107311190225</v>
      </c>
      <c r="M72" s="12">
        <v>0.3776275464012</v>
      </c>
      <c r="N72" s="12">
        <v>0.31633520664670001</v>
      </c>
      <c r="O72" s="12">
        <v>0.23796341368060001</v>
      </c>
      <c r="P72" s="12">
        <v>0.59039770953039994</v>
      </c>
      <c r="Q72" s="12">
        <v>0.28458820087539999</v>
      </c>
      <c r="R72" s="12">
        <v>0.34172950370779998</v>
      </c>
      <c r="S72" s="12">
        <v>0.19013537410520001</v>
      </c>
      <c r="T72" s="12">
        <v>0</v>
      </c>
      <c r="U72" s="12">
        <v>6.9345011869469996E-3</v>
      </c>
      <c r="V72" s="12">
        <v>0</v>
      </c>
      <c r="W72" s="12">
        <v>0.66475745078369997</v>
      </c>
      <c r="X72" s="12">
        <v>0.33449652951519998</v>
      </c>
      <c r="Y72" s="12">
        <v>0.14764729341810001</v>
      </c>
      <c r="Z72" s="12">
        <v>2.9287633984869999E-3</v>
      </c>
      <c r="AA72" s="12">
        <v>0</v>
      </c>
      <c r="AB72" s="12">
        <v>0.1079788672443</v>
      </c>
      <c r="AC72" s="12">
        <v>0.31001655925279997</v>
      </c>
      <c r="AD72" s="12">
        <v>0.30730414847260001</v>
      </c>
      <c r="AE72" s="12">
        <v>0.21730872581390001</v>
      </c>
      <c r="AF72" s="12">
        <v>0.39294688753779999</v>
      </c>
      <c r="AG72" s="12">
        <v>0.42110680699660002</v>
      </c>
      <c r="AH72" s="12">
        <v>0.28992067246949998</v>
      </c>
      <c r="AI72" s="12">
        <v>5.0257760626349998E-2</v>
      </c>
      <c r="AJ72" s="12">
        <v>0.32289635234820002</v>
      </c>
      <c r="AK72" s="12">
        <v>0.18333846049149999</v>
      </c>
      <c r="AL72" s="12">
        <v>0.15654239173830001</v>
      </c>
      <c r="AM72" s="12">
        <v>0.6215429856593</v>
      </c>
      <c r="AN72" s="12">
        <v>0.37230991751260001</v>
      </c>
      <c r="AO72" s="12">
        <v>0.36500889200179998</v>
      </c>
      <c r="AP72" s="12">
        <v>0.2421062724984</v>
      </c>
      <c r="AQ72" s="12">
        <v>0.2477095483308</v>
      </c>
      <c r="AR72" s="12">
        <v>0.18388257107850001</v>
      </c>
      <c r="AS72" s="8"/>
    </row>
    <row r="73" spans="1:45" x14ac:dyDescent="0.2">
      <c r="A73" s="23"/>
      <c r="B73" s="23"/>
      <c r="C73" s="23"/>
      <c r="D73" s="13">
        <v>369</v>
      </c>
      <c r="E73" s="13">
        <v>88</v>
      </c>
      <c r="F73" s="13">
        <v>102</v>
      </c>
      <c r="G73" s="13">
        <v>103</v>
      </c>
      <c r="H73" s="13">
        <v>76</v>
      </c>
      <c r="I73" s="13">
        <v>13</v>
      </c>
      <c r="J73" s="13">
        <v>43</v>
      </c>
      <c r="K73" s="13">
        <v>47</v>
      </c>
      <c r="L73" s="13">
        <v>80</v>
      </c>
      <c r="M73" s="13">
        <v>151</v>
      </c>
      <c r="N73" s="13">
        <v>232</v>
      </c>
      <c r="O73" s="13">
        <v>107</v>
      </c>
      <c r="P73" s="13">
        <v>184</v>
      </c>
      <c r="Q73" s="13">
        <v>31</v>
      </c>
      <c r="R73" s="13">
        <v>60</v>
      </c>
      <c r="S73" s="13">
        <v>38</v>
      </c>
      <c r="T73" s="13">
        <v>0</v>
      </c>
      <c r="U73" s="13">
        <v>1</v>
      </c>
      <c r="V73" s="13">
        <v>0</v>
      </c>
      <c r="W73" s="13">
        <v>190</v>
      </c>
      <c r="X73" s="13">
        <v>121</v>
      </c>
      <c r="Y73" s="13">
        <v>34</v>
      </c>
      <c r="Z73" s="13">
        <v>1</v>
      </c>
      <c r="AA73" s="13">
        <v>0</v>
      </c>
      <c r="AB73" s="13">
        <v>1</v>
      </c>
      <c r="AC73" s="13">
        <v>180</v>
      </c>
      <c r="AD73" s="13">
        <v>47</v>
      </c>
      <c r="AE73" s="13">
        <v>7</v>
      </c>
      <c r="AF73" s="13">
        <v>17</v>
      </c>
      <c r="AG73" s="13">
        <v>35</v>
      </c>
      <c r="AH73" s="13">
        <v>8</v>
      </c>
      <c r="AI73" s="13">
        <v>1</v>
      </c>
      <c r="AJ73" s="13">
        <v>4</v>
      </c>
      <c r="AK73" s="13">
        <v>1</v>
      </c>
      <c r="AL73" s="13">
        <v>50</v>
      </c>
      <c r="AM73" s="13">
        <v>2</v>
      </c>
      <c r="AN73" s="13">
        <v>27</v>
      </c>
      <c r="AO73" s="13">
        <v>95</v>
      </c>
      <c r="AP73" s="13">
        <v>122</v>
      </c>
      <c r="AQ73" s="13">
        <v>88</v>
      </c>
      <c r="AR73" s="13">
        <v>10</v>
      </c>
      <c r="AS73" s="8"/>
    </row>
    <row r="74" spans="1:45" x14ac:dyDescent="0.2">
      <c r="A74" s="23"/>
      <c r="B74" s="23"/>
      <c r="C74" s="23"/>
      <c r="D74" s="14" t="s">
        <v>128</v>
      </c>
      <c r="E74" s="14"/>
      <c r="F74" s="14"/>
      <c r="G74" s="14"/>
      <c r="H74" s="14"/>
      <c r="I74" s="14"/>
      <c r="J74" s="14"/>
      <c r="K74" s="14"/>
      <c r="L74" s="15" t="s">
        <v>133</v>
      </c>
      <c r="M74" s="15" t="s">
        <v>133</v>
      </c>
      <c r="N74" s="15" t="s">
        <v>148</v>
      </c>
      <c r="O74" s="14"/>
      <c r="P74" s="15" t="s">
        <v>291</v>
      </c>
      <c r="Q74" s="15" t="s">
        <v>214</v>
      </c>
      <c r="R74" s="15" t="s">
        <v>214</v>
      </c>
      <c r="S74" s="15" t="s">
        <v>214</v>
      </c>
      <c r="T74" s="14"/>
      <c r="U74" s="14"/>
      <c r="V74" s="14"/>
      <c r="W74" s="15" t="s">
        <v>252</v>
      </c>
      <c r="X74" s="15" t="s">
        <v>177</v>
      </c>
      <c r="Y74" s="15" t="s">
        <v>161</v>
      </c>
      <c r="Z74" s="14"/>
      <c r="AA74" s="14"/>
      <c r="AB74" s="15" t="s">
        <v>161</v>
      </c>
      <c r="AC74" s="15" t="s">
        <v>166</v>
      </c>
      <c r="AD74" s="14"/>
      <c r="AE74" s="14"/>
      <c r="AF74" s="14"/>
      <c r="AG74" s="15" t="s">
        <v>249</v>
      </c>
      <c r="AH74" s="14"/>
      <c r="AI74" s="14"/>
      <c r="AJ74" s="14"/>
      <c r="AK74" s="14"/>
      <c r="AL74" s="14"/>
      <c r="AM74" s="14"/>
      <c r="AN74" s="14"/>
      <c r="AO74" s="14"/>
      <c r="AP74" s="14"/>
      <c r="AQ74" s="14"/>
      <c r="AR74" s="14"/>
      <c r="AS74" s="8"/>
    </row>
    <row r="75" spans="1:45" x14ac:dyDescent="0.2">
      <c r="A75" s="27"/>
      <c r="B75" s="27"/>
      <c r="C75" s="24" t="s">
        <v>283</v>
      </c>
      <c r="D75" s="12">
        <v>0.25331802505149997</v>
      </c>
      <c r="E75" s="12">
        <v>0.24824324791800001</v>
      </c>
      <c r="F75" s="12">
        <v>0.21955874603799999</v>
      </c>
      <c r="G75" s="12">
        <v>0.30025350565230002</v>
      </c>
      <c r="H75" s="12">
        <v>0.241276166899</v>
      </c>
      <c r="I75" s="12">
        <v>0.27890627184200001</v>
      </c>
      <c r="J75" s="12">
        <v>0.204967070759</v>
      </c>
      <c r="K75" s="12">
        <v>0.34139416210559997</v>
      </c>
      <c r="L75" s="12">
        <v>0.24500329025680001</v>
      </c>
      <c r="M75" s="12">
        <v>0.22826251172039999</v>
      </c>
      <c r="N75" s="12">
        <v>0.27989710446729998</v>
      </c>
      <c r="O75" s="12">
        <v>0.232023803502</v>
      </c>
      <c r="P75" s="12">
        <v>0.33691792883119998</v>
      </c>
      <c r="Q75" s="12">
        <v>0.36100377251179999</v>
      </c>
      <c r="R75" s="12">
        <v>0.45864665858600001</v>
      </c>
      <c r="S75" s="12">
        <v>0.25672094421140002</v>
      </c>
      <c r="T75" s="12">
        <v>8.2674401179059998E-2</v>
      </c>
      <c r="U75" s="12">
        <v>9.6572967599209997E-2</v>
      </c>
      <c r="V75" s="12">
        <v>5.9343526774350001E-2</v>
      </c>
      <c r="W75" s="12">
        <v>0.26844641061199997</v>
      </c>
      <c r="X75" s="12">
        <v>0.41946223060789989</v>
      </c>
      <c r="Y75" s="12">
        <v>0.24926141646819999</v>
      </c>
      <c r="Z75" s="12">
        <v>7.3748716256030009E-2</v>
      </c>
      <c r="AA75" s="12">
        <v>5.7803237717099998E-2</v>
      </c>
      <c r="AB75" s="12">
        <v>0.32894423235519998</v>
      </c>
      <c r="AC75" s="12">
        <v>0.33712481273430001</v>
      </c>
      <c r="AD75" s="12">
        <v>0.33793897464939998</v>
      </c>
      <c r="AE75" s="12">
        <v>0.14647326143</v>
      </c>
      <c r="AF75" s="12">
        <v>0.1021682818164</v>
      </c>
      <c r="AG75" s="12">
        <v>0.2412920644182</v>
      </c>
      <c r="AH75" s="12">
        <v>0.2769422541207</v>
      </c>
      <c r="AI75" s="12">
        <v>0.2974222937032</v>
      </c>
      <c r="AJ75" s="12">
        <v>0</v>
      </c>
      <c r="AK75" s="12">
        <v>0</v>
      </c>
      <c r="AL75" s="12">
        <v>0.14255287661300001</v>
      </c>
      <c r="AM75" s="12">
        <v>0</v>
      </c>
      <c r="AN75" s="12">
        <v>0.21595345882799999</v>
      </c>
      <c r="AO75" s="12">
        <v>0.2719168262933</v>
      </c>
      <c r="AP75" s="12">
        <v>0.25191522901829999</v>
      </c>
      <c r="AQ75" s="12">
        <v>0.24026006277529999</v>
      </c>
      <c r="AR75" s="12">
        <v>0.37889026658640002</v>
      </c>
      <c r="AS75" s="8"/>
    </row>
    <row r="76" spans="1:45" x14ac:dyDescent="0.2">
      <c r="A76" s="23"/>
      <c r="B76" s="23"/>
      <c r="C76" s="23"/>
      <c r="D76" s="13">
        <v>309</v>
      </c>
      <c r="E76" s="13">
        <v>65</v>
      </c>
      <c r="F76" s="13">
        <v>79</v>
      </c>
      <c r="G76" s="13">
        <v>100</v>
      </c>
      <c r="H76" s="13">
        <v>65</v>
      </c>
      <c r="I76" s="13">
        <v>27</v>
      </c>
      <c r="J76" s="13">
        <v>42</v>
      </c>
      <c r="K76" s="13">
        <v>64</v>
      </c>
      <c r="L76" s="13">
        <v>68</v>
      </c>
      <c r="M76" s="13">
        <v>81</v>
      </c>
      <c r="N76" s="13">
        <v>179</v>
      </c>
      <c r="O76" s="13">
        <v>108</v>
      </c>
      <c r="P76" s="13">
        <v>100</v>
      </c>
      <c r="Q76" s="13">
        <v>44</v>
      </c>
      <c r="R76" s="13">
        <v>64</v>
      </c>
      <c r="S76" s="13">
        <v>47</v>
      </c>
      <c r="T76" s="13">
        <v>7</v>
      </c>
      <c r="U76" s="13">
        <v>5</v>
      </c>
      <c r="V76" s="13">
        <v>9</v>
      </c>
      <c r="W76" s="13">
        <v>78</v>
      </c>
      <c r="X76" s="13">
        <v>141</v>
      </c>
      <c r="Y76" s="13">
        <v>48</v>
      </c>
      <c r="Z76" s="13">
        <v>18</v>
      </c>
      <c r="AA76" s="13">
        <v>3</v>
      </c>
      <c r="AB76" s="13">
        <v>3</v>
      </c>
      <c r="AC76" s="13">
        <v>174</v>
      </c>
      <c r="AD76" s="13">
        <v>31</v>
      </c>
      <c r="AE76" s="13">
        <v>5</v>
      </c>
      <c r="AF76" s="13">
        <v>7</v>
      </c>
      <c r="AG76" s="13">
        <v>18</v>
      </c>
      <c r="AH76" s="13">
        <v>9</v>
      </c>
      <c r="AI76" s="13">
        <v>1</v>
      </c>
      <c r="AJ76" s="13">
        <v>0</v>
      </c>
      <c r="AK76" s="13">
        <v>0</v>
      </c>
      <c r="AL76" s="13">
        <v>49</v>
      </c>
      <c r="AM76" s="13">
        <v>0</v>
      </c>
      <c r="AN76" s="13">
        <v>8</v>
      </c>
      <c r="AO76" s="13">
        <v>64</v>
      </c>
      <c r="AP76" s="13">
        <v>124</v>
      </c>
      <c r="AQ76" s="13">
        <v>85</v>
      </c>
      <c r="AR76" s="13">
        <v>9</v>
      </c>
      <c r="AS76" s="8"/>
    </row>
    <row r="77" spans="1:45" x14ac:dyDescent="0.2">
      <c r="A77" s="23"/>
      <c r="B77" s="23"/>
      <c r="C77" s="23"/>
      <c r="D77" s="14" t="s">
        <v>128</v>
      </c>
      <c r="E77" s="14"/>
      <c r="F77" s="14"/>
      <c r="G77" s="14"/>
      <c r="H77" s="14"/>
      <c r="I77" s="14"/>
      <c r="J77" s="14"/>
      <c r="K77" s="14"/>
      <c r="L77" s="14"/>
      <c r="M77" s="14"/>
      <c r="N77" s="14"/>
      <c r="O77" s="14"/>
      <c r="P77" s="15" t="s">
        <v>253</v>
      </c>
      <c r="Q77" s="15" t="s">
        <v>253</v>
      </c>
      <c r="R77" s="15" t="s">
        <v>214</v>
      </c>
      <c r="S77" s="15" t="s">
        <v>160</v>
      </c>
      <c r="T77" s="14"/>
      <c r="U77" s="14"/>
      <c r="V77" s="14"/>
      <c r="W77" s="15" t="s">
        <v>164</v>
      </c>
      <c r="X77" s="15" t="s">
        <v>292</v>
      </c>
      <c r="Y77" s="15" t="s">
        <v>132</v>
      </c>
      <c r="Z77" s="14"/>
      <c r="AA77" s="14"/>
      <c r="AB77" s="14"/>
      <c r="AC77" s="15" t="s">
        <v>293</v>
      </c>
      <c r="AD77" s="15" t="s">
        <v>166</v>
      </c>
      <c r="AE77" s="14"/>
      <c r="AF77" s="14"/>
      <c r="AG77" s="14"/>
      <c r="AH77" s="14"/>
      <c r="AI77" s="14"/>
      <c r="AJ77" s="14"/>
      <c r="AK77" s="14"/>
      <c r="AL77" s="14"/>
      <c r="AM77" s="14"/>
      <c r="AN77" s="14"/>
      <c r="AO77" s="14"/>
      <c r="AP77" s="14"/>
      <c r="AQ77" s="14"/>
      <c r="AR77" s="14"/>
      <c r="AS77" s="8"/>
    </row>
    <row r="78" spans="1:45" x14ac:dyDescent="0.2">
      <c r="A78" s="27"/>
      <c r="B78" s="27"/>
      <c r="C78" s="24" t="s">
        <v>284</v>
      </c>
      <c r="D78" s="12">
        <v>0.15677371570199999</v>
      </c>
      <c r="E78" s="12">
        <v>0.15785082150070001</v>
      </c>
      <c r="F78" s="12">
        <v>0.13248430632069999</v>
      </c>
      <c r="G78" s="12">
        <v>0.1621464291552</v>
      </c>
      <c r="H78" s="12">
        <v>0.17707065706739999</v>
      </c>
      <c r="I78" s="12">
        <v>0.2245711969601</v>
      </c>
      <c r="J78" s="12">
        <v>0.1611938872058</v>
      </c>
      <c r="K78" s="12">
        <v>0.1563217038552</v>
      </c>
      <c r="L78" s="12">
        <v>0.14706276589139999</v>
      </c>
      <c r="M78" s="12">
        <v>0.12947646684960001</v>
      </c>
      <c r="N78" s="12">
        <v>0.14606190194980001</v>
      </c>
      <c r="O78" s="12">
        <v>0.1708075741516</v>
      </c>
      <c r="P78" s="12">
        <v>5.8458548908349998E-2</v>
      </c>
      <c r="Q78" s="12">
        <v>0.26396536088240002</v>
      </c>
      <c r="R78" s="12">
        <v>0.1240327374549</v>
      </c>
      <c r="S78" s="12">
        <v>0.16961815593849999</v>
      </c>
      <c r="T78" s="12">
        <v>0.187264330783</v>
      </c>
      <c r="U78" s="12">
        <v>0.38705095097679998</v>
      </c>
      <c r="V78" s="12">
        <v>0.14770177564340001</v>
      </c>
      <c r="W78" s="12">
        <v>4.8816538640270003E-2</v>
      </c>
      <c r="X78" s="12">
        <v>0.1515462733148</v>
      </c>
      <c r="Y78" s="12">
        <v>0.22994101850150001</v>
      </c>
      <c r="Z78" s="12">
        <v>0.2120291765506</v>
      </c>
      <c r="AA78" s="12">
        <v>0.13819875475810001</v>
      </c>
      <c r="AB78" s="12">
        <v>0.44475271971660002</v>
      </c>
      <c r="AC78" s="12">
        <v>0.1809332963951</v>
      </c>
      <c r="AD78" s="12">
        <v>0.18280181139349999</v>
      </c>
      <c r="AE78" s="12">
        <v>0.1101487200754</v>
      </c>
      <c r="AF78" s="12">
        <v>0.18441083221230001</v>
      </c>
      <c r="AG78" s="12">
        <v>8.1790489184189991E-2</v>
      </c>
      <c r="AH78" s="12">
        <v>0.1295444489665</v>
      </c>
      <c r="AI78" s="12">
        <v>9.8278448441639993E-2</v>
      </c>
      <c r="AJ78" s="12">
        <v>0.12992969168730001</v>
      </c>
      <c r="AK78" s="12">
        <v>0</v>
      </c>
      <c r="AL78" s="12">
        <v>0.14015756856020001</v>
      </c>
      <c r="AM78" s="12">
        <v>0</v>
      </c>
      <c r="AN78" s="12">
        <v>8.7240508652590004E-2</v>
      </c>
      <c r="AO78" s="12">
        <v>0.139265150734</v>
      </c>
      <c r="AP78" s="12">
        <v>0.18819085337700001</v>
      </c>
      <c r="AQ78" s="12">
        <v>0.1418170517772</v>
      </c>
      <c r="AR78" s="12">
        <v>9.9585313262310002E-2</v>
      </c>
      <c r="AS78" s="8"/>
    </row>
    <row r="79" spans="1:45" x14ac:dyDescent="0.2">
      <c r="A79" s="23"/>
      <c r="B79" s="23"/>
      <c r="C79" s="23"/>
      <c r="D79" s="13">
        <v>216</v>
      </c>
      <c r="E79" s="13">
        <v>45</v>
      </c>
      <c r="F79" s="13">
        <v>49</v>
      </c>
      <c r="G79" s="13">
        <v>63</v>
      </c>
      <c r="H79" s="13">
        <v>59</v>
      </c>
      <c r="I79" s="13">
        <v>26</v>
      </c>
      <c r="J79" s="13">
        <v>32</v>
      </c>
      <c r="K79" s="13">
        <v>35</v>
      </c>
      <c r="L79" s="13">
        <v>49</v>
      </c>
      <c r="M79" s="13">
        <v>59</v>
      </c>
      <c r="N79" s="13">
        <v>113</v>
      </c>
      <c r="O79" s="13">
        <v>90</v>
      </c>
      <c r="P79" s="13">
        <v>18</v>
      </c>
      <c r="Q79" s="13">
        <v>32</v>
      </c>
      <c r="R79" s="13">
        <v>20</v>
      </c>
      <c r="S79" s="13">
        <v>35</v>
      </c>
      <c r="T79" s="13">
        <v>32</v>
      </c>
      <c r="U79" s="13">
        <v>20</v>
      </c>
      <c r="V79" s="13">
        <v>27</v>
      </c>
      <c r="W79" s="13">
        <v>14</v>
      </c>
      <c r="X79" s="13">
        <v>55</v>
      </c>
      <c r="Y79" s="13">
        <v>58</v>
      </c>
      <c r="Z79" s="13">
        <v>58</v>
      </c>
      <c r="AA79" s="13">
        <v>14</v>
      </c>
      <c r="AB79" s="13">
        <v>4</v>
      </c>
      <c r="AC79" s="13">
        <v>90</v>
      </c>
      <c r="AD79" s="13">
        <v>22</v>
      </c>
      <c r="AE79" s="13">
        <v>2</v>
      </c>
      <c r="AF79" s="13">
        <v>11</v>
      </c>
      <c r="AG79" s="13">
        <v>14</v>
      </c>
      <c r="AH79" s="13">
        <v>6</v>
      </c>
      <c r="AI79" s="13">
        <v>1</v>
      </c>
      <c r="AJ79" s="13">
        <v>3</v>
      </c>
      <c r="AK79" s="13">
        <v>0</v>
      </c>
      <c r="AL79" s="13">
        <v>56</v>
      </c>
      <c r="AM79" s="13">
        <v>0</v>
      </c>
      <c r="AN79" s="13">
        <v>8</v>
      </c>
      <c r="AO79" s="13">
        <v>38</v>
      </c>
      <c r="AP79" s="13">
        <v>97</v>
      </c>
      <c r="AQ79" s="13">
        <v>55</v>
      </c>
      <c r="AR79" s="13">
        <v>5</v>
      </c>
      <c r="AS79" s="8"/>
    </row>
    <row r="80" spans="1:45" x14ac:dyDescent="0.2">
      <c r="A80" s="23"/>
      <c r="B80" s="23"/>
      <c r="C80" s="23"/>
      <c r="D80" s="14" t="s">
        <v>128</v>
      </c>
      <c r="E80" s="14"/>
      <c r="F80" s="14"/>
      <c r="G80" s="14"/>
      <c r="H80" s="14"/>
      <c r="I80" s="14"/>
      <c r="J80" s="14"/>
      <c r="K80" s="14"/>
      <c r="L80" s="14"/>
      <c r="M80" s="14"/>
      <c r="N80" s="14"/>
      <c r="O80" s="14"/>
      <c r="P80" s="14"/>
      <c r="Q80" s="15" t="s">
        <v>154</v>
      </c>
      <c r="R80" s="14"/>
      <c r="S80" s="15" t="s">
        <v>133</v>
      </c>
      <c r="T80" s="15" t="s">
        <v>133</v>
      </c>
      <c r="U80" s="15" t="s">
        <v>186</v>
      </c>
      <c r="V80" s="14"/>
      <c r="W80" s="14"/>
      <c r="X80" s="15" t="s">
        <v>133</v>
      </c>
      <c r="Y80" s="15" t="s">
        <v>154</v>
      </c>
      <c r="Z80" s="15" t="s">
        <v>154</v>
      </c>
      <c r="AA80" s="14"/>
      <c r="AB80" s="15" t="s">
        <v>154</v>
      </c>
      <c r="AC80" s="14"/>
      <c r="AD80" s="14"/>
      <c r="AE80" s="14"/>
      <c r="AF80" s="14"/>
      <c r="AG80" s="14"/>
      <c r="AH80" s="14"/>
      <c r="AI80" s="14"/>
      <c r="AJ80" s="14"/>
      <c r="AK80" s="14"/>
      <c r="AL80" s="14"/>
      <c r="AM80" s="14"/>
      <c r="AN80" s="14"/>
      <c r="AO80" s="14"/>
      <c r="AP80" s="14"/>
      <c r="AQ80" s="14"/>
      <c r="AR80" s="14"/>
      <c r="AS80" s="8"/>
    </row>
    <row r="81" spans="1:45" x14ac:dyDescent="0.2">
      <c r="A81" s="27"/>
      <c r="B81" s="27"/>
      <c r="C81" s="24" t="s">
        <v>285</v>
      </c>
      <c r="D81" s="12">
        <v>0.31157502735190001</v>
      </c>
      <c r="E81" s="12">
        <v>0.26869348509750002</v>
      </c>
      <c r="F81" s="12">
        <v>0.34886456560450002</v>
      </c>
      <c r="G81" s="12">
        <v>0.26635309692530001</v>
      </c>
      <c r="H81" s="12">
        <v>0.35999903199420002</v>
      </c>
      <c r="I81" s="12">
        <v>0.36915653629970002</v>
      </c>
      <c r="J81" s="12">
        <v>0.38355294874439999</v>
      </c>
      <c r="K81" s="12">
        <v>0.26361511762279999</v>
      </c>
      <c r="L81" s="12">
        <v>0.29720282482940003</v>
      </c>
      <c r="M81" s="12">
        <v>0.2646334750289</v>
      </c>
      <c r="N81" s="12">
        <v>0.2577057869362</v>
      </c>
      <c r="O81" s="12">
        <v>0.35920520866580002</v>
      </c>
      <c r="P81" s="12">
        <v>1.422581273004E-2</v>
      </c>
      <c r="Q81" s="12">
        <v>9.0442665730410002E-2</v>
      </c>
      <c r="R81" s="12">
        <v>7.5591100251239995E-2</v>
      </c>
      <c r="S81" s="12">
        <v>0.38352552574490001</v>
      </c>
      <c r="T81" s="12">
        <v>0.73006126803799998</v>
      </c>
      <c r="U81" s="12">
        <v>0.50944158023710007</v>
      </c>
      <c r="V81" s="12">
        <v>0.79295469758229997</v>
      </c>
      <c r="W81" s="12">
        <v>1.7979599964049998E-2</v>
      </c>
      <c r="X81" s="12">
        <v>9.449496656202E-2</v>
      </c>
      <c r="Y81" s="12">
        <v>0.37315027161210002</v>
      </c>
      <c r="Z81" s="12">
        <v>0.71129334379480003</v>
      </c>
      <c r="AA81" s="12">
        <v>0.8039980075248</v>
      </c>
      <c r="AB81" s="12">
        <v>0.118324180684</v>
      </c>
      <c r="AC81" s="12">
        <v>0.17192533161779999</v>
      </c>
      <c r="AD81" s="12">
        <v>0.17195506548450001</v>
      </c>
      <c r="AE81" s="12">
        <v>0.52606929268080005</v>
      </c>
      <c r="AF81" s="12">
        <v>0.3204739984335</v>
      </c>
      <c r="AG81" s="12">
        <v>0.25581063940100002</v>
      </c>
      <c r="AH81" s="12">
        <v>0.30359262444340002</v>
      </c>
      <c r="AI81" s="12">
        <v>0.55404149722880003</v>
      </c>
      <c r="AJ81" s="12">
        <v>0.54717395596449991</v>
      </c>
      <c r="AK81" s="12">
        <v>0.81666153950850007</v>
      </c>
      <c r="AL81" s="12">
        <v>0.5607471630884</v>
      </c>
      <c r="AM81" s="12">
        <v>0.3784570143407</v>
      </c>
      <c r="AN81" s="12">
        <v>0.32449611500679998</v>
      </c>
      <c r="AO81" s="12">
        <v>0.223809130971</v>
      </c>
      <c r="AP81" s="12">
        <v>0.31778764510629998</v>
      </c>
      <c r="AQ81" s="12">
        <v>0.37021333711670001</v>
      </c>
      <c r="AR81" s="12">
        <v>0.33764184907270001</v>
      </c>
      <c r="AS81" s="8"/>
    </row>
    <row r="82" spans="1:45" x14ac:dyDescent="0.2">
      <c r="A82" s="23"/>
      <c r="B82" s="23"/>
      <c r="C82" s="23"/>
      <c r="D82" s="13">
        <v>403</v>
      </c>
      <c r="E82" s="13">
        <v>80</v>
      </c>
      <c r="F82" s="13">
        <v>115</v>
      </c>
      <c r="G82" s="13">
        <v>96</v>
      </c>
      <c r="H82" s="13">
        <v>112</v>
      </c>
      <c r="I82" s="13">
        <v>39</v>
      </c>
      <c r="J82" s="13">
        <v>75</v>
      </c>
      <c r="K82" s="13">
        <v>53</v>
      </c>
      <c r="L82" s="13">
        <v>88</v>
      </c>
      <c r="M82" s="13">
        <v>112</v>
      </c>
      <c r="N82" s="13">
        <v>195</v>
      </c>
      <c r="O82" s="13">
        <v>174</v>
      </c>
      <c r="P82" s="13">
        <v>5</v>
      </c>
      <c r="Q82" s="13">
        <v>18</v>
      </c>
      <c r="R82" s="13">
        <v>15</v>
      </c>
      <c r="S82" s="13">
        <v>62</v>
      </c>
      <c r="T82" s="13">
        <v>102</v>
      </c>
      <c r="U82" s="13">
        <v>28</v>
      </c>
      <c r="V82" s="13">
        <v>120</v>
      </c>
      <c r="W82" s="13">
        <v>7</v>
      </c>
      <c r="X82" s="13">
        <v>36</v>
      </c>
      <c r="Y82" s="13">
        <v>88</v>
      </c>
      <c r="Z82" s="13">
        <v>172</v>
      </c>
      <c r="AA82" s="13">
        <v>71</v>
      </c>
      <c r="AB82" s="13">
        <v>1</v>
      </c>
      <c r="AC82" s="13">
        <v>92</v>
      </c>
      <c r="AD82" s="13">
        <v>24</v>
      </c>
      <c r="AE82" s="13">
        <v>11</v>
      </c>
      <c r="AF82" s="13">
        <v>19</v>
      </c>
      <c r="AG82" s="13">
        <v>33</v>
      </c>
      <c r="AH82" s="13">
        <v>11</v>
      </c>
      <c r="AI82" s="13">
        <v>2</v>
      </c>
      <c r="AJ82" s="13">
        <v>9</v>
      </c>
      <c r="AK82" s="13">
        <v>2</v>
      </c>
      <c r="AL82" s="13">
        <v>177</v>
      </c>
      <c r="AM82" s="13">
        <v>1</v>
      </c>
      <c r="AN82" s="13">
        <v>17</v>
      </c>
      <c r="AO82" s="13">
        <v>63</v>
      </c>
      <c r="AP82" s="13">
        <v>153</v>
      </c>
      <c r="AQ82" s="13">
        <v>129</v>
      </c>
      <c r="AR82" s="13">
        <v>12</v>
      </c>
      <c r="AS82" s="8"/>
    </row>
    <row r="83" spans="1:45" x14ac:dyDescent="0.2">
      <c r="A83" s="23"/>
      <c r="B83" s="23"/>
      <c r="C83" s="23"/>
      <c r="D83" s="14" t="s">
        <v>128</v>
      </c>
      <c r="E83" s="14"/>
      <c r="F83" s="14"/>
      <c r="G83" s="14"/>
      <c r="H83" s="14"/>
      <c r="I83" s="14"/>
      <c r="J83" s="14"/>
      <c r="K83" s="14"/>
      <c r="L83" s="14"/>
      <c r="M83" s="14"/>
      <c r="N83" s="14"/>
      <c r="O83" s="15" t="s">
        <v>133</v>
      </c>
      <c r="P83" s="14"/>
      <c r="Q83" s="15" t="s">
        <v>133</v>
      </c>
      <c r="R83" s="15" t="s">
        <v>133</v>
      </c>
      <c r="S83" s="15" t="s">
        <v>254</v>
      </c>
      <c r="T83" s="15" t="s">
        <v>204</v>
      </c>
      <c r="U83" s="15" t="s">
        <v>254</v>
      </c>
      <c r="V83" s="15" t="s">
        <v>204</v>
      </c>
      <c r="W83" s="14"/>
      <c r="X83" s="15" t="s">
        <v>154</v>
      </c>
      <c r="Y83" s="15" t="s">
        <v>173</v>
      </c>
      <c r="Z83" s="15" t="s">
        <v>151</v>
      </c>
      <c r="AA83" s="15" t="s">
        <v>152</v>
      </c>
      <c r="AB83" s="14"/>
      <c r="AC83" s="14"/>
      <c r="AD83" s="14"/>
      <c r="AE83" s="15" t="s">
        <v>133</v>
      </c>
      <c r="AF83" s="14"/>
      <c r="AG83" s="14"/>
      <c r="AH83" s="14"/>
      <c r="AI83" s="14"/>
      <c r="AJ83" s="15" t="s">
        <v>133</v>
      </c>
      <c r="AK83" s="15" t="s">
        <v>187</v>
      </c>
      <c r="AL83" s="15" t="s">
        <v>257</v>
      </c>
      <c r="AM83" s="14"/>
      <c r="AN83" s="14"/>
      <c r="AO83" s="14"/>
      <c r="AP83" s="14"/>
      <c r="AQ83" s="15" t="s">
        <v>218</v>
      </c>
      <c r="AR83" s="14"/>
      <c r="AS83" s="8"/>
    </row>
    <row r="84" spans="1:45" x14ac:dyDescent="0.2">
      <c r="A84" s="27"/>
      <c r="B84" s="27"/>
      <c r="C84" s="24" t="s">
        <v>141</v>
      </c>
      <c r="D84" s="12">
        <v>0.46834874305390001</v>
      </c>
      <c r="E84" s="12">
        <v>0.42654430659819997</v>
      </c>
      <c r="F84" s="12">
        <v>0.48134887192519998</v>
      </c>
      <c r="G84" s="12">
        <v>0.42849952608050002</v>
      </c>
      <c r="H84" s="12">
        <v>0.53706968906160002</v>
      </c>
      <c r="I84" s="12">
        <v>0.59372773325979999</v>
      </c>
      <c r="J84" s="12">
        <v>0.54474683595020001</v>
      </c>
      <c r="K84" s="12">
        <v>0.41993682147799999</v>
      </c>
      <c r="L84" s="12">
        <v>0.44426559072080002</v>
      </c>
      <c r="M84" s="12">
        <v>0.39410994187850001</v>
      </c>
      <c r="N84" s="12">
        <v>0.40376768888600001</v>
      </c>
      <c r="O84" s="12">
        <v>0.53001278281739994</v>
      </c>
      <c r="P84" s="12">
        <v>7.2684361638389997E-2</v>
      </c>
      <c r="Q84" s="12">
        <v>0.35440802661280002</v>
      </c>
      <c r="R84" s="12">
        <v>0.19962383770620001</v>
      </c>
      <c r="S84" s="12">
        <v>0.5531436816834</v>
      </c>
      <c r="T84" s="12">
        <v>0.91732559882090003</v>
      </c>
      <c r="U84" s="12">
        <v>0.89649253121380001</v>
      </c>
      <c r="V84" s="12">
        <v>0.94065647322570001</v>
      </c>
      <c r="W84" s="12">
        <v>6.6796138604320002E-2</v>
      </c>
      <c r="X84" s="12">
        <v>0.24604123987689999</v>
      </c>
      <c r="Y84" s="12">
        <v>0.6030912901137</v>
      </c>
      <c r="Z84" s="12">
        <v>0.9233225203455</v>
      </c>
      <c r="AA84" s="12">
        <v>0.94219676228289995</v>
      </c>
      <c r="AB84" s="12">
        <v>0.56307690040059999</v>
      </c>
      <c r="AC84" s="12">
        <v>0.35285862801290002</v>
      </c>
      <c r="AD84" s="12">
        <v>0.35475687687799989</v>
      </c>
      <c r="AE84" s="12">
        <v>0.63621801275620005</v>
      </c>
      <c r="AF84" s="12">
        <v>0.50488483064580003</v>
      </c>
      <c r="AG84" s="12">
        <v>0.33760112858520003</v>
      </c>
      <c r="AH84" s="12">
        <v>0.43313707340980001</v>
      </c>
      <c r="AI84" s="12">
        <v>0.6523199456705</v>
      </c>
      <c r="AJ84" s="12">
        <v>0.67710364765179998</v>
      </c>
      <c r="AK84" s="12">
        <v>0.81666153950850007</v>
      </c>
      <c r="AL84" s="12">
        <v>0.70090473164860001</v>
      </c>
      <c r="AM84" s="12">
        <v>0.3784570143407</v>
      </c>
      <c r="AN84" s="12">
        <v>0.41173662365939989</v>
      </c>
      <c r="AO84" s="12">
        <v>0.36307428170490003</v>
      </c>
      <c r="AP84" s="12">
        <v>0.50597849848330001</v>
      </c>
      <c r="AQ84" s="12">
        <v>0.51203038889389996</v>
      </c>
      <c r="AR84" s="12">
        <v>0.43722716233499997</v>
      </c>
      <c r="AS84" s="8"/>
    </row>
    <row r="85" spans="1:45" x14ac:dyDescent="0.2">
      <c r="A85" s="23"/>
      <c r="B85" s="23"/>
      <c r="C85" s="23"/>
      <c r="D85" s="13">
        <v>619</v>
      </c>
      <c r="E85" s="13">
        <v>125</v>
      </c>
      <c r="F85" s="13">
        <v>164</v>
      </c>
      <c r="G85" s="13">
        <v>159</v>
      </c>
      <c r="H85" s="13">
        <v>171</v>
      </c>
      <c r="I85" s="13">
        <v>65</v>
      </c>
      <c r="J85" s="13">
        <v>107</v>
      </c>
      <c r="K85" s="13">
        <v>88</v>
      </c>
      <c r="L85" s="13">
        <v>137</v>
      </c>
      <c r="M85" s="13">
        <v>171</v>
      </c>
      <c r="N85" s="13">
        <v>308</v>
      </c>
      <c r="O85" s="13">
        <v>264</v>
      </c>
      <c r="P85" s="13">
        <v>23</v>
      </c>
      <c r="Q85" s="13">
        <v>50</v>
      </c>
      <c r="R85" s="13">
        <v>35</v>
      </c>
      <c r="S85" s="13">
        <v>97</v>
      </c>
      <c r="T85" s="13">
        <v>134</v>
      </c>
      <c r="U85" s="13">
        <v>48</v>
      </c>
      <c r="V85" s="13">
        <v>147</v>
      </c>
      <c r="W85" s="13">
        <v>21</v>
      </c>
      <c r="X85" s="13">
        <v>91</v>
      </c>
      <c r="Y85" s="13">
        <v>146</v>
      </c>
      <c r="Z85" s="13">
        <v>230</v>
      </c>
      <c r="AA85" s="13">
        <v>85</v>
      </c>
      <c r="AB85" s="13">
        <v>5</v>
      </c>
      <c r="AC85" s="13">
        <v>182</v>
      </c>
      <c r="AD85" s="13">
        <v>46</v>
      </c>
      <c r="AE85" s="13">
        <v>13</v>
      </c>
      <c r="AF85" s="13">
        <v>30</v>
      </c>
      <c r="AG85" s="13">
        <v>47</v>
      </c>
      <c r="AH85" s="13">
        <v>17</v>
      </c>
      <c r="AI85" s="13">
        <v>3</v>
      </c>
      <c r="AJ85" s="13">
        <v>12</v>
      </c>
      <c r="AK85" s="13">
        <v>2</v>
      </c>
      <c r="AL85" s="13">
        <v>233</v>
      </c>
      <c r="AM85" s="13">
        <v>1</v>
      </c>
      <c r="AN85" s="13">
        <v>25</v>
      </c>
      <c r="AO85" s="13">
        <v>101</v>
      </c>
      <c r="AP85" s="13">
        <v>250</v>
      </c>
      <c r="AQ85" s="13">
        <v>184</v>
      </c>
      <c r="AR85" s="13">
        <v>17</v>
      </c>
      <c r="AS85" s="8"/>
    </row>
    <row r="86" spans="1:45" x14ac:dyDescent="0.2">
      <c r="A86" s="23"/>
      <c r="B86" s="23"/>
      <c r="C86" s="23"/>
      <c r="D86" s="14" t="s">
        <v>128</v>
      </c>
      <c r="E86" s="14"/>
      <c r="F86" s="14"/>
      <c r="G86" s="14"/>
      <c r="H86" s="14"/>
      <c r="I86" s="15" t="s">
        <v>137</v>
      </c>
      <c r="J86" s="14"/>
      <c r="K86" s="14"/>
      <c r="L86" s="14"/>
      <c r="M86" s="14"/>
      <c r="N86" s="14"/>
      <c r="O86" s="15" t="s">
        <v>154</v>
      </c>
      <c r="P86" s="14"/>
      <c r="Q86" s="15" t="s">
        <v>154</v>
      </c>
      <c r="R86" s="15" t="s">
        <v>133</v>
      </c>
      <c r="S86" s="15" t="s">
        <v>238</v>
      </c>
      <c r="T86" s="15" t="s">
        <v>204</v>
      </c>
      <c r="U86" s="15" t="s">
        <v>172</v>
      </c>
      <c r="V86" s="15" t="s">
        <v>204</v>
      </c>
      <c r="W86" s="14"/>
      <c r="X86" s="15" t="s">
        <v>154</v>
      </c>
      <c r="Y86" s="15" t="s">
        <v>173</v>
      </c>
      <c r="Z86" s="15" t="s">
        <v>151</v>
      </c>
      <c r="AA86" s="15" t="s">
        <v>156</v>
      </c>
      <c r="AB86" s="15" t="s">
        <v>154</v>
      </c>
      <c r="AC86" s="14"/>
      <c r="AD86" s="14"/>
      <c r="AE86" s="14"/>
      <c r="AF86" s="14"/>
      <c r="AG86" s="14"/>
      <c r="AH86" s="14"/>
      <c r="AI86" s="14"/>
      <c r="AJ86" s="14"/>
      <c r="AK86" s="14"/>
      <c r="AL86" s="15" t="s">
        <v>257</v>
      </c>
      <c r="AM86" s="14"/>
      <c r="AN86" s="14"/>
      <c r="AO86" s="14"/>
      <c r="AP86" s="15" t="s">
        <v>218</v>
      </c>
      <c r="AQ86" s="14"/>
      <c r="AR86" s="14"/>
      <c r="AS86" s="8"/>
    </row>
    <row r="87" spans="1:45" x14ac:dyDescent="0.2">
      <c r="A87" s="27"/>
      <c r="B87" s="27"/>
      <c r="C87" s="24" t="s">
        <v>67</v>
      </c>
      <c r="D87" s="12">
        <v>1</v>
      </c>
      <c r="E87" s="12">
        <v>1</v>
      </c>
      <c r="F87" s="12">
        <v>1</v>
      </c>
      <c r="G87" s="12">
        <v>1</v>
      </c>
      <c r="H87" s="12">
        <v>1</v>
      </c>
      <c r="I87" s="12">
        <v>1</v>
      </c>
      <c r="J87" s="12">
        <v>1</v>
      </c>
      <c r="K87" s="12">
        <v>1</v>
      </c>
      <c r="L87" s="12">
        <v>1</v>
      </c>
      <c r="M87" s="12">
        <v>1</v>
      </c>
      <c r="N87" s="12">
        <v>1</v>
      </c>
      <c r="O87" s="12">
        <v>1</v>
      </c>
      <c r="P87" s="12">
        <v>1</v>
      </c>
      <c r="Q87" s="12">
        <v>1</v>
      </c>
      <c r="R87" s="12">
        <v>1</v>
      </c>
      <c r="S87" s="12">
        <v>1</v>
      </c>
      <c r="T87" s="12">
        <v>1</v>
      </c>
      <c r="U87" s="12">
        <v>1</v>
      </c>
      <c r="V87" s="12">
        <v>1</v>
      </c>
      <c r="W87" s="12">
        <v>1</v>
      </c>
      <c r="X87" s="12">
        <v>1</v>
      </c>
      <c r="Y87" s="12">
        <v>1</v>
      </c>
      <c r="Z87" s="12">
        <v>1</v>
      </c>
      <c r="AA87" s="12">
        <v>1</v>
      </c>
      <c r="AB87" s="12">
        <v>1</v>
      </c>
      <c r="AC87" s="12">
        <v>1</v>
      </c>
      <c r="AD87" s="12">
        <v>1</v>
      </c>
      <c r="AE87" s="12">
        <v>1</v>
      </c>
      <c r="AF87" s="12">
        <v>1</v>
      </c>
      <c r="AG87" s="12">
        <v>1</v>
      </c>
      <c r="AH87" s="12">
        <v>1</v>
      </c>
      <c r="AI87" s="12">
        <v>1</v>
      </c>
      <c r="AJ87" s="12">
        <v>1</v>
      </c>
      <c r="AK87" s="12">
        <v>1</v>
      </c>
      <c r="AL87" s="12">
        <v>1</v>
      </c>
      <c r="AM87" s="12">
        <v>1</v>
      </c>
      <c r="AN87" s="12">
        <v>1</v>
      </c>
      <c r="AO87" s="12">
        <v>1</v>
      </c>
      <c r="AP87" s="12">
        <v>1</v>
      </c>
      <c r="AQ87" s="12">
        <v>1</v>
      </c>
      <c r="AR87" s="12">
        <v>1</v>
      </c>
      <c r="AS87" s="8"/>
    </row>
    <row r="88" spans="1:45" x14ac:dyDescent="0.2">
      <c r="A88" s="23"/>
      <c r="B88" s="23"/>
      <c r="C88" s="23"/>
      <c r="D88" s="13">
        <v>1297</v>
      </c>
      <c r="E88" s="13">
        <v>278</v>
      </c>
      <c r="F88" s="13">
        <v>345</v>
      </c>
      <c r="G88" s="13">
        <v>362</v>
      </c>
      <c r="H88" s="13">
        <v>312</v>
      </c>
      <c r="I88" s="13">
        <v>105</v>
      </c>
      <c r="J88" s="13">
        <v>192</v>
      </c>
      <c r="K88" s="13">
        <v>199</v>
      </c>
      <c r="L88" s="13">
        <v>285</v>
      </c>
      <c r="M88" s="13">
        <v>403</v>
      </c>
      <c r="N88" s="13">
        <v>719</v>
      </c>
      <c r="O88" s="13">
        <v>479</v>
      </c>
      <c r="P88" s="13">
        <v>307</v>
      </c>
      <c r="Q88" s="13">
        <v>125</v>
      </c>
      <c r="R88" s="13">
        <v>159</v>
      </c>
      <c r="S88" s="13">
        <v>182</v>
      </c>
      <c r="T88" s="13">
        <v>141</v>
      </c>
      <c r="U88" s="13">
        <v>54</v>
      </c>
      <c r="V88" s="13">
        <v>156</v>
      </c>
      <c r="W88" s="13">
        <v>289</v>
      </c>
      <c r="X88" s="13">
        <v>353</v>
      </c>
      <c r="Y88" s="13">
        <v>228</v>
      </c>
      <c r="Z88" s="13">
        <v>249</v>
      </c>
      <c r="AA88" s="13">
        <v>88</v>
      </c>
      <c r="AB88" s="13">
        <v>9</v>
      </c>
      <c r="AC88" s="13">
        <v>536</v>
      </c>
      <c r="AD88" s="13">
        <v>124</v>
      </c>
      <c r="AE88" s="13">
        <v>25</v>
      </c>
      <c r="AF88" s="13">
        <v>54</v>
      </c>
      <c r="AG88" s="13">
        <v>100</v>
      </c>
      <c r="AH88" s="13">
        <v>34</v>
      </c>
      <c r="AI88" s="13">
        <v>5</v>
      </c>
      <c r="AJ88" s="13">
        <v>16</v>
      </c>
      <c r="AK88" s="13">
        <v>3</v>
      </c>
      <c r="AL88" s="13">
        <v>332</v>
      </c>
      <c r="AM88" s="13">
        <v>3</v>
      </c>
      <c r="AN88" s="13">
        <v>60</v>
      </c>
      <c r="AO88" s="13">
        <v>260</v>
      </c>
      <c r="AP88" s="13">
        <v>496</v>
      </c>
      <c r="AQ88" s="13">
        <v>357</v>
      </c>
      <c r="AR88" s="13">
        <v>36</v>
      </c>
      <c r="AS88" s="8"/>
    </row>
    <row r="89" spans="1:45" x14ac:dyDescent="0.2">
      <c r="A89" s="23"/>
      <c r="B89" s="23"/>
      <c r="C89" s="23"/>
      <c r="D89" s="14" t="s">
        <v>128</v>
      </c>
      <c r="E89" s="14" t="s">
        <v>128</v>
      </c>
      <c r="F89" s="14" t="s">
        <v>128</v>
      </c>
      <c r="G89" s="14" t="s">
        <v>128</v>
      </c>
      <c r="H89" s="14" t="s">
        <v>128</v>
      </c>
      <c r="I89" s="14" t="s">
        <v>128</v>
      </c>
      <c r="J89" s="14" t="s">
        <v>128</v>
      </c>
      <c r="K89" s="14" t="s">
        <v>128</v>
      </c>
      <c r="L89" s="14" t="s">
        <v>128</v>
      </c>
      <c r="M89" s="14" t="s">
        <v>128</v>
      </c>
      <c r="N89" s="14" t="s">
        <v>128</v>
      </c>
      <c r="O89" s="14" t="s">
        <v>128</v>
      </c>
      <c r="P89" s="14" t="s">
        <v>128</v>
      </c>
      <c r="Q89" s="14" t="s">
        <v>128</v>
      </c>
      <c r="R89" s="14" t="s">
        <v>128</v>
      </c>
      <c r="S89" s="14" t="s">
        <v>128</v>
      </c>
      <c r="T89" s="14" t="s">
        <v>128</v>
      </c>
      <c r="U89" s="14" t="s">
        <v>128</v>
      </c>
      <c r="V89" s="14" t="s">
        <v>128</v>
      </c>
      <c r="W89" s="14" t="s">
        <v>128</v>
      </c>
      <c r="X89" s="14" t="s">
        <v>128</v>
      </c>
      <c r="Y89" s="14" t="s">
        <v>128</v>
      </c>
      <c r="Z89" s="14" t="s">
        <v>128</v>
      </c>
      <c r="AA89" s="14" t="s">
        <v>128</v>
      </c>
      <c r="AB89" s="14" t="s">
        <v>128</v>
      </c>
      <c r="AC89" s="14" t="s">
        <v>128</v>
      </c>
      <c r="AD89" s="14" t="s">
        <v>128</v>
      </c>
      <c r="AE89" s="14" t="s">
        <v>128</v>
      </c>
      <c r="AF89" s="14" t="s">
        <v>128</v>
      </c>
      <c r="AG89" s="14" t="s">
        <v>128</v>
      </c>
      <c r="AH89" s="14" t="s">
        <v>128</v>
      </c>
      <c r="AI89" s="14" t="s">
        <v>128</v>
      </c>
      <c r="AJ89" s="14" t="s">
        <v>128</v>
      </c>
      <c r="AK89" s="14" t="s">
        <v>128</v>
      </c>
      <c r="AL89" s="14" t="s">
        <v>128</v>
      </c>
      <c r="AM89" s="14" t="s">
        <v>128</v>
      </c>
      <c r="AN89" s="14" t="s">
        <v>128</v>
      </c>
      <c r="AO89" s="14" t="s">
        <v>128</v>
      </c>
      <c r="AP89" s="14" t="s">
        <v>128</v>
      </c>
      <c r="AQ89" s="14" t="s">
        <v>128</v>
      </c>
      <c r="AR89" s="14" t="s">
        <v>128</v>
      </c>
      <c r="AS89" s="8"/>
    </row>
    <row r="90" spans="1:45" x14ac:dyDescent="0.2">
      <c r="A90" s="27"/>
      <c r="B90" s="24" t="s">
        <v>258</v>
      </c>
      <c r="C90" s="24" t="s">
        <v>127</v>
      </c>
      <c r="D90" s="12">
        <v>0.81973541589109999</v>
      </c>
      <c r="E90" s="12">
        <v>0.83484505694090005</v>
      </c>
      <c r="F90" s="12">
        <v>0.8024160283949</v>
      </c>
      <c r="G90" s="12">
        <v>0.85457742845929996</v>
      </c>
      <c r="H90" s="12">
        <v>0.78530147435900011</v>
      </c>
      <c r="I90" s="12">
        <v>0.8463573912043999</v>
      </c>
      <c r="J90" s="12">
        <v>0.70784605779779997</v>
      </c>
      <c r="K90" s="12">
        <v>0.87293399133479999</v>
      </c>
      <c r="L90" s="12">
        <v>0.8508895660375001</v>
      </c>
      <c r="M90" s="12">
        <v>0.85113990857019994</v>
      </c>
      <c r="N90" s="12">
        <v>0.82798380232169999</v>
      </c>
      <c r="O90" s="12">
        <v>0.82330822050920005</v>
      </c>
      <c r="P90" s="12">
        <v>0.89540393181490008</v>
      </c>
      <c r="Q90" s="12">
        <v>0.85764964930420007</v>
      </c>
      <c r="R90" s="12">
        <v>0.90280360036950003</v>
      </c>
      <c r="S90" s="12">
        <v>0.77830086471789994</v>
      </c>
      <c r="T90" s="12">
        <v>0.76777704872780006</v>
      </c>
      <c r="U90" s="12">
        <v>0.8472636711107</v>
      </c>
      <c r="V90" s="12">
        <v>0.68844057003230008</v>
      </c>
      <c r="W90" s="12">
        <v>0.86489935283060004</v>
      </c>
      <c r="X90" s="12">
        <v>0.88929671067460003</v>
      </c>
      <c r="Y90" s="12">
        <v>0.84020709895519996</v>
      </c>
      <c r="Z90" s="12">
        <v>0.74602906374520006</v>
      </c>
      <c r="AA90" s="12">
        <v>0.62847238183679999</v>
      </c>
      <c r="AB90" s="12">
        <v>0.66411734562559999</v>
      </c>
      <c r="AC90" s="12">
        <v>0.91709771226089998</v>
      </c>
      <c r="AD90" s="12">
        <v>0.76789073407730002</v>
      </c>
      <c r="AE90" s="12">
        <v>0.80600432147510004</v>
      </c>
      <c r="AF90" s="12">
        <v>0.83509972771210006</v>
      </c>
      <c r="AG90" s="12">
        <v>0.82056613821940005</v>
      </c>
      <c r="AH90" s="12">
        <v>0.77281032471420008</v>
      </c>
      <c r="AI90" s="12">
        <v>0.94974223937369995</v>
      </c>
      <c r="AJ90" s="12">
        <v>0.65827551909990012</v>
      </c>
      <c r="AK90" s="12">
        <v>1</v>
      </c>
      <c r="AL90" s="12">
        <v>0.70650901957959999</v>
      </c>
      <c r="AM90" s="12">
        <v>0.6215429856593</v>
      </c>
      <c r="AN90" s="12">
        <v>0.81043758918109998</v>
      </c>
      <c r="AO90" s="12">
        <v>0.82972710192940002</v>
      </c>
      <c r="AP90" s="12">
        <v>0.81210469813819997</v>
      </c>
      <c r="AQ90" s="12">
        <v>0.85684910948530002</v>
      </c>
      <c r="AR90" s="12">
        <v>0.70270397999950007</v>
      </c>
      <c r="AS90" s="8"/>
    </row>
    <row r="91" spans="1:45" x14ac:dyDescent="0.2">
      <c r="A91" s="23"/>
      <c r="B91" s="23"/>
      <c r="C91" s="23"/>
      <c r="D91" s="13">
        <v>1054</v>
      </c>
      <c r="E91" s="13">
        <v>227</v>
      </c>
      <c r="F91" s="13">
        <v>278</v>
      </c>
      <c r="G91" s="13">
        <v>301</v>
      </c>
      <c r="H91" s="13">
        <v>248</v>
      </c>
      <c r="I91" s="13">
        <v>80</v>
      </c>
      <c r="J91" s="13">
        <v>141</v>
      </c>
      <c r="K91" s="13">
        <v>172</v>
      </c>
      <c r="L91" s="13">
        <v>237</v>
      </c>
      <c r="M91" s="13">
        <v>338</v>
      </c>
      <c r="N91" s="13">
        <v>582</v>
      </c>
      <c r="O91" s="13">
        <v>398</v>
      </c>
      <c r="P91" s="13">
        <v>277</v>
      </c>
      <c r="Q91" s="13">
        <v>110</v>
      </c>
      <c r="R91" s="13">
        <v>139</v>
      </c>
      <c r="S91" s="13">
        <v>137</v>
      </c>
      <c r="T91" s="13">
        <v>105</v>
      </c>
      <c r="U91" s="13">
        <v>42</v>
      </c>
      <c r="V91" s="13">
        <v>107</v>
      </c>
      <c r="W91" s="13">
        <v>252</v>
      </c>
      <c r="X91" s="13">
        <v>314</v>
      </c>
      <c r="Y91" s="13">
        <v>187</v>
      </c>
      <c r="Z91" s="13">
        <v>181</v>
      </c>
      <c r="AA91" s="13">
        <v>53</v>
      </c>
      <c r="AB91" s="13">
        <v>6</v>
      </c>
      <c r="AC91" s="13">
        <v>493</v>
      </c>
      <c r="AD91" s="13">
        <v>99</v>
      </c>
      <c r="AE91" s="13">
        <v>22</v>
      </c>
      <c r="AF91" s="13">
        <v>43</v>
      </c>
      <c r="AG91" s="13">
        <v>76</v>
      </c>
      <c r="AH91" s="13">
        <v>25</v>
      </c>
      <c r="AI91" s="13">
        <v>4</v>
      </c>
      <c r="AJ91" s="13">
        <v>9</v>
      </c>
      <c r="AK91" s="13">
        <v>3</v>
      </c>
      <c r="AL91" s="13">
        <v>228</v>
      </c>
      <c r="AM91" s="13">
        <v>2</v>
      </c>
      <c r="AN91" s="13">
        <v>46</v>
      </c>
      <c r="AO91" s="13">
        <v>212</v>
      </c>
      <c r="AP91" s="13">
        <v>400</v>
      </c>
      <c r="AQ91" s="13">
        <v>306</v>
      </c>
      <c r="AR91" s="13">
        <v>24</v>
      </c>
      <c r="AS91" s="8"/>
    </row>
    <row r="92" spans="1:45" x14ac:dyDescent="0.2">
      <c r="A92" s="23"/>
      <c r="B92" s="23"/>
      <c r="C92" s="23"/>
      <c r="D92" s="14" t="s">
        <v>128</v>
      </c>
      <c r="E92" s="14"/>
      <c r="F92" s="14"/>
      <c r="G92" s="14"/>
      <c r="H92" s="14"/>
      <c r="I92" s="14"/>
      <c r="J92" s="14"/>
      <c r="K92" s="15" t="s">
        <v>148</v>
      </c>
      <c r="L92" s="15" t="s">
        <v>148</v>
      </c>
      <c r="M92" s="15" t="s">
        <v>148</v>
      </c>
      <c r="N92" s="14"/>
      <c r="O92" s="14"/>
      <c r="P92" s="15" t="s">
        <v>159</v>
      </c>
      <c r="Q92" s="14"/>
      <c r="R92" s="15" t="s">
        <v>159</v>
      </c>
      <c r="S92" s="14"/>
      <c r="T92" s="14"/>
      <c r="U92" s="14"/>
      <c r="V92" s="14"/>
      <c r="W92" s="15" t="s">
        <v>137</v>
      </c>
      <c r="X92" s="15" t="s">
        <v>136</v>
      </c>
      <c r="Y92" s="15" t="s">
        <v>137</v>
      </c>
      <c r="Z92" s="14"/>
      <c r="AA92" s="14"/>
      <c r="AB92" s="14"/>
      <c r="AC92" s="15" t="s">
        <v>294</v>
      </c>
      <c r="AD92" s="14"/>
      <c r="AE92" s="14"/>
      <c r="AF92" s="14"/>
      <c r="AG92" s="14"/>
      <c r="AH92" s="14"/>
      <c r="AI92" s="14"/>
      <c r="AJ92" s="14"/>
      <c r="AK92" s="14"/>
      <c r="AL92" s="14"/>
      <c r="AM92" s="14"/>
      <c r="AN92" s="14"/>
      <c r="AO92" s="14"/>
      <c r="AP92" s="14"/>
      <c r="AQ92" s="14"/>
      <c r="AR92" s="14"/>
      <c r="AS92" s="8"/>
    </row>
    <row r="93" spans="1:45" x14ac:dyDescent="0.2">
      <c r="A93" s="27"/>
      <c r="B93" s="27"/>
      <c r="C93" s="24" t="s">
        <v>279</v>
      </c>
      <c r="D93" s="12">
        <v>0.26829570168270001</v>
      </c>
      <c r="E93" s="12">
        <v>0.31528751954799999</v>
      </c>
      <c r="F93" s="12">
        <v>0.27428264458759999</v>
      </c>
      <c r="G93" s="12">
        <v>0.24978364141430001</v>
      </c>
      <c r="H93" s="12">
        <v>0.24153432195159999</v>
      </c>
      <c r="I93" s="12">
        <v>0.18218439709049999</v>
      </c>
      <c r="J93" s="12">
        <v>0.273681513609</v>
      </c>
      <c r="K93" s="12">
        <v>0.20334047910729999</v>
      </c>
      <c r="L93" s="12">
        <v>0.27155510837169999</v>
      </c>
      <c r="M93" s="12">
        <v>0.34832869439050002</v>
      </c>
      <c r="N93" s="12">
        <v>0.26676989725200001</v>
      </c>
      <c r="O93" s="12">
        <v>0.26662672526390002</v>
      </c>
      <c r="P93" s="12">
        <v>0.40262450433289998</v>
      </c>
      <c r="Q93" s="12">
        <v>0.35321429671229998</v>
      </c>
      <c r="R93" s="12">
        <v>0.29698072989489999</v>
      </c>
      <c r="S93" s="12">
        <v>0.22544336338170001</v>
      </c>
      <c r="T93" s="12">
        <v>0.12571543359670001</v>
      </c>
      <c r="U93" s="12">
        <v>0.1405147272998</v>
      </c>
      <c r="V93" s="12">
        <v>0.1289802693306</v>
      </c>
      <c r="W93" s="12">
        <v>0.38032297484830002</v>
      </c>
      <c r="X93" s="12">
        <v>0.3562003672822</v>
      </c>
      <c r="Y93" s="12">
        <v>0.1740293563518</v>
      </c>
      <c r="Z93" s="12">
        <v>0.17562503103230001</v>
      </c>
      <c r="AA93" s="12">
        <v>5.3000242693650002E-2</v>
      </c>
      <c r="AB93" s="12">
        <v>0.21684893258640001</v>
      </c>
      <c r="AC93" s="12">
        <v>0.38592116291459999</v>
      </c>
      <c r="AD93" s="12">
        <v>0.19994702409740001</v>
      </c>
      <c r="AE93" s="12">
        <v>0.3310560167062</v>
      </c>
      <c r="AF93" s="12">
        <v>0.2385610939459</v>
      </c>
      <c r="AG93" s="12">
        <v>0.28557334876270002</v>
      </c>
      <c r="AH93" s="12">
        <v>0.21404731840730001</v>
      </c>
      <c r="AI93" s="12">
        <v>7.1455771647750008E-2</v>
      </c>
      <c r="AJ93" s="12">
        <v>0.18384094963850001</v>
      </c>
      <c r="AK93" s="12">
        <v>0</v>
      </c>
      <c r="AL93" s="12">
        <v>0.1184850464332</v>
      </c>
      <c r="AM93" s="12">
        <v>0.23666955590479999</v>
      </c>
      <c r="AN93" s="12">
        <v>0.1605506969937</v>
      </c>
      <c r="AO93" s="12">
        <v>0.27885496043899999</v>
      </c>
      <c r="AP93" s="12">
        <v>0.25840018971540002</v>
      </c>
      <c r="AQ93" s="12">
        <v>0.3076599609092</v>
      </c>
      <c r="AR93" s="12">
        <v>8.7320802317659998E-2</v>
      </c>
      <c r="AS93" s="8"/>
    </row>
    <row r="94" spans="1:45" x14ac:dyDescent="0.2">
      <c r="A94" s="23"/>
      <c r="B94" s="23"/>
      <c r="C94" s="23"/>
      <c r="D94" s="13">
        <v>370</v>
      </c>
      <c r="E94" s="13">
        <v>81</v>
      </c>
      <c r="F94" s="13">
        <v>101</v>
      </c>
      <c r="G94" s="13">
        <v>101</v>
      </c>
      <c r="H94" s="13">
        <v>87</v>
      </c>
      <c r="I94" s="13">
        <v>18</v>
      </c>
      <c r="J94" s="13">
        <v>54</v>
      </c>
      <c r="K94" s="13">
        <v>50</v>
      </c>
      <c r="L94" s="13">
        <v>76</v>
      </c>
      <c r="M94" s="13">
        <v>140</v>
      </c>
      <c r="N94" s="13">
        <v>205</v>
      </c>
      <c r="O94" s="13">
        <v>136</v>
      </c>
      <c r="P94" s="13">
        <v>129</v>
      </c>
      <c r="Q94" s="13">
        <v>45</v>
      </c>
      <c r="R94" s="13">
        <v>56</v>
      </c>
      <c r="S94" s="13">
        <v>41</v>
      </c>
      <c r="T94" s="13">
        <v>20</v>
      </c>
      <c r="U94" s="13">
        <v>8</v>
      </c>
      <c r="V94" s="13">
        <v>20</v>
      </c>
      <c r="W94" s="13">
        <v>112</v>
      </c>
      <c r="X94" s="13">
        <v>137</v>
      </c>
      <c r="Y94" s="13">
        <v>47</v>
      </c>
      <c r="Z94" s="13">
        <v>42</v>
      </c>
      <c r="AA94" s="13">
        <v>5</v>
      </c>
      <c r="AB94" s="13">
        <v>2</v>
      </c>
      <c r="AC94" s="13">
        <v>223</v>
      </c>
      <c r="AD94" s="13">
        <v>32</v>
      </c>
      <c r="AE94" s="13">
        <v>7</v>
      </c>
      <c r="AF94" s="13">
        <v>13</v>
      </c>
      <c r="AG94" s="13">
        <v>22</v>
      </c>
      <c r="AH94" s="13">
        <v>5</v>
      </c>
      <c r="AI94" s="13">
        <v>1</v>
      </c>
      <c r="AJ94" s="13">
        <v>2</v>
      </c>
      <c r="AK94" s="13">
        <v>0</v>
      </c>
      <c r="AL94" s="13">
        <v>45</v>
      </c>
      <c r="AM94" s="13">
        <v>1</v>
      </c>
      <c r="AN94" s="13">
        <v>13</v>
      </c>
      <c r="AO94" s="13">
        <v>74</v>
      </c>
      <c r="AP94" s="13">
        <v>135</v>
      </c>
      <c r="AQ94" s="13">
        <v>116</v>
      </c>
      <c r="AR94" s="13">
        <v>6</v>
      </c>
      <c r="AS94" s="8"/>
    </row>
    <row r="95" spans="1:45" x14ac:dyDescent="0.2">
      <c r="A95" s="23"/>
      <c r="B95" s="23"/>
      <c r="C95" s="23"/>
      <c r="D95" s="14" t="s">
        <v>128</v>
      </c>
      <c r="E95" s="14"/>
      <c r="F95" s="14"/>
      <c r="G95" s="14"/>
      <c r="H95" s="14"/>
      <c r="I95" s="14"/>
      <c r="J95" s="14"/>
      <c r="K95" s="14"/>
      <c r="L95" s="14"/>
      <c r="M95" s="15" t="s">
        <v>218</v>
      </c>
      <c r="N95" s="14"/>
      <c r="O95" s="14"/>
      <c r="P95" s="15" t="s">
        <v>234</v>
      </c>
      <c r="Q95" s="15" t="s">
        <v>190</v>
      </c>
      <c r="R95" s="15" t="s">
        <v>137</v>
      </c>
      <c r="S95" s="14"/>
      <c r="T95" s="14"/>
      <c r="U95" s="14"/>
      <c r="V95" s="14"/>
      <c r="W95" s="15" t="s">
        <v>248</v>
      </c>
      <c r="X95" s="15" t="s">
        <v>295</v>
      </c>
      <c r="Y95" s="14"/>
      <c r="Z95" s="14"/>
      <c r="AA95" s="14"/>
      <c r="AB95" s="14"/>
      <c r="AC95" s="15" t="s">
        <v>261</v>
      </c>
      <c r="AD95" s="14"/>
      <c r="AE95" s="14"/>
      <c r="AF95" s="14"/>
      <c r="AG95" s="14"/>
      <c r="AH95" s="14"/>
      <c r="AI95" s="14"/>
      <c r="AJ95" s="14"/>
      <c r="AK95" s="14"/>
      <c r="AL95" s="14"/>
      <c r="AM95" s="14"/>
      <c r="AN95" s="14"/>
      <c r="AO95" s="14"/>
      <c r="AP95" s="14"/>
      <c r="AQ95" s="15" t="s">
        <v>129</v>
      </c>
      <c r="AR95" s="14"/>
      <c r="AS95" s="8"/>
    </row>
    <row r="96" spans="1:45" x14ac:dyDescent="0.2">
      <c r="A96" s="27"/>
      <c r="B96" s="27"/>
      <c r="C96" s="24" t="s">
        <v>283</v>
      </c>
      <c r="D96" s="12">
        <v>0.55143971420839999</v>
      </c>
      <c r="E96" s="12">
        <v>0.5195575373929</v>
      </c>
      <c r="F96" s="12">
        <v>0.52813338380730002</v>
      </c>
      <c r="G96" s="12">
        <v>0.60479378704499998</v>
      </c>
      <c r="H96" s="12">
        <v>0.54376715240739992</v>
      </c>
      <c r="I96" s="12">
        <v>0.66417299411390007</v>
      </c>
      <c r="J96" s="12">
        <v>0.43416454418880002</v>
      </c>
      <c r="K96" s="12">
        <v>0.66959351222749997</v>
      </c>
      <c r="L96" s="12">
        <v>0.57933445766570002</v>
      </c>
      <c r="M96" s="12">
        <v>0.50281121417969998</v>
      </c>
      <c r="N96" s="12">
        <v>0.56121390506970004</v>
      </c>
      <c r="O96" s="12">
        <v>0.55668149524529997</v>
      </c>
      <c r="P96" s="12">
        <v>0.49277942748199999</v>
      </c>
      <c r="Q96" s="12">
        <v>0.50443535259189998</v>
      </c>
      <c r="R96" s="12">
        <v>0.60582287047460004</v>
      </c>
      <c r="S96" s="12">
        <v>0.55285750133620004</v>
      </c>
      <c r="T96" s="12">
        <v>0.64206161513119997</v>
      </c>
      <c r="U96" s="12">
        <v>0.70674894381090003</v>
      </c>
      <c r="V96" s="12">
        <v>0.55946030070170005</v>
      </c>
      <c r="W96" s="12">
        <v>0.48457637798230002</v>
      </c>
      <c r="X96" s="12">
        <v>0.53309634339239997</v>
      </c>
      <c r="Y96" s="12">
        <v>0.66617774260340001</v>
      </c>
      <c r="Z96" s="12">
        <v>0.57040403271290008</v>
      </c>
      <c r="AA96" s="12">
        <v>0.57547213914310003</v>
      </c>
      <c r="AB96" s="12">
        <v>0.44726841303909998</v>
      </c>
      <c r="AC96" s="12">
        <v>0.53117654934619996</v>
      </c>
      <c r="AD96" s="12">
        <v>0.56794370997989996</v>
      </c>
      <c r="AE96" s="12">
        <v>0.47494830476900002</v>
      </c>
      <c r="AF96" s="12">
        <v>0.59653863376619998</v>
      </c>
      <c r="AG96" s="12">
        <v>0.53499278945670004</v>
      </c>
      <c r="AH96" s="12">
        <v>0.55876300630690001</v>
      </c>
      <c r="AI96" s="12">
        <v>0.87828646772590002</v>
      </c>
      <c r="AJ96" s="12">
        <v>0.47443456946149998</v>
      </c>
      <c r="AK96" s="12">
        <v>1</v>
      </c>
      <c r="AL96" s="12">
        <v>0.58802397314639998</v>
      </c>
      <c r="AM96" s="12">
        <v>0.38487342975450001</v>
      </c>
      <c r="AN96" s="12">
        <v>0.64988689218740003</v>
      </c>
      <c r="AO96" s="12">
        <v>0.55087214149050001</v>
      </c>
      <c r="AP96" s="12">
        <v>0.55370450842280006</v>
      </c>
      <c r="AQ96" s="12">
        <v>0.54918914857610002</v>
      </c>
      <c r="AR96" s="12">
        <v>0.61538317768179995</v>
      </c>
      <c r="AS96" s="8"/>
    </row>
    <row r="97" spans="1:45" x14ac:dyDescent="0.2">
      <c r="A97" s="23"/>
      <c r="B97" s="23"/>
      <c r="C97" s="23"/>
      <c r="D97" s="13">
        <v>684</v>
      </c>
      <c r="E97" s="13">
        <v>146</v>
      </c>
      <c r="F97" s="13">
        <v>177</v>
      </c>
      <c r="G97" s="13">
        <v>200</v>
      </c>
      <c r="H97" s="13">
        <v>161</v>
      </c>
      <c r="I97" s="13">
        <v>62</v>
      </c>
      <c r="J97" s="13">
        <v>87</v>
      </c>
      <c r="K97" s="13">
        <v>122</v>
      </c>
      <c r="L97" s="13">
        <v>161</v>
      </c>
      <c r="M97" s="13">
        <v>198</v>
      </c>
      <c r="N97" s="13">
        <v>377</v>
      </c>
      <c r="O97" s="13">
        <v>262</v>
      </c>
      <c r="P97" s="13">
        <v>148</v>
      </c>
      <c r="Q97" s="13">
        <v>65</v>
      </c>
      <c r="R97" s="13">
        <v>83</v>
      </c>
      <c r="S97" s="13">
        <v>96</v>
      </c>
      <c r="T97" s="13">
        <v>85</v>
      </c>
      <c r="U97" s="13">
        <v>34</v>
      </c>
      <c r="V97" s="13">
        <v>87</v>
      </c>
      <c r="W97" s="13">
        <v>140</v>
      </c>
      <c r="X97" s="13">
        <v>177</v>
      </c>
      <c r="Y97" s="13">
        <v>140</v>
      </c>
      <c r="Z97" s="13">
        <v>139</v>
      </c>
      <c r="AA97" s="13">
        <v>48</v>
      </c>
      <c r="AB97" s="13">
        <v>4</v>
      </c>
      <c r="AC97" s="13">
        <v>270</v>
      </c>
      <c r="AD97" s="13">
        <v>67</v>
      </c>
      <c r="AE97" s="13">
        <v>15</v>
      </c>
      <c r="AF97" s="13">
        <v>30</v>
      </c>
      <c r="AG97" s="13">
        <v>54</v>
      </c>
      <c r="AH97" s="13">
        <v>20</v>
      </c>
      <c r="AI97" s="13">
        <v>3</v>
      </c>
      <c r="AJ97" s="13">
        <v>7</v>
      </c>
      <c r="AK97" s="13">
        <v>3</v>
      </c>
      <c r="AL97" s="13">
        <v>183</v>
      </c>
      <c r="AM97" s="13">
        <v>1</v>
      </c>
      <c r="AN97" s="13">
        <v>33</v>
      </c>
      <c r="AO97" s="13">
        <v>138</v>
      </c>
      <c r="AP97" s="13">
        <v>265</v>
      </c>
      <c r="AQ97" s="13">
        <v>190</v>
      </c>
      <c r="AR97" s="13">
        <v>18</v>
      </c>
      <c r="AS97" s="8"/>
    </row>
    <row r="98" spans="1:45" x14ac:dyDescent="0.2">
      <c r="A98" s="23"/>
      <c r="B98" s="23"/>
      <c r="C98" s="23"/>
      <c r="D98" s="14" t="s">
        <v>128</v>
      </c>
      <c r="E98" s="14"/>
      <c r="F98" s="14"/>
      <c r="G98" s="14"/>
      <c r="H98" s="14"/>
      <c r="I98" s="15" t="s">
        <v>148</v>
      </c>
      <c r="J98" s="14"/>
      <c r="K98" s="15" t="s">
        <v>262</v>
      </c>
      <c r="L98" s="14"/>
      <c r="M98" s="14"/>
      <c r="N98" s="14"/>
      <c r="O98" s="14"/>
      <c r="P98" s="14"/>
      <c r="Q98" s="14"/>
      <c r="R98" s="14"/>
      <c r="S98" s="14"/>
      <c r="T98" s="14"/>
      <c r="U98" s="14"/>
      <c r="V98" s="14"/>
      <c r="W98" s="14"/>
      <c r="X98" s="14"/>
      <c r="Y98" s="15" t="s">
        <v>133</v>
      </c>
      <c r="Z98" s="14"/>
      <c r="AA98" s="14"/>
      <c r="AB98" s="14"/>
      <c r="AC98" s="14"/>
      <c r="AD98" s="14"/>
      <c r="AE98" s="14"/>
      <c r="AF98" s="14"/>
      <c r="AG98" s="14"/>
      <c r="AH98" s="14"/>
      <c r="AI98" s="14"/>
      <c r="AJ98" s="14"/>
      <c r="AK98" s="14"/>
      <c r="AL98" s="14"/>
      <c r="AM98" s="14"/>
      <c r="AN98" s="14"/>
      <c r="AO98" s="14"/>
      <c r="AP98" s="14"/>
      <c r="AQ98" s="14"/>
      <c r="AR98" s="14"/>
      <c r="AS98" s="8"/>
    </row>
    <row r="99" spans="1:45" x14ac:dyDescent="0.2">
      <c r="A99" s="27"/>
      <c r="B99" s="27"/>
      <c r="C99" s="24" t="s">
        <v>284</v>
      </c>
      <c r="D99" s="12">
        <v>0.14276706870450001</v>
      </c>
      <c r="E99" s="12">
        <v>0.1196734133771</v>
      </c>
      <c r="F99" s="12">
        <v>0.15171781042390001</v>
      </c>
      <c r="G99" s="12">
        <v>0.12120594644509999</v>
      </c>
      <c r="H99" s="12">
        <v>0.1782253501953</v>
      </c>
      <c r="I99" s="12">
        <v>0.1115031206979</v>
      </c>
      <c r="J99" s="12">
        <v>0.23230702944439999</v>
      </c>
      <c r="K99" s="12">
        <v>0.1046788431277</v>
      </c>
      <c r="L99" s="12">
        <v>0.1105873483195</v>
      </c>
      <c r="M99" s="12">
        <v>0.12602699468629999</v>
      </c>
      <c r="N99" s="12">
        <v>0.1256509268862</v>
      </c>
      <c r="O99" s="12">
        <v>0.15104030048430001</v>
      </c>
      <c r="P99" s="12">
        <v>8.758125451509001E-2</v>
      </c>
      <c r="Q99" s="12">
        <v>0.12827205167620001</v>
      </c>
      <c r="R99" s="12">
        <v>9.1006619985539994E-2</v>
      </c>
      <c r="S99" s="12">
        <v>0.16169996806100001</v>
      </c>
      <c r="T99" s="12">
        <v>0.16802599696689999</v>
      </c>
      <c r="U99" s="12">
        <v>9.9267675569369995E-2</v>
      </c>
      <c r="V99" s="12">
        <v>0.24352894536040001</v>
      </c>
      <c r="W99" s="12">
        <v>9.446152350782E-2</v>
      </c>
      <c r="X99" s="12">
        <v>0.1041684606689</v>
      </c>
      <c r="Y99" s="12">
        <v>0.12622201469559999</v>
      </c>
      <c r="Z99" s="12">
        <v>0.20493635148539999</v>
      </c>
      <c r="AA99" s="12">
        <v>0.26489827948560002</v>
      </c>
      <c r="AB99" s="12">
        <v>0.24429895764660001</v>
      </c>
      <c r="AC99" s="12">
        <v>7.8531382113820006E-2</v>
      </c>
      <c r="AD99" s="12">
        <v>0.2084799201194</v>
      </c>
      <c r="AE99" s="12">
        <v>0.14124127097200001</v>
      </c>
      <c r="AF99" s="12">
        <v>0.1114056740058</v>
      </c>
      <c r="AG99" s="12">
        <v>0.12342015209359999</v>
      </c>
      <c r="AH99" s="12">
        <v>0.1428607354549</v>
      </c>
      <c r="AI99" s="12">
        <v>5.0257760626349998E-2</v>
      </c>
      <c r="AJ99" s="12">
        <v>0.28248770456729999</v>
      </c>
      <c r="AK99" s="12">
        <v>0</v>
      </c>
      <c r="AL99" s="12">
        <v>0.2144743393013</v>
      </c>
      <c r="AM99" s="12">
        <v>0.3784570143407</v>
      </c>
      <c r="AN99" s="12">
        <v>0.1074457837069</v>
      </c>
      <c r="AO99" s="12">
        <v>0.13467248690129999</v>
      </c>
      <c r="AP99" s="12">
        <v>0.14234627452090001</v>
      </c>
      <c r="AQ99" s="12">
        <v>0.128547967968</v>
      </c>
      <c r="AR99" s="12">
        <v>0.26377999445650002</v>
      </c>
      <c r="AS99" s="8"/>
    </row>
    <row r="100" spans="1:45" x14ac:dyDescent="0.2">
      <c r="A100" s="23"/>
      <c r="B100" s="23"/>
      <c r="C100" s="23"/>
      <c r="D100" s="13">
        <v>186</v>
      </c>
      <c r="E100" s="13">
        <v>39</v>
      </c>
      <c r="F100" s="13">
        <v>47</v>
      </c>
      <c r="G100" s="13">
        <v>50</v>
      </c>
      <c r="H100" s="13">
        <v>50</v>
      </c>
      <c r="I100" s="13">
        <v>16</v>
      </c>
      <c r="J100" s="13">
        <v>38</v>
      </c>
      <c r="K100" s="13">
        <v>22</v>
      </c>
      <c r="L100" s="13">
        <v>35</v>
      </c>
      <c r="M100" s="13">
        <v>53</v>
      </c>
      <c r="N100" s="13">
        <v>101</v>
      </c>
      <c r="O100" s="13">
        <v>65</v>
      </c>
      <c r="P100" s="13">
        <v>24</v>
      </c>
      <c r="Q100" s="13">
        <v>13</v>
      </c>
      <c r="R100" s="13">
        <v>18</v>
      </c>
      <c r="S100" s="13">
        <v>31</v>
      </c>
      <c r="T100" s="13">
        <v>27</v>
      </c>
      <c r="U100" s="13">
        <v>8</v>
      </c>
      <c r="V100" s="13">
        <v>35</v>
      </c>
      <c r="W100" s="13">
        <v>27</v>
      </c>
      <c r="X100" s="13">
        <v>35</v>
      </c>
      <c r="Y100" s="13">
        <v>30</v>
      </c>
      <c r="Z100" s="13">
        <v>52</v>
      </c>
      <c r="AA100" s="13">
        <v>24</v>
      </c>
      <c r="AB100" s="13">
        <v>2</v>
      </c>
      <c r="AC100" s="13">
        <v>39</v>
      </c>
      <c r="AD100" s="13">
        <v>21</v>
      </c>
      <c r="AE100" s="13">
        <v>1</v>
      </c>
      <c r="AF100" s="13">
        <v>7</v>
      </c>
      <c r="AG100" s="13">
        <v>18</v>
      </c>
      <c r="AH100" s="13">
        <v>6</v>
      </c>
      <c r="AI100" s="13">
        <v>1</v>
      </c>
      <c r="AJ100" s="13">
        <v>6</v>
      </c>
      <c r="AK100" s="13">
        <v>0</v>
      </c>
      <c r="AL100" s="13">
        <v>73</v>
      </c>
      <c r="AM100" s="13">
        <v>1</v>
      </c>
      <c r="AN100" s="13">
        <v>9</v>
      </c>
      <c r="AO100" s="13">
        <v>39</v>
      </c>
      <c r="AP100" s="13">
        <v>65</v>
      </c>
      <c r="AQ100" s="13">
        <v>46</v>
      </c>
      <c r="AR100" s="13">
        <v>9</v>
      </c>
      <c r="AS100" s="8"/>
    </row>
    <row r="101" spans="1:45" x14ac:dyDescent="0.2">
      <c r="A101" s="23"/>
      <c r="B101" s="23"/>
      <c r="C101" s="23"/>
      <c r="D101" s="14" t="s">
        <v>128</v>
      </c>
      <c r="E101" s="14"/>
      <c r="F101" s="14"/>
      <c r="G101" s="14"/>
      <c r="H101" s="14"/>
      <c r="I101" s="14"/>
      <c r="J101" s="15" t="s">
        <v>132</v>
      </c>
      <c r="K101" s="14"/>
      <c r="L101" s="14"/>
      <c r="M101" s="14"/>
      <c r="N101" s="14"/>
      <c r="O101" s="14"/>
      <c r="P101" s="14"/>
      <c r="Q101" s="14"/>
      <c r="R101" s="14"/>
      <c r="S101" s="14"/>
      <c r="T101" s="14"/>
      <c r="U101" s="14"/>
      <c r="V101" s="15" t="s">
        <v>149</v>
      </c>
      <c r="W101" s="14"/>
      <c r="X101" s="14"/>
      <c r="Y101" s="14"/>
      <c r="Z101" s="14"/>
      <c r="AA101" s="15" t="s">
        <v>187</v>
      </c>
      <c r="AB101" s="14"/>
      <c r="AC101" s="14"/>
      <c r="AD101" s="14"/>
      <c r="AE101" s="14"/>
      <c r="AF101" s="14"/>
      <c r="AG101" s="14"/>
      <c r="AH101" s="14"/>
      <c r="AI101" s="14"/>
      <c r="AJ101" s="14"/>
      <c r="AK101" s="14"/>
      <c r="AL101" s="15" t="s">
        <v>154</v>
      </c>
      <c r="AM101" s="14"/>
      <c r="AN101" s="14"/>
      <c r="AO101" s="14"/>
      <c r="AP101" s="14"/>
      <c r="AQ101" s="14"/>
      <c r="AR101" s="14"/>
      <c r="AS101" s="8"/>
    </row>
    <row r="102" spans="1:45" x14ac:dyDescent="0.2">
      <c r="A102" s="27"/>
      <c r="B102" s="27"/>
      <c r="C102" s="24" t="s">
        <v>285</v>
      </c>
      <c r="D102" s="12">
        <v>3.749751540435E-2</v>
      </c>
      <c r="E102" s="12">
        <v>4.548152968198E-2</v>
      </c>
      <c r="F102" s="12">
        <v>4.5866161181270002E-2</v>
      </c>
      <c r="G102" s="12">
        <v>2.4216625095610001E-2</v>
      </c>
      <c r="H102" s="12">
        <v>3.6473175445730012E-2</v>
      </c>
      <c r="I102" s="12">
        <v>4.2139488097689998E-2</v>
      </c>
      <c r="J102" s="12">
        <v>5.984691275785E-2</v>
      </c>
      <c r="K102" s="12">
        <v>2.2387165537560001E-2</v>
      </c>
      <c r="L102" s="12">
        <v>3.8523085643069999E-2</v>
      </c>
      <c r="M102" s="12">
        <v>2.2833096743440001E-2</v>
      </c>
      <c r="N102" s="12">
        <v>4.6365270792079999E-2</v>
      </c>
      <c r="O102" s="12">
        <v>2.5651479006569999E-2</v>
      </c>
      <c r="P102" s="12">
        <v>1.7014813669990001E-2</v>
      </c>
      <c r="Q102" s="12">
        <v>1.4078299019670001E-2</v>
      </c>
      <c r="R102" s="12">
        <v>6.1897796449520001E-3</v>
      </c>
      <c r="S102" s="12">
        <v>5.9999167221060003E-2</v>
      </c>
      <c r="T102" s="12">
        <v>6.419695430524E-2</v>
      </c>
      <c r="U102" s="12">
        <v>5.3468653319920012E-2</v>
      </c>
      <c r="V102" s="12">
        <v>6.803048460727E-2</v>
      </c>
      <c r="W102" s="12">
        <v>4.0639123661579998E-2</v>
      </c>
      <c r="X102" s="12">
        <v>6.5348286565369996E-3</v>
      </c>
      <c r="Y102" s="12">
        <v>3.3570886349270003E-2</v>
      </c>
      <c r="Z102" s="12">
        <v>4.903458476941E-2</v>
      </c>
      <c r="AA102" s="12">
        <v>0.1066293386777</v>
      </c>
      <c r="AB102" s="12">
        <v>9.1583696727890004E-2</v>
      </c>
      <c r="AC102" s="12">
        <v>4.3709056252930001E-3</v>
      </c>
      <c r="AD102" s="12">
        <v>2.362934580339E-2</v>
      </c>
      <c r="AE102" s="12">
        <v>5.2754407552919998E-2</v>
      </c>
      <c r="AF102" s="12">
        <v>5.3494598282119998E-2</v>
      </c>
      <c r="AG102" s="12">
        <v>5.6013709686930001E-2</v>
      </c>
      <c r="AH102" s="12">
        <v>8.4328939830909999E-2</v>
      </c>
      <c r="AI102" s="12">
        <v>0</v>
      </c>
      <c r="AJ102" s="12">
        <v>5.9236776332730001E-2</v>
      </c>
      <c r="AK102" s="12">
        <v>0</v>
      </c>
      <c r="AL102" s="12">
        <v>7.9016641119140002E-2</v>
      </c>
      <c r="AM102" s="12">
        <v>0</v>
      </c>
      <c r="AN102" s="12">
        <v>8.2116627112020002E-2</v>
      </c>
      <c r="AO102" s="12">
        <v>3.5600411169269999E-2</v>
      </c>
      <c r="AP102" s="12">
        <v>4.5549027340970001E-2</v>
      </c>
      <c r="AQ102" s="12">
        <v>1.4602922546680001E-2</v>
      </c>
      <c r="AR102" s="12">
        <v>3.3516025544039998E-2</v>
      </c>
      <c r="AS102" s="8"/>
    </row>
    <row r="103" spans="1:45" x14ac:dyDescent="0.2">
      <c r="A103" s="23"/>
      <c r="B103" s="23"/>
      <c r="C103" s="23"/>
      <c r="D103" s="13">
        <v>57</v>
      </c>
      <c r="E103" s="13">
        <v>13</v>
      </c>
      <c r="F103" s="13">
        <v>18</v>
      </c>
      <c r="G103" s="13">
        <v>11</v>
      </c>
      <c r="H103" s="13">
        <v>15</v>
      </c>
      <c r="I103" s="13">
        <v>9</v>
      </c>
      <c r="J103" s="13">
        <v>12</v>
      </c>
      <c r="K103" s="13">
        <v>5</v>
      </c>
      <c r="L103" s="13">
        <v>13</v>
      </c>
      <c r="M103" s="13">
        <v>12</v>
      </c>
      <c r="N103" s="13">
        <v>35</v>
      </c>
      <c r="O103" s="13">
        <v>16</v>
      </c>
      <c r="P103" s="13">
        <v>6</v>
      </c>
      <c r="Q103" s="13">
        <v>2</v>
      </c>
      <c r="R103" s="13">
        <v>1</v>
      </c>
      <c r="S103" s="13">
        <v>14</v>
      </c>
      <c r="T103" s="13">
        <v>9</v>
      </c>
      <c r="U103" s="13">
        <v>4</v>
      </c>
      <c r="V103" s="13">
        <v>14</v>
      </c>
      <c r="W103" s="13">
        <v>10</v>
      </c>
      <c r="X103" s="13">
        <v>4</v>
      </c>
      <c r="Y103" s="13">
        <v>10</v>
      </c>
      <c r="Z103" s="13">
        <v>16</v>
      </c>
      <c r="AA103" s="13">
        <v>11</v>
      </c>
      <c r="AB103" s="13">
        <v>1</v>
      </c>
      <c r="AC103" s="13">
        <v>4</v>
      </c>
      <c r="AD103" s="13">
        <v>4</v>
      </c>
      <c r="AE103" s="13">
        <v>2</v>
      </c>
      <c r="AF103" s="13">
        <v>4</v>
      </c>
      <c r="AG103" s="13">
        <v>6</v>
      </c>
      <c r="AH103" s="13">
        <v>3</v>
      </c>
      <c r="AI103" s="13">
        <v>0</v>
      </c>
      <c r="AJ103" s="13">
        <v>1</v>
      </c>
      <c r="AK103" s="13">
        <v>0</v>
      </c>
      <c r="AL103" s="13">
        <v>30</v>
      </c>
      <c r="AM103" s="13">
        <v>0</v>
      </c>
      <c r="AN103" s="13">
        <v>5</v>
      </c>
      <c r="AO103" s="13">
        <v>9</v>
      </c>
      <c r="AP103" s="13">
        <v>29</v>
      </c>
      <c r="AQ103" s="13">
        <v>6</v>
      </c>
      <c r="AR103" s="13">
        <v>3</v>
      </c>
      <c r="AS103" s="8"/>
    </row>
    <row r="104" spans="1:45" x14ac:dyDescent="0.2">
      <c r="A104" s="23"/>
      <c r="B104" s="23"/>
      <c r="C104" s="23"/>
      <c r="D104" s="14" t="s">
        <v>128</v>
      </c>
      <c r="E104" s="14"/>
      <c r="F104" s="14"/>
      <c r="G104" s="14"/>
      <c r="H104" s="14"/>
      <c r="I104" s="14"/>
      <c r="J104" s="14"/>
      <c r="K104" s="14"/>
      <c r="L104" s="14"/>
      <c r="M104" s="14"/>
      <c r="N104" s="14"/>
      <c r="O104" s="14"/>
      <c r="P104" s="14"/>
      <c r="Q104" s="14"/>
      <c r="R104" s="14"/>
      <c r="S104" s="14"/>
      <c r="T104" s="14"/>
      <c r="U104" s="14"/>
      <c r="V104" s="14"/>
      <c r="W104" s="15" t="s">
        <v>148</v>
      </c>
      <c r="X104" s="14"/>
      <c r="Y104" s="14"/>
      <c r="Z104" s="15" t="s">
        <v>148</v>
      </c>
      <c r="AA104" s="15" t="s">
        <v>197</v>
      </c>
      <c r="AB104" s="15" t="s">
        <v>148</v>
      </c>
      <c r="AC104" s="14"/>
      <c r="AD104" s="14"/>
      <c r="AE104" s="14"/>
      <c r="AF104" s="15" t="s">
        <v>133</v>
      </c>
      <c r="AG104" s="15" t="s">
        <v>133</v>
      </c>
      <c r="AH104" s="15" t="s">
        <v>154</v>
      </c>
      <c r="AI104" s="14"/>
      <c r="AJ104" s="14"/>
      <c r="AK104" s="14"/>
      <c r="AL104" s="15" t="s">
        <v>154</v>
      </c>
      <c r="AM104" s="14"/>
      <c r="AN104" s="15" t="s">
        <v>137</v>
      </c>
      <c r="AO104" s="14"/>
      <c r="AP104" s="14"/>
      <c r="AQ104" s="14"/>
      <c r="AR104" s="14"/>
      <c r="AS104" s="8"/>
    </row>
    <row r="105" spans="1:45" x14ac:dyDescent="0.2">
      <c r="A105" s="27"/>
      <c r="B105" s="27"/>
      <c r="C105" s="24" t="s">
        <v>141</v>
      </c>
      <c r="D105" s="12">
        <v>0.18026458410890001</v>
      </c>
      <c r="E105" s="12">
        <v>0.1651549430591</v>
      </c>
      <c r="F105" s="12">
        <v>0.1975839716051</v>
      </c>
      <c r="G105" s="12">
        <v>0.14542257154070001</v>
      </c>
      <c r="H105" s="12">
        <v>0.214698525641</v>
      </c>
      <c r="I105" s="12">
        <v>0.15364260879559999</v>
      </c>
      <c r="J105" s="12">
        <v>0.29215394220219998</v>
      </c>
      <c r="K105" s="12">
        <v>0.12706600866519999</v>
      </c>
      <c r="L105" s="12">
        <v>0.14911043396250001</v>
      </c>
      <c r="M105" s="12">
        <v>0.1488600914298</v>
      </c>
      <c r="N105" s="12">
        <v>0.17201619767830001</v>
      </c>
      <c r="O105" s="12">
        <v>0.17669177949080001</v>
      </c>
      <c r="P105" s="12">
        <v>0.10459606818510001</v>
      </c>
      <c r="Q105" s="12">
        <v>0.14235035069579999</v>
      </c>
      <c r="R105" s="12">
        <v>9.7196399630500002E-2</v>
      </c>
      <c r="S105" s="12">
        <v>0.2216991352821</v>
      </c>
      <c r="T105" s="12">
        <v>0.2322229512722</v>
      </c>
      <c r="U105" s="12">
        <v>0.1527363288893</v>
      </c>
      <c r="V105" s="12">
        <v>0.31155942996769997</v>
      </c>
      <c r="W105" s="12">
        <v>0.13510064716940001</v>
      </c>
      <c r="X105" s="12">
        <v>0.1107032893254</v>
      </c>
      <c r="Y105" s="12">
        <v>0.15979290104480001</v>
      </c>
      <c r="Z105" s="12">
        <v>0.25397093625479999</v>
      </c>
      <c r="AA105" s="12">
        <v>0.37152761816320001</v>
      </c>
      <c r="AB105" s="12">
        <v>0.33588265437440001</v>
      </c>
      <c r="AC105" s="12">
        <v>8.290228773911E-2</v>
      </c>
      <c r="AD105" s="12">
        <v>0.23210926592270001</v>
      </c>
      <c r="AE105" s="12">
        <v>0.19399567852489999</v>
      </c>
      <c r="AF105" s="12">
        <v>0.1649002722879</v>
      </c>
      <c r="AG105" s="12">
        <v>0.1794338617806</v>
      </c>
      <c r="AH105" s="12">
        <v>0.2271896752858</v>
      </c>
      <c r="AI105" s="12">
        <v>5.0257760626349998E-2</v>
      </c>
      <c r="AJ105" s="12">
        <v>0.34172448090009999</v>
      </c>
      <c r="AK105" s="12">
        <v>0</v>
      </c>
      <c r="AL105" s="12">
        <v>0.29349098042040001</v>
      </c>
      <c r="AM105" s="12">
        <v>0.3784570143407</v>
      </c>
      <c r="AN105" s="12">
        <v>0.18956241081889999</v>
      </c>
      <c r="AO105" s="12">
        <v>0.1702728980706</v>
      </c>
      <c r="AP105" s="12">
        <v>0.18789530186180001</v>
      </c>
      <c r="AQ105" s="12">
        <v>0.14315089051470001</v>
      </c>
      <c r="AR105" s="12">
        <v>0.29729602000049998</v>
      </c>
      <c r="AS105" s="8"/>
    </row>
    <row r="106" spans="1:45" x14ac:dyDescent="0.2">
      <c r="A106" s="23"/>
      <c r="B106" s="23"/>
      <c r="C106" s="23"/>
      <c r="D106" s="13">
        <v>243</v>
      </c>
      <c r="E106" s="13">
        <v>52</v>
      </c>
      <c r="F106" s="13">
        <v>65</v>
      </c>
      <c r="G106" s="13">
        <v>61</v>
      </c>
      <c r="H106" s="13">
        <v>65</v>
      </c>
      <c r="I106" s="13">
        <v>25</v>
      </c>
      <c r="J106" s="13">
        <v>50</v>
      </c>
      <c r="K106" s="13">
        <v>27</v>
      </c>
      <c r="L106" s="13">
        <v>48</v>
      </c>
      <c r="M106" s="13">
        <v>65</v>
      </c>
      <c r="N106" s="13">
        <v>136</v>
      </c>
      <c r="O106" s="13">
        <v>81</v>
      </c>
      <c r="P106" s="13">
        <v>30</v>
      </c>
      <c r="Q106" s="13">
        <v>15</v>
      </c>
      <c r="R106" s="13">
        <v>19</v>
      </c>
      <c r="S106" s="13">
        <v>45</v>
      </c>
      <c r="T106" s="13">
        <v>36</v>
      </c>
      <c r="U106" s="13">
        <v>12</v>
      </c>
      <c r="V106" s="13">
        <v>49</v>
      </c>
      <c r="W106" s="13">
        <v>37</v>
      </c>
      <c r="X106" s="13">
        <v>39</v>
      </c>
      <c r="Y106" s="13">
        <v>40</v>
      </c>
      <c r="Z106" s="13">
        <v>68</v>
      </c>
      <c r="AA106" s="13">
        <v>35</v>
      </c>
      <c r="AB106" s="13">
        <v>3</v>
      </c>
      <c r="AC106" s="13">
        <v>43</v>
      </c>
      <c r="AD106" s="13">
        <v>25</v>
      </c>
      <c r="AE106" s="13">
        <v>3</v>
      </c>
      <c r="AF106" s="13">
        <v>11</v>
      </c>
      <c r="AG106" s="13">
        <v>24</v>
      </c>
      <c r="AH106" s="13">
        <v>9</v>
      </c>
      <c r="AI106" s="13">
        <v>1</v>
      </c>
      <c r="AJ106" s="13">
        <v>7</v>
      </c>
      <c r="AK106" s="13">
        <v>0</v>
      </c>
      <c r="AL106" s="13">
        <v>103</v>
      </c>
      <c r="AM106" s="13">
        <v>1</v>
      </c>
      <c r="AN106" s="13">
        <v>14</v>
      </c>
      <c r="AO106" s="13">
        <v>48</v>
      </c>
      <c r="AP106" s="13">
        <v>94</v>
      </c>
      <c r="AQ106" s="13">
        <v>52</v>
      </c>
      <c r="AR106" s="13">
        <v>12</v>
      </c>
      <c r="AS106" s="8"/>
    </row>
    <row r="107" spans="1:45" x14ac:dyDescent="0.2">
      <c r="A107" s="23"/>
      <c r="B107" s="23"/>
      <c r="C107" s="23"/>
      <c r="D107" s="14" t="s">
        <v>128</v>
      </c>
      <c r="E107" s="14"/>
      <c r="F107" s="14"/>
      <c r="G107" s="14"/>
      <c r="H107" s="14"/>
      <c r="I107" s="14"/>
      <c r="J107" s="15" t="s">
        <v>237</v>
      </c>
      <c r="K107" s="14"/>
      <c r="L107" s="14"/>
      <c r="M107" s="14"/>
      <c r="N107" s="14"/>
      <c r="O107" s="14"/>
      <c r="P107" s="14"/>
      <c r="Q107" s="14"/>
      <c r="R107" s="14"/>
      <c r="S107" s="14"/>
      <c r="T107" s="14"/>
      <c r="U107" s="14"/>
      <c r="V107" s="15" t="s">
        <v>238</v>
      </c>
      <c r="W107" s="14"/>
      <c r="X107" s="14"/>
      <c r="Y107" s="14"/>
      <c r="Z107" s="15" t="s">
        <v>148</v>
      </c>
      <c r="AA107" s="15" t="s">
        <v>296</v>
      </c>
      <c r="AB107" s="14"/>
      <c r="AC107" s="14"/>
      <c r="AD107" s="15" t="s">
        <v>133</v>
      </c>
      <c r="AE107" s="14"/>
      <c r="AF107" s="14"/>
      <c r="AG107" s="14"/>
      <c r="AH107" s="14"/>
      <c r="AI107" s="14"/>
      <c r="AJ107" s="15" t="s">
        <v>133</v>
      </c>
      <c r="AK107" s="14"/>
      <c r="AL107" s="15" t="s">
        <v>154</v>
      </c>
      <c r="AM107" s="14"/>
      <c r="AN107" s="14"/>
      <c r="AO107" s="14"/>
      <c r="AP107" s="14"/>
      <c r="AQ107" s="14"/>
      <c r="AR107" s="14"/>
      <c r="AS107" s="8"/>
    </row>
    <row r="108" spans="1:45" x14ac:dyDescent="0.2">
      <c r="A108" s="27"/>
      <c r="B108" s="27"/>
      <c r="C108" s="24" t="s">
        <v>67</v>
      </c>
      <c r="D108" s="12">
        <v>1</v>
      </c>
      <c r="E108" s="12">
        <v>1</v>
      </c>
      <c r="F108" s="12">
        <v>1</v>
      </c>
      <c r="G108" s="12">
        <v>1</v>
      </c>
      <c r="H108" s="12">
        <v>1</v>
      </c>
      <c r="I108" s="12">
        <v>1</v>
      </c>
      <c r="J108" s="12">
        <v>1</v>
      </c>
      <c r="K108" s="12">
        <v>1</v>
      </c>
      <c r="L108" s="12">
        <v>1</v>
      </c>
      <c r="M108" s="12">
        <v>1</v>
      </c>
      <c r="N108" s="12">
        <v>1</v>
      </c>
      <c r="O108" s="12">
        <v>1</v>
      </c>
      <c r="P108" s="12">
        <v>1</v>
      </c>
      <c r="Q108" s="12">
        <v>1</v>
      </c>
      <c r="R108" s="12">
        <v>1</v>
      </c>
      <c r="S108" s="12">
        <v>1</v>
      </c>
      <c r="T108" s="12">
        <v>1</v>
      </c>
      <c r="U108" s="12">
        <v>1</v>
      </c>
      <c r="V108" s="12">
        <v>1</v>
      </c>
      <c r="W108" s="12">
        <v>1</v>
      </c>
      <c r="X108" s="12">
        <v>1</v>
      </c>
      <c r="Y108" s="12">
        <v>1</v>
      </c>
      <c r="Z108" s="12">
        <v>1</v>
      </c>
      <c r="AA108" s="12">
        <v>1</v>
      </c>
      <c r="AB108" s="12">
        <v>1</v>
      </c>
      <c r="AC108" s="12">
        <v>1</v>
      </c>
      <c r="AD108" s="12">
        <v>1</v>
      </c>
      <c r="AE108" s="12">
        <v>1</v>
      </c>
      <c r="AF108" s="12">
        <v>1</v>
      </c>
      <c r="AG108" s="12">
        <v>1</v>
      </c>
      <c r="AH108" s="12">
        <v>1</v>
      </c>
      <c r="AI108" s="12">
        <v>1</v>
      </c>
      <c r="AJ108" s="12">
        <v>1</v>
      </c>
      <c r="AK108" s="12">
        <v>1</v>
      </c>
      <c r="AL108" s="12">
        <v>1</v>
      </c>
      <c r="AM108" s="12">
        <v>1</v>
      </c>
      <c r="AN108" s="12">
        <v>1</v>
      </c>
      <c r="AO108" s="12">
        <v>1</v>
      </c>
      <c r="AP108" s="12">
        <v>1</v>
      </c>
      <c r="AQ108" s="12">
        <v>1</v>
      </c>
      <c r="AR108" s="12">
        <v>1</v>
      </c>
      <c r="AS108" s="8"/>
    </row>
    <row r="109" spans="1:45" x14ac:dyDescent="0.2">
      <c r="A109" s="23"/>
      <c r="B109" s="23"/>
      <c r="C109" s="23"/>
      <c r="D109" s="13">
        <v>1297</v>
      </c>
      <c r="E109" s="13">
        <v>279</v>
      </c>
      <c r="F109" s="13">
        <v>343</v>
      </c>
      <c r="G109" s="13">
        <v>362</v>
      </c>
      <c r="H109" s="13">
        <v>313</v>
      </c>
      <c r="I109" s="13">
        <v>105</v>
      </c>
      <c r="J109" s="13">
        <v>191</v>
      </c>
      <c r="K109" s="13">
        <v>199</v>
      </c>
      <c r="L109" s="13">
        <v>285</v>
      </c>
      <c r="M109" s="13">
        <v>403</v>
      </c>
      <c r="N109" s="13">
        <v>718</v>
      </c>
      <c r="O109" s="13">
        <v>479</v>
      </c>
      <c r="P109" s="13">
        <v>307</v>
      </c>
      <c r="Q109" s="13">
        <v>125</v>
      </c>
      <c r="R109" s="13">
        <v>158</v>
      </c>
      <c r="S109" s="13">
        <v>182</v>
      </c>
      <c r="T109" s="13">
        <v>141</v>
      </c>
      <c r="U109" s="13">
        <v>54</v>
      </c>
      <c r="V109" s="13">
        <v>156</v>
      </c>
      <c r="W109" s="13">
        <v>289</v>
      </c>
      <c r="X109" s="13">
        <v>353</v>
      </c>
      <c r="Y109" s="13">
        <v>227</v>
      </c>
      <c r="Z109" s="13">
        <v>249</v>
      </c>
      <c r="AA109" s="13">
        <v>88</v>
      </c>
      <c r="AB109" s="13">
        <v>9</v>
      </c>
      <c r="AC109" s="13">
        <v>536</v>
      </c>
      <c r="AD109" s="13">
        <v>124</v>
      </c>
      <c r="AE109" s="13">
        <v>25</v>
      </c>
      <c r="AF109" s="13">
        <v>54</v>
      </c>
      <c r="AG109" s="13">
        <v>100</v>
      </c>
      <c r="AH109" s="13">
        <v>34</v>
      </c>
      <c r="AI109" s="13">
        <v>5</v>
      </c>
      <c r="AJ109" s="13">
        <v>16</v>
      </c>
      <c r="AK109" s="13">
        <v>3</v>
      </c>
      <c r="AL109" s="13">
        <v>331</v>
      </c>
      <c r="AM109" s="13">
        <v>3</v>
      </c>
      <c r="AN109" s="13">
        <v>60</v>
      </c>
      <c r="AO109" s="13">
        <v>260</v>
      </c>
      <c r="AP109" s="13">
        <v>494</v>
      </c>
      <c r="AQ109" s="13">
        <v>358</v>
      </c>
      <c r="AR109" s="13">
        <v>36</v>
      </c>
      <c r="AS109" s="8"/>
    </row>
    <row r="110" spans="1:45" x14ac:dyDescent="0.2">
      <c r="A110" s="23"/>
      <c r="B110" s="23"/>
      <c r="C110" s="23"/>
      <c r="D110" s="14" t="s">
        <v>128</v>
      </c>
      <c r="E110" s="14" t="s">
        <v>128</v>
      </c>
      <c r="F110" s="14" t="s">
        <v>128</v>
      </c>
      <c r="G110" s="14" t="s">
        <v>128</v>
      </c>
      <c r="H110" s="14" t="s">
        <v>128</v>
      </c>
      <c r="I110" s="14" t="s">
        <v>128</v>
      </c>
      <c r="J110" s="14" t="s">
        <v>128</v>
      </c>
      <c r="K110" s="14" t="s">
        <v>128</v>
      </c>
      <c r="L110" s="14" t="s">
        <v>128</v>
      </c>
      <c r="M110" s="14" t="s">
        <v>128</v>
      </c>
      <c r="N110" s="14" t="s">
        <v>128</v>
      </c>
      <c r="O110" s="14" t="s">
        <v>128</v>
      </c>
      <c r="P110" s="14" t="s">
        <v>128</v>
      </c>
      <c r="Q110" s="14" t="s">
        <v>128</v>
      </c>
      <c r="R110" s="14" t="s">
        <v>128</v>
      </c>
      <c r="S110" s="14" t="s">
        <v>128</v>
      </c>
      <c r="T110" s="14" t="s">
        <v>128</v>
      </c>
      <c r="U110" s="14" t="s">
        <v>128</v>
      </c>
      <c r="V110" s="14" t="s">
        <v>128</v>
      </c>
      <c r="W110" s="14" t="s">
        <v>128</v>
      </c>
      <c r="X110" s="14" t="s">
        <v>128</v>
      </c>
      <c r="Y110" s="14" t="s">
        <v>128</v>
      </c>
      <c r="Z110" s="14" t="s">
        <v>128</v>
      </c>
      <c r="AA110" s="14" t="s">
        <v>128</v>
      </c>
      <c r="AB110" s="14" t="s">
        <v>128</v>
      </c>
      <c r="AC110" s="14" t="s">
        <v>128</v>
      </c>
      <c r="AD110" s="14" t="s">
        <v>128</v>
      </c>
      <c r="AE110" s="14" t="s">
        <v>128</v>
      </c>
      <c r="AF110" s="14" t="s">
        <v>128</v>
      </c>
      <c r="AG110" s="14" t="s">
        <v>128</v>
      </c>
      <c r="AH110" s="14" t="s">
        <v>128</v>
      </c>
      <c r="AI110" s="14" t="s">
        <v>128</v>
      </c>
      <c r="AJ110" s="14" t="s">
        <v>128</v>
      </c>
      <c r="AK110" s="14" t="s">
        <v>128</v>
      </c>
      <c r="AL110" s="14" t="s">
        <v>128</v>
      </c>
      <c r="AM110" s="14" t="s">
        <v>128</v>
      </c>
      <c r="AN110" s="14" t="s">
        <v>128</v>
      </c>
      <c r="AO110" s="14" t="s">
        <v>128</v>
      </c>
      <c r="AP110" s="14" t="s">
        <v>128</v>
      </c>
      <c r="AQ110" s="14" t="s">
        <v>128</v>
      </c>
      <c r="AR110" s="14" t="s">
        <v>128</v>
      </c>
      <c r="AS110" s="8"/>
    </row>
    <row r="111" spans="1:45" x14ac:dyDescent="0.2">
      <c r="A111" s="27"/>
      <c r="B111" s="24" t="s">
        <v>266</v>
      </c>
      <c r="C111" s="24" t="s">
        <v>127</v>
      </c>
      <c r="D111" s="12">
        <v>0.82852254454489993</v>
      </c>
      <c r="E111" s="12">
        <v>0.81016708761930001</v>
      </c>
      <c r="F111" s="12">
        <v>0.82814532373860006</v>
      </c>
      <c r="G111" s="12">
        <v>0.87359224514420009</v>
      </c>
      <c r="H111" s="12">
        <v>0.79269153234209999</v>
      </c>
      <c r="I111" s="12">
        <v>0.81404319791099988</v>
      </c>
      <c r="J111" s="12">
        <v>0.81321527004220007</v>
      </c>
      <c r="K111" s="12">
        <v>0.82867411013110004</v>
      </c>
      <c r="L111" s="12">
        <v>0.86204208940260008</v>
      </c>
      <c r="M111" s="12">
        <v>0.83505187635520006</v>
      </c>
      <c r="N111" s="12">
        <v>0.82721934849709999</v>
      </c>
      <c r="O111" s="12">
        <v>0.83563971777400003</v>
      </c>
      <c r="P111" s="12">
        <v>0.87615493515830001</v>
      </c>
      <c r="Q111" s="12">
        <v>0.84591814191629988</v>
      </c>
      <c r="R111" s="12">
        <v>0.84978615108260003</v>
      </c>
      <c r="S111" s="12">
        <v>0.79588557301939999</v>
      </c>
      <c r="T111" s="12">
        <v>0.80996592592249994</v>
      </c>
      <c r="U111" s="12">
        <v>0.86852275049499994</v>
      </c>
      <c r="V111" s="12">
        <v>0.75388983091810002</v>
      </c>
      <c r="W111" s="12">
        <v>0.87284715913709998</v>
      </c>
      <c r="X111" s="12">
        <v>0.87847232573769996</v>
      </c>
      <c r="Y111" s="12">
        <v>0.78062277170689998</v>
      </c>
      <c r="Z111" s="12">
        <v>0.79843816953559998</v>
      </c>
      <c r="AA111" s="12">
        <v>0.76216039596859997</v>
      </c>
      <c r="AB111" s="12">
        <v>0.55864060131930005</v>
      </c>
      <c r="AC111" s="12">
        <v>0.87493405875980002</v>
      </c>
      <c r="AD111" s="12">
        <v>0.7923819321501</v>
      </c>
      <c r="AE111" s="12">
        <v>0.89701980825359995</v>
      </c>
      <c r="AF111" s="12">
        <v>0.94885195981630011</v>
      </c>
      <c r="AG111" s="12">
        <v>0.86289761362779993</v>
      </c>
      <c r="AH111" s="12">
        <v>0.88381375066669998</v>
      </c>
      <c r="AI111" s="12">
        <v>1</v>
      </c>
      <c r="AJ111" s="12">
        <v>0.85338469107029991</v>
      </c>
      <c r="AK111" s="12">
        <v>0.81666153950850007</v>
      </c>
      <c r="AL111" s="12">
        <v>0.73220359809260005</v>
      </c>
      <c r="AM111" s="12">
        <v>1</v>
      </c>
      <c r="AN111" s="12">
        <v>0.83406556962260003</v>
      </c>
      <c r="AO111" s="12">
        <v>0.80317772209799998</v>
      </c>
      <c r="AP111" s="12">
        <v>0.86236530377679999</v>
      </c>
      <c r="AQ111" s="12">
        <v>0.80588215288689991</v>
      </c>
      <c r="AR111" s="12">
        <v>0.8370041372275</v>
      </c>
      <c r="AS111" s="8"/>
    </row>
    <row r="112" spans="1:45" x14ac:dyDescent="0.2">
      <c r="A112" s="23"/>
      <c r="B112" s="23"/>
      <c r="C112" s="23"/>
      <c r="D112" s="13">
        <v>1096</v>
      </c>
      <c r="E112" s="13">
        <v>232</v>
      </c>
      <c r="F112" s="13">
        <v>295</v>
      </c>
      <c r="G112" s="13">
        <v>313</v>
      </c>
      <c r="H112" s="13">
        <v>256</v>
      </c>
      <c r="I112" s="13">
        <v>89</v>
      </c>
      <c r="J112" s="13">
        <v>163</v>
      </c>
      <c r="K112" s="13">
        <v>170</v>
      </c>
      <c r="L112" s="13">
        <v>242</v>
      </c>
      <c r="M112" s="13">
        <v>343</v>
      </c>
      <c r="N112" s="13">
        <v>608</v>
      </c>
      <c r="O112" s="13">
        <v>410</v>
      </c>
      <c r="P112" s="13">
        <v>270</v>
      </c>
      <c r="Q112" s="13">
        <v>107</v>
      </c>
      <c r="R112" s="13">
        <v>137</v>
      </c>
      <c r="S112" s="13">
        <v>148</v>
      </c>
      <c r="T112" s="13">
        <v>115</v>
      </c>
      <c r="U112" s="13">
        <v>49</v>
      </c>
      <c r="V112" s="13">
        <v>126</v>
      </c>
      <c r="W112" s="13">
        <v>252</v>
      </c>
      <c r="X112" s="13">
        <v>310</v>
      </c>
      <c r="Y112" s="13">
        <v>191</v>
      </c>
      <c r="Z112" s="13">
        <v>206</v>
      </c>
      <c r="AA112" s="13">
        <v>69</v>
      </c>
      <c r="AB112" s="13">
        <v>5</v>
      </c>
      <c r="AC112" s="13">
        <v>473</v>
      </c>
      <c r="AD112" s="13">
        <v>106</v>
      </c>
      <c r="AE112" s="13">
        <v>21</v>
      </c>
      <c r="AF112" s="13">
        <v>50</v>
      </c>
      <c r="AG112" s="13">
        <v>85</v>
      </c>
      <c r="AH112" s="13">
        <v>28</v>
      </c>
      <c r="AI112" s="13">
        <v>5</v>
      </c>
      <c r="AJ112" s="13">
        <v>13</v>
      </c>
      <c r="AK112" s="13">
        <v>2</v>
      </c>
      <c r="AL112" s="13">
        <v>259</v>
      </c>
      <c r="AM112" s="13">
        <v>3</v>
      </c>
      <c r="AN112" s="13">
        <v>53</v>
      </c>
      <c r="AO112" s="13">
        <v>218</v>
      </c>
      <c r="AP112" s="13">
        <v>424</v>
      </c>
      <c r="AQ112" s="13">
        <v>303</v>
      </c>
      <c r="AR112" s="13">
        <v>29</v>
      </c>
      <c r="AS112" s="8"/>
    </row>
    <row r="113" spans="1:45" x14ac:dyDescent="0.2">
      <c r="A113" s="23"/>
      <c r="B113" s="23"/>
      <c r="C113" s="23"/>
      <c r="D113" s="14" t="s">
        <v>128</v>
      </c>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5" t="s">
        <v>166</v>
      </c>
      <c r="AD113" s="14"/>
      <c r="AE113" s="14"/>
      <c r="AF113" s="15" t="s">
        <v>166</v>
      </c>
      <c r="AG113" s="14"/>
      <c r="AH113" s="14"/>
      <c r="AI113" s="14"/>
      <c r="AJ113" s="14"/>
      <c r="AK113" s="14"/>
      <c r="AL113" s="14"/>
      <c r="AM113" s="14"/>
      <c r="AN113" s="14"/>
      <c r="AO113" s="14"/>
      <c r="AP113" s="14"/>
      <c r="AQ113" s="14"/>
      <c r="AR113" s="14"/>
      <c r="AS113" s="8"/>
    </row>
    <row r="114" spans="1:45" x14ac:dyDescent="0.2">
      <c r="A114" s="27"/>
      <c r="B114" s="27"/>
      <c r="C114" s="24" t="s">
        <v>279</v>
      </c>
      <c r="D114" s="12">
        <v>0.22292709785949999</v>
      </c>
      <c r="E114" s="12">
        <v>0.19026018410410001</v>
      </c>
      <c r="F114" s="12">
        <v>0.24579596559290001</v>
      </c>
      <c r="G114" s="12">
        <v>0.26534491410209998</v>
      </c>
      <c r="H114" s="12">
        <v>0.17643491523300001</v>
      </c>
      <c r="I114" s="12">
        <v>0.2449184053731</v>
      </c>
      <c r="J114" s="12">
        <v>0.2167879443329</v>
      </c>
      <c r="K114" s="12">
        <v>0.2126546443566</v>
      </c>
      <c r="L114" s="12">
        <v>0.2318517021857</v>
      </c>
      <c r="M114" s="12">
        <v>0.2207206548542</v>
      </c>
      <c r="N114" s="12">
        <v>0.21720046286950001</v>
      </c>
      <c r="O114" s="12">
        <v>0.23296783082870001</v>
      </c>
      <c r="P114" s="12">
        <v>0.35745098768229999</v>
      </c>
      <c r="Q114" s="12">
        <v>0.2432703030227</v>
      </c>
      <c r="R114" s="12">
        <v>0.25243000941030003</v>
      </c>
      <c r="S114" s="12">
        <v>0.1880681657112</v>
      </c>
      <c r="T114" s="12">
        <v>0.1409642177331</v>
      </c>
      <c r="U114" s="12">
        <v>0.11813959887059999</v>
      </c>
      <c r="V114" s="12">
        <v>7.6214298723879997E-2</v>
      </c>
      <c r="W114" s="12">
        <v>0.29690994935109999</v>
      </c>
      <c r="X114" s="12">
        <v>0.29964924223450001</v>
      </c>
      <c r="Y114" s="12">
        <v>0.17421310902449999</v>
      </c>
      <c r="Z114" s="12">
        <v>0.13034191341929999</v>
      </c>
      <c r="AA114" s="12">
        <v>8.9094193664010002E-2</v>
      </c>
      <c r="AB114" s="12">
        <v>0.35907803734720001</v>
      </c>
      <c r="AC114" s="12">
        <v>0.2998532253856</v>
      </c>
      <c r="AD114" s="12">
        <v>0.21269641180009999</v>
      </c>
      <c r="AE114" s="12">
        <v>0.14812838260120001</v>
      </c>
      <c r="AF114" s="12">
        <v>0.14665097564640001</v>
      </c>
      <c r="AG114" s="12">
        <v>0.18758950101979999</v>
      </c>
      <c r="AH114" s="12">
        <v>0.18522256213999999</v>
      </c>
      <c r="AI114" s="12">
        <v>0</v>
      </c>
      <c r="AJ114" s="12">
        <v>0</v>
      </c>
      <c r="AK114" s="12">
        <v>0</v>
      </c>
      <c r="AL114" s="12">
        <v>0.16543478766219999</v>
      </c>
      <c r="AM114" s="12">
        <v>0.23666955590479999</v>
      </c>
      <c r="AN114" s="12">
        <v>0.22069396862810001</v>
      </c>
      <c r="AO114" s="12">
        <v>0.25433954038209999</v>
      </c>
      <c r="AP114" s="12">
        <v>0.21943078611460001</v>
      </c>
      <c r="AQ114" s="12">
        <v>0.21749253259279999</v>
      </c>
      <c r="AR114" s="12">
        <v>0.14527739380810001</v>
      </c>
      <c r="AS114" s="8"/>
    </row>
    <row r="115" spans="1:45" x14ac:dyDescent="0.2">
      <c r="A115" s="23"/>
      <c r="B115" s="23"/>
      <c r="C115" s="23"/>
      <c r="D115" s="13">
        <v>271</v>
      </c>
      <c r="E115" s="13">
        <v>51</v>
      </c>
      <c r="F115" s="13">
        <v>84</v>
      </c>
      <c r="G115" s="13">
        <v>84</v>
      </c>
      <c r="H115" s="13">
        <v>52</v>
      </c>
      <c r="I115" s="13">
        <v>22</v>
      </c>
      <c r="J115" s="13">
        <v>43</v>
      </c>
      <c r="K115" s="13">
        <v>39</v>
      </c>
      <c r="L115" s="13">
        <v>56</v>
      </c>
      <c r="M115" s="13">
        <v>88</v>
      </c>
      <c r="N115" s="13">
        <v>145</v>
      </c>
      <c r="O115" s="13">
        <v>107</v>
      </c>
      <c r="P115" s="13">
        <v>94</v>
      </c>
      <c r="Q115" s="13">
        <v>31</v>
      </c>
      <c r="R115" s="13">
        <v>37</v>
      </c>
      <c r="S115" s="13">
        <v>35</v>
      </c>
      <c r="T115" s="13">
        <v>16</v>
      </c>
      <c r="U115" s="13">
        <v>7</v>
      </c>
      <c r="V115" s="13">
        <v>15</v>
      </c>
      <c r="W115" s="13">
        <v>74</v>
      </c>
      <c r="X115" s="13">
        <v>100</v>
      </c>
      <c r="Y115" s="13">
        <v>37</v>
      </c>
      <c r="Z115" s="13">
        <v>34</v>
      </c>
      <c r="AA115" s="13">
        <v>8</v>
      </c>
      <c r="AB115" s="13">
        <v>3</v>
      </c>
      <c r="AC115" s="13">
        <v>149</v>
      </c>
      <c r="AD115" s="13">
        <v>27</v>
      </c>
      <c r="AE115" s="13">
        <v>4</v>
      </c>
      <c r="AF115" s="13">
        <v>7</v>
      </c>
      <c r="AG115" s="13">
        <v>17</v>
      </c>
      <c r="AH115" s="13">
        <v>3</v>
      </c>
      <c r="AI115" s="13">
        <v>0</v>
      </c>
      <c r="AJ115" s="13">
        <v>0</v>
      </c>
      <c r="AK115" s="13">
        <v>0</v>
      </c>
      <c r="AL115" s="13">
        <v>52</v>
      </c>
      <c r="AM115" s="13">
        <v>1</v>
      </c>
      <c r="AN115" s="13">
        <v>14</v>
      </c>
      <c r="AO115" s="13">
        <v>51</v>
      </c>
      <c r="AP115" s="13">
        <v>110</v>
      </c>
      <c r="AQ115" s="13">
        <v>76</v>
      </c>
      <c r="AR115" s="13">
        <v>3</v>
      </c>
      <c r="AS115" s="8"/>
    </row>
    <row r="116" spans="1:45" x14ac:dyDescent="0.2">
      <c r="A116" s="23"/>
      <c r="B116" s="23"/>
      <c r="C116" s="23"/>
      <c r="D116" s="14" t="s">
        <v>128</v>
      </c>
      <c r="E116" s="14"/>
      <c r="F116" s="14"/>
      <c r="G116" s="14"/>
      <c r="H116" s="14"/>
      <c r="I116" s="14"/>
      <c r="J116" s="14"/>
      <c r="K116" s="14"/>
      <c r="L116" s="14"/>
      <c r="M116" s="14"/>
      <c r="N116" s="14"/>
      <c r="O116" s="14"/>
      <c r="P116" s="15" t="s">
        <v>176</v>
      </c>
      <c r="Q116" s="15" t="s">
        <v>160</v>
      </c>
      <c r="R116" s="15" t="s">
        <v>160</v>
      </c>
      <c r="S116" s="14"/>
      <c r="T116" s="14"/>
      <c r="U116" s="14"/>
      <c r="V116" s="14"/>
      <c r="W116" s="15" t="s">
        <v>162</v>
      </c>
      <c r="X116" s="15" t="s">
        <v>162</v>
      </c>
      <c r="Y116" s="14"/>
      <c r="Z116" s="14"/>
      <c r="AA116" s="14"/>
      <c r="AB116" s="14"/>
      <c r="AC116" s="15" t="s">
        <v>166</v>
      </c>
      <c r="AD116" s="14"/>
      <c r="AE116" s="14"/>
      <c r="AF116" s="14"/>
      <c r="AG116" s="14"/>
      <c r="AH116" s="14"/>
      <c r="AI116" s="14"/>
      <c r="AJ116" s="14"/>
      <c r="AK116" s="14"/>
      <c r="AL116" s="14"/>
      <c r="AM116" s="14"/>
      <c r="AN116" s="14"/>
      <c r="AO116" s="14"/>
      <c r="AP116" s="14"/>
      <c r="AQ116" s="14"/>
      <c r="AR116" s="14"/>
      <c r="AS116" s="8"/>
    </row>
    <row r="117" spans="1:45" x14ac:dyDescent="0.2">
      <c r="A117" s="27"/>
      <c r="B117" s="27"/>
      <c r="C117" s="24" t="s">
        <v>283</v>
      </c>
      <c r="D117" s="12">
        <v>0.6055954466854</v>
      </c>
      <c r="E117" s="12">
        <v>0.61990690351520006</v>
      </c>
      <c r="F117" s="12">
        <v>0.58234935814569999</v>
      </c>
      <c r="G117" s="12">
        <v>0.60824733104209994</v>
      </c>
      <c r="H117" s="12">
        <v>0.61625661710919999</v>
      </c>
      <c r="I117" s="12">
        <v>0.56912479253790005</v>
      </c>
      <c r="J117" s="12">
        <v>0.59642732570919998</v>
      </c>
      <c r="K117" s="12">
        <v>0.61601946577449995</v>
      </c>
      <c r="L117" s="12">
        <v>0.63019038721690002</v>
      </c>
      <c r="M117" s="12">
        <v>0.61433122150099995</v>
      </c>
      <c r="N117" s="12">
        <v>0.61001888562759998</v>
      </c>
      <c r="O117" s="12">
        <v>0.60267188694520002</v>
      </c>
      <c r="P117" s="12">
        <v>0.51870394747589998</v>
      </c>
      <c r="Q117" s="12">
        <v>0.60264783889350004</v>
      </c>
      <c r="R117" s="12">
        <v>0.5973561416723</v>
      </c>
      <c r="S117" s="12">
        <v>0.6078174073082</v>
      </c>
      <c r="T117" s="12">
        <v>0.66900170818939997</v>
      </c>
      <c r="U117" s="12">
        <v>0.75038315162450009</v>
      </c>
      <c r="V117" s="12">
        <v>0.67767553219419996</v>
      </c>
      <c r="W117" s="12">
        <v>0.57593720978599994</v>
      </c>
      <c r="X117" s="12">
        <v>0.57882308350309997</v>
      </c>
      <c r="Y117" s="12">
        <v>0.60640966268240004</v>
      </c>
      <c r="Z117" s="12">
        <v>0.66809625611629997</v>
      </c>
      <c r="AA117" s="12">
        <v>0.67306620230460001</v>
      </c>
      <c r="AB117" s="12">
        <v>0.19956256397210001</v>
      </c>
      <c r="AC117" s="12">
        <v>0.57508083337409999</v>
      </c>
      <c r="AD117" s="12">
        <v>0.57968552034999998</v>
      </c>
      <c r="AE117" s="12">
        <v>0.74889142565230005</v>
      </c>
      <c r="AF117" s="12">
        <v>0.80220098416989993</v>
      </c>
      <c r="AG117" s="12">
        <v>0.67530811260799994</v>
      </c>
      <c r="AH117" s="12">
        <v>0.69859118852660007</v>
      </c>
      <c r="AI117" s="12">
        <v>1</v>
      </c>
      <c r="AJ117" s="12">
        <v>0.85338469107029991</v>
      </c>
      <c r="AK117" s="12">
        <v>0.81666153950850007</v>
      </c>
      <c r="AL117" s="12">
        <v>0.56676881043039995</v>
      </c>
      <c r="AM117" s="12">
        <v>0.76333044409520001</v>
      </c>
      <c r="AN117" s="12">
        <v>0.61337160099450005</v>
      </c>
      <c r="AO117" s="12">
        <v>0.54883818171590004</v>
      </c>
      <c r="AP117" s="12">
        <v>0.6429345176622</v>
      </c>
      <c r="AQ117" s="12">
        <v>0.58838962029410002</v>
      </c>
      <c r="AR117" s="12">
        <v>0.69172674341939999</v>
      </c>
      <c r="AS117" s="8"/>
    </row>
    <row r="118" spans="1:45" x14ac:dyDescent="0.2">
      <c r="A118" s="23"/>
      <c r="B118" s="23"/>
      <c r="C118" s="23"/>
      <c r="D118" s="13">
        <v>825</v>
      </c>
      <c r="E118" s="13">
        <v>181</v>
      </c>
      <c r="F118" s="13">
        <v>211</v>
      </c>
      <c r="G118" s="13">
        <v>229</v>
      </c>
      <c r="H118" s="13">
        <v>204</v>
      </c>
      <c r="I118" s="13">
        <v>67</v>
      </c>
      <c r="J118" s="13">
        <v>120</v>
      </c>
      <c r="K118" s="13">
        <v>131</v>
      </c>
      <c r="L118" s="13">
        <v>186</v>
      </c>
      <c r="M118" s="13">
        <v>255</v>
      </c>
      <c r="N118" s="13">
        <v>463</v>
      </c>
      <c r="O118" s="13">
        <v>303</v>
      </c>
      <c r="P118" s="13">
        <v>176</v>
      </c>
      <c r="Q118" s="13">
        <v>76</v>
      </c>
      <c r="R118" s="13">
        <v>100</v>
      </c>
      <c r="S118" s="13">
        <v>113</v>
      </c>
      <c r="T118" s="13">
        <v>99</v>
      </c>
      <c r="U118" s="13">
        <v>42</v>
      </c>
      <c r="V118" s="13">
        <v>111</v>
      </c>
      <c r="W118" s="13">
        <v>178</v>
      </c>
      <c r="X118" s="13">
        <v>210</v>
      </c>
      <c r="Y118" s="13">
        <v>154</v>
      </c>
      <c r="Z118" s="13">
        <v>172</v>
      </c>
      <c r="AA118" s="13">
        <v>61</v>
      </c>
      <c r="AB118" s="13">
        <v>2</v>
      </c>
      <c r="AC118" s="13">
        <v>324</v>
      </c>
      <c r="AD118" s="13">
        <v>79</v>
      </c>
      <c r="AE118" s="13">
        <v>17</v>
      </c>
      <c r="AF118" s="13">
        <v>43</v>
      </c>
      <c r="AG118" s="13">
        <v>68</v>
      </c>
      <c r="AH118" s="13">
        <v>25</v>
      </c>
      <c r="AI118" s="13">
        <v>5</v>
      </c>
      <c r="AJ118" s="13">
        <v>13</v>
      </c>
      <c r="AK118" s="13">
        <v>2</v>
      </c>
      <c r="AL118" s="13">
        <v>207</v>
      </c>
      <c r="AM118" s="13">
        <v>2</v>
      </c>
      <c r="AN118" s="13">
        <v>39</v>
      </c>
      <c r="AO118" s="13">
        <v>167</v>
      </c>
      <c r="AP118" s="13">
        <v>314</v>
      </c>
      <c r="AQ118" s="13">
        <v>227</v>
      </c>
      <c r="AR118" s="13">
        <v>26</v>
      </c>
      <c r="AS118" s="8"/>
    </row>
    <row r="119" spans="1:45" x14ac:dyDescent="0.2">
      <c r="A119" s="23"/>
      <c r="B119" s="23"/>
      <c r="C119" s="23"/>
      <c r="D119" s="14" t="s">
        <v>128</v>
      </c>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8"/>
    </row>
    <row r="120" spans="1:45" x14ac:dyDescent="0.2">
      <c r="A120" s="27"/>
      <c r="B120" s="27"/>
      <c r="C120" s="24" t="s">
        <v>284</v>
      </c>
      <c r="D120" s="12">
        <v>0.15040849503689999</v>
      </c>
      <c r="E120" s="12">
        <v>0.18356551386869999</v>
      </c>
      <c r="F120" s="12">
        <v>0.15906489148870001</v>
      </c>
      <c r="G120" s="12">
        <v>0.10230735073699999</v>
      </c>
      <c r="H120" s="12">
        <v>0.16736540366319999</v>
      </c>
      <c r="I120" s="12">
        <v>0.14259247889560001</v>
      </c>
      <c r="J120" s="12">
        <v>0.147912333136</v>
      </c>
      <c r="K120" s="12">
        <v>0.14997435942840001</v>
      </c>
      <c r="L120" s="12">
        <v>0.13185752487729999</v>
      </c>
      <c r="M120" s="12">
        <v>0.16107434795889999</v>
      </c>
      <c r="N120" s="12">
        <v>0.1424682265519</v>
      </c>
      <c r="O120" s="12">
        <v>0.1521727471007</v>
      </c>
      <c r="P120" s="12">
        <v>0.1171838165317</v>
      </c>
      <c r="Q120" s="12">
        <v>0.12977209299010001</v>
      </c>
      <c r="R120" s="12">
        <v>0.14717795869030001</v>
      </c>
      <c r="S120" s="12">
        <v>0.16129884274590001</v>
      </c>
      <c r="T120" s="12">
        <v>0.14809227145910001</v>
      </c>
      <c r="U120" s="12">
        <v>0.131477249505</v>
      </c>
      <c r="V120" s="12">
        <v>0.23048143814370001</v>
      </c>
      <c r="W120" s="12">
        <v>0.12187709237990001</v>
      </c>
      <c r="X120" s="12">
        <v>0.11400770535180001</v>
      </c>
      <c r="Y120" s="12">
        <v>0.1677664157248</v>
      </c>
      <c r="Z120" s="12">
        <v>0.17340877144069999</v>
      </c>
      <c r="AA120" s="12">
        <v>0.21423801430030001</v>
      </c>
      <c r="AB120" s="12">
        <v>0.44135939868070001</v>
      </c>
      <c r="AC120" s="12">
        <v>0.1172193550467</v>
      </c>
      <c r="AD120" s="12">
        <v>0.19702101757150001</v>
      </c>
      <c r="AE120" s="12">
        <v>6.5178083187610009E-2</v>
      </c>
      <c r="AF120" s="12">
        <v>5.1148040183720003E-2</v>
      </c>
      <c r="AG120" s="12">
        <v>0.1282616435335</v>
      </c>
      <c r="AH120" s="12">
        <v>0.1037256235071</v>
      </c>
      <c r="AI120" s="12">
        <v>0</v>
      </c>
      <c r="AJ120" s="12">
        <v>0.14661530892970001</v>
      </c>
      <c r="AK120" s="12">
        <v>0.18333846049149999</v>
      </c>
      <c r="AL120" s="12">
        <v>0.2158694297806</v>
      </c>
      <c r="AM120" s="12">
        <v>0</v>
      </c>
      <c r="AN120" s="12">
        <v>0.14133244555050001</v>
      </c>
      <c r="AO120" s="12">
        <v>0.1704098767694</v>
      </c>
      <c r="AP120" s="12">
        <v>0.1214191791945</v>
      </c>
      <c r="AQ120" s="12">
        <v>0.17264626393240001</v>
      </c>
      <c r="AR120" s="12">
        <v>0.15233722625339999</v>
      </c>
      <c r="AS120" s="8"/>
    </row>
    <row r="121" spans="1:45" x14ac:dyDescent="0.2">
      <c r="A121" s="23"/>
      <c r="B121" s="23"/>
      <c r="C121" s="23"/>
      <c r="D121" s="13">
        <v>183</v>
      </c>
      <c r="E121" s="13">
        <v>43</v>
      </c>
      <c r="F121" s="13">
        <v>48</v>
      </c>
      <c r="G121" s="13">
        <v>42</v>
      </c>
      <c r="H121" s="13">
        <v>50</v>
      </c>
      <c r="I121" s="13">
        <v>12</v>
      </c>
      <c r="J121" s="13">
        <v>24</v>
      </c>
      <c r="K121" s="13">
        <v>26</v>
      </c>
      <c r="L121" s="13">
        <v>40</v>
      </c>
      <c r="M121" s="13">
        <v>61</v>
      </c>
      <c r="N121" s="13">
        <v>101</v>
      </c>
      <c r="O121" s="13">
        <v>63</v>
      </c>
      <c r="P121" s="13">
        <v>36</v>
      </c>
      <c r="Q121" s="13">
        <v>15</v>
      </c>
      <c r="R121" s="13">
        <v>21</v>
      </c>
      <c r="S121" s="13">
        <v>30</v>
      </c>
      <c r="T121" s="13">
        <v>24</v>
      </c>
      <c r="U121" s="13">
        <v>5</v>
      </c>
      <c r="V121" s="13">
        <v>27</v>
      </c>
      <c r="W121" s="13">
        <v>36</v>
      </c>
      <c r="X121" s="13">
        <v>41</v>
      </c>
      <c r="Y121" s="13">
        <v>30</v>
      </c>
      <c r="Z121" s="13">
        <v>39</v>
      </c>
      <c r="AA121" s="13">
        <v>17</v>
      </c>
      <c r="AB121" s="13">
        <v>4</v>
      </c>
      <c r="AC121" s="13">
        <v>61</v>
      </c>
      <c r="AD121" s="13">
        <v>17</v>
      </c>
      <c r="AE121" s="13">
        <v>3</v>
      </c>
      <c r="AF121" s="13">
        <v>3</v>
      </c>
      <c r="AG121" s="13">
        <v>14</v>
      </c>
      <c r="AH121" s="13">
        <v>5</v>
      </c>
      <c r="AI121" s="13">
        <v>0</v>
      </c>
      <c r="AJ121" s="13">
        <v>3</v>
      </c>
      <c r="AK121" s="13">
        <v>1</v>
      </c>
      <c r="AL121" s="13">
        <v>64</v>
      </c>
      <c r="AM121" s="13">
        <v>0</v>
      </c>
      <c r="AN121" s="13">
        <v>6</v>
      </c>
      <c r="AO121" s="13">
        <v>39</v>
      </c>
      <c r="AP121" s="13">
        <v>64</v>
      </c>
      <c r="AQ121" s="13">
        <v>52</v>
      </c>
      <c r="AR121" s="13">
        <v>6</v>
      </c>
      <c r="AS121" s="8"/>
    </row>
    <row r="122" spans="1:45" x14ac:dyDescent="0.2">
      <c r="A122" s="23"/>
      <c r="B122" s="23"/>
      <c r="C122" s="23"/>
      <c r="D122" s="14" t="s">
        <v>128</v>
      </c>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8"/>
    </row>
    <row r="123" spans="1:45" x14ac:dyDescent="0.2">
      <c r="A123" s="27"/>
      <c r="B123" s="27"/>
      <c r="C123" s="24" t="s">
        <v>285</v>
      </c>
      <c r="D123" s="12">
        <v>2.1068960418209999E-2</v>
      </c>
      <c r="E123" s="12">
        <v>6.2673985120090007E-3</v>
      </c>
      <c r="F123" s="12">
        <v>1.2789784772740001E-2</v>
      </c>
      <c r="G123" s="12">
        <v>2.4100404118790001E-2</v>
      </c>
      <c r="H123" s="12">
        <v>3.9943063994619998E-2</v>
      </c>
      <c r="I123" s="12">
        <v>4.3364323193459987E-2</v>
      </c>
      <c r="J123" s="12">
        <v>3.8872396821850001E-2</v>
      </c>
      <c r="K123" s="12">
        <v>2.135153044045E-2</v>
      </c>
      <c r="L123" s="12">
        <v>6.1003857200610002E-3</v>
      </c>
      <c r="M123" s="12">
        <v>3.8737756859100001E-3</v>
      </c>
      <c r="N123" s="12">
        <v>3.0312424950980001E-2</v>
      </c>
      <c r="O123" s="12">
        <v>1.2187535125300001E-2</v>
      </c>
      <c r="P123" s="12">
        <v>6.6612483100650004E-3</v>
      </c>
      <c r="Q123" s="12">
        <v>2.430976509363E-2</v>
      </c>
      <c r="R123" s="12">
        <v>3.03589022713E-3</v>
      </c>
      <c r="S123" s="12">
        <v>4.2815584234659997E-2</v>
      </c>
      <c r="T123" s="12">
        <v>4.1941802618409997E-2</v>
      </c>
      <c r="U123" s="12">
        <v>0</v>
      </c>
      <c r="V123" s="12">
        <v>1.5628730938149999E-2</v>
      </c>
      <c r="W123" s="12">
        <v>5.2757484830150006E-3</v>
      </c>
      <c r="X123" s="12">
        <v>7.51996891051E-3</v>
      </c>
      <c r="Y123" s="12">
        <v>5.1610812568279998E-2</v>
      </c>
      <c r="Z123" s="12">
        <v>2.8153059023730002E-2</v>
      </c>
      <c r="AA123" s="12">
        <v>2.3601589731080001E-2</v>
      </c>
      <c r="AB123" s="12">
        <v>0</v>
      </c>
      <c r="AC123" s="12">
        <v>7.8465861935820003E-3</v>
      </c>
      <c r="AD123" s="12">
        <v>1.0597050278399999E-2</v>
      </c>
      <c r="AE123" s="12">
        <v>3.7802108558809999E-2</v>
      </c>
      <c r="AF123" s="12">
        <v>0</v>
      </c>
      <c r="AG123" s="12">
        <v>8.8407428387579992E-3</v>
      </c>
      <c r="AH123" s="12">
        <v>1.246062582625E-2</v>
      </c>
      <c r="AI123" s="12">
        <v>0</v>
      </c>
      <c r="AJ123" s="12">
        <v>0</v>
      </c>
      <c r="AK123" s="12">
        <v>0</v>
      </c>
      <c r="AL123" s="12">
        <v>5.1926972126789997E-2</v>
      </c>
      <c r="AM123" s="12">
        <v>0</v>
      </c>
      <c r="AN123" s="12">
        <v>2.46019848269E-2</v>
      </c>
      <c r="AO123" s="12">
        <v>2.6412401132680001E-2</v>
      </c>
      <c r="AP123" s="12">
        <v>1.6215517028750001E-2</v>
      </c>
      <c r="AQ123" s="12">
        <v>2.147158318069E-2</v>
      </c>
      <c r="AR123" s="12">
        <v>1.0658636519110001E-2</v>
      </c>
      <c r="AS123" s="8"/>
    </row>
    <row r="124" spans="1:45" x14ac:dyDescent="0.2">
      <c r="A124" s="23"/>
      <c r="B124" s="23"/>
      <c r="C124" s="23"/>
      <c r="D124" s="13">
        <v>19</v>
      </c>
      <c r="E124" s="13">
        <v>2</v>
      </c>
      <c r="F124" s="13">
        <v>3</v>
      </c>
      <c r="G124" s="13">
        <v>7</v>
      </c>
      <c r="H124" s="13">
        <v>7</v>
      </c>
      <c r="I124" s="13">
        <v>4</v>
      </c>
      <c r="J124" s="13">
        <v>5</v>
      </c>
      <c r="K124" s="13">
        <v>3</v>
      </c>
      <c r="L124" s="13">
        <v>2</v>
      </c>
      <c r="M124" s="13">
        <v>2</v>
      </c>
      <c r="N124" s="13">
        <v>13</v>
      </c>
      <c r="O124" s="13">
        <v>4</v>
      </c>
      <c r="P124" s="13">
        <v>2</v>
      </c>
      <c r="Q124" s="13">
        <v>3</v>
      </c>
      <c r="R124" s="13">
        <v>1</v>
      </c>
      <c r="S124" s="13">
        <v>5</v>
      </c>
      <c r="T124" s="13">
        <v>2</v>
      </c>
      <c r="U124" s="13">
        <v>0</v>
      </c>
      <c r="V124" s="13">
        <v>3</v>
      </c>
      <c r="W124" s="13">
        <v>2</v>
      </c>
      <c r="X124" s="13">
        <v>3</v>
      </c>
      <c r="Y124" s="13">
        <v>7</v>
      </c>
      <c r="Z124" s="13">
        <v>4</v>
      </c>
      <c r="AA124" s="13">
        <v>1</v>
      </c>
      <c r="AB124" s="13">
        <v>0</v>
      </c>
      <c r="AC124" s="13">
        <v>4</v>
      </c>
      <c r="AD124" s="13">
        <v>1</v>
      </c>
      <c r="AE124" s="13">
        <v>1</v>
      </c>
      <c r="AF124" s="13">
        <v>0</v>
      </c>
      <c r="AG124" s="13">
        <v>1</v>
      </c>
      <c r="AH124" s="13">
        <v>1</v>
      </c>
      <c r="AI124" s="13">
        <v>0</v>
      </c>
      <c r="AJ124" s="13">
        <v>0</v>
      </c>
      <c r="AK124" s="13">
        <v>0</v>
      </c>
      <c r="AL124" s="13">
        <v>9</v>
      </c>
      <c r="AM124" s="13">
        <v>0</v>
      </c>
      <c r="AN124" s="13">
        <v>1</v>
      </c>
      <c r="AO124" s="13">
        <v>3</v>
      </c>
      <c r="AP124" s="13">
        <v>7</v>
      </c>
      <c r="AQ124" s="13">
        <v>4</v>
      </c>
      <c r="AR124" s="13">
        <v>1</v>
      </c>
      <c r="AS124" s="8"/>
    </row>
    <row r="125" spans="1:45" x14ac:dyDescent="0.2">
      <c r="A125" s="23"/>
      <c r="B125" s="23"/>
      <c r="C125" s="23"/>
      <c r="D125" s="14" t="s">
        <v>128</v>
      </c>
      <c r="E125" s="14"/>
      <c r="F125" s="14"/>
      <c r="G125" s="14"/>
      <c r="H125" s="14"/>
      <c r="I125" s="15" t="s">
        <v>137</v>
      </c>
      <c r="J125" s="15" t="s">
        <v>137</v>
      </c>
      <c r="K125" s="14"/>
      <c r="L125" s="14"/>
      <c r="M125" s="14"/>
      <c r="N125" s="14"/>
      <c r="O125" s="14"/>
      <c r="P125" s="14"/>
      <c r="Q125" s="14"/>
      <c r="R125" s="14"/>
      <c r="S125" s="15" t="s">
        <v>218</v>
      </c>
      <c r="T125" s="14"/>
      <c r="U125" s="14"/>
      <c r="V125" s="14"/>
      <c r="W125" s="14"/>
      <c r="X125" s="14"/>
      <c r="Y125" s="15" t="s">
        <v>133</v>
      </c>
      <c r="Z125" s="14"/>
      <c r="AA125" s="14"/>
      <c r="AB125" s="14"/>
      <c r="AC125" s="14"/>
      <c r="AD125" s="14"/>
      <c r="AE125" s="14"/>
      <c r="AF125" s="14"/>
      <c r="AG125" s="14"/>
      <c r="AH125" s="14"/>
      <c r="AI125" s="14"/>
      <c r="AJ125" s="14"/>
      <c r="AK125" s="14"/>
      <c r="AL125" s="15" t="s">
        <v>133</v>
      </c>
      <c r="AM125" s="14"/>
      <c r="AN125" s="14"/>
      <c r="AO125" s="14"/>
      <c r="AP125" s="14"/>
      <c r="AQ125" s="14"/>
      <c r="AR125" s="14"/>
      <c r="AS125" s="8"/>
    </row>
    <row r="126" spans="1:45" x14ac:dyDescent="0.2">
      <c r="A126" s="27"/>
      <c r="B126" s="27"/>
      <c r="C126" s="24" t="s">
        <v>141</v>
      </c>
      <c r="D126" s="12">
        <v>0.17147745545509999</v>
      </c>
      <c r="E126" s="12">
        <v>0.18983291238069999</v>
      </c>
      <c r="F126" s="12">
        <v>0.1718546762614</v>
      </c>
      <c r="G126" s="12">
        <v>0.1264077548558</v>
      </c>
      <c r="H126" s="12">
        <v>0.20730846765790001</v>
      </c>
      <c r="I126" s="12">
        <v>0.18595680208900001</v>
      </c>
      <c r="J126" s="12">
        <v>0.18678472995779999</v>
      </c>
      <c r="K126" s="12">
        <v>0.17132588986889999</v>
      </c>
      <c r="L126" s="12">
        <v>0.13795791059740001</v>
      </c>
      <c r="M126" s="12">
        <v>0.16494812364479999</v>
      </c>
      <c r="N126" s="12">
        <v>0.17278065150290001</v>
      </c>
      <c r="O126" s="12">
        <v>0.16436028222599999</v>
      </c>
      <c r="P126" s="12">
        <v>0.12384506484170001</v>
      </c>
      <c r="Q126" s="12">
        <v>0.15408185808370001</v>
      </c>
      <c r="R126" s="12">
        <v>0.1502138489174</v>
      </c>
      <c r="S126" s="12">
        <v>0.20411442698060001</v>
      </c>
      <c r="T126" s="12">
        <v>0.1900340740775</v>
      </c>
      <c r="U126" s="12">
        <v>0.131477249505</v>
      </c>
      <c r="V126" s="12">
        <v>0.2461101690819</v>
      </c>
      <c r="W126" s="12">
        <v>0.12715284086289999</v>
      </c>
      <c r="X126" s="12">
        <v>0.1215276742623</v>
      </c>
      <c r="Y126" s="12">
        <v>0.2193772282931</v>
      </c>
      <c r="Z126" s="12">
        <v>0.20156183046439999</v>
      </c>
      <c r="AA126" s="12">
        <v>0.2378396040314</v>
      </c>
      <c r="AB126" s="12">
        <v>0.44135939868070001</v>
      </c>
      <c r="AC126" s="12">
        <v>0.12506594124020001</v>
      </c>
      <c r="AD126" s="12">
        <v>0.2076180678499</v>
      </c>
      <c r="AE126" s="12">
        <v>0.1029801917464</v>
      </c>
      <c r="AF126" s="12">
        <v>5.1148040183720003E-2</v>
      </c>
      <c r="AG126" s="12">
        <v>0.13710238637220001</v>
      </c>
      <c r="AH126" s="12">
        <v>0.1161862493333</v>
      </c>
      <c r="AI126" s="12">
        <v>0</v>
      </c>
      <c r="AJ126" s="12">
        <v>0.14661530892970001</v>
      </c>
      <c r="AK126" s="12">
        <v>0.18333846049149999</v>
      </c>
      <c r="AL126" s="12">
        <v>0.26779640190740001</v>
      </c>
      <c r="AM126" s="12">
        <v>0</v>
      </c>
      <c r="AN126" s="12">
        <v>0.16593443037739999</v>
      </c>
      <c r="AO126" s="12">
        <v>0.19682227790199999</v>
      </c>
      <c r="AP126" s="12">
        <v>0.13763469622319999</v>
      </c>
      <c r="AQ126" s="12">
        <v>0.19411784711310001</v>
      </c>
      <c r="AR126" s="12">
        <v>0.1629958627725</v>
      </c>
      <c r="AS126" s="8"/>
    </row>
    <row r="127" spans="1:45" x14ac:dyDescent="0.2">
      <c r="A127" s="23"/>
      <c r="B127" s="23"/>
      <c r="C127" s="23"/>
      <c r="D127" s="13">
        <v>202</v>
      </c>
      <c r="E127" s="13">
        <v>45</v>
      </c>
      <c r="F127" s="13">
        <v>51</v>
      </c>
      <c r="G127" s="13">
        <v>49</v>
      </c>
      <c r="H127" s="13">
        <v>57</v>
      </c>
      <c r="I127" s="13">
        <v>16</v>
      </c>
      <c r="J127" s="13">
        <v>29</v>
      </c>
      <c r="K127" s="13">
        <v>29</v>
      </c>
      <c r="L127" s="13">
        <v>42</v>
      </c>
      <c r="M127" s="13">
        <v>63</v>
      </c>
      <c r="N127" s="13">
        <v>114</v>
      </c>
      <c r="O127" s="13">
        <v>67</v>
      </c>
      <c r="P127" s="13">
        <v>38</v>
      </c>
      <c r="Q127" s="13">
        <v>18</v>
      </c>
      <c r="R127" s="13">
        <v>22</v>
      </c>
      <c r="S127" s="13">
        <v>35</v>
      </c>
      <c r="T127" s="13">
        <v>26</v>
      </c>
      <c r="U127" s="13">
        <v>5</v>
      </c>
      <c r="V127" s="13">
        <v>30</v>
      </c>
      <c r="W127" s="13">
        <v>38</v>
      </c>
      <c r="X127" s="13">
        <v>44</v>
      </c>
      <c r="Y127" s="13">
        <v>37</v>
      </c>
      <c r="Z127" s="13">
        <v>43</v>
      </c>
      <c r="AA127" s="13">
        <v>18</v>
      </c>
      <c r="AB127" s="13">
        <v>4</v>
      </c>
      <c r="AC127" s="13">
        <v>65</v>
      </c>
      <c r="AD127" s="13">
        <v>18</v>
      </c>
      <c r="AE127" s="13">
        <v>4</v>
      </c>
      <c r="AF127" s="13">
        <v>3</v>
      </c>
      <c r="AG127" s="13">
        <v>15</v>
      </c>
      <c r="AH127" s="13">
        <v>6</v>
      </c>
      <c r="AI127" s="13">
        <v>0</v>
      </c>
      <c r="AJ127" s="13">
        <v>3</v>
      </c>
      <c r="AK127" s="13">
        <v>1</v>
      </c>
      <c r="AL127" s="13">
        <v>73</v>
      </c>
      <c r="AM127" s="13">
        <v>0</v>
      </c>
      <c r="AN127" s="13">
        <v>7</v>
      </c>
      <c r="AO127" s="13">
        <v>42</v>
      </c>
      <c r="AP127" s="13">
        <v>71</v>
      </c>
      <c r="AQ127" s="13">
        <v>56</v>
      </c>
      <c r="AR127" s="13">
        <v>7</v>
      </c>
      <c r="AS127" s="8"/>
    </row>
    <row r="128" spans="1:45" x14ac:dyDescent="0.2">
      <c r="A128" s="23"/>
      <c r="B128" s="23"/>
      <c r="C128" s="23"/>
      <c r="D128" s="14" t="s">
        <v>128</v>
      </c>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5" t="s">
        <v>297</v>
      </c>
      <c r="AM128" s="14"/>
      <c r="AN128" s="14"/>
      <c r="AO128" s="14"/>
      <c r="AP128" s="14"/>
      <c r="AQ128" s="14"/>
      <c r="AR128" s="14"/>
      <c r="AS128" s="8"/>
    </row>
    <row r="129" spans="1:45" x14ac:dyDescent="0.2">
      <c r="A129" s="27"/>
      <c r="B129" s="27"/>
      <c r="C129" s="24" t="s">
        <v>67</v>
      </c>
      <c r="D129" s="12">
        <v>1</v>
      </c>
      <c r="E129" s="12">
        <v>1</v>
      </c>
      <c r="F129" s="12">
        <v>1</v>
      </c>
      <c r="G129" s="12">
        <v>1</v>
      </c>
      <c r="H129" s="12">
        <v>1</v>
      </c>
      <c r="I129" s="12">
        <v>1</v>
      </c>
      <c r="J129" s="12">
        <v>1</v>
      </c>
      <c r="K129" s="12">
        <v>1</v>
      </c>
      <c r="L129" s="12">
        <v>1</v>
      </c>
      <c r="M129" s="12">
        <v>1</v>
      </c>
      <c r="N129" s="12">
        <v>1</v>
      </c>
      <c r="O129" s="12">
        <v>1</v>
      </c>
      <c r="P129" s="12">
        <v>1</v>
      </c>
      <c r="Q129" s="12">
        <v>1</v>
      </c>
      <c r="R129" s="12">
        <v>1</v>
      </c>
      <c r="S129" s="12">
        <v>1</v>
      </c>
      <c r="T129" s="12">
        <v>1</v>
      </c>
      <c r="U129" s="12">
        <v>1</v>
      </c>
      <c r="V129" s="12">
        <v>1</v>
      </c>
      <c r="W129" s="12">
        <v>1</v>
      </c>
      <c r="X129" s="12">
        <v>1</v>
      </c>
      <c r="Y129" s="12">
        <v>1</v>
      </c>
      <c r="Z129" s="12">
        <v>1</v>
      </c>
      <c r="AA129" s="12">
        <v>1</v>
      </c>
      <c r="AB129" s="12">
        <v>1</v>
      </c>
      <c r="AC129" s="12">
        <v>1</v>
      </c>
      <c r="AD129" s="12">
        <v>1</v>
      </c>
      <c r="AE129" s="12">
        <v>1</v>
      </c>
      <c r="AF129" s="12">
        <v>1</v>
      </c>
      <c r="AG129" s="12">
        <v>1</v>
      </c>
      <c r="AH129" s="12">
        <v>1</v>
      </c>
      <c r="AI129" s="12">
        <v>1</v>
      </c>
      <c r="AJ129" s="12">
        <v>1</v>
      </c>
      <c r="AK129" s="12">
        <v>1</v>
      </c>
      <c r="AL129" s="12">
        <v>1</v>
      </c>
      <c r="AM129" s="12">
        <v>1</v>
      </c>
      <c r="AN129" s="12">
        <v>1</v>
      </c>
      <c r="AO129" s="12">
        <v>1</v>
      </c>
      <c r="AP129" s="12">
        <v>1</v>
      </c>
      <c r="AQ129" s="12">
        <v>1</v>
      </c>
      <c r="AR129" s="12">
        <v>1</v>
      </c>
      <c r="AS129" s="8"/>
    </row>
    <row r="130" spans="1:45" x14ac:dyDescent="0.2">
      <c r="A130" s="23"/>
      <c r="B130" s="23"/>
      <c r="C130" s="23"/>
      <c r="D130" s="13">
        <v>1298</v>
      </c>
      <c r="E130" s="13">
        <v>277</v>
      </c>
      <c r="F130" s="13">
        <v>346</v>
      </c>
      <c r="G130" s="13">
        <v>362</v>
      </c>
      <c r="H130" s="13">
        <v>313</v>
      </c>
      <c r="I130" s="13">
        <v>105</v>
      </c>
      <c r="J130" s="13">
        <v>192</v>
      </c>
      <c r="K130" s="13">
        <v>199</v>
      </c>
      <c r="L130" s="13">
        <v>284</v>
      </c>
      <c r="M130" s="13">
        <v>406</v>
      </c>
      <c r="N130" s="13">
        <v>722</v>
      </c>
      <c r="O130" s="13">
        <v>477</v>
      </c>
      <c r="P130" s="13">
        <v>308</v>
      </c>
      <c r="Q130" s="13">
        <v>125</v>
      </c>
      <c r="R130" s="13">
        <v>159</v>
      </c>
      <c r="S130" s="13">
        <v>183</v>
      </c>
      <c r="T130" s="13">
        <v>141</v>
      </c>
      <c r="U130" s="13">
        <v>54</v>
      </c>
      <c r="V130" s="13">
        <v>156</v>
      </c>
      <c r="W130" s="13">
        <v>290</v>
      </c>
      <c r="X130" s="13">
        <v>354</v>
      </c>
      <c r="Y130" s="13">
        <v>228</v>
      </c>
      <c r="Z130" s="13">
        <v>249</v>
      </c>
      <c r="AA130" s="13">
        <v>87</v>
      </c>
      <c r="AB130" s="13">
        <v>9</v>
      </c>
      <c r="AC130" s="13">
        <v>538</v>
      </c>
      <c r="AD130" s="13">
        <v>124</v>
      </c>
      <c r="AE130" s="13">
        <v>25</v>
      </c>
      <c r="AF130" s="13">
        <v>53</v>
      </c>
      <c r="AG130" s="13">
        <v>100</v>
      </c>
      <c r="AH130" s="13">
        <v>34</v>
      </c>
      <c r="AI130" s="13">
        <v>5</v>
      </c>
      <c r="AJ130" s="13">
        <v>16</v>
      </c>
      <c r="AK130" s="13">
        <v>3</v>
      </c>
      <c r="AL130" s="13">
        <v>332</v>
      </c>
      <c r="AM130" s="13">
        <v>3</v>
      </c>
      <c r="AN130" s="13">
        <v>60</v>
      </c>
      <c r="AO130" s="13">
        <v>260</v>
      </c>
      <c r="AP130" s="13">
        <v>495</v>
      </c>
      <c r="AQ130" s="13">
        <v>359</v>
      </c>
      <c r="AR130" s="13">
        <v>36</v>
      </c>
      <c r="AS130" s="8"/>
    </row>
    <row r="131" spans="1:45" x14ac:dyDescent="0.2">
      <c r="A131" s="23"/>
      <c r="B131" s="23"/>
      <c r="C131" s="23"/>
      <c r="D131" s="14" t="s">
        <v>128</v>
      </c>
      <c r="E131" s="14" t="s">
        <v>128</v>
      </c>
      <c r="F131" s="14" t="s">
        <v>128</v>
      </c>
      <c r="G131" s="14" t="s">
        <v>128</v>
      </c>
      <c r="H131" s="14" t="s">
        <v>128</v>
      </c>
      <c r="I131" s="14" t="s">
        <v>128</v>
      </c>
      <c r="J131" s="14" t="s">
        <v>128</v>
      </c>
      <c r="K131" s="14" t="s">
        <v>128</v>
      </c>
      <c r="L131" s="14" t="s">
        <v>128</v>
      </c>
      <c r="M131" s="14" t="s">
        <v>128</v>
      </c>
      <c r="N131" s="14" t="s">
        <v>128</v>
      </c>
      <c r="O131" s="14" t="s">
        <v>128</v>
      </c>
      <c r="P131" s="14" t="s">
        <v>128</v>
      </c>
      <c r="Q131" s="14" t="s">
        <v>128</v>
      </c>
      <c r="R131" s="14" t="s">
        <v>128</v>
      </c>
      <c r="S131" s="14" t="s">
        <v>128</v>
      </c>
      <c r="T131" s="14" t="s">
        <v>128</v>
      </c>
      <c r="U131" s="14" t="s">
        <v>128</v>
      </c>
      <c r="V131" s="14" t="s">
        <v>128</v>
      </c>
      <c r="W131" s="14" t="s">
        <v>128</v>
      </c>
      <c r="X131" s="14" t="s">
        <v>128</v>
      </c>
      <c r="Y131" s="14" t="s">
        <v>128</v>
      </c>
      <c r="Z131" s="14" t="s">
        <v>128</v>
      </c>
      <c r="AA131" s="14" t="s">
        <v>128</v>
      </c>
      <c r="AB131" s="14" t="s">
        <v>128</v>
      </c>
      <c r="AC131" s="14" t="s">
        <v>128</v>
      </c>
      <c r="AD131" s="14" t="s">
        <v>128</v>
      </c>
      <c r="AE131" s="14" t="s">
        <v>128</v>
      </c>
      <c r="AF131" s="14" t="s">
        <v>128</v>
      </c>
      <c r="AG131" s="14" t="s">
        <v>128</v>
      </c>
      <c r="AH131" s="14" t="s">
        <v>128</v>
      </c>
      <c r="AI131" s="14" t="s">
        <v>128</v>
      </c>
      <c r="AJ131" s="14" t="s">
        <v>128</v>
      </c>
      <c r="AK131" s="14" t="s">
        <v>128</v>
      </c>
      <c r="AL131" s="14" t="s">
        <v>128</v>
      </c>
      <c r="AM131" s="14" t="s">
        <v>128</v>
      </c>
      <c r="AN131" s="14" t="s">
        <v>128</v>
      </c>
      <c r="AO131" s="14" t="s">
        <v>128</v>
      </c>
      <c r="AP131" s="14" t="s">
        <v>128</v>
      </c>
      <c r="AQ131" s="14" t="s">
        <v>128</v>
      </c>
      <c r="AR131" s="14" t="s">
        <v>128</v>
      </c>
      <c r="AS131" s="8"/>
    </row>
    <row r="132" spans="1:45" x14ac:dyDescent="0.2">
      <c r="A132" s="27"/>
      <c r="B132" s="24" t="s">
        <v>273</v>
      </c>
      <c r="C132" s="24" t="s">
        <v>127</v>
      </c>
      <c r="D132" s="12">
        <v>0.74297065765620007</v>
      </c>
      <c r="E132" s="12">
        <v>0.74082366469460004</v>
      </c>
      <c r="F132" s="12">
        <v>0.69974707420000004</v>
      </c>
      <c r="G132" s="12">
        <v>0.78830586131749991</v>
      </c>
      <c r="H132" s="12">
        <v>0.74108546629030003</v>
      </c>
      <c r="I132" s="12">
        <v>0.70940400203760001</v>
      </c>
      <c r="J132" s="12">
        <v>0.66508877922330001</v>
      </c>
      <c r="K132" s="12">
        <v>0.77494709917009996</v>
      </c>
      <c r="L132" s="12">
        <v>0.78702657316840008</v>
      </c>
      <c r="M132" s="12">
        <v>0.77685177866550004</v>
      </c>
      <c r="N132" s="12">
        <v>0.73154269305910002</v>
      </c>
      <c r="O132" s="12">
        <v>0.75242748565319995</v>
      </c>
      <c r="P132" s="12">
        <v>0.78324450496820008</v>
      </c>
      <c r="Q132" s="12">
        <v>0.83030817195249995</v>
      </c>
      <c r="R132" s="12">
        <v>0.74300602292820006</v>
      </c>
      <c r="S132" s="12">
        <v>0.65607817957629999</v>
      </c>
      <c r="T132" s="12">
        <v>0.69615742532940006</v>
      </c>
      <c r="U132" s="12">
        <v>0.83516095500950005</v>
      </c>
      <c r="V132" s="12">
        <v>0.69996256920830002</v>
      </c>
      <c r="W132" s="12">
        <v>0.79265505649619994</v>
      </c>
      <c r="X132" s="12">
        <v>0.75246326713459988</v>
      </c>
      <c r="Y132" s="12">
        <v>0.7159449312188001</v>
      </c>
      <c r="Z132" s="12">
        <v>0.70897584537710001</v>
      </c>
      <c r="AA132" s="12">
        <v>0.72764548057290002</v>
      </c>
      <c r="AB132" s="12">
        <v>0.40379231579559999</v>
      </c>
      <c r="AC132" s="12">
        <v>0.79310257103650006</v>
      </c>
      <c r="AD132" s="12">
        <v>0.67348036186409999</v>
      </c>
      <c r="AE132" s="12">
        <v>0.68322748755850005</v>
      </c>
      <c r="AF132" s="12">
        <v>0.64288970544799995</v>
      </c>
      <c r="AG132" s="12">
        <v>0.76361303519730006</v>
      </c>
      <c r="AH132" s="12">
        <v>0.8407562982461001</v>
      </c>
      <c r="AI132" s="12">
        <v>0.94974223937369995</v>
      </c>
      <c r="AJ132" s="12">
        <v>0.56419469309430004</v>
      </c>
      <c r="AK132" s="12">
        <v>1</v>
      </c>
      <c r="AL132" s="12">
        <v>0.68650652685140001</v>
      </c>
      <c r="AM132" s="12">
        <v>1</v>
      </c>
      <c r="AN132" s="12">
        <v>0.76290902190089993</v>
      </c>
      <c r="AO132" s="12">
        <v>0.69250108441280001</v>
      </c>
      <c r="AP132" s="12">
        <v>0.77395158104700001</v>
      </c>
      <c r="AQ132" s="12">
        <v>0.73286121282859995</v>
      </c>
      <c r="AR132" s="12">
        <v>0.73344326843910002</v>
      </c>
      <c r="AS132" s="8"/>
    </row>
    <row r="133" spans="1:45" x14ac:dyDescent="0.2">
      <c r="A133" s="23"/>
      <c r="B133" s="23"/>
      <c r="C133" s="23"/>
      <c r="D133" s="13">
        <v>972</v>
      </c>
      <c r="E133" s="13">
        <v>206</v>
      </c>
      <c r="F133" s="13">
        <v>250</v>
      </c>
      <c r="G133" s="13">
        <v>278</v>
      </c>
      <c r="H133" s="13">
        <v>238</v>
      </c>
      <c r="I133" s="13">
        <v>75</v>
      </c>
      <c r="J133" s="13">
        <v>135</v>
      </c>
      <c r="K133" s="13">
        <v>153</v>
      </c>
      <c r="L133" s="13">
        <v>218</v>
      </c>
      <c r="M133" s="13">
        <v>314</v>
      </c>
      <c r="N133" s="13">
        <v>537</v>
      </c>
      <c r="O133" s="13">
        <v>361</v>
      </c>
      <c r="P133" s="13">
        <v>241</v>
      </c>
      <c r="Q133" s="13">
        <v>101</v>
      </c>
      <c r="R133" s="13">
        <v>123</v>
      </c>
      <c r="S133" s="13">
        <v>126</v>
      </c>
      <c r="T133" s="13">
        <v>96</v>
      </c>
      <c r="U133" s="13">
        <v>43</v>
      </c>
      <c r="V133" s="13">
        <v>109</v>
      </c>
      <c r="W133" s="13">
        <v>229</v>
      </c>
      <c r="X133" s="13">
        <v>274</v>
      </c>
      <c r="Y133" s="13">
        <v>168</v>
      </c>
      <c r="Z133" s="13">
        <v>177</v>
      </c>
      <c r="AA133" s="13">
        <v>59</v>
      </c>
      <c r="AB133" s="13">
        <v>4</v>
      </c>
      <c r="AC133" s="13">
        <v>433</v>
      </c>
      <c r="AD133" s="13">
        <v>91</v>
      </c>
      <c r="AE133" s="13">
        <v>18</v>
      </c>
      <c r="AF133" s="13">
        <v>34</v>
      </c>
      <c r="AG133" s="13">
        <v>75</v>
      </c>
      <c r="AH133" s="13">
        <v>27</v>
      </c>
      <c r="AI133" s="13">
        <v>4</v>
      </c>
      <c r="AJ133" s="13">
        <v>9</v>
      </c>
      <c r="AK133" s="13">
        <v>3</v>
      </c>
      <c r="AL133" s="13">
        <v>225</v>
      </c>
      <c r="AM133" s="13">
        <v>3</v>
      </c>
      <c r="AN133" s="13">
        <v>46</v>
      </c>
      <c r="AO133" s="13">
        <v>188</v>
      </c>
      <c r="AP133" s="13">
        <v>374</v>
      </c>
      <c r="AQ133" s="13">
        <v>273</v>
      </c>
      <c r="AR133" s="13">
        <v>25</v>
      </c>
      <c r="AS133" s="8"/>
    </row>
    <row r="134" spans="1:45" x14ac:dyDescent="0.2">
      <c r="A134" s="23"/>
      <c r="B134" s="23"/>
      <c r="C134" s="23"/>
      <c r="D134" s="14" t="s">
        <v>128</v>
      </c>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8"/>
    </row>
    <row r="135" spans="1:45" x14ac:dyDescent="0.2">
      <c r="A135" s="27"/>
      <c r="B135" s="27"/>
      <c r="C135" s="24" t="s">
        <v>279</v>
      </c>
      <c r="D135" s="12">
        <v>0.1446895008537</v>
      </c>
      <c r="E135" s="12">
        <v>0.18062705214649999</v>
      </c>
      <c r="F135" s="12">
        <v>0.1689213565404</v>
      </c>
      <c r="G135" s="12">
        <v>0.1190976083552</v>
      </c>
      <c r="H135" s="12">
        <v>0.1151578243642</v>
      </c>
      <c r="I135" s="12">
        <v>0.14346804965900001</v>
      </c>
      <c r="J135" s="12">
        <v>0.12975788364589999</v>
      </c>
      <c r="K135" s="12">
        <v>8.4626080324150005E-2</v>
      </c>
      <c r="L135" s="12">
        <v>0.16140485129650001</v>
      </c>
      <c r="M135" s="12">
        <v>0.15779884447029999</v>
      </c>
      <c r="N135" s="12">
        <v>0.1573186843097</v>
      </c>
      <c r="O135" s="12">
        <v>0.11783071850559999</v>
      </c>
      <c r="P135" s="12">
        <v>0.21749164519290001</v>
      </c>
      <c r="Q135" s="12">
        <v>0.15732190766740001</v>
      </c>
      <c r="R135" s="12">
        <v>0.15217906989419999</v>
      </c>
      <c r="S135" s="12">
        <v>0.1312107751511</v>
      </c>
      <c r="T135" s="12">
        <v>6.6039904137149996E-2</v>
      </c>
      <c r="U135" s="12">
        <v>3.3931907652819997E-2</v>
      </c>
      <c r="V135" s="12">
        <v>7.5360707131120003E-2</v>
      </c>
      <c r="W135" s="12">
        <v>0.2219673398583</v>
      </c>
      <c r="X135" s="12">
        <v>0.14850734764490001</v>
      </c>
      <c r="Y135" s="12">
        <v>0.1233176892279</v>
      </c>
      <c r="Z135" s="12">
        <v>5.3703615854500002E-2</v>
      </c>
      <c r="AA135" s="12">
        <v>9.5439286994949996E-2</v>
      </c>
      <c r="AB135" s="12">
        <v>0.1079788672443</v>
      </c>
      <c r="AC135" s="12">
        <v>0.1460403996879</v>
      </c>
      <c r="AD135" s="12">
        <v>0.1212844898721</v>
      </c>
      <c r="AE135" s="12">
        <v>0.1436244490113</v>
      </c>
      <c r="AF135" s="12">
        <v>0.13963790155700001</v>
      </c>
      <c r="AG135" s="12">
        <v>0.1149189932955</v>
      </c>
      <c r="AH135" s="12">
        <v>0.15094548682190001</v>
      </c>
      <c r="AI135" s="12">
        <v>0.16973422008940001</v>
      </c>
      <c r="AJ135" s="12">
        <v>0.10279902289200001</v>
      </c>
      <c r="AK135" s="12">
        <v>0</v>
      </c>
      <c r="AL135" s="12">
        <v>0.1386775493313</v>
      </c>
      <c r="AM135" s="12">
        <v>0</v>
      </c>
      <c r="AN135" s="12">
        <v>0.1104837023894</v>
      </c>
      <c r="AO135" s="12">
        <v>0.16369313655010001</v>
      </c>
      <c r="AP135" s="12">
        <v>0.13561429054829999</v>
      </c>
      <c r="AQ135" s="12">
        <v>0.12168660985800001</v>
      </c>
      <c r="AR135" s="12">
        <v>0.14545834081690001</v>
      </c>
      <c r="AS135" s="8"/>
    </row>
    <row r="136" spans="1:45" x14ac:dyDescent="0.2">
      <c r="A136" s="23"/>
      <c r="B136" s="23"/>
      <c r="C136" s="23"/>
      <c r="D136" s="13">
        <v>194</v>
      </c>
      <c r="E136" s="13">
        <v>49</v>
      </c>
      <c r="F136" s="13">
        <v>58</v>
      </c>
      <c r="G136" s="13">
        <v>48</v>
      </c>
      <c r="H136" s="13">
        <v>39</v>
      </c>
      <c r="I136" s="13">
        <v>13</v>
      </c>
      <c r="J136" s="13">
        <v>26</v>
      </c>
      <c r="K136" s="13">
        <v>20</v>
      </c>
      <c r="L136" s="13">
        <v>43</v>
      </c>
      <c r="M136" s="13">
        <v>67</v>
      </c>
      <c r="N136" s="13">
        <v>110</v>
      </c>
      <c r="O136" s="13">
        <v>60</v>
      </c>
      <c r="P136" s="13">
        <v>66</v>
      </c>
      <c r="Q136" s="13">
        <v>22</v>
      </c>
      <c r="R136" s="13">
        <v>25</v>
      </c>
      <c r="S136" s="13">
        <v>25</v>
      </c>
      <c r="T136" s="13">
        <v>11</v>
      </c>
      <c r="U136" s="13">
        <v>3</v>
      </c>
      <c r="V136" s="13">
        <v>11</v>
      </c>
      <c r="W136" s="13">
        <v>61</v>
      </c>
      <c r="X136" s="13">
        <v>58</v>
      </c>
      <c r="Y136" s="13">
        <v>28</v>
      </c>
      <c r="Z136" s="13">
        <v>17</v>
      </c>
      <c r="AA136" s="13">
        <v>7</v>
      </c>
      <c r="AB136" s="13">
        <v>1</v>
      </c>
      <c r="AC136" s="13">
        <v>93</v>
      </c>
      <c r="AD136" s="13">
        <v>17</v>
      </c>
      <c r="AE136" s="13">
        <v>4</v>
      </c>
      <c r="AF136" s="13">
        <v>5</v>
      </c>
      <c r="AG136" s="13">
        <v>10</v>
      </c>
      <c r="AH136" s="13">
        <v>3</v>
      </c>
      <c r="AI136" s="13">
        <v>2</v>
      </c>
      <c r="AJ136" s="13">
        <v>1</v>
      </c>
      <c r="AK136" s="13">
        <v>0</v>
      </c>
      <c r="AL136" s="13">
        <v>42</v>
      </c>
      <c r="AM136" s="13">
        <v>0</v>
      </c>
      <c r="AN136" s="13">
        <v>8</v>
      </c>
      <c r="AO136" s="13">
        <v>47</v>
      </c>
      <c r="AP136" s="13">
        <v>66</v>
      </c>
      <c r="AQ136" s="13">
        <v>47</v>
      </c>
      <c r="AR136" s="13">
        <v>4</v>
      </c>
      <c r="AS136" s="8"/>
    </row>
    <row r="137" spans="1:45" x14ac:dyDescent="0.2">
      <c r="A137" s="23"/>
      <c r="B137" s="23"/>
      <c r="C137" s="23"/>
      <c r="D137" s="14" t="s">
        <v>128</v>
      </c>
      <c r="E137" s="14"/>
      <c r="F137" s="14"/>
      <c r="G137" s="14"/>
      <c r="H137" s="14"/>
      <c r="I137" s="14"/>
      <c r="J137" s="14"/>
      <c r="K137" s="14"/>
      <c r="L137" s="14"/>
      <c r="M137" s="14"/>
      <c r="N137" s="14"/>
      <c r="O137" s="14"/>
      <c r="P137" s="15" t="s">
        <v>281</v>
      </c>
      <c r="Q137" s="14"/>
      <c r="R137" s="14"/>
      <c r="S137" s="14"/>
      <c r="T137" s="14"/>
      <c r="U137" s="14"/>
      <c r="V137" s="14"/>
      <c r="W137" s="15" t="s">
        <v>164</v>
      </c>
      <c r="X137" s="15" t="s">
        <v>132</v>
      </c>
      <c r="Y137" s="14"/>
      <c r="Z137" s="14"/>
      <c r="AA137" s="14"/>
      <c r="AB137" s="14"/>
      <c r="AC137" s="14"/>
      <c r="AD137" s="14"/>
      <c r="AE137" s="14"/>
      <c r="AF137" s="14"/>
      <c r="AG137" s="14"/>
      <c r="AH137" s="14"/>
      <c r="AI137" s="14"/>
      <c r="AJ137" s="14"/>
      <c r="AK137" s="14"/>
      <c r="AL137" s="14"/>
      <c r="AM137" s="14"/>
      <c r="AN137" s="14"/>
      <c r="AO137" s="14"/>
      <c r="AP137" s="14"/>
      <c r="AQ137" s="14"/>
      <c r="AR137" s="14"/>
      <c r="AS137" s="8"/>
    </row>
    <row r="138" spans="1:45" x14ac:dyDescent="0.2">
      <c r="A138" s="27"/>
      <c r="B138" s="27"/>
      <c r="C138" s="24" t="s">
        <v>283</v>
      </c>
      <c r="D138" s="12">
        <v>0.59828115680250005</v>
      </c>
      <c r="E138" s="12">
        <v>0.56019661254810005</v>
      </c>
      <c r="F138" s="12">
        <v>0.53082571765959996</v>
      </c>
      <c r="G138" s="12">
        <v>0.66920825296230002</v>
      </c>
      <c r="H138" s="12">
        <v>0.62592764192609995</v>
      </c>
      <c r="I138" s="12">
        <v>0.56593595237860006</v>
      </c>
      <c r="J138" s="12">
        <v>0.53533089557739999</v>
      </c>
      <c r="K138" s="12">
        <v>0.69032101884599995</v>
      </c>
      <c r="L138" s="12">
        <v>0.62562172187190002</v>
      </c>
      <c r="M138" s="12">
        <v>0.61905293419529994</v>
      </c>
      <c r="N138" s="12">
        <v>0.57422400874940005</v>
      </c>
      <c r="O138" s="12">
        <v>0.63459676714760005</v>
      </c>
      <c r="P138" s="12">
        <v>0.56575285977529999</v>
      </c>
      <c r="Q138" s="12">
        <v>0.6729862642851</v>
      </c>
      <c r="R138" s="12">
        <v>0.59082695303400001</v>
      </c>
      <c r="S138" s="12">
        <v>0.52486740442519997</v>
      </c>
      <c r="T138" s="12">
        <v>0.63011752119219999</v>
      </c>
      <c r="U138" s="12">
        <v>0.80122904735670009</v>
      </c>
      <c r="V138" s="12">
        <v>0.62460186207720003</v>
      </c>
      <c r="W138" s="12">
        <v>0.57068771663790008</v>
      </c>
      <c r="X138" s="12">
        <v>0.60395591948969995</v>
      </c>
      <c r="Y138" s="12">
        <v>0.5926272419909</v>
      </c>
      <c r="Z138" s="12">
        <v>0.6552722295226</v>
      </c>
      <c r="AA138" s="12">
        <v>0.63220619357800001</v>
      </c>
      <c r="AB138" s="12">
        <v>0.29581344855129998</v>
      </c>
      <c r="AC138" s="12">
        <v>0.64706217134849997</v>
      </c>
      <c r="AD138" s="12">
        <v>0.55219587199200004</v>
      </c>
      <c r="AE138" s="12">
        <v>0.53960303854720004</v>
      </c>
      <c r="AF138" s="12">
        <v>0.50325180389099999</v>
      </c>
      <c r="AG138" s="12">
        <v>0.64869404190180002</v>
      </c>
      <c r="AH138" s="12">
        <v>0.68981081142419998</v>
      </c>
      <c r="AI138" s="12">
        <v>0.78000801928429997</v>
      </c>
      <c r="AJ138" s="12">
        <v>0.46139567020229999</v>
      </c>
      <c r="AK138" s="12">
        <v>1</v>
      </c>
      <c r="AL138" s="12">
        <v>0.54782897752019999</v>
      </c>
      <c r="AM138" s="12">
        <v>1</v>
      </c>
      <c r="AN138" s="12">
        <v>0.65242531951149996</v>
      </c>
      <c r="AO138" s="12">
        <v>0.52880794786270002</v>
      </c>
      <c r="AP138" s="12">
        <v>0.63833729049870003</v>
      </c>
      <c r="AQ138" s="12">
        <v>0.61117460297049997</v>
      </c>
      <c r="AR138" s="12">
        <v>0.5879849276222</v>
      </c>
      <c r="AS138" s="8"/>
    </row>
    <row r="139" spans="1:45" x14ac:dyDescent="0.2">
      <c r="A139" s="23"/>
      <c r="B139" s="23"/>
      <c r="C139" s="23"/>
      <c r="D139" s="13">
        <v>778</v>
      </c>
      <c r="E139" s="13">
        <v>157</v>
      </c>
      <c r="F139" s="13">
        <v>192</v>
      </c>
      <c r="G139" s="13">
        <v>230</v>
      </c>
      <c r="H139" s="13">
        <v>199</v>
      </c>
      <c r="I139" s="13">
        <v>62</v>
      </c>
      <c r="J139" s="13">
        <v>109</v>
      </c>
      <c r="K139" s="13">
        <v>133</v>
      </c>
      <c r="L139" s="13">
        <v>175</v>
      </c>
      <c r="M139" s="13">
        <v>247</v>
      </c>
      <c r="N139" s="13">
        <v>427</v>
      </c>
      <c r="O139" s="13">
        <v>301</v>
      </c>
      <c r="P139" s="13">
        <v>175</v>
      </c>
      <c r="Q139" s="13">
        <v>79</v>
      </c>
      <c r="R139" s="13">
        <v>98</v>
      </c>
      <c r="S139" s="13">
        <v>101</v>
      </c>
      <c r="T139" s="13">
        <v>85</v>
      </c>
      <c r="U139" s="13">
        <v>40</v>
      </c>
      <c r="V139" s="13">
        <v>98</v>
      </c>
      <c r="W139" s="13">
        <v>168</v>
      </c>
      <c r="X139" s="13">
        <v>216</v>
      </c>
      <c r="Y139" s="13">
        <v>140</v>
      </c>
      <c r="Z139" s="13">
        <v>160</v>
      </c>
      <c r="AA139" s="13">
        <v>52</v>
      </c>
      <c r="AB139" s="13">
        <v>3</v>
      </c>
      <c r="AC139" s="13">
        <v>340</v>
      </c>
      <c r="AD139" s="13">
        <v>74</v>
      </c>
      <c r="AE139" s="13">
        <v>14</v>
      </c>
      <c r="AF139" s="13">
        <v>29</v>
      </c>
      <c r="AG139" s="13">
        <v>65</v>
      </c>
      <c r="AH139" s="13">
        <v>24</v>
      </c>
      <c r="AI139" s="13">
        <v>2</v>
      </c>
      <c r="AJ139" s="13">
        <v>8</v>
      </c>
      <c r="AK139" s="13">
        <v>3</v>
      </c>
      <c r="AL139" s="13">
        <v>183</v>
      </c>
      <c r="AM139" s="13">
        <v>3</v>
      </c>
      <c r="AN139" s="13">
        <v>38</v>
      </c>
      <c r="AO139" s="13">
        <v>141</v>
      </c>
      <c r="AP139" s="13">
        <v>308</v>
      </c>
      <c r="AQ139" s="13">
        <v>226</v>
      </c>
      <c r="AR139" s="13">
        <v>21</v>
      </c>
      <c r="AS139" s="8"/>
    </row>
    <row r="140" spans="1:45" x14ac:dyDescent="0.2">
      <c r="A140" s="23"/>
      <c r="B140" s="23"/>
      <c r="C140" s="23"/>
      <c r="D140" s="14" t="s">
        <v>128</v>
      </c>
      <c r="E140" s="14"/>
      <c r="F140" s="14"/>
      <c r="G140" s="15" t="s">
        <v>148</v>
      </c>
      <c r="H140" s="14"/>
      <c r="I140" s="14"/>
      <c r="J140" s="14"/>
      <c r="K140" s="14"/>
      <c r="L140" s="14"/>
      <c r="M140" s="14"/>
      <c r="N140" s="14"/>
      <c r="O140" s="14"/>
      <c r="P140" s="14"/>
      <c r="Q140" s="14"/>
      <c r="R140" s="14"/>
      <c r="S140" s="14"/>
      <c r="T140" s="14"/>
      <c r="U140" s="15" t="s">
        <v>132</v>
      </c>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8"/>
    </row>
    <row r="141" spans="1:45" x14ac:dyDescent="0.2">
      <c r="A141" s="27"/>
      <c r="B141" s="27"/>
      <c r="C141" s="24" t="s">
        <v>284</v>
      </c>
      <c r="D141" s="12">
        <v>0.2299042418328</v>
      </c>
      <c r="E141" s="12">
        <v>0.24737141586809999</v>
      </c>
      <c r="F141" s="12">
        <v>0.25975955064239997</v>
      </c>
      <c r="G141" s="12">
        <v>0.17731489754400001</v>
      </c>
      <c r="H141" s="12">
        <v>0.2418157634391</v>
      </c>
      <c r="I141" s="12">
        <v>0.247587862135</v>
      </c>
      <c r="J141" s="12">
        <v>0.2989340438168</v>
      </c>
      <c r="K141" s="12">
        <v>0.1988884855193</v>
      </c>
      <c r="L141" s="12">
        <v>0.1986423954722</v>
      </c>
      <c r="M141" s="12">
        <v>0.20756844462259999</v>
      </c>
      <c r="N141" s="12">
        <v>0.23844183962929999</v>
      </c>
      <c r="O141" s="12">
        <v>0.2267332369193</v>
      </c>
      <c r="P141" s="12">
        <v>0.18898468965010001</v>
      </c>
      <c r="Q141" s="12">
        <v>0.15784056725180001</v>
      </c>
      <c r="R141" s="12">
        <v>0.2537842775527</v>
      </c>
      <c r="S141" s="12">
        <v>0.27841560704700002</v>
      </c>
      <c r="T141" s="12">
        <v>0.2790564574469</v>
      </c>
      <c r="U141" s="12">
        <v>0.1593069093842</v>
      </c>
      <c r="V141" s="12">
        <v>0.2798458489988</v>
      </c>
      <c r="W141" s="12">
        <v>0.18462174530299999</v>
      </c>
      <c r="X141" s="12">
        <v>0.22917030455099999</v>
      </c>
      <c r="Y141" s="12">
        <v>0.24261415496130001</v>
      </c>
      <c r="Z141" s="12">
        <v>0.26951970543629999</v>
      </c>
      <c r="AA141" s="12">
        <v>0.23483004484889999</v>
      </c>
      <c r="AB141" s="12">
        <v>0.59620768420439996</v>
      </c>
      <c r="AC141" s="12">
        <v>0.20258598926259999</v>
      </c>
      <c r="AD141" s="12">
        <v>0.27209490889589999</v>
      </c>
      <c r="AE141" s="12">
        <v>0.2304719472873</v>
      </c>
      <c r="AF141" s="12">
        <v>0.34410058673819999</v>
      </c>
      <c r="AG141" s="12">
        <v>0.21007429738649999</v>
      </c>
      <c r="AH141" s="12">
        <v>0.14678307592760001</v>
      </c>
      <c r="AI141" s="12">
        <v>5.0257760626349998E-2</v>
      </c>
      <c r="AJ141" s="12">
        <v>0.43580530690570002</v>
      </c>
      <c r="AK141" s="12">
        <v>0</v>
      </c>
      <c r="AL141" s="12">
        <v>0.2611733921646</v>
      </c>
      <c r="AM141" s="12">
        <v>0</v>
      </c>
      <c r="AN141" s="12">
        <v>0.19957219456610001</v>
      </c>
      <c r="AO141" s="12">
        <v>0.28274318772520002</v>
      </c>
      <c r="AP141" s="12">
        <v>0.20427138690259999</v>
      </c>
      <c r="AQ141" s="12">
        <v>0.2377535971011</v>
      </c>
      <c r="AR141" s="12">
        <v>0.2465206604944</v>
      </c>
      <c r="AS141" s="8"/>
    </row>
    <row r="142" spans="1:45" x14ac:dyDescent="0.2">
      <c r="A142" s="23"/>
      <c r="B142" s="23"/>
      <c r="C142" s="23"/>
      <c r="D142" s="13">
        <v>275</v>
      </c>
      <c r="E142" s="13">
        <v>65</v>
      </c>
      <c r="F142" s="13">
        <v>80</v>
      </c>
      <c r="G142" s="13">
        <v>64</v>
      </c>
      <c r="H142" s="13">
        <v>66</v>
      </c>
      <c r="I142" s="13">
        <v>22</v>
      </c>
      <c r="J142" s="13">
        <v>49</v>
      </c>
      <c r="K142" s="13">
        <v>40</v>
      </c>
      <c r="L142" s="13">
        <v>61</v>
      </c>
      <c r="M142" s="13">
        <v>77</v>
      </c>
      <c r="N142" s="13">
        <v>156</v>
      </c>
      <c r="O142" s="13">
        <v>100</v>
      </c>
      <c r="P142" s="13">
        <v>55</v>
      </c>
      <c r="Q142" s="13">
        <v>22</v>
      </c>
      <c r="R142" s="13">
        <v>34</v>
      </c>
      <c r="S142" s="13">
        <v>44</v>
      </c>
      <c r="T142" s="13">
        <v>38</v>
      </c>
      <c r="U142" s="13">
        <v>10</v>
      </c>
      <c r="V142" s="13">
        <v>41</v>
      </c>
      <c r="W142" s="13">
        <v>51</v>
      </c>
      <c r="X142" s="13">
        <v>70</v>
      </c>
      <c r="Y142" s="13">
        <v>48</v>
      </c>
      <c r="Z142" s="13">
        <v>63</v>
      </c>
      <c r="AA142" s="13">
        <v>23</v>
      </c>
      <c r="AB142" s="13">
        <v>5</v>
      </c>
      <c r="AC142" s="13">
        <v>97</v>
      </c>
      <c r="AD142" s="13">
        <v>25</v>
      </c>
      <c r="AE142" s="13">
        <v>4</v>
      </c>
      <c r="AF142" s="13">
        <v>17</v>
      </c>
      <c r="AG142" s="13">
        <v>21</v>
      </c>
      <c r="AH142" s="13">
        <v>6</v>
      </c>
      <c r="AI142" s="13">
        <v>1</v>
      </c>
      <c r="AJ142" s="13">
        <v>7</v>
      </c>
      <c r="AK142" s="13">
        <v>0</v>
      </c>
      <c r="AL142" s="13">
        <v>85</v>
      </c>
      <c r="AM142" s="13">
        <v>0</v>
      </c>
      <c r="AN142" s="13">
        <v>11</v>
      </c>
      <c r="AO142" s="13">
        <v>64</v>
      </c>
      <c r="AP142" s="13">
        <v>102</v>
      </c>
      <c r="AQ142" s="13">
        <v>75</v>
      </c>
      <c r="AR142" s="13">
        <v>7</v>
      </c>
      <c r="AS142" s="8"/>
    </row>
    <row r="143" spans="1:45" x14ac:dyDescent="0.2">
      <c r="A143" s="23"/>
      <c r="B143" s="23"/>
      <c r="C143" s="23"/>
      <c r="D143" s="14" t="s">
        <v>128</v>
      </c>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5" t="s">
        <v>133</v>
      </c>
      <c r="AC143" s="14"/>
      <c r="AD143" s="14"/>
      <c r="AE143" s="14"/>
      <c r="AF143" s="14"/>
      <c r="AG143" s="14"/>
      <c r="AH143" s="14"/>
      <c r="AI143" s="14"/>
      <c r="AJ143" s="14"/>
      <c r="AK143" s="14"/>
      <c r="AL143" s="14"/>
      <c r="AM143" s="14"/>
      <c r="AN143" s="14"/>
      <c r="AO143" s="14"/>
      <c r="AP143" s="14"/>
      <c r="AQ143" s="14"/>
      <c r="AR143" s="14"/>
      <c r="AS143" s="8"/>
    </row>
    <row r="144" spans="1:45" x14ac:dyDescent="0.2">
      <c r="A144" s="27"/>
      <c r="B144" s="27"/>
      <c r="C144" s="24" t="s">
        <v>285</v>
      </c>
      <c r="D144" s="12">
        <v>2.7125100511029999E-2</v>
      </c>
      <c r="E144" s="12">
        <v>1.180491943735E-2</v>
      </c>
      <c r="F144" s="12">
        <v>4.0493375157619999E-2</v>
      </c>
      <c r="G144" s="12">
        <v>3.4379241138529998E-2</v>
      </c>
      <c r="H144" s="12">
        <v>1.70987702706E-2</v>
      </c>
      <c r="I144" s="12">
        <v>4.3008135827380001E-2</v>
      </c>
      <c r="J144" s="12">
        <v>3.5977176959919997E-2</v>
      </c>
      <c r="K144" s="12">
        <v>2.6164415310530001E-2</v>
      </c>
      <c r="L144" s="12">
        <v>1.4331031359359999E-2</v>
      </c>
      <c r="M144" s="12">
        <v>1.5579776711900001E-2</v>
      </c>
      <c r="N144" s="12">
        <v>3.0015467311560001E-2</v>
      </c>
      <c r="O144" s="12">
        <v>2.08392774275E-2</v>
      </c>
      <c r="P144" s="12">
        <v>2.777080538174E-2</v>
      </c>
      <c r="Q144" s="12">
        <v>1.1851260795669999E-2</v>
      </c>
      <c r="R144" s="12">
        <v>3.2096995191259999E-3</v>
      </c>
      <c r="S144" s="12">
        <v>6.5506213376710004E-2</v>
      </c>
      <c r="T144" s="12">
        <v>2.4786117223720001E-2</v>
      </c>
      <c r="U144" s="12">
        <v>5.5321356062360003E-3</v>
      </c>
      <c r="V144" s="12">
        <v>2.0191581792880001E-2</v>
      </c>
      <c r="W144" s="12">
        <v>2.2723198200800002E-2</v>
      </c>
      <c r="X144" s="12">
        <v>1.8366428314439999E-2</v>
      </c>
      <c r="Y144" s="12">
        <v>4.1440913819860002E-2</v>
      </c>
      <c r="Z144" s="12">
        <v>2.1504449186540001E-2</v>
      </c>
      <c r="AA144" s="12">
        <v>3.7524474578199997E-2</v>
      </c>
      <c r="AB144" s="12">
        <v>0</v>
      </c>
      <c r="AC144" s="12">
        <v>4.3114397008859997E-3</v>
      </c>
      <c r="AD144" s="12">
        <v>5.4424729239980013E-2</v>
      </c>
      <c r="AE144" s="12">
        <v>8.6300565154270009E-2</v>
      </c>
      <c r="AF144" s="12">
        <v>1.3009707813789999E-2</v>
      </c>
      <c r="AG144" s="12">
        <v>2.631266741623E-2</v>
      </c>
      <c r="AH144" s="12">
        <v>1.246062582625E-2</v>
      </c>
      <c r="AI144" s="12">
        <v>0</v>
      </c>
      <c r="AJ144" s="12">
        <v>0</v>
      </c>
      <c r="AK144" s="12">
        <v>0</v>
      </c>
      <c r="AL144" s="12">
        <v>5.2320080983970001E-2</v>
      </c>
      <c r="AM144" s="12">
        <v>0</v>
      </c>
      <c r="AN144" s="12">
        <v>3.7518783532989999E-2</v>
      </c>
      <c r="AO144" s="12">
        <v>2.475572786194E-2</v>
      </c>
      <c r="AP144" s="12">
        <v>2.177703205035E-2</v>
      </c>
      <c r="AQ144" s="12">
        <v>2.9385190070319998E-2</v>
      </c>
      <c r="AR144" s="12">
        <v>2.003607106656E-2</v>
      </c>
      <c r="AS144" s="8"/>
    </row>
    <row r="145" spans="1:45" x14ac:dyDescent="0.2">
      <c r="A145" s="23"/>
      <c r="B145" s="23"/>
      <c r="C145" s="23"/>
      <c r="D145" s="13">
        <v>37</v>
      </c>
      <c r="E145" s="13">
        <v>4</v>
      </c>
      <c r="F145" s="13">
        <v>11</v>
      </c>
      <c r="G145" s="13">
        <v>14</v>
      </c>
      <c r="H145" s="13">
        <v>8</v>
      </c>
      <c r="I145" s="13">
        <v>7</v>
      </c>
      <c r="J145" s="13">
        <v>7</v>
      </c>
      <c r="K145" s="13">
        <v>5</v>
      </c>
      <c r="L145" s="13">
        <v>5</v>
      </c>
      <c r="M145" s="13">
        <v>8</v>
      </c>
      <c r="N145" s="13">
        <v>22</v>
      </c>
      <c r="O145" s="13">
        <v>10</v>
      </c>
      <c r="P145" s="13">
        <v>9</v>
      </c>
      <c r="Q145" s="13">
        <v>2</v>
      </c>
      <c r="R145" s="13">
        <v>1</v>
      </c>
      <c r="S145" s="13">
        <v>10</v>
      </c>
      <c r="T145" s="13">
        <v>3</v>
      </c>
      <c r="U145" s="13">
        <v>1</v>
      </c>
      <c r="V145" s="13">
        <v>5</v>
      </c>
      <c r="W145" s="13">
        <v>7</v>
      </c>
      <c r="X145" s="13">
        <v>8</v>
      </c>
      <c r="Y145" s="13">
        <v>9</v>
      </c>
      <c r="Z145" s="13">
        <v>5</v>
      </c>
      <c r="AA145" s="13">
        <v>4</v>
      </c>
      <c r="AB145" s="13">
        <v>0</v>
      </c>
      <c r="AC145" s="13">
        <v>3</v>
      </c>
      <c r="AD145" s="13">
        <v>6</v>
      </c>
      <c r="AE145" s="13">
        <v>3</v>
      </c>
      <c r="AF145" s="13">
        <v>1</v>
      </c>
      <c r="AG145" s="13">
        <v>3</v>
      </c>
      <c r="AH145" s="13">
        <v>1</v>
      </c>
      <c r="AI145" s="13">
        <v>0</v>
      </c>
      <c r="AJ145" s="13">
        <v>0</v>
      </c>
      <c r="AK145" s="13">
        <v>0</v>
      </c>
      <c r="AL145" s="13">
        <v>18</v>
      </c>
      <c r="AM145" s="13">
        <v>0</v>
      </c>
      <c r="AN145" s="13">
        <v>3</v>
      </c>
      <c r="AO145" s="13">
        <v>6</v>
      </c>
      <c r="AP145" s="13">
        <v>12</v>
      </c>
      <c r="AQ145" s="13">
        <v>9</v>
      </c>
      <c r="AR145" s="13">
        <v>2</v>
      </c>
      <c r="AS145" s="8"/>
    </row>
    <row r="146" spans="1:45" x14ac:dyDescent="0.2">
      <c r="A146" s="23"/>
      <c r="B146" s="23"/>
      <c r="C146" s="23"/>
      <c r="D146" s="14" t="s">
        <v>128</v>
      </c>
      <c r="E146" s="14"/>
      <c r="F146" s="14"/>
      <c r="G146" s="14"/>
      <c r="H146" s="14"/>
      <c r="I146" s="14"/>
      <c r="J146" s="14"/>
      <c r="K146" s="14"/>
      <c r="L146" s="14"/>
      <c r="M146" s="14"/>
      <c r="N146" s="14"/>
      <c r="O146" s="14"/>
      <c r="P146" s="14"/>
      <c r="Q146" s="14"/>
      <c r="R146" s="14"/>
      <c r="S146" s="15" t="s">
        <v>218</v>
      </c>
      <c r="T146" s="14"/>
      <c r="U146" s="14"/>
      <c r="V146" s="14"/>
      <c r="W146" s="14"/>
      <c r="X146" s="14"/>
      <c r="Y146" s="14"/>
      <c r="Z146" s="14"/>
      <c r="AA146" s="14"/>
      <c r="AB146" s="14"/>
      <c r="AC146" s="14"/>
      <c r="AD146" s="15" t="s">
        <v>154</v>
      </c>
      <c r="AE146" s="15" t="s">
        <v>154</v>
      </c>
      <c r="AF146" s="14"/>
      <c r="AG146" s="14"/>
      <c r="AH146" s="14"/>
      <c r="AI146" s="14"/>
      <c r="AJ146" s="14"/>
      <c r="AK146" s="14"/>
      <c r="AL146" s="15" t="s">
        <v>154</v>
      </c>
      <c r="AM146" s="14"/>
      <c r="AN146" s="14"/>
      <c r="AO146" s="14"/>
      <c r="AP146" s="14"/>
      <c r="AQ146" s="14"/>
      <c r="AR146" s="14"/>
      <c r="AS146" s="8"/>
    </row>
    <row r="147" spans="1:45" x14ac:dyDescent="0.2">
      <c r="A147" s="27"/>
      <c r="B147" s="27"/>
      <c r="C147" s="24" t="s">
        <v>141</v>
      </c>
      <c r="D147" s="12">
        <v>0.25702934234390001</v>
      </c>
      <c r="E147" s="12">
        <v>0.25917633530540002</v>
      </c>
      <c r="F147" s="12">
        <v>0.30025292580000001</v>
      </c>
      <c r="G147" s="12">
        <v>0.2116941386825</v>
      </c>
      <c r="H147" s="12">
        <v>0.25891453370970002</v>
      </c>
      <c r="I147" s="12">
        <v>0.29059599796239999</v>
      </c>
      <c r="J147" s="12">
        <v>0.33491122077669999</v>
      </c>
      <c r="K147" s="12">
        <v>0.22505290082990001</v>
      </c>
      <c r="L147" s="12">
        <v>0.2129734268316</v>
      </c>
      <c r="M147" s="12">
        <v>0.22314822133449999</v>
      </c>
      <c r="N147" s="12">
        <v>0.26845730694089998</v>
      </c>
      <c r="O147" s="12">
        <v>0.2475725143468</v>
      </c>
      <c r="P147" s="12">
        <v>0.2167554950318</v>
      </c>
      <c r="Q147" s="12">
        <v>0.16969182804749999</v>
      </c>
      <c r="R147" s="12">
        <v>0.25699397707179999</v>
      </c>
      <c r="S147" s="12">
        <v>0.34392182042370001</v>
      </c>
      <c r="T147" s="12">
        <v>0.3038425746706</v>
      </c>
      <c r="U147" s="12">
        <v>0.16483904499050001</v>
      </c>
      <c r="V147" s="12">
        <v>0.30003743079169998</v>
      </c>
      <c r="W147" s="12">
        <v>0.20734494350380001</v>
      </c>
      <c r="X147" s="12">
        <v>0.24753673286540001</v>
      </c>
      <c r="Y147" s="12">
        <v>0.28405506878120002</v>
      </c>
      <c r="Z147" s="12">
        <v>0.29102415462289999</v>
      </c>
      <c r="AA147" s="12">
        <v>0.27235451942709998</v>
      </c>
      <c r="AB147" s="12">
        <v>0.59620768420439996</v>
      </c>
      <c r="AC147" s="12">
        <v>0.2068974289635</v>
      </c>
      <c r="AD147" s="12">
        <v>0.32651963813590001</v>
      </c>
      <c r="AE147" s="12">
        <v>0.31677251244150001</v>
      </c>
      <c r="AF147" s="12">
        <v>0.357110294552</v>
      </c>
      <c r="AG147" s="12">
        <v>0.23638696480269999</v>
      </c>
      <c r="AH147" s="12">
        <v>0.15924370175390001</v>
      </c>
      <c r="AI147" s="12">
        <v>5.0257760626349998E-2</v>
      </c>
      <c r="AJ147" s="12">
        <v>0.43580530690570002</v>
      </c>
      <c r="AK147" s="12">
        <v>0</v>
      </c>
      <c r="AL147" s="12">
        <v>0.31349347314859999</v>
      </c>
      <c r="AM147" s="12">
        <v>0</v>
      </c>
      <c r="AN147" s="12">
        <v>0.23709097809910001</v>
      </c>
      <c r="AO147" s="12">
        <v>0.30749891558719999</v>
      </c>
      <c r="AP147" s="12">
        <v>0.22604841895300001</v>
      </c>
      <c r="AQ147" s="12">
        <v>0.26713878717139999</v>
      </c>
      <c r="AR147" s="12">
        <v>0.26655673156089998</v>
      </c>
      <c r="AS147" s="8"/>
    </row>
    <row r="148" spans="1:45" x14ac:dyDescent="0.2">
      <c r="A148" s="23"/>
      <c r="B148" s="23"/>
      <c r="C148" s="23"/>
      <c r="D148" s="13">
        <v>312</v>
      </c>
      <c r="E148" s="13">
        <v>69</v>
      </c>
      <c r="F148" s="13">
        <v>91</v>
      </c>
      <c r="G148" s="13">
        <v>78</v>
      </c>
      <c r="H148" s="13">
        <v>74</v>
      </c>
      <c r="I148" s="13">
        <v>29</v>
      </c>
      <c r="J148" s="13">
        <v>56</v>
      </c>
      <c r="K148" s="13">
        <v>45</v>
      </c>
      <c r="L148" s="13">
        <v>66</v>
      </c>
      <c r="M148" s="13">
        <v>85</v>
      </c>
      <c r="N148" s="13">
        <v>178</v>
      </c>
      <c r="O148" s="13">
        <v>110</v>
      </c>
      <c r="P148" s="13">
        <v>64</v>
      </c>
      <c r="Q148" s="13">
        <v>24</v>
      </c>
      <c r="R148" s="13">
        <v>35</v>
      </c>
      <c r="S148" s="13">
        <v>54</v>
      </c>
      <c r="T148" s="13">
        <v>41</v>
      </c>
      <c r="U148" s="13">
        <v>11</v>
      </c>
      <c r="V148" s="13">
        <v>46</v>
      </c>
      <c r="W148" s="13">
        <v>58</v>
      </c>
      <c r="X148" s="13">
        <v>78</v>
      </c>
      <c r="Y148" s="13">
        <v>57</v>
      </c>
      <c r="Z148" s="13">
        <v>68</v>
      </c>
      <c r="AA148" s="13">
        <v>27</v>
      </c>
      <c r="AB148" s="13">
        <v>5</v>
      </c>
      <c r="AC148" s="13">
        <v>100</v>
      </c>
      <c r="AD148" s="13">
        <v>31</v>
      </c>
      <c r="AE148" s="13">
        <v>7</v>
      </c>
      <c r="AF148" s="13">
        <v>18</v>
      </c>
      <c r="AG148" s="13">
        <v>24</v>
      </c>
      <c r="AH148" s="13">
        <v>7</v>
      </c>
      <c r="AI148" s="13">
        <v>1</v>
      </c>
      <c r="AJ148" s="13">
        <v>7</v>
      </c>
      <c r="AK148" s="13">
        <v>0</v>
      </c>
      <c r="AL148" s="13">
        <v>103</v>
      </c>
      <c r="AM148" s="13">
        <v>0</v>
      </c>
      <c r="AN148" s="13">
        <v>14</v>
      </c>
      <c r="AO148" s="13">
        <v>70</v>
      </c>
      <c r="AP148" s="13">
        <v>114</v>
      </c>
      <c r="AQ148" s="13">
        <v>84</v>
      </c>
      <c r="AR148" s="13">
        <v>9</v>
      </c>
      <c r="AS148" s="8"/>
    </row>
    <row r="149" spans="1:45" x14ac:dyDescent="0.2">
      <c r="A149" s="23"/>
      <c r="B149" s="23"/>
      <c r="C149" s="23"/>
      <c r="D149" s="14" t="s">
        <v>128</v>
      </c>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8"/>
    </row>
    <row r="150" spans="1:45" x14ac:dyDescent="0.2">
      <c r="A150" s="27"/>
      <c r="B150" s="27"/>
      <c r="C150" s="24" t="s">
        <v>67</v>
      </c>
      <c r="D150" s="12">
        <v>1</v>
      </c>
      <c r="E150" s="12">
        <v>1</v>
      </c>
      <c r="F150" s="12">
        <v>1</v>
      </c>
      <c r="G150" s="12">
        <v>1</v>
      </c>
      <c r="H150" s="12">
        <v>1</v>
      </c>
      <c r="I150" s="12">
        <v>1</v>
      </c>
      <c r="J150" s="12">
        <v>1</v>
      </c>
      <c r="K150" s="12">
        <v>1</v>
      </c>
      <c r="L150" s="12">
        <v>1</v>
      </c>
      <c r="M150" s="12">
        <v>1</v>
      </c>
      <c r="N150" s="12">
        <v>1</v>
      </c>
      <c r="O150" s="12">
        <v>1</v>
      </c>
      <c r="P150" s="12">
        <v>1</v>
      </c>
      <c r="Q150" s="12">
        <v>1</v>
      </c>
      <c r="R150" s="12">
        <v>1</v>
      </c>
      <c r="S150" s="12">
        <v>1</v>
      </c>
      <c r="T150" s="12">
        <v>1</v>
      </c>
      <c r="U150" s="12">
        <v>1</v>
      </c>
      <c r="V150" s="12">
        <v>1</v>
      </c>
      <c r="W150" s="12">
        <v>1</v>
      </c>
      <c r="X150" s="12">
        <v>1</v>
      </c>
      <c r="Y150" s="12">
        <v>1</v>
      </c>
      <c r="Z150" s="12">
        <v>1</v>
      </c>
      <c r="AA150" s="12">
        <v>1</v>
      </c>
      <c r="AB150" s="12">
        <v>1</v>
      </c>
      <c r="AC150" s="12">
        <v>1</v>
      </c>
      <c r="AD150" s="12">
        <v>1</v>
      </c>
      <c r="AE150" s="12">
        <v>1</v>
      </c>
      <c r="AF150" s="12">
        <v>1</v>
      </c>
      <c r="AG150" s="12">
        <v>1</v>
      </c>
      <c r="AH150" s="12">
        <v>1</v>
      </c>
      <c r="AI150" s="12">
        <v>1</v>
      </c>
      <c r="AJ150" s="12">
        <v>1</v>
      </c>
      <c r="AK150" s="12">
        <v>1</v>
      </c>
      <c r="AL150" s="12">
        <v>1</v>
      </c>
      <c r="AM150" s="12">
        <v>1</v>
      </c>
      <c r="AN150" s="12">
        <v>1</v>
      </c>
      <c r="AO150" s="12">
        <v>1</v>
      </c>
      <c r="AP150" s="12">
        <v>1</v>
      </c>
      <c r="AQ150" s="12">
        <v>1</v>
      </c>
      <c r="AR150" s="12">
        <v>1</v>
      </c>
      <c r="AS150" s="8"/>
    </row>
    <row r="151" spans="1:45" x14ac:dyDescent="0.2">
      <c r="A151" s="23"/>
      <c r="B151" s="23"/>
      <c r="C151" s="23"/>
      <c r="D151" s="13">
        <v>1284</v>
      </c>
      <c r="E151" s="13">
        <v>275</v>
      </c>
      <c r="F151" s="13">
        <v>341</v>
      </c>
      <c r="G151" s="13">
        <v>356</v>
      </c>
      <c r="H151" s="13">
        <v>312</v>
      </c>
      <c r="I151" s="13">
        <v>104</v>
      </c>
      <c r="J151" s="13">
        <v>191</v>
      </c>
      <c r="K151" s="13">
        <v>198</v>
      </c>
      <c r="L151" s="13">
        <v>284</v>
      </c>
      <c r="M151" s="13">
        <v>399</v>
      </c>
      <c r="N151" s="13">
        <v>715</v>
      </c>
      <c r="O151" s="13">
        <v>471</v>
      </c>
      <c r="P151" s="13">
        <v>305</v>
      </c>
      <c r="Q151" s="13">
        <v>125</v>
      </c>
      <c r="R151" s="13">
        <v>158</v>
      </c>
      <c r="S151" s="13">
        <v>180</v>
      </c>
      <c r="T151" s="13">
        <v>137</v>
      </c>
      <c r="U151" s="13">
        <v>54</v>
      </c>
      <c r="V151" s="13">
        <v>155</v>
      </c>
      <c r="W151" s="13">
        <v>287</v>
      </c>
      <c r="X151" s="13">
        <v>352</v>
      </c>
      <c r="Y151" s="13">
        <v>225</v>
      </c>
      <c r="Z151" s="13">
        <v>245</v>
      </c>
      <c r="AA151" s="13">
        <v>86</v>
      </c>
      <c r="AB151" s="13">
        <v>9</v>
      </c>
      <c r="AC151" s="13">
        <v>533</v>
      </c>
      <c r="AD151" s="13">
        <v>122</v>
      </c>
      <c r="AE151" s="13">
        <v>25</v>
      </c>
      <c r="AF151" s="13">
        <v>52</v>
      </c>
      <c r="AG151" s="13">
        <v>99</v>
      </c>
      <c r="AH151" s="13">
        <v>34</v>
      </c>
      <c r="AI151" s="13">
        <v>5</v>
      </c>
      <c r="AJ151" s="13">
        <v>16</v>
      </c>
      <c r="AK151" s="13">
        <v>3</v>
      </c>
      <c r="AL151" s="13">
        <v>328</v>
      </c>
      <c r="AM151" s="13">
        <v>3</v>
      </c>
      <c r="AN151" s="13">
        <v>60</v>
      </c>
      <c r="AO151" s="13">
        <v>258</v>
      </c>
      <c r="AP151" s="13">
        <v>488</v>
      </c>
      <c r="AQ151" s="13">
        <v>357</v>
      </c>
      <c r="AR151" s="13">
        <v>34</v>
      </c>
      <c r="AS151" s="8"/>
    </row>
    <row r="152" spans="1:45" x14ac:dyDescent="0.2">
      <c r="A152" s="23"/>
      <c r="B152" s="23"/>
      <c r="C152" s="23"/>
      <c r="D152" s="14" t="s">
        <v>128</v>
      </c>
      <c r="E152" s="14" t="s">
        <v>128</v>
      </c>
      <c r="F152" s="14" t="s">
        <v>128</v>
      </c>
      <c r="G152" s="14" t="s">
        <v>128</v>
      </c>
      <c r="H152" s="14" t="s">
        <v>128</v>
      </c>
      <c r="I152" s="14" t="s">
        <v>128</v>
      </c>
      <c r="J152" s="14" t="s">
        <v>128</v>
      </c>
      <c r="K152" s="14" t="s">
        <v>128</v>
      </c>
      <c r="L152" s="14" t="s">
        <v>128</v>
      </c>
      <c r="M152" s="14" t="s">
        <v>128</v>
      </c>
      <c r="N152" s="14" t="s">
        <v>128</v>
      </c>
      <c r="O152" s="14" t="s">
        <v>128</v>
      </c>
      <c r="P152" s="14" t="s">
        <v>128</v>
      </c>
      <c r="Q152" s="14" t="s">
        <v>128</v>
      </c>
      <c r="R152" s="14" t="s">
        <v>128</v>
      </c>
      <c r="S152" s="14" t="s">
        <v>128</v>
      </c>
      <c r="T152" s="14" t="s">
        <v>128</v>
      </c>
      <c r="U152" s="14" t="s">
        <v>128</v>
      </c>
      <c r="V152" s="14" t="s">
        <v>128</v>
      </c>
      <c r="W152" s="14" t="s">
        <v>128</v>
      </c>
      <c r="X152" s="14" t="s">
        <v>128</v>
      </c>
      <c r="Y152" s="14" t="s">
        <v>128</v>
      </c>
      <c r="Z152" s="14" t="s">
        <v>128</v>
      </c>
      <c r="AA152" s="14" t="s">
        <v>128</v>
      </c>
      <c r="AB152" s="14" t="s">
        <v>128</v>
      </c>
      <c r="AC152" s="14" t="s">
        <v>128</v>
      </c>
      <c r="AD152" s="14" t="s">
        <v>128</v>
      </c>
      <c r="AE152" s="14" t="s">
        <v>128</v>
      </c>
      <c r="AF152" s="14" t="s">
        <v>128</v>
      </c>
      <c r="AG152" s="14" t="s">
        <v>128</v>
      </c>
      <c r="AH152" s="14" t="s">
        <v>128</v>
      </c>
      <c r="AI152" s="14" t="s">
        <v>128</v>
      </c>
      <c r="AJ152" s="14" t="s">
        <v>128</v>
      </c>
      <c r="AK152" s="14" t="s">
        <v>128</v>
      </c>
      <c r="AL152" s="14" t="s">
        <v>128</v>
      </c>
      <c r="AM152" s="14" t="s">
        <v>128</v>
      </c>
      <c r="AN152" s="14" t="s">
        <v>128</v>
      </c>
      <c r="AO152" s="14" t="s">
        <v>128</v>
      </c>
      <c r="AP152" s="14" t="s">
        <v>128</v>
      </c>
      <c r="AQ152" s="14" t="s">
        <v>128</v>
      </c>
      <c r="AR152" s="14" t="s">
        <v>128</v>
      </c>
      <c r="AS152" s="8"/>
    </row>
    <row r="153" spans="1:45" x14ac:dyDescent="0.2">
      <c r="A153" s="16" t="s">
        <v>298</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row>
    <row r="154" spans="1:45" x14ac:dyDescent="0.2">
      <c r="A154" s="18" t="s">
        <v>144</v>
      </c>
    </row>
  </sheetData>
  <mergeCells count="67">
    <mergeCell ref="C147:C149"/>
    <mergeCell ref="C150:C152"/>
    <mergeCell ref="B6:B26"/>
    <mergeCell ref="B27:B47"/>
    <mergeCell ref="B48:B68"/>
    <mergeCell ref="B69:B89"/>
    <mergeCell ref="B90:B110"/>
    <mergeCell ref="B111:B131"/>
    <mergeCell ref="B132:B152"/>
    <mergeCell ref="C132:C134"/>
    <mergeCell ref="C135:C137"/>
    <mergeCell ref="C138:C140"/>
    <mergeCell ref="C141:C143"/>
    <mergeCell ref="C144:C146"/>
    <mergeCell ref="C117:C119"/>
    <mergeCell ref="C120:C122"/>
    <mergeCell ref="C96:C98"/>
    <mergeCell ref="C99:C101"/>
    <mergeCell ref="C123:C125"/>
    <mergeCell ref="C126:C128"/>
    <mergeCell ref="C129:C131"/>
    <mergeCell ref="C102:C104"/>
    <mergeCell ref="C105:C107"/>
    <mergeCell ref="C108:C110"/>
    <mergeCell ref="C111:C113"/>
    <mergeCell ref="C114:C116"/>
    <mergeCell ref="C81:C83"/>
    <mergeCell ref="C84:C86"/>
    <mergeCell ref="C87:C89"/>
    <mergeCell ref="C90:C92"/>
    <mergeCell ref="C93:C95"/>
    <mergeCell ref="C66:C68"/>
    <mergeCell ref="C69:C71"/>
    <mergeCell ref="C72:C74"/>
    <mergeCell ref="C75:C77"/>
    <mergeCell ref="C78:C80"/>
    <mergeCell ref="C51:C53"/>
    <mergeCell ref="C54:C56"/>
    <mergeCell ref="C57:C59"/>
    <mergeCell ref="C60:C62"/>
    <mergeCell ref="C63:C65"/>
    <mergeCell ref="C36:C38"/>
    <mergeCell ref="C39:C41"/>
    <mergeCell ref="C42:C44"/>
    <mergeCell ref="C45:C47"/>
    <mergeCell ref="C48:C50"/>
    <mergeCell ref="C21:C23"/>
    <mergeCell ref="C24:C26"/>
    <mergeCell ref="C27:C29"/>
    <mergeCell ref="C30:C32"/>
    <mergeCell ref="C33:C35"/>
    <mergeCell ref="AO2:AQ2"/>
    <mergeCell ref="A2:D2"/>
    <mergeCell ref="A3:C5"/>
    <mergeCell ref="C6:C8"/>
    <mergeCell ref="C9:C11"/>
    <mergeCell ref="A6:A152"/>
    <mergeCell ref="AM3:AR3"/>
    <mergeCell ref="E3:H3"/>
    <mergeCell ref="I3:M3"/>
    <mergeCell ref="N3:O3"/>
    <mergeCell ref="P3:V3"/>
    <mergeCell ref="W3:AB3"/>
    <mergeCell ref="AC3:AL3"/>
    <mergeCell ref="C12:C14"/>
    <mergeCell ref="C15:C17"/>
    <mergeCell ref="C18:C20"/>
  </mergeCells>
  <hyperlinks>
    <hyperlink ref="A1" location="'TOC'!A1:A1" display="Back to TOC"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3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299</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300</v>
      </c>
      <c r="B6" s="24" t="s">
        <v>127</v>
      </c>
      <c r="C6" s="12">
        <v>0.64815889280609995</v>
      </c>
      <c r="D6" s="12">
        <v>0.65090621661610004</v>
      </c>
      <c r="E6" s="12">
        <v>0.62497401079159998</v>
      </c>
      <c r="F6" s="12">
        <v>0.62761141814299992</v>
      </c>
      <c r="G6" s="12">
        <v>0.69595334186689994</v>
      </c>
      <c r="H6" s="12">
        <v>0.6308422497549</v>
      </c>
      <c r="I6" s="12">
        <v>0.58631585394600005</v>
      </c>
      <c r="J6" s="12">
        <v>0.64775838534980001</v>
      </c>
      <c r="K6" s="12">
        <v>0.68237915557250006</v>
      </c>
      <c r="L6" s="12">
        <v>0.6419285395151999</v>
      </c>
      <c r="M6" s="12">
        <v>0.57521266084290001</v>
      </c>
      <c r="N6" s="12">
        <v>0.70124723137199996</v>
      </c>
      <c r="O6" s="12">
        <v>0.55978682520489997</v>
      </c>
      <c r="P6" s="12">
        <v>0.56535250238919998</v>
      </c>
      <c r="Q6" s="12">
        <v>0.5969044573183</v>
      </c>
      <c r="R6" s="12">
        <v>0.6608656338340001</v>
      </c>
      <c r="S6" s="12">
        <v>0.8023236431338</v>
      </c>
      <c r="T6" s="12">
        <v>0.64905779100950001</v>
      </c>
      <c r="U6" s="12">
        <v>0.84181229746420005</v>
      </c>
      <c r="V6" s="12">
        <v>0.48688978791550003</v>
      </c>
      <c r="W6" s="12">
        <v>0.59064926323590006</v>
      </c>
      <c r="X6" s="12">
        <v>0.69495725135569997</v>
      </c>
      <c r="Y6" s="12">
        <v>0.75117264964469999</v>
      </c>
      <c r="Z6" s="12">
        <v>0.86175457123710009</v>
      </c>
      <c r="AA6" s="12">
        <v>0.32281142078870001</v>
      </c>
      <c r="AB6" s="12">
        <v>0.60172012102209993</v>
      </c>
      <c r="AC6" s="12">
        <v>0.58251945270210004</v>
      </c>
      <c r="AD6" s="12">
        <v>0.78494160318959993</v>
      </c>
      <c r="AE6" s="12">
        <v>0.639233040769</v>
      </c>
      <c r="AF6" s="12">
        <v>0.61995429260379997</v>
      </c>
      <c r="AG6" s="12">
        <v>0.59364558010650004</v>
      </c>
      <c r="AH6" s="12">
        <v>0.87828646772590002</v>
      </c>
      <c r="AI6" s="12">
        <v>0.9345393644140999</v>
      </c>
      <c r="AJ6" s="12">
        <v>1</v>
      </c>
      <c r="AK6" s="12">
        <v>0.71132589818960001</v>
      </c>
      <c r="AL6" s="12">
        <v>0.3784570143407</v>
      </c>
      <c r="AM6" s="12">
        <v>0.60096663188310007</v>
      </c>
      <c r="AN6" s="12">
        <v>0.63504302281510006</v>
      </c>
      <c r="AO6" s="12">
        <v>0.62725571002080005</v>
      </c>
      <c r="AP6" s="12">
        <v>0.67408230475500008</v>
      </c>
      <c r="AQ6" s="12">
        <v>0.63066515120099997</v>
      </c>
      <c r="AR6" s="8"/>
    </row>
    <row r="7" spans="1:44" x14ac:dyDescent="0.2">
      <c r="A7" s="23"/>
      <c r="B7" s="23"/>
      <c r="C7" s="13">
        <v>880</v>
      </c>
      <c r="D7" s="13">
        <v>186</v>
      </c>
      <c r="E7" s="13">
        <v>228</v>
      </c>
      <c r="F7" s="13">
        <v>240</v>
      </c>
      <c r="G7" s="13">
        <v>226</v>
      </c>
      <c r="H7" s="13">
        <v>64</v>
      </c>
      <c r="I7" s="13">
        <v>118</v>
      </c>
      <c r="J7" s="13">
        <v>131</v>
      </c>
      <c r="K7" s="13">
        <v>201</v>
      </c>
      <c r="L7" s="13">
        <v>278</v>
      </c>
      <c r="M7" s="13">
        <v>452</v>
      </c>
      <c r="N7" s="13">
        <v>351</v>
      </c>
      <c r="O7" s="13">
        <v>176</v>
      </c>
      <c r="P7" s="13">
        <v>79</v>
      </c>
      <c r="Q7" s="13">
        <v>95</v>
      </c>
      <c r="R7" s="13">
        <v>126</v>
      </c>
      <c r="S7" s="13">
        <v>116</v>
      </c>
      <c r="T7" s="13">
        <v>39</v>
      </c>
      <c r="U7" s="13">
        <v>135</v>
      </c>
      <c r="V7" s="13">
        <v>146</v>
      </c>
      <c r="W7" s="13">
        <v>223</v>
      </c>
      <c r="X7" s="13">
        <v>168</v>
      </c>
      <c r="Y7" s="13">
        <v>201</v>
      </c>
      <c r="Z7" s="13">
        <v>73</v>
      </c>
      <c r="AA7" s="13">
        <v>3</v>
      </c>
      <c r="AB7" s="13">
        <v>341</v>
      </c>
      <c r="AC7" s="13">
        <v>75</v>
      </c>
      <c r="AD7" s="13">
        <v>18</v>
      </c>
      <c r="AE7" s="13">
        <v>32</v>
      </c>
      <c r="AF7" s="13">
        <v>69</v>
      </c>
      <c r="AG7" s="13">
        <v>20</v>
      </c>
      <c r="AH7" s="13">
        <v>3</v>
      </c>
      <c r="AI7" s="13">
        <v>15</v>
      </c>
      <c r="AJ7" s="13">
        <v>3</v>
      </c>
      <c r="AK7" s="13">
        <v>250</v>
      </c>
      <c r="AL7" s="13">
        <v>1</v>
      </c>
      <c r="AM7" s="13">
        <v>35</v>
      </c>
      <c r="AN7" s="13">
        <v>167</v>
      </c>
      <c r="AO7" s="13">
        <v>334</v>
      </c>
      <c r="AP7" s="13">
        <v>250</v>
      </c>
      <c r="AQ7" s="13">
        <v>26</v>
      </c>
      <c r="AR7" s="8"/>
    </row>
    <row r="8" spans="1:44" x14ac:dyDescent="0.2">
      <c r="A8" s="23"/>
      <c r="B8" s="23"/>
      <c r="C8" s="14" t="s">
        <v>128</v>
      </c>
      <c r="D8" s="14"/>
      <c r="E8" s="14"/>
      <c r="F8" s="14"/>
      <c r="G8" s="14"/>
      <c r="H8" s="14"/>
      <c r="I8" s="14"/>
      <c r="J8" s="14"/>
      <c r="K8" s="14"/>
      <c r="L8" s="14"/>
      <c r="M8" s="14"/>
      <c r="N8" s="15" t="s">
        <v>154</v>
      </c>
      <c r="O8" s="14"/>
      <c r="P8" s="14"/>
      <c r="Q8" s="14"/>
      <c r="R8" s="14"/>
      <c r="S8" s="15" t="s">
        <v>133</v>
      </c>
      <c r="T8" s="14"/>
      <c r="U8" s="15" t="s">
        <v>264</v>
      </c>
      <c r="V8" s="14"/>
      <c r="W8" s="14"/>
      <c r="X8" s="15" t="s">
        <v>133</v>
      </c>
      <c r="Y8" s="15" t="s">
        <v>194</v>
      </c>
      <c r="Z8" s="15" t="s">
        <v>301</v>
      </c>
      <c r="AA8" s="14"/>
      <c r="AB8" s="14"/>
      <c r="AC8" s="14"/>
      <c r="AD8" s="14"/>
      <c r="AE8" s="14"/>
      <c r="AF8" s="14"/>
      <c r="AG8" s="14"/>
      <c r="AH8" s="14"/>
      <c r="AI8" s="14"/>
      <c r="AJ8" s="14"/>
      <c r="AK8" s="14"/>
      <c r="AL8" s="14"/>
      <c r="AM8" s="14"/>
      <c r="AN8" s="14"/>
      <c r="AO8" s="14"/>
      <c r="AP8" s="14"/>
      <c r="AQ8" s="14"/>
      <c r="AR8" s="8"/>
    </row>
    <row r="9" spans="1:44" x14ac:dyDescent="0.2">
      <c r="A9" s="27"/>
      <c r="B9" s="24" t="s">
        <v>302</v>
      </c>
      <c r="C9" s="12">
        <v>0.2074258049187</v>
      </c>
      <c r="D9" s="12">
        <v>0.24314717818119999</v>
      </c>
      <c r="E9" s="12">
        <v>0.2130666956102</v>
      </c>
      <c r="F9" s="12">
        <v>0.16365956970949999</v>
      </c>
      <c r="G9" s="12">
        <v>0.22058245172630001</v>
      </c>
      <c r="H9" s="12">
        <v>0.22743087426270001</v>
      </c>
      <c r="I9" s="12">
        <v>0.1993567637341</v>
      </c>
      <c r="J9" s="12">
        <v>0.1836945240308</v>
      </c>
      <c r="K9" s="12">
        <v>0.23230589149690001</v>
      </c>
      <c r="L9" s="12">
        <v>0.1724222303621</v>
      </c>
      <c r="M9" s="12">
        <v>0.1724593735777</v>
      </c>
      <c r="N9" s="12">
        <v>0.22937000049199999</v>
      </c>
      <c r="O9" s="12">
        <v>0.12660630286730001</v>
      </c>
      <c r="P9" s="12">
        <v>0.19679622692029999</v>
      </c>
      <c r="Q9" s="12">
        <v>0.12156434585299999</v>
      </c>
      <c r="R9" s="12">
        <v>0.21808928498989999</v>
      </c>
      <c r="S9" s="12">
        <v>0.2559954299285</v>
      </c>
      <c r="T9" s="12">
        <v>0.15212786849660001</v>
      </c>
      <c r="U9" s="12">
        <v>0.3618784169357</v>
      </c>
      <c r="V9" s="12">
        <v>0.113808748623</v>
      </c>
      <c r="W9" s="12">
        <v>0.1591327564492</v>
      </c>
      <c r="X9" s="12">
        <v>0.20416470729399999</v>
      </c>
      <c r="Y9" s="12">
        <v>0.27081219948079999</v>
      </c>
      <c r="Z9" s="12">
        <v>0.41874564296759997</v>
      </c>
      <c r="AA9" s="12">
        <v>0.32281142078870001</v>
      </c>
      <c r="AB9" s="12">
        <v>0.15225849867069999</v>
      </c>
      <c r="AC9" s="12">
        <v>0.22193217885540001</v>
      </c>
      <c r="AD9" s="12">
        <v>0.40924386854729999</v>
      </c>
      <c r="AE9" s="12">
        <v>0.11814359974289999</v>
      </c>
      <c r="AF9" s="12">
        <v>0.20373397926770001</v>
      </c>
      <c r="AG9" s="12">
        <v>0.13332969237110001</v>
      </c>
      <c r="AH9" s="12">
        <v>0.48258572558110002</v>
      </c>
      <c r="AI9" s="12">
        <v>0.33795121984589999</v>
      </c>
      <c r="AJ9" s="12">
        <v>0</v>
      </c>
      <c r="AK9" s="12">
        <v>0.26500277706230002</v>
      </c>
      <c r="AL9" s="12">
        <v>0.3784570143407</v>
      </c>
      <c r="AM9" s="12">
        <v>0.29126334896009998</v>
      </c>
      <c r="AN9" s="12">
        <v>0.2263823310186</v>
      </c>
      <c r="AO9" s="12">
        <v>0.18421584347430001</v>
      </c>
      <c r="AP9" s="12">
        <v>0.18203201626109999</v>
      </c>
      <c r="AQ9" s="12">
        <v>0.25527780835300001</v>
      </c>
      <c r="AR9" s="8"/>
    </row>
    <row r="10" spans="1:44" x14ac:dyDescent="0.2">
      <c r="A10" s="23"/>
      <c r="B10" s="23"/>
      <c r="C10" s="13">
        <v>267</v>
      </c>
      <c r="D10" s="13">
        <v>66</v>
      </c>
      <c r="E10" s="13">
        <v>78</v>
      </c>
      <c r="F10" s="13">
        <v>57</v>
      </c>
      <c r="G10" s="13">
        <v>66</v>
      </c>
      <c r="H10" s="13">
        <v>22</v>
      </c>
      <c r="I10" s="13">
        <v>38</v>
      </c>
      <c r="J10" s="13">
        <v>40</v>
      </c>
      <c r="K10" s="13">
        <v>62</v>
      </c>
      <c r="L10" s="13">
        <v>71</v>
      </c>
      <c r="M10" s="13">
        <v>121</v>
      </c>
      <c r="N10" s="13">
        <v>117</v>
      </c>
      <c r="O10" s="13">
        <v>42</v>
      </c>
      <c r="P10" s="13">
        <v>28</v>
      </c>
      <c r="Q10" s="13">
        <v>15</v>
      </c>
      <c r="R10" s="13">
        <v>39</v>
      </c>
      <c r="S10" s="13">
        <v>36</v>
      </c>
      <c r="T10" s="13">
        <v>8</v>
      </c>
      <c r="U10" s="13">
        <v>56</v>
      </c>
      <c r="V10" s="13">
        <v>32</v>
      </c>
      <c r="W10" s="13">
        <v>54</v>
      </c>
      <c r="X10" s="13">
        <v>44</v>
      </c>
      <c r="Y10" s="13">
        <v>77</v>
      </c>
      <c r="Z10" s="13">
        <v>31</v>
      </c>
      <c r="AA10" s="13">
        <v>3</v>
      </c>
      <c r="AB10" s="13">
        <v>83</v>
      </c>
      <c r="AC10" s="13">
        <v>25</v>
      </c>
      <c r="AD10" s="13">
        <v>7</v>
      </c>
      <c r="AE10" s="13">
        <v>8</v>
      </c>
      <c r="AF10" s="13">
        <v>22</v>
      </c>
      <c r="AG10" s="13">
        <v>5</v>
      </c>
      <c r="AH10" s="13">
        <v>1</v>
      </c>
      <c r="AI10" s="13">
        <v>5</v>
      </c>
      <c r="AJ10" s="13">
        <v>0</v>
      </c>
      <c r="AK10" s="13">
        <v>90</v>
      </c>
      <c r="AL10" s="13">
        <v>1</v>
      </c>
      <c r="AM10" s="13">
        <v>14</v>
      </c>
      <c r="AN10" s="13">
        <v>55</v>
      </c>
      <c r="AO10" s="13">
        <v>95</v>
      </c>
      <c r="AP10" s="13">
        <v>66</v>
      </c>
      <c r="AQ10" s="13">
        <v>9</v>
      </c>
      <c r="AR10" s="8"/>
    </row>
    <row r="11" spans="1:44" x14ac:dyDescent="0.2">
      <c r="A11" s="23"/>
      <c r="B11" s="23"/>
      <c r="C11" s="14" t="s">
        <v>128</v>
      </c>
      <c r="D11" s="14"/>
      <c r="E11" s="14"/>
      <c r="F11" s="14"/>
      <c r="G11" s="14"/>
      <c r="H11" s="14"/>
      <c r="I11" s="14"/>
      <c r="J11" s="14"/>
      <c r="K11" s="14"/>
      <c r="L11" s="14"/>
      <c r="M11" s="14"/>
      <c r="N11" s="14"/>
      <c r="O11" s="14"/>
      <c r="P11" s="14"/>
      <c r="Q11" s="14"/>
      <c r="R11" s="14"/>
      <c r="S11" s="14"/>
      <c r="T11" s="14"/>
      <c r="U11" s="15" t="s">
        <v>186</v>
      </c>
      <c r="V11" s="14"/>
      <c r="W11" s="14"/>
      <c r="X11" s="14"/>
      <c r="Y11" s="15" t="s">
        <v>154</v>
      </c>
      <c r="Z11" s="15" t="s">
        <v>194</v>
      </c>
      <c r="AA11" s="14"/>
      <c r="AB11" s="14"/>
      <c r="AC11" s="14"/>
      <c r="AD11" s="14"/>
      <c r="AE11" s="14"/>
      <c r="AF11" s="14"/>
      <c r="AG11" s="14"/>
      <c r="AH11" s="14"/>
      <c r="AI11" s="14"/>
      <c r="AJ11" s="14"/>
      <c r="AK11" s="15" t="s">
        <v>133</v>
      </c>
      <c r="AL11" s="14"/>
      <c r="AM11" s="14"/>
      <c r="AN11" s="14"/>
      <c r="AO11" s="14"/>
      <c r="AP11" s="14"/>
      <c r="AQ11" s="14"/>
      <c r="AR11" s="8"/>
    </row>
    <row r="12" spans="1:44" x14ac:dyDescent="0.2">
      <c r="A12" s="27"/>
      <c r="B12" s="24" t="s">
        <v>303</v>
      </c>
      <c r="C12" s="12">
        <v>0.44073308788740001</v>
      </c>
      <c r="D12" s="12">
        <v>0.40775903843490002</v>
      </c>
      <c r="E12" s="12">
        <v>0.4119073151814</v>
      </c>
      <c r="F12" s="12">
        <v>0.46395184843350001</v>
      </c>
      <c r="G12" s="12">
        <v>0.4753708901407</v>
      </c>
      <c r="H12" s="12">
        <v>0.40341137549220002</v>
      </c>
      <c r="I12" s="12">
        <v>0.3869590902119</v>
      </c>
      <c r="J12" s="12">
        <v>0.46406386131900002</v>
      </c>
      <c r="K12" s="12">
        <v>0.45007326407550002</v>
      </c>
      <c r="L12" s="12">
        <v>0.46950630915309999</v>
      </c>
      <c r="M12" s="12">
        <v>0.40275328726519999</v>
      </c>
      <c r="N12" s="12">
        <v>0.47187723088</v>
      </c>
      <c r="O12" s="12">
        <v>0.43318052233760002</v>
      </c>
      <c r="P12" s="12">
        <v>0.36855627546879999</v>
      </c>
      <c r="Q12" s="12">
        <v>0.47534011146529997</v>
      </c>
      <c r="R12" s="12">
        <v>0.4427763488441</v>
      </c>
      <c r="S12" s="12">
        <v>0.54632821320519998</v>
      </c>
      <c r="T12" s="12">
        <v>0.49692992251279999</v>
      </c>
      <c r="U12" s="12">
        <v>0.4799338805285</v>
      </c>
      <c r="V12" s="12">
        <v>0.37308103929250003</v>
      </c>
      <c r="W12" s="12">
        <v>0.4315165067867</v>
      </c>
      <c r="X12" s="12">
        <v>0.49079254406169998</v>
      </c>
      <c r="Y12" s="12">
        <v>0.4803604501639</v>
      </c>
      <c r="Z12" s="12">
        <v>0.4430089282695</v>
      </c>
      <c r="AA12" s="12">
        <v>0</v>
      </c>
      <c r="AB12" s="12">
        <v>0.44946162235140003</v>
      </c>
      <c r="AC12" s="12">
        <v>0.36058727384669997</v>
      </c>
      <c r="AD12" s="12">
        <v>0.37569773464230011</v>
      </c>
      <c r="AE12" s="12">
        <v>0.5210894410261</v>
      </c>
      <c r="AF12" s="12">
        <v>0.41622031333609999</v>
      </c>
      <c r="AG12" s="12">
        <v>0.4603158877354</v>
      </c>
      <c r="AH12" s="12">
        <v>0.3957007421448</v>
      </c>
      <c r="AI12" s="12">
        <v>0.59658814456830001</v>
      </c>
      <c r="AJ12" s="12">
        <v>1</v>
      </c>
      <c r="AK12" s="12">
        <v>0.44632312112729999</v>
      </c>
      <c r="AL12" s="12">
        <v>0</v>
      </c>
      <c r="AM12" s="12">
        <v>0.30970328292299998</v>
      </c>
      <c r="AN12" s="12">
        <v>0.4086606917965</v>
      </c>
      <c r="AO12" s="12">
        <v>0.44303986654650002</v>
      </c>
      <c r="AP12" s="12">
        <v>0.49205028849389998</v>
      </c>
      <c r="AQ12" s="12">
        <v>0.37538734284809999</v>
      </c>
      <c r="AR12" s="8"/>
    </row>
    <row r="13" spans="1:44" x14ac:dyDescent="0.2">
      <c r="A13" s="23"/>
      <c r="B13" s="23"/>
      <c r="C13" s="13">
        <v>613</v>
      </c>
      <c r="D13" s="13">
        <v>120</v>
      </c>
      <c r="E13" s="13">
        <v>150</v>
      </c>
      <c r="F13" s="13">
        <v>183</v>
      </c>
      <c r="G13" s="13">
        <v>160</v>
      </c>
      <c r="H13" s="13">
        <v>42</v>
      </c>
      <c r="I13" s="13">
        <v>80</v>
      </c>
      <c r="J13" s="13">
        <v>91</v>
      </c>
      <c r="K13" s="13">
        <v>139</v>
      </c>
      <c r="L13" s="13">
        <v>207</v>
      </c>
      <c r="M13" s="13">
        <v>331</v>
      </c>
      <c r="N13" s="13">
        <v>234</v>
      </c>
      <c r="O13" s="13">
        <v>134</v>
      </c>
      <c r="P13" s="13">
        <v>51</v>
      </c>
      <c r="Q13" s="13">
        <v>80</v>
      </c>
      <c r="R13" s="13">
        <v>87</v>
      </c>
      <c r="S13" s="13">
        <v>80</v>
      </c>
      <c r="T13" s="13">
        <v>31</v>
      </c>
      <c r="U13" s="13">
        <v>79</v>
      </c>
      <c r="V13" s="13">
        <v>114</v>
      </c>
      <c r="W13" s="13">
        <v>169</v>
      </c>
      <c r="X13" s="13">
        <v>124</v>
      </c>
      <c r="Y13" s="13">
        <v>124</v>
      </c>
      <c r="Z13" s="13">
        <v>42</v>
      </c>
      <c r="AA13" s="13">
        <v>0</v>
      </c>
      <c r="AB13" s="13">
        <v>258</v>
      </c>
      <c r="AC13" s="13">
        <v>50</v>
      </c>
      <c r="AD13" s="13">
        <v>11</v>
      </c>
      <c r="AE13" s="13">
        <v>24</v>
      </c>
      <c r="AF13" s="13">
        <v>47</v>
      </c>
      <c r="AG13" s="13">
        <v>15</v>
      </c>
      <c r="AH13" s="13">
        <v>2</v>
      </c>
      <c r="AI13" s="13">
        <v>10</v>
      </c>
      <c r="AJ13" s="13">
        <v>3</v>
      </c>
      <c r="AK13" s="13">
        <v>160</v>
      </c>
      <c r="AL13" s="13">
        <v>0</v>
      </c>
      <c r="AM13" s="13">
        <v>21</v>
      </c>
      <c r="AN13" s="13">
        <v>112</v>
      </c>
      <c r="AO13" s="13">
        <v>239</v>
      </c>
      <c r="AP13" s="13">
        <v>184</v>
      </c>
      <c r="AQ13" s="13">
        <v>17</v>
      </c>
      <c r="AR13" s="8"/>
    </row>
    <row r="14" spans="1:44" x14ac:dyDescent="0.2">
      <c r="A14" s="23"/>
      <c r="B14" s="23"/>
      <c r="C14" s="14" t="s">
        <v>128</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8"/>
    </row>
    <row r="15" spans="1:44" x14ac:dyDescent="0.2">
      <c r="A15" s="27"/>
      <c r="B15" s="24" t="s">
        <v>304</v>
      </c>
      <c r="C15" s="12">
        <v>0.28574897256710002</v>
      </c>
      <c r="D15" s="12">
        <v>0.26704326653749999</v>
      </c>
      <c r="E15" s="12">
        <v>0.29442141199540001</v>
      </c>
      <c r="F15" s="12">
        <v>0.30046046740260002</v>
      </c>
      <c r="G15" s="12">
        <v>0.27525499764240002</v>
      </c>
      <c r="H15" s="12">
        <v>0.32867847108460002</v>
      </c>
      <c r="I15" s="12">
        <v>0.32575424017569998</v>
      </c>
      <c r="J15" s="12">
        <v>0.26338751700770002</v>
      </c>
      <c r="K15" s="12">
        <v>0.28661009435779999</v>
      </c>
      <c r="L15" s="12">
        <v>0.28257362907580003</v>
      </c>
      <c r="M15" s="12">
        <v>0.35023961952420002</v>
      </c>
      <c r="N15" s="12">
        <v>0.23852899749690001</v>
      </c>
      <c r="O15" s="12">
        <v>0.3394887643435</v>
      </c>
      <c r="P15" s="12">
        <v>0.38803561577750001</v>
      </c>
      <c r="Q15" s="12">
        <v>0.33446096337129999</v>
      </c>
      <c r="R15" s="12">
        <v>0.23269447713140001</v>
      </c>
      <c r="S15" s="12">
        <v>0.15519982639989999</v>
      </c>
      <c r="T15" s="12">
        <v>0.34653239118719997</v>
      </c>
      <c r="U15" s="12">
        <v>0.13940936129199999</v>
      </c>
      <c r="V15" s="12">
        <v>0.40598515971530003</v>
      </c>
      <c r="W15" s="12">
        <v>0.34107199467389998</v>
      </c>
      <c r="X15" s="12">
        <v>0.2449588859548</v>
      </c>
      <c r="Y15" s="12">
        <v>0.20683728711679999</v>
      </c>
      <c r="Z15" s="12">
        <v>0.10925178518960001</v>
      </c>
      <c r="AA15" s="12">
        <v>0.4875192758561</v>
      </c>
      <c r="AB15" s="12">
        <v>0.33590919187000001</v>
      </c>
      <c r="AC15" s="12">
        <v>0.28387041835209997</v>
      </c>
      <c r="AD15" s="12">
        <v>0.17657008812319999</v>
      </c>
      <c r="AE15" s="12">
        <v>0.2206343195938</v>
      </c>
      <c r="AF15" s="12">
        <v>0.35497194043739999</v>
      </c>
      <c r="AG15" s="12">
        <v>0.40635441989350002</v>
      </c>
      <c r="AH15" s="12">
        <v>5.0257760626349998E-2</v>
      </c>
      <c r="AI15" s="12">
        <v>6.5460635585869995E-2</v>
      </c>
      <c r="AJ15" s="12">
        <v>0</v>
      </c>
      <c r="AK15" s="12">
        <v>0.22395235144789999</v>
      </c>
      <c r="AL15" s="12">
        <v>0.6215429856593</v>
      </c>
      <c r="AM15" s="12">
        <v>0.27639053496720001</v>
      </c>
      <c r="AN15" s="12">
        <v>0.31891385259339999</v>
      </c>
      <c r="AO15" s="12">
        <v>0.30212144252110001</v>
      </c>
      <c r="AP15" s="12">
        <v>0.24793054644250001</v>
      </c>
      <c r="AQ15" s="12">
        <v>0.3551283750973</v>
      </c>
      <c r="AR15" s="8"/>
    </row>
    <row r="16" spans="1:44" x14ac:dyDescent="0.2">
      <c r="A16" s="23"/>
      <c r="B16" s="23"/>
      <c r="C16" s="13">
        <v>343</v>
      </c>
      <c r="D16" s="13">
        <v>71</v>
      </c>
      <c r="E16" s="13">
        <v>94</v>
      </c>
      <c r="F16" s="13">
        <v>103</v>
      </c>
      <c r="G16" s="13">
        <v>75</v>
      </c>
      <c r="H16" s="13">
        <v>34</v>
      </c>
      <c r="I16" s="13">
        <v>56</v>
      </c>
      <c r="J16" s="13">
        <v>55</v>
      </c>
      <c r="K16" s="13">
        <v>72</v>
      </c>
      <c r="L16" s="13">
        <v>107</v>
      </c>
      <c r="M16" s="13">
        <v>220</v>
      </c>
      <c r="N16" s="13">
        <v>105</v>
      </c>
      <c r="O16" s="13">
        <v>107</v>
      </c>
      <c r="P16" s="13">
        <v>39</v>
      </c>
      <c r="Q16" s="13">
        <v>53</v>
      </c>
      <c r="R16" s="13">
        <v>40</v>
      </c>
      <c r="S16" s="13">
        <v>21</v>
      </c>
      <c r="T16" s="13">
        <v>14</v>
      </c>
      <c r="U16" s="13">
        <v>19</v>
      </c>
      <c r="V16" s="13">
        <v>116</v>
      </c>
      <c r="W16" s="13">
        <v>111</v>
      </c>
      <c r="X16" s="13">
        <v>44</v>
      </c>
      <c r="Y16" s="13">
        <v>42</v>
      </c>
      <c r="Z16" s="13">
        <v>13</v>
      </c>
      <c r="AA16" s="13">
        <v>4</v>
      </c>
      <c r="AB16" s="13">
        <v>167</v>
      </c>
      <c r="AC16" s="13">
        <v>35</v>
      </c>
      <c r="AD16" s="13">
        <v>5</v>
      </c>
      <c r="AE16" s="13">
        <v>15</v>
      </c>
      <c r="AF16" s="13">
        <v>28</v>
      </c>
      <c r="AG16" s="13">
        <v>14</v>
      </c>
      <c r="AH16" s="13">
        <v>1</v>
      </c>
      <c r="AI16" s="13">
        <v>1</v>
      </c>
      <c r="AJ16" s="13">
        <v>0</v>
      </c>
      <c r="AK16" s="13">
        <v>65</v>
      </c>
      <c r="AL16" s="13">
        <v>2</v>
      </c>
      <c r="AM16" s="13">
        <v>20</v>
      </c>
      <c r="AN16" s="13">
        <v>78</v>
      </c>
      <c r="AO16" s="13">
        <v>131</v>
      </c>
      <c r="AP16" s="13">
        <v>88</v>
      </c>
      <c r="AQ16" s="13">
        <v>9</v>
      </c>
      <c r="AR16" s="8"/>
    </row>
    <row r="17" spans="1:44" x14ac:dyDescent="0.2">
      <c r="A17" s="23"/>
      <c r="B17" s="23"/>
      <c r="C17" s="14" t="s">
        <v>128</v>
      </c>
      <c r="D17" s="14"/>
      <c r="E17" s="14"/>
      <c r="F17" s="14"/>
      <c r="G17" s="14"/>
      <c r="H17" s="14"/>
      <c r="I17" s="14"/>
      <c r="J17" s="14"/>
      <c r="K17" s="14"/>
      <c r="L17" s="14"/>
      <c r="M17" s="15" t="s">
        <v>148</v>
      </c>
      <c r="N17" s="14"/>
      <c r="O17" s="15" t="s">
        <v>190</v>
      </c>
      <c r="P17" s="15" t="s">
        <v>190</v>
      </c>
      <c r="Q17" s="15" t="s">
        <v>160</v>
      </c>
      <c r="R17" s="14"/>
      <c r="S17" s="14"/>
      <c r="T17" s="14"/>
      <c r="U17" s="14"/>
      <c r="V17" s="15" t="s">
        <v>136</v>
      </c>
      <c r="W17" s="15" t="s">
        <v>175</v>
      </c>
      <c r="X17" s="14"/>
      <c r="Y17" s="14"/>
      <c r="Z17" s="14"/>
      <c r="AA17" s="14"/>
      <c r="AB17" s="14"/>
      <c r="AC17" s="14"/>
      <c r="AD17" s="14"/>
      <c r="AE17" s="14"/>
      <c r="AF17" s="14"/>
      <c r="AG17" s="14"/>
      <c r="AH17" s="14"/>
      <c r="AI17" s="14"/>
      <c r="AJ17" s="14"/>
      <c r="AK17" s="14"/>
      <c r="AL17" s="14"/>
      <c r="AM17" s="14"/>
      <c r="AN17" s="14"/>
      <c r="AO17" s="14"/>
      <c r="AP17" s="14"/>
      <c r="AQ17" s="14"/>
      <c r="AR17" s="8"/>
    </row>
    <row r="18" spans="1:44" x14ac:dyDescent="0.2">
      <c r="A18" s="27"/>
      <c r="B18" s="24" t="s">
        <v>305</v>
      </c>
      <c r="C18" s="12">
        <v>4.8162073813359997E-2</v>
      </c>
      <c r="D18" s="12">
        <v>5.4994439086599997E-2</v>
      </c>
      <c r="E18" s="12">
        <v>7.4345899719490002E-2</v>
      </c>
      <c r="F18" s="12">
        <v>4.3099014784780003E-2</v>
      </c>
      <c r="G18" s="12">
        <v>1.8383334811490001E-2</v>
      </c>
      <c r="H18" s="12">
        <v>4.0479279160529999E-2</v>
      </c>
      <c r="I18" s="12">
        <v>5.6221219657300002E-2</v>
      </c>
      <c r="J18" s="12">
        <v>7.3741217645960006E-2</v>
      </c>
      <c r="K18" s="12">
        <v>2.4688421089999999E-2</v>
      </c>
      <c r="L18" s="12">
        <v>4.7745318242440001E-2</v>
      </c>
      <c r="M18" s="12">
        <v>5.661245736514E-2</v>
      </c>
      <c r="N18" s="12">
        <v>4.1149301747969998E-2</v>
      </c>
      <c r="O18" s="12">
        <v>7.4562458480130003E-2</v>
      </c>
      <c r="P18" s="12">
        <v>4.408244646791E-2</v>
      </c>
      <c r="Q18" s="12">
        <v>6.5624473505359993E-2</v>
      </c>
      <c r="R18" s="12">
        <v>7.1362565733139996E-2</v>
      </c>
      <c r="S18" s="12">
        <v>1.149571791689E-2</v>
      </c>
      <c r="T18" s="12">
        <v>0</v>
      </c>
      <c r="U18" s="12">
        <v>0</v>
      </c>
      <c r="V18" s="12">
        <v>9.8878479552549997E-2</v>
      </c>
      <c r="W18" s="12">
        <v>5.1260767719649998E-2</v>
      </c>
      <c r="X18" s="12">
        <v>4.4715063597090002E-2</v>
      </c>
      <c r="Y18" s="12">
        <v>9.2796487185899997E-3</v>
      </c>
      <c r="Z18" s="12">
        <v>5.56614203146E-3</v>
      </c>
      <c r="AA18" s="12">
        <v>0.18966930335519999</v>
      </c>
      <c r="AB18" s="12">
        <v>5.5584315764589998E-2</v>
      </c>
      <c r="AC18" s="12">
        <v>6.9561286030889999E-2</v>
      </c>
      <c r="AD18" s="12">
        <v>3.8488308687199997E-2</v>
      </c>
      <c r="AE18" s="12">
        <v>0.14013263963719999</v>
      </c>
      <c r="AF18" s="12">
        <v>1.9338927545589999E-2</v>
      </c>
      <c r="AG18" s="12">
        <v>0</v>
      </c>
      <c r="AH18" s="12">
        <v>7.1455771647750008E-2</v>
      </c>
      <c r="AI18" s="12">
        <v>0</v>
      </c>
      <c r="AJ18" s="12">
        <v>0</v>
      </c>
      <c r="AK18" s="12">
        <v>3.5624279750749999E-2</v>
      </c>
      <c r="AL18" s="12">
        <v>0</v>
      </c>
      <c r="AM18" s="12">
        <v>0.1226428331497</v>
      </c>
      <c r="AN18" s="12">
        <v>3.3989934450330002E-2</v>
      </c>
      <c r="AO18" s="12">
        <v>4.3595646266359998E-2</v>
      </c>
      <c r="AP18" s="12">
        <v>6.2803085819909996E-2</v>
      </c>
      <c r="AQ18" s="12">
        <v>1.4206473701620001E-2</v>
      </c>
      <c r="AR18" s="8"/>
    </row>
    <row r="19" spans="1:44" x14ac:dyDescent="0.2">
      <c r="A19" s="23"/>
      <c r="B19" s="23"/>
      <c r="C19" s="13">
        <v>61</v>
      </c>
      <c r="D19" s="13">
        <v>15</v>
      </c>
      <c r="E19" s="13">
        <v>23</v>
      </c>
      <c r="F19" s="13">
        <v>15</v>
      </c>
      <c r="G19" s="13">
        <v>8</v>
      </c>
      <c r="H19" s="13">
        <v>6</v>
      </c>
      <c r="I19" s="13">
        <v>15</v>
      </c>
      <c r="J19" s="13">
        <v>11</v>
      </c>
      <c r="K19" s="13">
        <v>9</v>
      </c>
      <c r="L19" s="13">
        <v>15</v>
      </c>
      <c r="M19" s="13">
        <v>39</v>
      </c>
      <c r="N19" s="13">
        <v>18</v>
      </c>
      <c r="O19" s="13">
        <v>21</v>
      </c>
      <c r="P19" s="13">
        <v>6</v>
      </c>
      <c r="Q19" s="13">
        <v>10</v>
      </c>
      <c r="R19" s="13">
        <v>13</v>
      </c>
      <c r="S19" s="13">
        <v>3</v>
      </c>
      <c r="T19" s="13">
        <v>0</v>
      </c>
      <c r="U19" s="13">
        <v>0</v>
      </c>
      <c r="V19" s="13">
        <v>26</v>
      </c>
      <c r="W19" s="13">
        <v>16</v>
      </c>
      <c r="X19" s="13">
        <v>12</v>
      </c>
      <c r="Y19" s="13">
        <v>2</v>
      </c>
      <c r="Z19" s="13">
        <v>1</v>
      </c>
      <c r="AA19" s="13">
        <v>2</v>
      </c>
      <c r="AB19" s="13">
        <v>27</v>
      </c>
      <c r="AC19" s="13">
        <v>9</v>
      </c>
      <c r="AD19" s="13">
        <v>2</v>
      </c>
      <c r="AE19" s="13">
        <v>7</v>
      </c>
      <c r="AF19" s="13">
        <v>1</v>
      </c>
      <c r="AG19" s="13">
        <v>0</v>
      </c>
      <c r="AH19" s="13">
        <v>1</v>
      </c>
      <c r="AI19" s="13">
        <v>0</v>
      </c>
      <c r="AJ19" s="13">
        <v>0</v>
      </c>
      <c r="AK19" s="13">
        <v>12</v>
      </c>
      <c r="AL19" s="13">
        <v>0</v>
      </c>
      <c r="AM19" s="13">
        <v>5</v>
      </c>
      <c r="AN19" s="13">
        <v>11</v>
      </c>
      <c r="AO19" s="13">
        <v>23</v>
      </c>
      <c r="AP19" s="13">
        <v>18</v>
      </c>
      <c r="AQ19" s="13">
        <v>1</v>
      </c>
      <c r="AR19" s="8"/>
    </row>
    <row r="20" spans="1:44" x14ac:dyDescent="0.2">
      <c r="A20" s="23"/>
      <c r="B20" s="23"/>
      <c r="C20" s="14" t="s">
        <v>128</v>
      </c>
      <c r="D20" s="14"/>
      <c r="E20" s="15" t="s">
        <v>132</v>
      </c>
      <c r="F20" s="14"/>
      <c r="G20" s="14"/>
      <c r="H20" s="14"/>
      <c r="I20" s="14"/>
      <c r="J20" s="14"/>
      <c r="K20" s="14"/>
      <c r="L20" s="14"/>
      <c r="M20" s="14"/>
      <c r="N20" s="14"/>
      <c r="O20" s="15" t="s">
        <v>190</v>
      </c>
      <c r="P20" s="14"/>
      <c r="Q20" s="14"/>
      <c r="R20" s="14"/>
      <c r="S20" s="14"/>
      <c r="T20" s="14"/>
      <c r="U20" s="14"/>
      <c r="V20" s="15" t="s">
        <v>162</v>
      </c>
      <c r="W20" s="14"/>
      <c r="X20" s="14"/>
      <c r="Y20" s="14"/>
      <c r="Z20" s="14"/>
      <c r="AA20" s="15" t="s">
        <v>165</v>
      </c>
      <c r="AB20" s="14"/>
      <c r="AC20" s="14"/>
      <c r="AD20" s="14"/>
      <c r="AE20" s="14"/>
      <c r="AF20" s="14"/>
      <c r="AG20" s="14"/>
      <c r="AH20" s="14"/>
      <c r="AI20" s="14"/>
      <c r="AJ20" s="14"/>
      <c r="AK20" s="14"/>
      <c r="AL20" s="14"/>
      <c r="AM20" s="14"/>
      <c r="AN20" s="14"/>
      <c r="AO20" s="14"/>
      <c r="AP20" s="14"/>
      <c r="AQ20" s="14"/>
      <c r="AR20" s="8"/>
    </row>
    <row r="21" spans="1:44" x14ac:dyDescent="0.2">
      <c r="A21" s="27"/>
      <c r="B21" s="24" t="s">
        <v>141</v>
      </c>
      <c r="C21" s="12">
        <v>0.33391104638050001</v>
      </c>
      <c r="D21" s="12">
        <v>0.3220377056241</v>
      </c>
      <c r="E21" s="12">
        <v>0.36876731171490001</v>
      </c>
      <c r="F21" s="12">
        <v>0.34355948218729998</v>
      </c>
      <c r="G21" s="12">
        <v>0.2936383324538</v>
      </c>
      <c r="H21" s="12">
        <v>0.3691577502451</v>
      </c>
      <c r="I21" s="12">
        <v>0.38197545983300002</v>
      </c>
      <c r="J21" s="12">
        <v>0.33712873465359999</v>
      </c>
      <c r="K21" s="12">
        <v>0.31129851544780002</v>
      </c>
      <c r="L21" s="12">
        <v>0.33031894731820011</v>
      </c>
      <c r="M21" s="12">
        <v>0.40685207688939989</v>
      </c>
      <c r="N21" s="12">
        <v>0.27967829924490001</v>
      </c>
      <c r="O21" s="12">
        <v>0.41405122282360002</v>
      </c>
      <c r="P21" s="12">
        <v>0.4321180622454</v>
      </c>
      <c r="Q21" s="12">
        <v>0.40008543687670001</v>
      </c>
      <c r="R21" s="12">
        <v>0.3040570428646</v>
      </c>
      <c r="S21" s="12">
        <v>0.1666955443168</v>
      </c>
      <c r="T21" s="12">
        <v>0.34653239118719997</v>
      </c>
      <c r="U21" s="12">
        <v>0.13940936129199999</v>
      </c>
      <c r="V21" s="12">
        <v>0.50486363926790001</v>
      </c>
      <c r="W21" s="12">
        <v>0.39233276239359999</v>
      </c>
      <c r="X21" s="12">
        <v>0.28967394955179998</v>
      </c>
      <c r="Y21" s="12">
        <v>0.21611693583540001</v>
      </c>
      <c r="Z21" s="12">
        <v>0.1148179272211</v>
      </c>
      <c r="AA21" s="12">
        <v>0.67718857921129993</v>
      </c>
      <c r="AB21" s="12">
        <v>0.39149350763450003</v>
      </c>
      <c r="AC21" s="12">
        <v>0.35343170438299998</v>
      </c>
      <c r="AD21" s="12">
        <v>0.21505839681040001</v>
      </c>
      <c r="AE21" s="12">
        <v>0.360766959231</v>
      </c>
      <c r="AF21" s="12">
        <v>0.37431086798300001</v>
      </c>
      <c r="AG21" s="12">
        <v>0.40635441989350002</v>
      </c>
      <c r="AH21" s="12">
        <v>0.12171353227410001</v>
      </c>
      <c r="AI21" s="12">
        <v>6.5460635585869995E-2</v>
      </c>
      <c r="AJ21" s="12">
        <v>0</v>
      </c>
      <c r="AK21" s="12">
        <v>0.2595766311987</v>
      </c>
      <c r="AL21" s="12">
        <v>0.6215429856593</v>
      </c>
      <c r="AM21" s="12">
        <v>0.39903336811689999</v>
      </c>
      <c r="AN21" s="12">
        <v>0.35290378704370001</v>
      </c>
      <c r="AO21" s="12">
        <v>0.34571708878750002</v>
      </c>
      <c r="AP21" s="12">
        <v>0.31073363226239997</v>
      </c>
      <c r="AQ21" s="12">
        <v>0.36933484879900003</v>
      </c>
      <c r="AR21" s="8"/>
    </row>
    <row r="22" spans="1:44" x14ac:dyDescent="0.2">
      <c r="A22" s="23"/>
      <c r="B22" s="23"/>
      <c r="C22" s="13">
        <v>404</v>
      </c>
      <c r="D22" s="13">
        <v>86</v>
      </c>
      <c r="E22" s="13">
        <v>117</v>
      </c>
      <c r="F22" s="13">
        <v>118</v>
      </c>
      <c r="G22" s="13">
        <v>83</v>
      </c>
      <c r="H22" s="13">
        <v>40</v>
      </c>
      <c r="I22" s="13">
        <v>71</v>
      </c>
      <c r="J22" s="13">
        <v>66</v>
      </c>
      <c r="K22" s="13">
        <v>81</v>
      </c>
      <c r="L22" s="13">
        <v>122</v>
      </c>
      <c r="M22" s="13">
        <v>259</v>
      </c>
      <c r="N22" s="13">
        <v>123</v>
      </c>
      <c r="O22" s="13">
        <v>128</v>
      </c>
      <c r="P22" s="13">
        <v>45</v>
      </c>
      <c r="Q22" s="13">
        <v>63</v>
      </c>
      <c r="R22" s="13">
        <v>53</v>
      </c>
      <c r="S22" s="13">
        <v>24</v>
      </c>
      <c r="T22" s="13">
        <v>14</v>
      </c>
      <c r="U22" s="13">
        <v>19</v>
      </c>
      <c r="V22" s="13">
        <v>142</v>
      </c>
      <c r="W22" s="13">
        <v>127</v>
      </c>
      <c r="X22" s="13">
        <v>56</v>
      </c>
      <c r="Y22" s="13">
        <v>44</v>
      </c>
      <c r="Z22" s="13">
        <v>14</v>
      </c>
      <c r="AA22" s="13">
        <v>6</v>
      </c>
      <c r="AB22" s="13">
        <v>194</v>
      </c>
      <c r="AC22" s="13">
        <v>44</v>
      </c>
      <c r="AD22" s="13">
        <v>7</v>
      </c>
      <c r="AE22" s="13">
        <v>22</v>
      </c>
      <c r="AF22" s="13">
        <v>29</v>
      </c>
      <c r="AG22" s="13">
        <v>14</v>
      </c>
      <c r="AH22" s="13">
        <v>2</v>
      </c>
      <c r="AI22" s="13">
        <v>1</v>
      </c>
      <c r="AJ22" s="13">
        <v>0</v>
      </c>
      <c r="AK22" s="13">
        <v>77</v>
      </c>
      <c r="AL22" s="13">
        <v>2</v>
      </c>
      <c r="AM22" s="13">
        <v>25</v>
      </c>
      <c r="AN22" s="13">
        <v>89</v>
      </c>
      <c r="AO22" s="13">
        <v>154</v>
      </c>
      <c r="AP22" s="13">
        <v>106</v>
      </c>
      <c r="AQ22" s="13">
        <v>10</v>
      </c>
      <c r="AR22" s="8"/>
    </row>
    <row r="23" spans="1:44" x14ac:dyDescent="0.2">
      <c r="A23" s="23"/>
      <c r="B23" s="23"/>
      <c r="C23" s="14" t="s">
        <v>128</v>
      </c>
      <c r="D23" s="14"/>
      <c r="E23" s="14"/>
      <c r="F23" s="14"/>
      <c r="G23" s="14"/>
      <c r="H23" s="14"/>
      <c r="I23" s="14"/>
      <c r="J23" s="14"/>
      <c r="K23" s="14"/>
      <c r="L23" s="14"/>
      <c r="M23" s="15" t="s">
        <v>197</v>
      </c>
      <c r="N23" s="14"/>
      <c r="O23" s="15" t="s">
        <v>174</v>
      </c>
      <c r="P23" s="15" t="s">
        <v>190</v>
      </c>
      <c r="Q23" s="15" t="s">
        <v>190</v>
      </c>
      <c r="R23" s="14"/>
      <c r="S23" s="14"/>
      <c r="T23" s="14"/>
      <c r="U23" s="14"/>
      <c r="V23" s="15" t="s">
        <v>177</v>
      </c>
      <c r="W23" s="15" t="s">
        <v>136</v>
      </c>
      <c r="X23" s="15" t="s">
        <v>137</v>
      </c>
      <c r="Y23" s="14"/>
      <c r="Z23" s="14"/>
      <c r="AA23" s="15" t="s">
        <v>136</v>
      </c>
      <c r="AB23" s="14"/>
      <c r="AC23" s="14"/>
      <c r="AD23" s="14"/>
      <c r="AE23" s="14"/>
      <c r="AF23" s="14"/>
      <c r="AG23" s="14"/>
      <c r="AH23" s="14"/>
      <c r="AI23" s="14"/>
      <c r="AJ23" s="14"/>
      <c r="AK23" s="14"/>
      <c r="AL23" s="14"/>
      <c r="AM23" s="14"/>
      <c r="AN23" s="14"/>
      <c r="AO23" s="14"/>
      <c r="AP23" s="14"/>
      <c r="AQ23" s="14"/>
      <c r="AR23" s="8"/>
    </row>
    <row r="24" spans="1:44" x14ac:dyDescent="0.2">
      <c r="A24" s="27"/>
      <c r="B24" s="24" t="s">
        <v>306</v>
      </c>
      <c r="C24" s="12">
        <v>1.422746760813E-2</v>
      </c>
      <c r="D24" s="12">
        <v>2.4041628988060001E-2</v>
      </c>
      <c r="E24" s="12">
        <v>0</v>
      </c>
      <c r="F24" s="12">
        <v>2.882909966967E-2</v>
      </c>
      <c r="G24" s="12">
        <v>4.6793353079539997E-3</v>
      </c>
      <c r="H24" s="12">
        <v>0</v>
      </c>
      <c r="I24" s="12">
        <v>2.2597019772230002E-2</v>
      </c>
      <c r="J24" s="12">
        <v>1.511287999655E-2</v>
      </c>
      <c r="K24" s="12">
        <v>3.7652474262689999E-3</v>
      </c>
      <c r="L24" s="12">
        <v>2.701578120519E-2</v>
      </c>
      <c r="M24" s="12">
        <v>1.2330528624609999E-2</v>
      </c>
      <c r="N24" s="12">
        <v>1.8129525569420001E-2</v>
      </c>
      <c r="O24" s="12">
        <v>2.131953586717E-2</v>
      </c>
      <c r="P24" s="12">
        <v>2.52943536546E-3</v>
      </c>
      <c r="Q24" s="12">
        <v>3.0101058050339999E-3</v>
      </c>
      <c r="R24" s="12">
        <v>2.29934135347E-2</v>
      </c>
      <c r="S24" s="12">
        <v>3.0980812549459998E-2</v>
      </c>
      <c r="T24" s="12">
        <v>0</v>
      </c>
      <c r="U24" s="12">
        <v>1.8778341243789999E-2</v>
      </c>
      <c r="V24" s="12">
        <v>7.3561382592239998E-3</v>
      </c>
      <c r="W24" s="12">
        <v>1.302321208302E-2</v>
      </c>
      <c r="X24" s="12">
        <v>1.536879909245E-2</v>
      </c>
      <c r="Y24" s="12">
        <v>3.2710414519920003E-2</v>
      </c>
      <c r="Z24" s="12">
        <v>0</v>
      </c>
      <c r="AA24" s="12">
        <v>0</v>
      </c>
      <c r="AB24" s="12">
        <v>5.6764057616339996E-3</v>
      </c>
      <c r="AC24" s="12">
        <v>5.7185357330440001E-2</v>
      </c>
      <c r="AD24" s="12">
        <v>0</v>
      </c>
      <c r="AE24" s="12">
        <v>0</v>
      </c>
      <c r="AF24" s="12">
        <v>3.6021272334939998E-3</v>
      </c>
      <c r="AG24" s="12">
        <v>0</v>
      </c>
      <c r="AH24" s="12">
        <v>0</v>
      </c>
      <c r="AI24" s="12">
        <v>0</v>
      </c>
      <c r="AJ24" s="12">
        <v>0</v>
      </c>
      <c r="AK24" s="12">
        <v>2.261086958153E-2</v>
      </c>
      <c r="AL24" s="12">
        <v>0</v>
      </c>
      <c r="AM24" s="12">
        <v>0</v>
      </c>
      <c r="AN24" s="12">
        <v>1.53165002071E-3</v>
      </c>
      <c r="AO24" s="12">
        <v>2.5309598008459999E-2</v>
      </c>
      <c r="AP24" s="12">
        <v>1.51840629826E-2</v>
      </c>
      <c r="AQ24" s="12">
        <v>0</v>
      </c>
      <c r="AR24" s="8"/>
    </row>
    <row r="25" spans="1:44" x14ac:dyDescent="0.2">
      <c r="A25" s="23"/>
      <c r="B25" s="23"/>
      <c r="C25" s="13">
        <v>11</v>
      </c>
      <c r="D25" s="13">
        <v>4</v>
      </c>
      <c r="E25" s="13">
        <v>0</v>
      </c>
      <c r="F25" s="13">
        <v>5</v>
      </c>
      <c r="G25" s="13">
        <v>2</v>
      </c>
      <c r="H25" s="13">
        <v>0</v>
      </c>
      <c r="I25" s="13">
        <v>2</v>
      </c>
      <c r="J25" s="13">
        <v>2</v>
      </c>
      <c r="K25" s="13">
        <v>2</v>
      </c>
      <c r="L25" s="13">
        <v>5</v>
      </c>
      <c r="M25" s="13">
        <v>7</v>
      </c>
      <c r="N25" s="13">
        <v>4</v>
      </c>
      <c r="O25" s="13">
        <v>3</v>
      </c>
      <c r="P25" s="13">
        <v>1</v>
      </c>
      <c r="Q25" s="13">
        <v>1</v>
      </c>
      <c r="R25" s="13">
        <v>3</v>
      </c>
      <c r="S25" s="13">
        <v>1</v>
      </c>
      <c r="T25" s="13">
        <v>0</v>
      </c>
      <c r="U25" s="13">
        <v>2</v>
      </c>
      <c r="V25" s="13">
        <v>2</v>
      </c>
      <c r="W25" s="13">
        <v>2</v>
      </c>
      <c r="X25" s="13">
        <v>3</v>
      </c>
      <c r="Y25" s="13">
        <v>4</v>
      </c>
      <c r="Z25" s="13">
        <v>0</v>
      </c>
      <c r="AA25" s="13">
        <v>0</v>
      </c>
      <c r="AB25" s="13">
        <v>2</v>
      </c>
      <c r="AC25" s="13">
        <v>4</v>
      </c>
      <c r="AD25" s="13">
        <v>0</v>
      </c>
      <c r="AE25" s="13">
        <v>0</v>
      </c>
      <c r="AF25" s="13">
        <v>1</v>
      </c>
      <c r="AG25" s="13">
        <v>0</v>
      </c>
      <c r="AH25" s="13">
        <v>0</v>
      </c>
      <c r="AI25" s="13">
        <v>0</v>
      </c>
      <c r="AJ25" s="13">
        <v>0</v>
      </c>
      <c r="AK25" s="13">
        <v>4</v>
      </c>
      <c r="AL25" s="13">
        <v>0</v>
      </c>
      <c r="AM25" s="13">
        <v>0</v>
      </c>
      <c r="AN25" s="13">
        <v>1</v>
      </c>
      <c r="AO25" s="13">
        <v>6</v>
      </c>
      <c r="AP25" s="13">
        <v>4</v>
      </c>
      <c r="AQ25" s="13">
        <v>0</v>
      </c>
      <c r="AR25" s="8"/>
    </row>
    <row r="26" spans="1:44" x14ac:dyDescent="0.2">
      <c r="A26" s="23"/>
      <c r="B26" s="23"/>
      <c r="C26" s="14" t="s">
        <v>128</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5" t="s">
        <v>218</v>
      </c>
      <c r="AP26" s="14"/>
      <c r="AQ26" s="14"/>
      <c r="AR26" s="8"/>
    </row>
    <row r="27" spans="1:44" x14ac:dyDescent="0.2">
      <c r="A27" s="27"/>
      <c r="B27" s="24" t="s">
        <v>307</v>
      </c>
      <c r="C27" s="12">
        <v>3.7025932052949999E-3</v>
      </c>
      <c r="D27" s="12">
        <v>3.01444877171E-3</v>
      </c>
      <c r="E27" s="12">
        <v>6.2586774935640003E-3</v>
      </c>
      <c r="F27" s="12">
        <v>0</v>
      </c>
      <c r="G27" s="12">
        <v>5.7289903712589999E-3</v>
      </c>
      <c r="H27" s="12">
        <v>0</v>
      </c>
      <c r="I27" s="12">
        <v>9.1116664487840004E-3</v>
      </c>
      <c r="J27" s="12">
        <v>0</v>
      </c>
      <c r="K27" s="12">
        <v>2.5570815535300002E-3</v>
      </c>
      <c r="L27" s="12">
        <v>7.3673196140569997E-4</v>
      </c>
      <c r="M27" s="12">
        <v>5.6047336430939997E-3</v>
      </c>
      <c r="N27" s="12">
        <v>9.4494381370689999E-4</v>
      </c>
      <c r="O27" s="12">
        <v>4.842416104319E-3</v>
      </c>
      <c r="P27" s="12">
        <v>0</v>
      </c>
      <c r="Q27" s="12">
        <v>0</v>
      </c>
      <c r="R27" s="12">
        <v>1.208390976671E-2</v>
      </c>
      <c r="S27" s="12">
        <v>0</v>
      </c>
      <c r="T27" s="12">
        <v>4.4098178032809998E-3</v>
      </c>
      <c r="U27" s="12">
        <v>0</v>
      </c>
      <c r="V27" s="12">
        <v>8.9043455735029998E-4</v>
      </c>
      <c r="W27" s="12">
        <v>3.9947622875240001E-3</v>
      </c>
      <c r="X27" s="12">
        <v>0</v>
      </c>
      <c r="Y27" s="12">
        <v>0</v>
      </c>
      <c r="Z27" s="12">
        <v>2.342750154177E-2</v>
      </c>
      <c r="AA27" s="12">
        <v>0</v>
      </c>
      <c r="AB27" s="12">
        <v>1.1099655817479999E-3</v>
      </c>
      <c r="AC27" s="12">
        <v>6.8634855844599994E-3</v>
      </c>
      <c r="AD27" s="12">
        <v>0</v>
      </c>
      <c r="AE27" s="12">
        <v>0</v>
      </c>
      <c r="AF27" s="12">
        <v>2.1327121796920001E-3</v>
      </c>
      <c r="AG27" s="12">
        <v>0</v>
      </c>
      <c r="AH27" s="12">
        <v>0</v>
      </c>
      <c r="AI27" s="12">
        <v>0</v>
      </c>
      <c r="AJ27" s="12">
        <v>0</v>
      </c>
      <c r="AK27" s="12">
        <v>6.4866010302379994E-3</v>
      </c>
      <c r="AL27" s="12">
        <v>0</v>
      </c>
      <c r="AM27" s="12">
        <v>0</v>
      </c>
      <c r="AN27" s="12">
        <v>1.0521540120489999E-2</v>
      </c>
      <c r="AO27" s="12">
        <v>1.717603183233E-3</v>
      </c>
      <c r="AP27" s="12">
        <v>0</v>
      </c>
      <c r="AQ27" s="12">
        <v>0</v>
      </c>
      <c r="AR27" s="8"/>
    </row>
    <row r="28" spans="1:44" x14ac:dyDescent="0.2">
      <c r="A28" s="23"/>
      <c r="B28" s="23"/>
      <c r="C28" s="13">
        <v>5</v>
      </c>
      <c r="D28" s="13">
        <v>2</v>
      </c>
      <c r="E28" s="13">
        <v>1</v>
      </c>
      <c r="F28" s="13">
        <v>0</v>
      </c>
      <c r="G28" s="13">
        <v>2</v>
      </c>
      <c r="H28" s="13">
        <v>0</v>
      </c>
      <c r="I28" s="13">
        <v>1</v>
      </c>
      <c r="J28" s="13">
        <v>0</v>
      </c>
      <c r="K28" s="13">
        <v>1</v>
      </c>
      <c r="L28" s="13">
        <v>1</v>
      </c>
      <c r="M28" s="13">
        <v>3</v>
      </c>
      <c r="N28" s="13">
        <v>1</v>
      </c>
      <c r="O28" s="13">
        <v>2</v>
      </c>
      <c r="P28" s="13">
        <v>0</v>
      </c>
      <c r="Q28" s="13">
        <v>0</v>
      </c>
      <c r="R28" s="13">
        <v>1</v>
      </c>
      <c r="S28" s="13">
        <v>0</v>
      </c>
      <c r="T28" s="13">
        <v>1</v>
      </c>
      <c r="U28" s="13">
        <v>0</v>
      </c>
      <c r="V28" s="13">
        <v>1</v>
      </c>
      <c r="W28" s="13">
        <v>2</v>
      </c>
      <c r="X28" s="13">
        <v>0</v>
      </c>
      <c r="Y28" s="13">
        <v>0</v>
      </c>
      <c r="Z28" s="13">
        <v>1</v>
      </c>
      <c r="AA28" s="13">
        <v>0</v>
      </c>
      <c r="AB28" s="13">
        <v>1</v>
      </c>
      <c r="AC28" s="13">
        <v>1</v>
      </c>
      <c r="AD28" s="13">
        <v>0</v>
      </c>
      <c r="AE28" s="13">
        <v>0</v>
      </c>
      <c r="AF28" s="13">
        <v>1</v>
      </c>
      <c r="AG28" s="13">
        <v>0</v>
      </c>
      <c r="AH28" s="13">
        <v>0</v>
      </c>
      <c r="AI28" s="13">
        <v>0</v>
      </c>
      <c r="AJ28" s="13">
        <v>0</v>
      </c>
      <c r="AK28" s="13">
        <v>1</v>
      </c>
      <c r="AL28" s="13">
        <v>0</v>
      </c>
      <c r="AM28" s="13">
        <v>0</v>
      </c>
      <c r="AN28" s="13">
        <v>3</v>
      </c>
      <c r="AO28" s="13">
        <v>1</v>
      </c>
      <c r="AP28" s="13">
        <v>0</v>
      </c>
      <c r="AQ28" s="13">
        <v>0</v>
      </c>
      <c r="AR28" s="8"/>
    </row>
    <row r="29" spans="1:44" x14ac:dyDescent="0.2">
      <c r="A29" s="23"/>
      <c r="B29" s="23"/>
      <c r="C29" s="14" t="s">
        <v>128</v>
      </c>
      <c r="D29" s="14"/>
      <c r="E29" s="14"/>
      <c r="F29" s="14"/>
      <c r="G29" s="14"/>
      <c r="H29" s="14"/>
      <c r="I29" s="14"/>
      <c r="J29" s="14"/>
      <c r="K29" s="14"/>
      <c r="L29" s="14"/>
      <c r="M29" s="14"/>
      <c r="N29" s="14"/>
      <c r="O29" s="14"/>
      <c r="P29" s="14"/>
      <c r="Q29" s="14"/>
      <c r="R29" s="14"/>
      <c r="S29" s="14"/>
      <c r="T29" s="14"/>
      <c r="U29" s="14"/>
      <c r="V29" s="14"/>
      <c r="W29" s="14"/>
      <c r="X29" s="14"/>
      <c r="Y29" s="14"/>
      <c r="Z29" s="15" t="s">
        <v>133</v>
      </c>
      <c r="AA29" s="14"/>
      <c r="AB29" s="14"/>
      <c r="AC29" s="14"/>
      <c r="AD29" s="14"/>
      <c r="AE29" s="14"/>
      <c r="AF29" s="14"/>
      <c r="AG29" s="14"/>
      <c r="AH29" s="14"/>
      <c r="AI29" s="14"/>
      <c r="AJ29" s="14"/>
      <c r="AK29" s="14"/>
      <c r="AL29" s="14"/>
      <c r="AM29" s="14"/>
      <c r="AN29" s="14"/>
      <c r="AO29" s="14"/>
      <c r="AP29" s="14"/>
      <c r="AQ29" s="14"/>
      <c r="AR29" s="8"/>
    </row>
    <row r="30" spans="1:44" x14ac:dyDescent="0.2">
      <c r="A30" s="27"/>
      <c r="B30" s="24" t="s">
        <v>67</v>
      </c>
      <c r="C30" s="12">
        <v>1</v>
      </c>
      <c r="D30" s="12">
        <v>1</v>
      </c>
      <c r="E30" s="12">
        <v>1</v>
      </c>
      <c r="F30" s="12">
        <v>1</v>
      </c>
      <c r="G30" s="12">
        <v>1</v>
      </c>
      <c r="H30" s="12">
        <v>1</v>
      </c>
      <c r="I30" s="12">
        <v>1</v>
      </c>
      <c r="J30" s="12">
        <v>1</v>
      </c>
      <c r="K30" s="12">
        <v>1</v>
      </c>
      <c r="L30" s="12">
        <v>1</v>
      </c>
      <c r="M30" s="12">
        <v>1</v>
      </c>
      <c r="N30" s="12">
        <v>1</v>
      </c>
      <c r="O30" s="12">
        <v>1</v>
      </c>
      <c r="P30" s="12">
        <v>1</v>
      </c>
      <c r="Q30" s="12">
        <v>1</v>
      </c>
      <c r="R30" s="12">
        <v>1</v>
      </c>
      <c r="S30" s="12">
        <v>1</v>
      </c>
      <c r="T30" s="12">
        <v>1</v>
      </c>
      <c r="U30" s="12">
        <v>1</v>
      </c>
      <c r="V30" s="12">
        <v>1</v>
      </c>
      <c r="W30" s="12">
        <v>1</v>
      </c>
      <c r="X30" s="12">
        <v>1</v>
      </c>
      <c r="Y30" s="12">
        <v>1</v>
      </c>
      <c r="Z30" s="12">
        <v>1</v>
      </c>
      <c r="AA30" s="12">
        <v>1</v>
      </c>
      <c r="AB30" s="12">
        <v>1</v>
      </c>
      <c r="AC30" s="12">
        <v>1</v>
      </c>
      <c r="AD30" s="12">
        <v>1</v>
      </c>
      <c r="AE30" s="12">
        <v>1</v>
      </c>
      <c r="AF30" s="12">
        <v>1</v>
      </c>
      <c r="AG30" s="12">
        <v>1</v>
      </c>
      <c r="AH30" s="12">
        <v>1</v>
      </c>
      <c r="AI30" s="12">
        <v>1</v>
      </c>
      <c r="AJ30" s="12">
        <v>1</v>
      </c>
      <c r="AK30" s="12">
        <v>1</v>
      </c>
      <c r="AL30" s="12">
        <v>1</v>
      </c>
      <c r="AM30" s="12">
        <v>1</v>
      </c>
      <c r="AN30" s="12">
        <v>1</v>
      </c>
      <c r="AO30" s="12">
        <v>1</v>
      </c>
      <c r="AP30" s="12">
        <v>1</v>
      </c>
      <c r="AQ30" s="12">
        <v>1</v>
      </c>
      <c r="AR30" s="8"/>
    </row>
    <row r="31" spans="1:44" x14ac:dyDescent="0.2">
      <c r="A31" s="23"/>
      <c r="B31" s="23"/>
      <c r="C31" s="13">
        <v>1300</v>
      </c>
      <c r="D31" s="13">
        <v>278</v>
      </c>
      <c r="E31" s="13">
        <v>346</v>
      </c>
      <c r="F31" s="13">
        <v>363</v>
      </c>
      <c r="G31" s="13">
        <v>313</v>
      </c>
      <c r="H31" s="13">
        <v>104</v>
      </c>
      <c r="I31" s="13">
        <v>192</v>
      </c>
      <c r="J31" s="13">
        <v>199</v>
      </c>
      <c r="K31" s="13">
        <v>285</v>
      </c>
      <c r="L31" s="13">
        <v>406</v>
      </c>
      <c r="M31" s="13">
        <v>721</v>
      </c>
      <c r="N31" s="13">
        <v>479</v>
      </c>
      <c r="O31" s="13">
        <v>309</v>
      </c>
      <c r="P31" s="13">
        <v>125</v>
      </c>
      <c r="Q31" s="13">
        <v>159</v>
      </c>
      <c r="R31" s="13">
        <v>183</v>
      </c>
      <c r="S31" s="13">
        <v>141</v>
      </c>
      <c r="T31" s="13">
        <v>54</v>
      </c>
      <c r="U31" s="13">
        <v>156</v>
      </c>
      <c r="V31" s="13">
        <v>291</v>
      </c>
      <c r="W31" s="13">
        <v>354</v>
      </c>
      <c r="X31" s="13">
        <v>227</v>
      </c>
      <c r="Y31" s="13">
        <v>249</v>
      </c>
      <c r="Z31" s="13">
        <v>88</v>
      </c>
      <c r="AA31" s="13">
        <v>9</v>
      </c>
      <c r="AB31" s="13">
        <v>538</v>
      </c>
      <c r="AC31" s="13">
        <v>124</v>
      </c>
      <c r="AD31" s="13">
        <v>25</v>
      </c>
      <c r="AE31" s="13">
        <v>54</v>
      </c>
      <c r="AF31" s="13">
        <v>100</v>
      </c>
      <c r="AG31" s="13">
        <v>34</v>
      </c>
      <c r="AH31" s="13">
        <v>5</v>
      </c>
      <c r="AI31" s="13">
        <v>16</v>
      </c>
      <c r="AJ31" s="13">
        <v>3</v>
      </c>
      <c r="AK31" s="13">
        <v>332</v>
      </c>
      <c r="AL31" s="13">
        <v>3</v>
      </c>
      <c r="AM31" s="13">
        <v>60</v>
      </c>
      <c r="AN31" s="13">
        <v>260</v>
      </c>
      <c r="AO31" s="13">
        <v>495</v>
      </c>
      <c r="AP31" s="13">
        <v>360</v>
      </c>
      <c r="AQ31" s="13">
        <v>36</v>
      </c>
      <c r="AR31" s="8"/>
    </row>
    <row r="32" spans="1:44" x14ac:dyDescent="0.2">
      <c r="A32" s="23"/>
      <c r="B32" s="23"/>
      <c r="C32" s="14" t="s">
        <v>128</v>
      </c>
      <c r="D32" s="14" t="s">
        <v>128</v>
      </c>
      <c r="E32" s="14" t="s">
        <v>128</v>
      </c>
      <c r="F32" s="14" t="s">
        <v>128</v>
      </c>
      <c r="G32" s="14" t="s">
        <v>128</v>
      </c>
      <c r="H32" s="14" t="s">
        <v>128</v>
      </c>
      <c r="I32" s="14" t="s">
        <v>128</v>
      </c>
      <c r="J32" s="14" t="s">
        <v>128</v>
      </c>
      <c r="K32" s="14" t="s">
        <v>128</v>
      </c>
      <c r="L32" s="14" t="s">
        <v>128</v>
      </c>
      <c r="M32" s="14" t="s">
        <v>128</v>
      </c>
      <c r="N32" s="14" t="s">
        <v>128</v>
      </c>
      <c r="O32" s="14" t="s">
        <v>128</v>
      </c>
      <c r="P32" s="14" t="s">
        <v>128</v>
      </c>
      <c r="Q32" s="14" t="s">
        <v>128</v>
      </c>
      <c r="R32" s="14" t="s">
        <v>128</v>
      </c>
      <c r="S32" s="14" t="s">
        <v>128</v>
      </c>
      <c r="T32" s="14" t="s">
        <v>128</v>
      </c>
      <c r="U32" s="14" t="s">
        <v>128</v>
      </c>
      <c r="V32" s="14" t="s">
        <v>128</v>
      </c>
      <c r="W32" s="14" t="s">
        <v>128</v>
      </c>
      <c r="X32" s="14" t="s">
        <v>128</v>
      </c>
      <c r="Y32" s="14" t="s">
        <v>128</v>
      </c>
      <c r="Z32" s="14" t="s">
        <v>128</v>
      </c>
      <c r="AA32" s="14" t="s">
        <v>128</v>
      </c>
      <c r="AB32" s="14" t="s">
        <v>128</v>
      </c>
      <c r="AC32" s="14" t="s">
        <v>128</v>
      </c>
      <c r="AD32" s="14" t="s">
        <v>128</v>
      </c>
      <c r="AE32" s="14" t="s">
        <v>128</v>
      </c>
      <c r="AF32" s="14" t="s">
        <v>128</v>
      </c>
      <c r="AG32" s="14" t="s">
        <v>128</v>
      </c>
      <c r="AH32" s="14" t="s">
        <v>128</v>
      </c>
      <c r="AI32" s="14" t="s">
        <v>128</v>
      </c>
      <c r="AJ32" s="14" t="s">
        <v>128</v>
      </c>
      <c r="AK32" s="14" t="s">
        <v>128</v>
      </c>
      <c r="AL32" s="14" t="s">
        <v>128</v>
      </c>
      <c r="AM32" s="14" t="s">
        <v>128</v>
      </c>
      <c r="AN32" s="14" t="s">
        <v>128</v>
      </c>
      <c r="AO32" s="14" t="s">
        <v>128</v>
      </c>
      <c r="AP32" s="14" t="s">
        <v>128</v>
      </c>
      <c r="AQ32" s="14" t="s">
        <v>128</v>
      </c>
      <c r="AR32" s="8"/>
    </row>
    <row r="33" spans="1:43" x14ac:dyDescent="0.2">
      <c r="A33" s="16" t="s">
        <v>308</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row>
    <row r="34" spans="1:43" x14ac:dyDescent="0.2">
      <c r="A34" s="18" t="s">
        <v>144</v>
      </c>
    </row>
  </sheetData>
  <mergeCells count="20">
    <mergeCell ref="B27:B29"/>
    <mergeCell ref="B30:B32"/>
    <mergeCell ref="A6:A32"/>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31"/>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5" x14ac:dyDescent="0.2"/>
  <cols>
    <col min="1" max="1" width="50" style="1" bestFit="1" customWidth="1"/>
    <col min="2" max="2" width="25" style="1" bestFit="1" customWidth="1"/>
    <col min="3" max="43" width="12.6640625" style="1" customWidth="1"/>
  </cols>
  <sheetData>
    <row r="1" spans="1:44" ht="52" customHeight="1" x14ac:dyDescent="0.2">
      <c r="A1" s="7" t="str">
        <f>HYPERLINK("#TOC!A1","Return to Table of Contents")</f>
        <v>Return to Table of Contents</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8"/>
    </row>
    <row r="2" spans="1:44" ht="36" customHeight="1" x14ac:dyDescent="0.2">
      <c r="A2" s="21" t="s">
        <v>309</v>
      </c>
      <c r="B2" s="20"/>
      <c r="C2" s="2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9" t="s">
        <v>66</v>
      </c>
      <c r="AP2" s="20"/>
      <c r="AQ2" s="20"/>
      <c r="AR2" s="8"/>
    </row>
    <row r="3" spans="1:44" ht="37" customHeight="1" x14ac:dyDescent="0.2">
      <c r="A3" s="22"/>
      <c r="B3" s="20"/>
      <c r="C3" s="11" t="s">
        <v>67</v>
      </c>
      <c r="D3" s="25" t="s">
        <v>68</v>
      </c>
      <c r="E3" s="20"/>
      <c r="F3" s="20"/>
      <c r="G3" s="20"/>
      <c r="H3" s="25" t="s">
        <v>69</v>
      </c>
      <c r="I3" s="20"/>
      <c r="J3" s="20"/>
      <c r="K3" s="20"/>
      <c r="L3" s="20"/>
      <c r="M3" s="25" t="s">
        <v>70</v>
      </c>
      <c r="N3" s="20"/>
      <c r="O3" s="25" t="s">
        <v>71</v>
      </c>
      <c r="P3" s="20"/>
      <c r="Q3" s="20"/>
      <c r="R3" s="20"/>
      <c r="S3" s="20"/>
      <c r="T3" s="20"/>
      <c r="U3" s="20"/>
      <c r="V3" s="25" t="s">
        <v>72</v>
      </c>
      <c r="W3" s="20"/>
      <c r="X3" s="20"/>
      <c r="Y3" s="20"/>
      <c r="Z3" s="20"/>
      <c r="AA3" s="20"/>
      <c r="AB3" s="25" t="s">
        <v>73</v>
      </c>
      <c r="AC3" s="20"/>
      <c r="AD3" s="20"/>
      <c r="AE3" s="20"/>
      <c r="AF3" s="20"/>
      <c r="AG3" s="20"/>
      <c r="AH3" s="20"/>
      <c r="AI3" s="20"/>
      <c r="AJ3" s="20"/>
      <c r="AK3" s="20"/>
      <c r="AL3" s="25" t="s">
        <v>74</v>
      </c>
      <c r="AM3" s="20"/>
      <c r="AN3" s="20"/>
      <c r="AO3" s="20"/>
      <c r="AP3" s="20"/>
      <c r="AQ3" s="20"/>
      <c r="AR3" s="8"/>
    </row>
    <row r="4" spans="1:44" ht="16" customHeight="1" x14ac:dyDescent="0.2">
      <c r="A4" s="23"/>
      <c r="B4" s="20"/>
      <c r="C4" s="9" t="s">
        <v>75</v>
      </c>
      <c r="D4" s="9" t="s">
        <v>75</v>
      </c>
      <c r="E4" s="9" t="s">
        <v>76</v>
      </c>
      <c r="F4" s="9" t="s">
        <v>77</v>
      </c>
      <c r="G4" s="9" t="s">
        <v>78</v>
      </c>
      <c r="H4" s="9" t="s">
        <v>75</v>
      </c>
      <c r="I4" s="9" t="s">
        <v>76</v>
      </c>
      <c r="J4" s="9" t="s">
        <v>77</v>
      </c>
      <c r="K4" s="9" t="s">
        <v>78</v>
      </c>
      <c r="L4" s="9" t="s">
        <v>79</v>
      </c>
      <c r="M4" s="9" t="s">
        <v>75</v>
      </c>
      <c r="N4" s="9" t="s">
        <v>76</v>
      </c>
      <c r="O4" s="9" t="s">
        <v>75</v>
      </c>
      <c r="P4" s="9" t="s">
        <v>76</v>
      </c>
      <c r="Q4" s="9" t="s">
        <v>77</v>
      </c>
      <c r="R4" s="9" t="s">
        <v>78</v>
      </c>
      <c r="S4" s="9" t="s">
        <v>79</v>
      </c>
      <c r="T4" s="9" t="s">
        <v>80</v>
      </c>
      <c r="U4" s="9" t="s">
        <v>81</v>
      </c>
      <c r="V4" s="9" t="s">
        <v>75</v>
      </c>
      <c r="W4" s="9" t="s">
        <v>76</v>
      </c>
      <c r="X4" s="9" t="s">
        <v>77</v>
      </c>
      <c r="Y4" s="9" t="s">
        <v>78</v>
      </c>
      <c r="Z4" s="9" t="s">
        <v>79</v>
      </c>
      <c r="AA4" s="9" t="s">
        <v>80</v>
      </c>
      <c r="AB4" s="9" t="s">
        <v>75</v>
      </c>
      <c r="AC4" s="9" t="s">
        <v>76</v>
      </c>
      <c r="AD4" s="9" t="s">
        <v>77</v>
      </c>
      <c r="AE4" s="9" t="s">
        <v>78</v>
      </c>
      <c r="AF4" s="9" t="s">
        <v>79</v>
      </c>
      <c r="AG4" s="9" t="s">
        <v>80</v>
      </c>
      <c r="AH4" s="9" t="s">
        <v>81</v>
      </c>
      <c r="AI4" s="9" t="s">
        <v>82</v>
      </c>
      <c r="AJ4" s="9" t="s">
        <v>83</v>
      </c>
      <c r="AK4" s="9" t="s">
        <v>84</v>
      </c>
      <c r="AL4" s="9" t="s">
        <v>75</v>
      </c>
      <c r="AM4" s="9" t="s">
        <v>76</v>
      </c>
      <c r="AN4" s="9" t="s">
        <v>77</v>
      </c>
      <c r="AO4" s="9" t="s">
        <v>78</v>
      </c>
      <c r="AP4" s="9" t="s">
        <v>79</v>
      </c>
      <c r="AQ4" s="9" t="s">
        <v>80</v>
      </c>
      <c r="AR4" s="8"/>
    </row>
    <row r="5" spans="1:44" ht="37" x14ac:dyDescent="0.2">
      <c r="A5" s="23"/>
      <c r="B5" s="20"/>
      <c r="C5" s="11" t="s">
        <v>85</v>
      </c>
      <c r="D5" s="11" t="s">
        <v>86</v>
      </c>
      <c r="E5" s="11" t="s">
        <v>87</v>
      </c>
      <c r="F5" s="11" t="s">
        <v>88</v>
      </c>
      <c r="G5" s="11" t="s">
        <v>89</v>
      </c>
      <c r="H5" s="11" t="s">
        <v>90</v>
      </c>
      <c r="I5" s="11" t="s">
        <v>91</v>
      </c>
      <c r="J5" s="11" t="s">
        <v>92</v>
      </c>
      <c r="K5" s="11" t="s">
        <v>93</v>
      </c>
      <c r="L5" s="11" t="s">
        <v>94</v>
      </c>
      <c r="M5" s="11" t="s">
        <v>95</v>
      </c>
      <c r="N5" s="11" t="s">
        <v>96</v>
      </c>
      <c r="O5" s="11" t="s">
        <v>97</v>
      </c>
      <c r="P5" s="11" t="s">
        <v>98</v>
      </c>
      <c r="Q5" s="11" t="s">
        <v>99</v>
      </c>
      <c r="R5" s="11" t="s">
        <v>100</v>
      </c>
      <c r="S5" s="11" t="s">
        <v>101</v>
      </c>
      <c r="T5" s="11" t="s">
        <v>102</v>
      </c>
      <c r="U5" s="11" t="s">
        <v>103</v>
      </c>
      <c r="V5" s="11" t="s">
        <v>104</v>
      </c>
      <c r="W5" s="11" t="s">
        <v>105</v>
      </c>
      <c r="X5" s="11" t="s">
        <v>106</v>
      </c>
      <c r="Y5" s="11" t="s">
        <v>107</v>
      </c>
      <c r="Z5" s="11" t="s">
        <v>108</v>
      </c>
      <c r="AA5" s="11" t="s">
        <v>109</v>
      </c>
      <c r="AB5" s="11" t="s">
        <v>110</v>
      </c>
      <c r="AC5" s="11" t="s">
        <v>111</v>
      </c>
      <c r="AD5" s="11" t="s">
        <v>112</v>
      </c>
      <c r="AE5" s="11" t="s">
        <v>113</v>
      </c>
      <c r="AF5" s="11" t="s">
        <v>114</v>
      </c>
      <c r="AG5" s="11" t="s">
        <v>115</v>
      </c>
      <c r="AH5" s="11" t="s">
        <v>116</v>
      </c>
      <c r="AI5" s="11" t="s">
        <v>117</v>
      </c>
      <c r="AJ5" s="11" t="s">
        <v>118</v>
      </c>
      <c r="AK5" s="11" t="s">
        <v>119</v>
      </c>
      <c r="AL5" s="11" t="s">
        <v>120</v>
      </c>
      <c r="AM5" s="11" t="s">
        <v>121</v>
      </c>
      <c r="AN5" s="11" t="s">
        <v>122</v>
      </c>
      <c r="AO5" s="11" t="s">
        <v>123</v>
      </c>
      <c r="AP5" s="11" t="s">
        <v>124</v>
      </c>
      <c r="AQ5" s="11" t="s">
        <v>125</v>
      </c>
      <c r="AR5" s="8"/>
    </row>
    <row r="6" spans="1:44" x14ac:dyDescent="0.2">
      <c r="A6" s="26" t="s">
        <v>310</v>
      </c>
      <c r="B6" s="24" t="s">
        <v>127</v>
      </c>
      <c r="C6" s="12">
        <v>0.7967647664205999</v>
      </c>
      <c r="D6" s="12">
        <v>0.78328487719349993</v>
      </c>
      <c r="E6" s="12">
        <v>0.77384218065880006</v>
      </c>
      <c r="F6" s="12">
        <v>0.81827617630369998</v>
      </c>
      <c r="G6" s="12">
        <v>0.80975271044219999</v>
      </c>
      <c r="H6" s="12">
        <v>0.81268843555649994</v>
      </c>
      <c r="I6" s="12">
        <v>0.88302921721130001</v>
      </c>
      <c r="J6" s="12">
        <v>0.78884475950389998</v>
      </c>
      <c r="K6" s="12">
        <v>0.80943276977240008</v>
      </c>
      <c r="L6" s="12">
        <v>0.7077316142965</v>
      </c>
      <c r="M6" s="12">
        <v>0.72050935013740003</v>
      </c>
      <c r="N6" s="12">
        <v>0.86732564943200008</v>
      </c>
      <c r="O6" s="12">
        <v>0.76736427228089998</v>
      </c>
      <c r="P6" s="12">
        <v>0.82197597456680005</v>
      </c>
      <c r="Q6" s="12">
        <v>0.69099922236389999</v>
      </c>
      <c r="R6" s="12">
        <v>0.7981544284605</v>
      </c>
      <c r="S6" s="12">
        <v>0.83272159324740003</v>
      </c>
      <c r="T6" s="12">
        <v>0.81902644445039996</v>
      </c>
      <c r="U6" s="12">
        <v>0.88938210411420004</v>
      </c>
      <c r="V6" s="12">
        <v>0.71071128288240004</v>
      </c>
      <c r="W6" s="12">
        <v>0.77879979060140003</v>
      </c>
      <c r="X6" s="12">
        <v>0.79752342358560002</v>
      </c>
      <c r="Y6" s="12">
        <v>0.87846364409290001</v>
      </c>
      <c r="Z6" s="12">
        <v>0.88178688267140004</v>
      </c>
      <c r="AA6" s="12">
        <v>0.62874192716499999</v>
      </c>
      <c r="AB6" s="12">
        <v>0.79767884825600011</v>
      </c>
      <c r="AC6" s="12">
        <v>0.7516401129393</v>
      </c>
      <c r="AD6" s="12">
        <v>0.82441420243230001</v>
      </c>
      <c r="AE6" s="12">
        <v>0.78035397609800006</v>
      </c>
      <c r="AF6" s="12">
        <v>0.82210927544449997</v>
      </c>
      <c r="AG6" s="12">
        <v>0.54236524896560001</v>
      </c>
      <c r="AH6" s="12">
        <v>0.63112193464910005</v>
      </c>
      <c r="AI6" s="12">
        <v>0.95292246485660004</v>
      </c>
      <c r="AJ6" s="12">
        <v>0.53706533547059998</v>
      </c>
      <c r="AK6" s="12">
        <v>0.8185813480727</v>
      </c>
      <c r="AL6" s="12">
        <v>0.3784570143407</v>
      </c>
      <c r="AM6" s="12">
        <v>0.81273723516800001</v>
      </c>
      <c r="AN6" s="12">
        <v>0.75036428333089999</v>
      </c>
      <c r="AO6" s="12">
        <v>0.80588005347039993</v>
      </c>
      <c r="AP6" s="12">
        <v>0.82238192392480003</v>
      </c>
      <c r="AQ6" s="12">
        <v>0.72797849636059997</v>
      </c>
      <c r="AR6" s="8"/>
    </row>
    <row r="7" spans="1:44" x14ac:dyDescent="0.2">
      <c r="A7" s="23"/>
      <c r="B7" s="23"/>
      <c r="C7" s="13">
        <v>1019</v>
      </c>
      <c r="D7" s="13">
        <v>211</v>
      </c>
      <c r="E7" s="13">
        <v>269</v>
      </c>
      <c r="F7" s="13">
        <v>284</v>
      </c>
      <c r="G7" s="13">
        <v>255</v>
      </c>
      <c r="H7" s="13">
        <v>80</v>
      </c>
      <c r="I7" s="13">
        <v>168</v>
      </c>
      <c r="J7" s="13">
        <v>161</v>
      </c>
      <c r="K7" s="13">
        <v>228</v>
      </c>
      <c r="L7" s="13">
        <v>287</v>
      </c>
      <c r="M7" s="13">
        <v>528</v>
      </c>
      <c r="N7" s="13">
        <v>410</v>
      </c>
      <c r="O7" s="13">
        <v>231</v>
      </c>
      <c r="P7" s="13">
        <v>96</v>
      </c>
      <c r="Q7" s="13">
        <v>111</v>
      </c>
      <c r="R7" s="13">
        <v>149</v>
      </c>
      <c r="S7" s="13">
        <v>115</v>
      </c>
      <c r="T7" s="13">
        <v>44</v>
      </c>
      <c r="U7" s="13">
        <v>136</v>
      </c>
      <c r="V7" s="13">
        <v>200</v>
      </c>
      <c r="W7" s="13">
        <v>272</v>
      </c>
      <c r="X7" s="13">
        <v>182</v>
      </c>
      <c r="Y7" s="13">
        <v>215</v>
      </c>
      <c r="Z7" s="13">
        <v>76</v>
      </c>
      <c r="AA7" s="13">
        <v>6</v>
      </c>
      <c r="AB7" s="13">
        <v>426</v>
      </c>
      <c r="AC7" s="13">
        <v>90</v>
      </c>
      <c r="AD7" s="13">
        <v>20</v>
      </c>
      <c r="AE7" s="13">
        <v>42</v>
      </c>
      <c r="AF7" s="13">
        <v>78</v>
      </c>
      <c r="AG7" s="13">
        <v>18</v>
      </c>
      <c r="AH7" s="13">
        <v>3</v>
      </c>
      <c r="AI7" s="13">
        <v>15</v>
      </c>
      <c r="AJ7" s="13">
        <v>1</v>
      </c>
      <c r="AK7" s="13">
        <v>270</v>
      </c>
      <c r="AL7" s="13">
        <v>1</v>
      </c>
      <c r="AM7" s="13">
        <v>44</v>
      </c>
      <c r="AN7" s="13">
        <v>188</v>
      </c>
      <c r="AO7" s="13">
        <v>395</v>
      </c>
      <c r="AP7" s="13">
        <v>293</v>
      </c>
      <c r="AQ7" s="13">
        <v>27</v>
      </c>
      <c r="AR7" s="8"/>
    </row>
    <row r="8" spans="1:44" x14ac:dyDescent="0.2">
      <c r="A8" s="23"/>
      <c r="B8" s="23"/>
      <c r="C8" s="14" t="s">
        <v>128</v>
      </c>
      <c r="D8" s="14"/>
      <c r="E8" s="14"/>
      <c r="F8" s="14"/>
      <c r="G8" s="14"/>
      <c r="H8" s="14"/>
      <c r="I8" s="15" t="s">
        <v>175</v>
      </c>
      <c r="J8" s="14"/>
      <c r="K8" s="14"/>
      <c r="L8" s="14"/>
      <c r="M8" s="14"/>
      <c r="N8" s="15" t="s">
        <v>154</v>
      </c>
      <c r="O8" s="14"/>
      <c r="P8" s="14"/>
      <c r="Q8" s="14"/>
      <c r="R8" s="14"/>
      <c r="S8" s="14"/>
      <c r="T8" s="14"/>
      <c r="U8" s="15" t="s">
        <v>218</v>
      </c>
      <c r="V8" s="14"/>
      <c r="W8" s="14"/>
      <c r="X8" s="14"/>
      <c r="Y8" s="15" t="s">
        <v>154</v>
      </c>
      <c r="Z8" s="14"/>
      <c r="AA8" s="14"/>
      <c r="AB8" s="14"/>
      <c r="AC8" s="14"/>
      <c r="AD8" s="14"/>
      <c r="AE8" s="14"/>
      <c r="AF8" s="14"/>
      <c r="AG8" s="14"/>
      <c r="AH8" s="14"/>
      <c r="AI8" s="14"/>
      <c r="AJ8" s="14"/>
      <c r="AK8" s="14"/>
      <c r="AL8" s="14"/>
      <c r="AM8" s="14"/>
      <c r="AN8" s="14"/>
      <c r="AO8" s="14"/>
      <c r="AP8" s="14"/>
      <c r="AQ8" s="14"/>
      <c r="AR8" s="8"/>
    </row>
    <row r="9" spans="1:44" x14ac:dyDescent="0.2">
      <c r="A9" s="27"/>
      <c r="B9" s="24" t="s">
        <v>311</v>
      </c>
      <c r="C9" s="12">
        <v>0.3596998512572</v>
      </c>
      <c r="D9" s="12">
        <v>0.34639328675109998</v>
      </c>
      <c r="E9" s="12">
        <v>0.34848427212490002</v>
      </c>
      <c r="F9" s="12">
        <v>0.35905562459849999</v>
      </c>
      <c r="G9" s="12">
        <v>0.3849387722932</v>
      </c>
      <c r="H9" s="12">
        <v>0.36456296124659998</v>
      </c>
      <c r="I9" s="12">
        <v>0.47867816912049999</v>
      </c>
      <c r="J9" s="12">
        <v>0.37934760369999998</v>
      </c>
      <c r="K9" s="12">
        <v>0.36112461115279998</v>
      </c>
      <c r="L9" s="12">
        <v>0.26359870730520002</v>
      </c>
      <c r="M9" s="12">
        <v>0.28035733885910002</v>
      </c>
      <c r="N9" s="12">
        <v>0.43430067259380001</v>
      </c>
      <c r="O9" s="12">
        <v>0.3191440203914</v>
      </c>
      <c r="P9" s="12">
        <v>0.36405465023749989</v>
      </c>
      <c r="Q9" s="12">
        <v>0.2504837973315</v>
      </c>
      <c r="R9" s="12">
        <v>0.40794331485610003</v>
      </c>
      <c r="S9" s="12">
        <v>0.35419078201190002</v>
      </c>
      <c r="T9" s="12">
        <v>0.43399629156050001</v>
      </c>
      <c r="U9" s="12">
        <v>0.45816575751949989</v>
      </c>
      <c r="V9" s="12">
        <v>0.27886971032109997</v>
      </c>
      <c r="W9" s="12">
        <v>0.34048334047169998</v>
      </c>
      <c r="X9" s="12">
        <v>0.35720051961639998</v>
      </c>
      <c r="Y9" s="12">
        <v>0.47546874366969999</v>
      </c>
      <c r="Z9" s="12">
        <v>0.39400138358089998</v>
      </c>
      <c r="AA9" s="12">
        <v>0.1079788672443</v>
      </c>
      <c r="AB9" s="12">
        <v>0.38114627952239999</v>
      </c>
      <c r="AC9" s="12">
        <v>0.25180701058810001</v>
      </c>
      <c r="AD9" s="12">
        <v>0.42447279086470002</v>
      </c>
      <c r="AE9" s="12">
        <v>0.33453844297059998</v>
      </c>
      <c r="AF9" s="12">
        <v>0.35035242872920003</v>
      </c>
      <c r="AG9" s="12">
        <v>0.1920557210345</v>
      </c>
      <c r="AH9" s="12">
        <v>5.0257760626349998E-2</v>
      </c>
      <c r="AI9" s="12">
        <v>0.48721579361869999</v>
      </c>
      <c r="AJ9" s="12">
        <v>0</v>
      </c>
      <c r="AK9" s="12">
        <v>0.39040059629849999</v>
      </c>
      <c r="AL9" s="12">
        <v>0</v>
      </c>
      <c r="AM9" s="12">
        <v>0.41721996754360002</v>
      </c>
      <c r="AN9" s="12">
        <v>0.2969980344057</v>
      </c>
      <c r="AO9" s="12">
        <v>0.4055940257481</v>
      </c>
      <c r="AP9" s="12">
        <v>0.35545999665919997</v>
      </c>
      <c r="AQ9" s="12">
        <v>0.1655768997781</v>
      </c>
      <c r="AR9" s="8"/>
    </row>
    <row r="10" spans="1:44" x14ac:dyDescent="0.2">
      <c r="A10" s="23"/>
      <c r="B10" s="23"/>
      <c r="C10" s="13">
        <v>441</v>
      </c>
      <c r="D10" s="13">
        <v>84</v>
      </c>
      <c r="E10" s="13">
        <v>124</v>
      </c>
      <c r="F10" s="13">
        <v>118</v>
      </c>
      <c r="G10" s="13">
        <v>115</v>
      </c>
      <c r="H10" s="13">
        <v>33</v>
      </c>
      <c r="I10" s="13">
        <v>87</v>
      </c>
      <c r="J10" s="13">
        <v>75</v>
      </c>
      <c r="K10" s="13">
        <v>103</v>
      </c>
      <c r="L10" s="13">
        <v>105</v>
      </c>
      <c r="M10" s="13">
        <v>201</v>
      </c>
      <c r="N10" s="13">
        <v>203</v>
      </c>
      <c r="O10" s="13">
        <v>89</v>
      </c>
      <c r="P10" s="13">
        <v>46</v>
      </c>
      <c r="Q10" s="13">
        <v>40</v>
      </c>
      <c r="R10" s="13">
        <v>71</v>
      </c>
      <c r="S10" s="13">
        <v>47</v>
      </c>
      <c r="T10" s="13">
        <v>24</v>
      </c>
      <c r="U10" s="13">
        <v>65</v>
      </c>
      <c r="V10" s="13">
        <v>72</v>
      </c>
      <c r="W10" s="13">
        <v>117</v>
      </c>
      <c r="X10" s="13">
        <v>83</v>
      </c>
      <c r="Y10" s="13">
        <v>105</v>
      </c>
      <c r="Z10" s="13">
        <v>34</v>
      </c>
      <c r="AA10" s="13">
        <v>1</v>
      </c>
      <c r="AB10" s="13">
        <v>193</v>
      </c>
      <c r="AC10" s="13">
        <v>29</v>
      </c>
      <c r="AD10" s="13">
        <v>9</v>
      </c>
      <c r="AE10" s="13">
        <v>17</v>
      </c>
      <c r="AF10" s="13">
        <v>34</v>
      </c>
      <c r="AG10" s="13">
        <v>8</v>
      </c>
      <c r="AH10" s="13">
        <v>1</v>
      </c>
      <c r="AI10" s="13">
        <v>7</v>
      </c>
      <c r="AJ10" s="13">
        <v>0</v>
      </c>
      <c r="AK10" s="13">
        <v>119</v>
      </c>
      <c r="AL10" s="13">
        <v>0</v>
      </c>
      <c r="AM10" s="13">
        <v>24</v>
      </c>
      <c r="AN10" s="13">
        <v>72</v>
      </c>
      <c r="AO10" s="13">
        <v>177</v>
      </c>
      <c r="AP10" s="13">
        <v>130</v>
      </c>
      <c r="AQ10" s="13">
        <v>7</v>
      </c>
      <c r="AR10" s="8"/>
    </row>
    <row r="11" spans="1:44" x14ac:dyDescent="0.2">
      <c r="A11" s="23"/>
      <c r="B11" s="23"/>
      <c r="C11" s="14" t="s">
        <v>128</v>
      </c>
      <c r="D11" s="14"/>
      <c r="E11" s="14"/>
      <c r="F11" s="14"/>
      <c r="G11" s="14"/>
      <c r="H11" s="14"/>
      <c r="I11" s="15" t="s">
        <v>175</v>
      </c>
      <c r="J11" s="14"/>
      <c r="K11" s="14"/>
      <c r="L11" s="14"/>
      <c r="M11" s="14"/>
      <c r="N11" s="15" t="s">
        <v>154</v>
      </c>
      <c r="O11" s="14"/>
      <c r="P11" s="14"/>
      <c r="Q11" s="14"/>
      <c r="R11" s="14"/>
      <c r="S11" s="14"/>
      <c r="T11" s="14"/>
      <c r="U11" s="14"/>
      <c r="V11" s="14"/>
      <c r="W11" s="14"/>
      <c r="X11" s="14"/>
      <c r="Y11" s="15" t="s">
        <v>133</v>
      </c>
      <c r="Z11" s="14"/>
      <c r="AA11" s="14"/>
      <c r="AB11" s="14"/>
      <c r="AC11" s="14"/>
      <c r="AD11" s="14"/>
      <c r="AE11" s="14"/>
      <c r="AF11" s="14"/>
      <c r="AG11" s="14"/>
      <c r="AH11" s="14"/>
      <c r="AI11" s="14"/>
      <c r="AJ11" s="14"/>
      <c r="AK11" s="14"/>
      <c r="AL11" s="14"/>
      <c r="AM11" s="14"/>
      <c r="AN11" s="14"/>
      <c r="AO11" s="14"/>
      <c r="AP11" s="14"/>
      <c r="AQ11" s="14"/>
      <c r="AR11" s="8"/>
    </row>
    <row r="12" spans="1:44" x14ac:dyDescent="0.2">
      <c r="A12" s="27"/>
      <c r="B12" s="24" t="s">
        <v>312</v>
      </c>
      <c r="C12" s="12">
        <v>0.43706491516340001</v>
      </c>
      <c r="D12" s="12">
        <v>0.43689159044230003</v>
      </c>
      <c r="E12" s="12">
        <v>0.42535790853389999</v>
      </c>
      <c r="F12" s="12">
        <v>0.45922055170519999</v>
      </c>
      <c r="G12" s="12">
        <v>0.42481393814910001</v>
      </c>
      <c r="H12" s="12">
        <v>0.44812547430990002</v>
      </c>
      <c r="I12" s="12">
        <v>0.40435104809080002</v>
      </c>
      <c r="J12" s="12">
        <v>0.4094971558039</v>
      </c>
      <c r="K12" s="12">
        <v>0.44830815861970003</v>
      </c>
      <c r="L12" s="12">
        <v>0.44413290699119989</v>
      </c>
      <c r="M12" s="12">
        <v>0.44015201127829989</v>
      </c>
      <c r="N12" s="12">
        <v>0.43302497683820002</v>
      </c>
      <c r="O12" s="12">
        <v>0.44822025188949999</v>
      </c>
      <c r="P12" s="12">
        <v>0.45792132432930011</v>
      </c>
      <c r="Q12" s="12">
        <v>0.44051542503250002</v>
      </c>
      <c r="R12" s="12">
        <v>0.39021111360439997</v>
      </c>
      <c r="S12" s="12">
        <v>0.47853081123550001</v>
      </c>
      <c r="T12" s="12">
        <v>0.3850301528899</v>
      </c>
      <c r="U12" s="12">
        <v>0.43121634659469998</v>
      </c>
      <c r="V12" s="12">
        <v>0.43184157256130001</v>
      </c>
      <c r="W12" s="12">
        <v>0.43831645012960002</v>
      </c>
      <c r="X12" s="12">
        <v>0.44032290396919999</v>
      </c>
      <c r="Y12" s="12">
        <v>0.40299490042320002</v>
      </c>
      <c r="Z12" s="12">
        <v>0.48778549909050001</v>
      </c>
      <c r="AA12" s="12">
        <v>0.52076305992079996</v>
      </c>
      <c r="AB12" s="12">
        <v>0.41653256873360001</v>
      </c>
      <c r="AC12" s="12">
        <v>0.49983310235119999</v>
      </c>
      <c r="AD12" s="12">
        <v>0.39994141156759999</v>
      </c>
      <c r="AE12" s="12">
        <v>0.44581553312740002</v>
      </c>
      <c r="AF12" s="12">
        <v>0.47175684671529999</v>
      </c>
      <c r="AG12" s="12">
        <v>0.35030952793109998</v>
      </c>
      <c r="AH12" s="12">
        <v>0.58086417402269996</v>
      </c>
      <c r="AI12" s="12">
        <v>0.46570667123789999</v>
      </c>
      <c r="AJ12" s="12">
        <v>0.53706533547059998</v>
      </c>
      <c r="AK12" s="12">
        <v>0.42818075177420001</v>
      </c>
      <c r="AL12" s="12">
        <v>0.3784570143407</v>
      </c>
      <c r="AM12" s="12">
        <v>0.39551726762439998</v>
      </c>
      <c r="AN12" s="12">
        <v>0.4533662489252</v>
      </c>
      <c r="AO12" s="12">
        <v>0.40028602772229999</v>
      </c>
      <c r="AP12" s="12">
        <v>0.4669219272656</v>
      </c>
      <c r="AQ12" s="12">
        <v>0.5624015965825</v>
      </c>
      <c r="AR12" s="8"/>
    </row>
    <row r="13" spans="1:44" x14ac:dyDescent="0.2">
      <c r="A13" s="23"/>
      <c r="B13" s="23"/>
      <c r="C13" s="13">
        <v>578</v>
      </c>
      <c r="D13" s="13">
        <v>127</v>
      </c>
      <c r="E13" s="13">
        <v>145</v>
      </c>
      <c r="F13" s="13">
        <v>166</v>
      </c>
      <c r="G13" s="13">
        <v>140</v>
      </c>
      <c r="H13" s="13">
        <v>47</v>
      </c>
      <c r="I13" s="13">
        <v>81</v>
      </c>
      <c r="J13" s="13">
        <v>86</v>
      </c>
      <c r="K13" s="13">
        <v>125</v>
      </c>
      <c r="L13" s="13">
        <v>182</v>
      </c>
      <c r="M13" s="13">
        <v>327</v>
      </c>
      <c r="N13" s="13">
        <v>207</v>
      </c>
      <c r="O13" s="13">
        <v>142</v>
      </c>
      <c r="P13" s="13">
        <v>50</v>
      </c>
      <c r="Q13" s="13">
        <v>71</v>
      </c>
      <c r="R13" s="13">
        <v>78</v>
      </c>
      <c r="S13" s="13">
        <v>68</v>
      </c>
      <c r="T13" s="13">
        <v>20</v>
      </c>
      <c r="U13" s="13">
        <v>71</v>
      </c>
      <c r="V13" s="13">
        <v>128</v>
      </c>
      <c r="W13" s="13">
        <v>155</v>
      </c>
      <c r="X13" s="13">
        <v>99</v>
      </c>
      <c r="Y13" s="13">
        <v>110</v>
      </c>
      <c r="Z13" s="13">
        <v>42</v>
      </c>
      <c r="AA13" s="13">
        <v>5</v>
      </c>
      <c r="AB13" s="13">
        <v>233</v>
      </c>
      <c r="AC13" s="13">
        <v>61</v>
      </c>
      <c r="AD13" s="13">
        <v>11</v>
      </c>
      <c r="AE13" s="13">
        <v>25</v>
      </c>
      <c r="AF13" s="13">
        <v>44</v>
      </c>
      <c r="AG13" s="13">
        <v>10</v>
      </c>
      <c r="AH13" s="13">
        <v>2</v>
      </c>
      <c r="AI13" s="13">
        <v>8</v>
      </c>
      <c r="AJ13" s="13">
        <v>1</v>
      </c>
      <c r="AK13" s="13">
        <v>151</v>
      </c>
      <c r="AL13" s="13">
        <v>1</v>
      </c>
      <c r="AM13" s="13">
        <v>20</v>
      </c>
      <c r="AN13" s="13">
        <v>116</v>
      </c>
      <c r="AO13" s="13">
        <v>218</v>
      </c>
      <c r="AP13" s="13">
        <v>163</v>
      </c>
      <c r="AQ13" s="13">
        <v>20</v>
      </c>
      <c r="AR13" s="8"/>
    </row>
    <row r="14" spans="1:44" x14ac:dyDescent="0.2">
      <c r="A14" s="23"/>
      <c r="B14" s="23"/>
      <c r="C14" s="14" t="s">
        <v>128</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8"/>
    </row>
    <row r="15" spans="1:44" x14ac:dyDescent="0.2">
      <c r="A15" s="27"/>
      <c r="B15" s="24" t="s">
        <v>313</v>
      </c>
      <c r="C15" s="12">
        <v>0.1884991728448</v>
      </c>
      <c r="D15" s="12">
        <v>0.2007919046778</v>
      </c>
      <c r="E15" s="12">
        <v>0.2036932676787</v>
      </c>
      <c r="F15" s="12">
        <v>0.1682690447231</v>
      </c>
      <c r="G15" s="12">
        <v>0.18385152421430001</v>
      </c>
      <c r="H15" s="12">
        <v>0.17719020221510001</v>
      </c>
      <c r="I15" s="12">
        <v>9.8597563823830003E-2</v>
      </c>
      <c r="J15" s="12">
        <v>0.20618398605489999</v>
      </c>
      <c r="K15" s="12">
        <v>0.178700069021</v>
      </c>
      <c r="L15" s="12">
        <v>0.27032600528340001</v>
      </c>
      <c r="M15" s="12">
        <v>0.25961965151459998</v>
      </c>
      <c r="N15" s="12">
        <v>0.12223159247779999</v>
      </c>
      <c r="O15" s="12">
        <v>0.20139571651089999</v>
      </c>
      <c r="P15" s="12">
        <v>0.17495588139980001</v>
      </c>
      <c r="Q15" s="12">
        <v>0.30417114217949998</v>
      </c>
      <c r="R15" s="12">
        <v>0.18478350330410001</v>
      </c>
      <c r="S15" s="12">
        <v>0.155304447535</v>
      </c>
      <c r="T15" s="12">
        <v>0.18097355554960001</v>
      </c>
      <c r="U15" s="12">
        <v>0.1069687574011</v>
      </c>
      <c r="V15" s="12">
        <v>0.26074001434119998</v>
      </c>
      <c r="W15" s="12">
        <v>0.20482663170839999</v>
      </c>
      <c r="X15" s="12">
        <v>0.1962486665325</v>
      </c>
      <c r="Y15" s="12">
        <v>0.1170609253196</v>
      </c>
      <c r="Z15" s="12">
        <v>0.1182131173286</v>
      </c>
      <c r="AA15" s="12">
        <v>0.12105010082999999</v>
      </c>
      <c r="AB15" s="12">
        <v>0.18395311884310001</v>
      </c>
      <c r="AC15" s="12">
        <v>0.2312299960475</v>
      </c>
      <c r="AD15" s="12">
        <v>0.12283139001479999</v>
      </c>
      <c r="AE15" s="12">
        <v>0.1557139230264</v>
      </c>
      <c r="AF15" s="12">
        <v>0.1717307480844</v>
      </c>
      <c r="AG15" s="12">
        <v>0.45763475103439999</v>
      </c>
      <c r="AH15" s="12">
        <v>0.36887806535090001</v>
      </c>
      <c r="AI15" s="12">
        <v>4.7077535143399997E-2</v>
      </c>
      <c r="AJ15" s="12">
        <v>0.46293466452940002</v>
      </c>
      <c r="AK15" s="12">
        <v>0.17541135364259999</v>
      </c>
      <c r="AL15" s="12">
        <v>0.6215429856593</v>
      </c>
      <c r="AM15" s="12">
        <v>0.1704714798883</v>
      </c>
      <c r="AN15" s="12">
        <v>0.2282381513773</v>
      </c>
      <c r="AO15" s="12">
        <v>0.1827491181459</v>
      </c>
      <c r="AP15" s="12">
        <v>0.16137211352610001</v>
      </c>
      <c r="AQ15" s="12">
        <v>0.27202150363939998</v>
      </c>
      <c r="AR15" s="8"/>
    </row>
    <row r="16" spans="1:44" x14ac:dyDescent="0.2">
      <c r="A16" s="23"/>
      <c r="B16" s="23"/>
      <c r="C16" s="13">
        <v>258</v>
      </c>
      <c r="D16" s="13">
        <v>64</v>
      </c>
      <c r="E16" s="13">
        <v>69</v>
      </c>
      <c r="F16" s="13">
        <v>71</v>
      </c>
      <c r="G16" s="13">
        <v>54</v>
      </c>
      <c r="H16" s="13">
        <v>22</v>
      </c>
      <c r="I16" s="13">
        <v>21</v>
      </c>
      <c r="J16" s="13">
        <v>37</v>
      </c>
      <c r="K16" s="13">
        <v>52</v>
      </c>
      <c r="L16" s="13">
        <v>110</v>
      </c>
      <c r="M16" s="13">
        <v>177</v>
      </c>
      <c r="N16" s="13">
        <v>64</v>
      </c>
      <c r="O16" s="13">
        <v>68</v>
      </c>
      <c r="P16" s="13">
        <v>28</v>
      </c>
      <c r="Q16" s="13">
        <v>47</v>
      </c>
      <c r="R16" s="13">
        <v>30</v>
      </c>
      <c r="S16" s="13">
        <v>24</v>
      </c>
      <c r="T16" s="13">
        <v>10</v>
      </c>
      <c r="U16" s="13">
        <v>19</v>
      </c>
      <c r="V16" s="13">
        <v>82</v>
      </c>
      <c r="W16" s="13">
        <v>77</v>
      </c>
      <c r="X16" s="13">
        <v>42</v>
      </c>
      <c r="Y16" s="13">
        <v>32</v>
      </c>
      <c r="Z16" s="13">
        <v>12</v>
      </c>
      <c r="AA16" s="13">
        <v>1</v>
      </c>
      <c r="AB16" s="13">
        <v>102</v>
      </c>
      <c r="AC16" s="13">
        <v>31</v>
      </c>
      <c r="AD16" s="13">
        <v>3</v>
      </c>
      <c r="AE16" s="13">
        <v>10</v>
      </c>
      <c r="AF16" s="13">
        <v>21</v>
      </c>
      <c r="AG16" s="13">
        <v>16</v>
      </c>
      <c r="AH16" s="13">
        <v>2</v>
      </c>
      <c r="AI16" s="13">
        <v>1</v>
      </c>
      <c r="AJ16" s="13">
        <v>2</v>
      </c>
      <c r="AK16" s="13">
        <v>58</v>
      </c>
      <c r="AL16" s="13">
        <v>2</v>
      </c>
      <c r="AM16" s="13">
        <v>14</v>
      </c>
      <c r="AN16" s="13">
        <v>68</v>
      </c>
      <c r="AO16" s="13">
        <v>91</v>
      </c>
      <c r="AP16" s="13">
        <v>61</v>
      </c>
      <c r="AQ16" s="13">
        <v>9</v>
      </c>
      <c r="AR16" s="8"/>
    </row>
    <row r="17" spans="1:44" x14ac:dyDescent="0.2">
      <c r="A17" s="23"/>
      <c r="B17" s="23"/>
      <c r="C17" s="14" t="s">
        <v>128</v>
      </c>
      <c r="D17" s="14"/>
      <c r="E17" s="14"/>
      <c r="F17" s="14"/>
      <c r="G17" s="14"/>
      <c r="H17" s="14"/>
      <c r="I17" s="14"/>
      <c r="J17" s="14"/>
      <c r="K17" s="14"/>
      <c r="L17" s="15" t="s">
        <v>197</v>
      </c>
      <c r="M17" s="15" t="s">
        <v>197</v>
      </c>
      <c r="N17" s="14"/>
      <c r="O17" s="14"/>
      <c r="P17" s="14"/>
      <c r="Q17" s="15" t="s">
        <v>160</v>
      </c>
      <c r="R17" s="14"/>
      <c r="S17" s="14"/>
      <c r="T17" s="14"/>
      <c r="U17" s="14"/>
      <c r="V17" s="15" t="s">
        <v>132</v>
      </c>
      <c r="W17" s="14"/>
      <c r="X17" s="14"/>
      <c r="Y17" s="14"/>
      <c r="Z17" s="14"/>
      <c r="AA17" s="14"/>
      <c r="AB17" s="14"/>
      <c r="AC17" s="14"/>
      <c r="AD17" s="14"/>
      <c r="AE17" s="14"/>
      <c r="AF17" s="14"/>
      <c r="AG17" s="14"/>
      <c r="AH17" s="14"/>
      <c r="AI17" s="14"/>
      <c r="AJ17" s="14"/>
      <c r="AK17" s="14"/>
      <c r="AL17" s="14"/>
      <c r="AM17" s="14"/>
      <c r="AN17" s="14"/>
      <c r="AO17" s="14"/>
      <c r="AP17" s="14"/>
      <c r="AQ17" s="14"/>
      <c r="AR17" s="8"/>
    </row>
    <row r="18" spans="1:44" x14ac:dyDescent="0.2">
      <c r="A18" s="27"/>
      <c r="B18" s="24" t="s">
        <v>314</v>
      </c>
      <c r="C18" s="12">
        <v>1.3949290457850001E-2</v>
      </c>
      <c r="D18" s="12">
        <v>1.5923218128729998E-2</v>
      </c>
      <c r="E18" s="12">
        <v>2.1056721332539999E-2</v>
      </c>
      <c r="F18" s="12">
        <v>1.3454778973159999E-2</v>
      </c>
      <c r="G18" s="12">
        <v>4.7068232757670001E-3</v>
      </c>
      <c r="H18" s="12">
        <v>1.012136222845E-2</v>
      </c>
      <c r="I18" s="12">
        <v>1.8373218964890001E-2</v>
      </c>
      <c r="J18" s="12">
        <v>4.9712544412580002E-3</v>
      </c>
      <c r="K18" s="12">
        <v>9.6754540011170006E-3</v>
      </c>
      <c r="L18" s="12">
        <v>2.035907148554E-2</v>
      </c>
      <c r="M18" s="12">
        <v>1.8988265696939999E-2</v>
      </c>
      <c r="N18" s="12">
        <v>9.6357505342049999E-3</v>
      </c>
      <c r="O18" s="12">
        <v>3.1240011208230001E-2</v>
      </c>
      <c r="P18" s="12">
        <v>3.068144033357E-3</v>
      </c>
      <c r="Q18" s="12">
        <v>4.829635456605E-3</v>
      </c>
      <c r="R18" s="12">
        <v>1.43439069799E-2</v>
      </c>
      <c r="S18" s="12">
        <v>7.9795785598869989E-3</v>
      </c>
      <c r="T18" s="12">
        <v>0</v>
      </c>
      <c r="U18" s="12">
        <v>3.6491384847040001E-3</v>
      </c>
      <c r="V18" s="12">
        <v>2.8548702776440001E-2</v>
      </c>
      <c r="W18" s="12">
        <v>1.637357769025E-2</v>
      </c>
      <c r="X18" s="12">
        <v>6.227909881896E-3</v>
      </c>
      <c r="Y18" s="12">
        <v>2.3460008709330002E-3</v>
      </c>
      <c r="Z18" s="12">
        <v>0</v>
      </c>
      <c r="AA18" s="12">
        <v>0.18158876947979999</v>
      </c>
      <c r="AB18" s="12">
        <v>1.641212812686E-2</v>
      </c>
      <c r="AC18" s="12">
        <v>1.712989101315E-2</v>
      </c>
      <c r="AD18" s="12">
        <v>5.2754407552919998E-2</v>
      </c>
      <c r="AE18" s="12">
        <v>6.393210087567E-2</v>
      </c>
      <c r="AF18" s="12">
        <v>6.1599764711490002E-3</v>
      </c>
      <c r="AG18" s="12">
        <v>0</v>
      </c>
      <c r="AH18" s="12">
        <v>0</v>
      </c>
      <c r="AI18" s="12">
        <v>0</v>
      </c>
      <c r="AJ18" s="12">
        <v>0</v>
      </c>
      <c r="AK18" s="12">
        <v>6.0072982847159994E-3</v>
      </c>
      <c r="AL18" s="12">
        <v>0</v>
      </c>
      <c r="AM18" s="12">
        <v>7.6480492296909994E-3</v>
      </c>
      <c r="AN18" s="12">
        <v>2.1397565291770001E-2</v>
      </c>
      <c r="AO18" s="12">
        <v>1.1370828383739999E-2</v>
      </c>
      <c r="AP18" s="12">
        <v>1.463053571094E-2</v>
      </c>
      <c r="AQ18" s="12">
        <v>0</v>
      </c>
      <c r="AR18" s="8"/>
    </row>
    <row r="19" spans="1:44" x14ac:dyDescent="0.2">
      <c r="A19" s="23"/>
      <c r="B19" s="23"/>
      <c r="C19" s="13">
        <v>18</v>
      </c>
      <c r="D19" s="13">
        <v>3</v>
      </c>
      <c r="E19" s="13">
        <v>7</v>
      </c>
      <c r="F19" s="13">
        <v>6</v>
      </c>
      <c r="G19" s="13">
        <v>2</v>
      </c>
      <c r="H19" s="13">
        <v>2</v>
      </c>
      <c r="I19" s="13">
        <v>3</v>
      </c>
      <c r="J19" s="13">
        <v>1</v>
      </c>
      <c r="K19" s="13">
        <v>3</v>
      </c>
      <c r="L19" s="13">
        <v>7</v>
      </c>
      <c r="M19" s="13">
        <v>13</v>
      </c>
      <c r="N19" s="13">
        <v>4</v>
      </c>
      <c r="O19" s="13">
        <v>9</v>
      </c>
      <c r="P19" s="13">
        <v>1</v>
      </c>
      <c r="Q19" s="13">
        <v>1</v>
      </c>
      <c r="R19" s="13">
        <v>3</v>
      </c>
      <c r="S19" s="13">
        <v>1</v>
      </c>
      <c r="T19" s="13">
        <v>0</v>
      </c>
      <c r="U19" s="13">
        <v>1</v>
      </c>
      <c r="V19" s="13">
        <v>8</v>
      </c>
      <c r="W19" s="13">
        <v>5</v>
      </c>
      <c r="X19" s="13">
        <v>2</v>
      </c>
      <c r="Y19" s="13">
        <v>1</v>
      </c>
      <c r="Z19" s="13">
        <v>0</v>
      </c>
      <c r="AA19" s="13">
        <v>1</v>
      </c>
      <c r="AB19" s="13">
        <v>7</v>
      </c>
      <c r="AC19" s="13">
        <v>3</v>
      </c>
      <c r="AD19" s="13">
        <v>2</v>
      </c>
      <c r="AE19" s="13">
        <v>2</v>
      </c>
      <c r="AF19" s="13">
        <v>1</v>
      </c>
      <c r="AG19" s="13">
        <v>0</v>
      </c>
      <c r="AH19" s="13">
        <v>0</v>
      </c>
      <c r="AI19" s="13">
        <v>0</v>
      </c>
      <c r="AJ19" s="13">
        <v>0</v>
      </c>
      <c r="AK19" s="13">
        <v>3</v>
      </c>
      <c r="AL19" s="13">
        <v>0</v>
      </c>
      <c r="AM19" s="13">
        <v>1</v>
      </c>
      <c r="AN19" s="13">
        <v>4</v>
      </c>
      <c r="AO19" s="13">
        <v>7</v>
      </c>
      <c r="AP19" s="13">
        <v>5</v>
      </c>
      <c r="AQ19" s="13">
        <v>0</v>
      </c>
      <c r="AR19" s="8"/>
    </row>
    <row r="20" spans="1:44" x14ac:dyDescent="0.2">
      <c r="A20" s="23"/>
      <c r="B20" s="23"/>
      <c r="C20" s="14" t="s">
        <v>128</v>
      </c>
      <c r="D20" s="14"/>
      <c r="E20" s="14"/>
      <c r="F20" s="14"/>
      <c r="G20" s="14"/>
      <c r="H20" s="14"/>
      <c r="I20" s="14"/>
      <c r="J20" s="14"/>
      <c r="K20" s="14"/>
      <c r="L20" s="14"/>
      <c r="M20" s="14"/>
      <c r="N20" s="14"/>
      <c r="O20" s="14"/>
      <c r="P20" s="14"/>
      <c r="Q20" s="14"/>
      <c r="R20" s="14"/>
      <c r="S20" s="14"/>
      <c r="T20" s="14"/>
      <c r="U20" s="14"/>
      <c r="V20" s="15" t="s">
        <v>132</v>
      </c>
      <c r="W20" s="14"/>
      <c r="X20" s="14"/>
      <c r="Y20" s="14"/>
      <c r="Z20" s="14"/>
      <c r="AA20" s="15" t="s">
        <v>315</v>
      </c>
      <c r="AB20" s="14"/>
      <c r="AC20" s="14"/>
      <c r="AD20" s="14"/>
      <c r="AE20" s="14"/>
      <c r="AF20" s="14"/>
      <c r="AG20" s="14"/>
      <c r="AH20" s="14"/>
      <c r="AI20" s="14"/>
      <c r="AJ20" s="14"/>
      <c r="AK20" s="14"/>
      <c r="AL20" s="14"/>
      <c r="AM20" s="14"/>
      <c r="AN20" s="14"/>
      <c r="AO20" s="14"/>
      <c r="AP20" s="14"/>
      <c r="AQ20" s="14"/>
      <c r="AR20" s="8"/>
    </row>
    <row r="21" spans="1:44" x14ac:dyDescent="0.2">
      <c r="A21" s="27"/>
      <c r="B21" s="24" t="s">
        <v>141</v>
      </c>
      <c r="C21" s="12">
        <v>0.2024484633026</v>
      </c>
      <c r="D21" s="12">
        <v>0.21671512280649999</v>
      </c>
      <c r="E21" s="12">
        <v>0.2247499890112</v>
      </c>
      <c r="F21" s="12">
        <v>0.1817238236963</v>
      </c>
      <c r="G21" s="12">
        <v>0.1885583474901</v>
      </c>
      <c r="H21" s="12">
        <v>0.1873115644435</v>
      </c>
      <c r="I21" s="12">
        <v>0.1169707827887</v>
      </c>
      <c r="J21" s="12">
        <v>0.21115524049609999</v>
      </c>
      <c r="K21" s="12">
        <v>0.18837552302210001</v>
      </c>
      <c r="L21" s="12">
        <v>0.29068507676900002</v>
      </c>
      <c r="M21" s="12">
        <v>0.27860791721150002</v>
      </c>
      <c r="N21" s="12">
        <v>0.13186734301200001</v>
      </c>
      <c r="O21" s="12">
        <v>0.23263572771909999</v>
      </c>
      <c r="P21" s="12">
        <v>0.17802402543320001</v>
      </c>
      <c r="Q21" s="12">
        <v>0.30900077763610001</v>
      </c>
      <c r="R21" s="12">
        <v>0.19912741028399999</v>
      </c>
      <c r="S21" s="12">
        <v>0.1632840260949</v>
      </c>
      <c r="T21" s="12">
        <v>0.18097355554960001</v>
      </c>
      <c r="U21" s="12">
        <v>0.1106178958858</v>
      </c>
      <c r="V21" s="12">
        <v>0.28928871711760001</v>
      </c>
      <c r="W21" s="12">
        <v>0.2212002093986</v>
      </c>
      <c r="X21" s="12">
        <v>0.20247657641440001</v>
      </c>
      <c r="Y21" s="12">
        <v>0.1194069261905</v>
      </c>
      <c r="Z21" s="12">
        <v>0.1182131173286</v>
      </c>
      <c r="AA21" s="12">
        <v>0.30263887030980002</v>
      </c>
      <c r="AB21" s="12">
        <v>0.20036524696989999</v>
      </c>
      <c r="AC21" s="12">
        <v>0.2483598870607</v>
      </c>
      <c r="AD21" s="12">
        <v>0.17558579756770001</v>
      </c>
      <c r="AE21" s="12">
        <v>0.219646023902</v>
      </c>
      <c r="AF21" s="12">
        <v>0.17789072455550001</v>
      </c>
      <c r="AG21" s="12">
        <v>0.45763475103439999</v>
      </c>
      <c r="AH21" s="12">
        <v>0.36887806535090001</v>
      </c>
      <c r="AI21" s="12">
        <v>4.7077535143399997E-2</v>
      </c>
      <c r="AJ21" s="12">
        <v>0.46293466452940002</v>
      </c>
      <c r="AK21" s="12">
        <v>0.1814186519273</v>
      </c>
      <c r="AL21" s="12">
        <v>0.6215429856593</v>
      </c>
      <c r="AM21" s="12">
        <v>0.178119529118</v>
      </c>
      <c r="AN21" s="12">
        <v>0.24963571666910001</v>
      </c>
      <c r="AO21" s="12">
        <v>0.19411994652959999</v>
      </c>
      <c r="AP21" s="12">
        <v>0.17600264923699999</v>
      </c>
      <c r="AQ21" s="12">
        <v>0.27202150363939998</v>
      </c>
      <c r="AR21" s="8"/>
    </row>
    <row r="22" spans="1:44" x14ac:dyDescent="0.2">
      <c r="A22" s="23"/>
      <c r="B22" s="23"/>
      <c r="C22" s="13">
        <v>276</v>
      </c>
      <c r="D22" s="13">
        <v>67</v>
      </c>
      <c r="E22" s="13">
        <v>76</v>
      </c>
      <c r="F22" s="13">
        <v>77</v>
      </c>
      <c r="G22" s="13">
        <v>56</v>
      </c>
      <c r="H22" s="13">
        <v>24</v>
      </c>
      <c r="I22" s="13">
        <v>24</v>
      </c>
      <c r="J22" s="13">
        <v>38</v>
      </c>
      <c r="K22" s="13">
        <v>55</v>
      </c>
      <c r="L22" s="13">
        <v>117</v>
      </c>
      <c r="M22" s="13">
        <v>190</v>
      </c>
      <c r="N22" s="13">
        <v>68</v>
      </c>
      <c r="O22" s="13">
        <v>77</v>
      </c>
      <c r="P22" s="13">
        <v>29</v>
      </c>
      <c r="Q22" s="13">
        <v>48</v>
      </c>
      <c r="R22" s="13">
        <v>33</v>
      </c>
      <c r="S22" s="13">
        <v>25</v>
      </c>
      <c r="T22" s="13">
        <v>10</v>
      </c>
      <c r="U22" s="13">
        <v>20</v>
      </c>
      <c r="V22" s="13">
        <v>90</v>
      </c>
      <c r="W22" s="13">
        <v>82</v>
      </c>
      <c r="X22" s="13">
        <v>44</v>
      </c>
      <c r="Y22" s="13">
        <v>33</v>
      </c>
      <c r="Z22" s="13">
        <v>12</v>
      </c>
      <c r="AA22" s="13">
        <v>2</v>
      </c>
      <c r="AB22" s="13">
        <v>109</v>
      </c>
      <c r="AC22" s="13">
        <v>34</v>
      </c>
      <c r="AD22" s="13">
        <v>5</v>
      </c>
      <c r="AE22" s="13">
        <v>12</v>
      </c>
      <c r="AF22" s="13">
        <v>22</v>
      </c>
      <c r="AG22" s="13">
        <v>16</v>
      </c>
      <c r="AH22" s="13">
        <v>2</v>
      </c>
      <c r="AI22" s="13">
        <v>1</v>
      </c>
      <c r="AJ22" s="13">
        <v>2</v>
      </c>
      <c r="AK22" s="13">
        <v>61</v>
      </c>
      <c r="AL22" s="13">
        <v>2</v>
      </c>
      <c r="AM22" s="13">
        <v>15</v>
      </c>
      <c r="AN22" s="13">
        <v>72</v>
      </c>
      <c r="AO22" s="13">
        <v>98</v>
      </c>
      <c r="AP22" s="13">
        <v>66</v>
      </c>
      <c r="AQ22" s="13">
        <v>9</v>
      </c>
      <c r="AR22" s="8"/>
    </row>
    <row r="23" spans="1:44" x14ac:dyDescent="0.2">
      <c r="A23" s="23"/>
      <c r="B23" s="23"/>
      <c r="C23" s="14" t="s">
        <v>128</v>
      </c>
      <c r="D23" s="14"/>
      <c r="E23" s="14"/>
      <c r="F23" s="14"/>
      <c r="G23" s="14"/>
      <c r="H23" s="14"/>
      <c r="I23" s="14"/>
      <c r="J23" s="14"/>
      <c r="K23" s="14"/>
      <c r="L23" s="15" t="s">
        <v>197</v>
      </c>
      <c r="M23" s="15" t="s">
        <v>197</v>
      </c>
      <c r="N23" s="14"/>
      <c r="O23" s="14"/>
      <c r="P23" s="14"/>
      <c r="Q23" s="15" t="s">
        <v>160</v>
      </c>
      <c r="R23" s="14"/>
      <c r="S23" s="14"/>
      <c r="T23" s="14"/>
      <c r="U23" s="14"/>
      <c r="V23" s="15" t="s">
        <v>164</v>
      </c>
      <c r="W23" s="14"/>
      <c r="X23" s="14"/>
      <c r="Y23" s="14"/>
      <c r="Z23" s="14"/>
      <c r="AA23" s="14"/>
      <c r="AB23" s="14"/>
      <c r="AC23" s="14"/>
      <c r="AD23" s="14"/>
      <c r="AE23" s="14"/>
      <c r="AF23" s="14"/>
      <c r="AG23" s="14"/>
      <c r="AH23" s="14"/>
      <c r="AI23" s="14"/>
      <c r="AJ23" s="14"/>
      <c r="AK23" s="14"/>
      <c r="AL23" s="14"/>
      <c r="AM23" s="14"/>
      <c r="AN23" s="14"/>
      <c r="AO23" s="14"/>
      <c r="AP23" s="14"/>
      <c r="AQ23" s="14"/>
      <c r="AR23" s="8"/>
    </row>
    <row r="24" spans="1:44" x14ac:dyDescent="0.2">
      <c r="A24" s="27"/>
      <c r="B24" s="24" t="s">
        <v>307</v>
      </c>
      <c r="C24" s="12">
        <v>7.8677027679459994E-4</v>
      </c>
      <c r="D24" s="12">
        <v>0</v>
      </c>
      <c r="E24" s="12">
        <v>1.4078303299309999E-3</v>
      </c>
      <c r="F24" s="12">
        <v>0</v>
      </c>
      <c r="G24" s="12">
        <v>1.6889420676620001E-3</v>
      </c>
      <c r="H24" s="12">
        <v>0</v>
      </c>
      <c r="I24" s="12">
        <v>0</v>
      </c>
      <c r="J24" s="12">
        <v>0</v>
      </c>
      <c r="K24" s="12">
        <v>2.1917072054500001E-3</v>
      </c>
      <c r="L24" s="12">
        <v>1.583308934583E-3</v>
      </c>
      <c r="M24" s="12">
        <v>8.8273265110190005E-4</v>
      </c>
      <c r="N24" s="12">
        <v>8.0700755600960001E-4</v>
      </c>
      <c r="O24" s="12">
        <v>0</v>
      </c>
      <c r="P24" s="12">
        <v>0</v>
      </c>
      <c r="Q24" s="12">
        <v>0</v>
      </c>
      <c r="R24" s="12">
        <v>2.718161255509E-3</v>
      </c>
      <c r="S24" s="12">
        <v>3.9943806577680003E-3</v>
      </c>
      <c r="T24" s="12">
        <v>0</v>
      </c>
      <c r="U24" s="12">
        <v>0</v>
      </c>
      <c r="V24" s="12">
        <v>0</v>
      </c>
      <c r="W24" s="12">
        <v>0</v>
      </c>
      <c r="X24" s="12">
        <v>0</v>
      </c>
      <c r="Y24" s="12">
        <v>2.1294297165959999E-3</v>
      </c>
      <c r="Z24" s="12">
        <v>0</v>
      </c>
      <c r="AA24" s="12">
        <v>6.8619202525180001E-2</v>
      </c>
      <c r="AB24" s="12">
        <v>1.955904774102E-3</v>
      </c>
      <c r="AC24" s="12">
        <v>0</v>
      </c>
      <c r="AD24" s="12">
        <v>0</v>
      </c>
      <c r="AE24" s="12">
        <v>0</v>
      </c>
      <c r="AF24" s="12">
        <v>0</v>
      </c>
      <c r="AG24" s="12">
        <v>0</v>
      </c>
      <c r="AH24" s="12">
        <v>0</v>
      </c>
      <c r="AI24" s="12">
        <v>0</v>
      </c>
      <c r="AJ24" s="12">
        <v>0</v>
      </c>
      <c r="AK24" s="12">
        <v>0</v>
      </c>
      <c r="AL24" s="12">
        <v>0</v>
      </c>
      <c r="AM24" s="12">
        <v>9.1432357140380002E-3</v>
      </c>
      <c r="AN24" s="12">
        <v>0</v>
      </c>
      <c r="AO24" s="12">
        <v>0</v>
      </c>
      <c r="AP24" s="12">
        <v>1.615426838188E-3</v>
      </c>
      <c r="AQ24" s="12">
        <v>0</v>
      </c>
      <c r="AR24" s="8"/>
    </row>
    <row r="25" spans="1:44" x14ac:dyDescent="0.2">
      <c r="A25" s="23"/>
      <c r="B25" s="23"/>
      <c r="C25" s="13">
        <v>2</v>
      </c>
      <c r="D25" s="13">
        <v>0</v>
      </c>
      <c r="E25" s="13">
        <v>1</v>
      </c>
      <c r="F25" s="13">
        <v>0</v>
      </c>
      <c r="G25" s="13">
        <v>1</v>
      </c>
      <c r="H25" s="13">
        <v>0</v>
      </c>
      <c r="I25" s="13">
        <v>0</v>
      </c>
      <c r="J25" s="13">
        <v>0</v>
      </c>
      <c r="K25" s="13">
        <v>1</v>
      </c>
      <c r="L25" s="13">
        <v>1</v>
      </c>
      <c r="M25" s="13">
        <v>1</v>
      </c>
      <c r="N25" s="13">
        <v>1</v>
      </c>
      <c r="O25" s="13">
        <v>0</v>
      </c>
      <c r="P25" s="13">
        <v>0</v>
      </c>
      <c r="Q25" s="13">
        <v>0</v>
      </c>
      <c r="R25" s="13">
        <v>1</v>
      </c>
      <c r="S25" s="13">
        <v>1</v>
      </c>
      <c r="T25" s="13">
        <v>0</v>
      </c>
      <c r="U25" s="13">
        <v>0</v>
      </c>
      <c r="V25" s="13">
        <v>0</v>
      </c>
      <c r="W25" s="13">
        <v>0</v>
      </c>
      <c r="X25" s="13">
        <v>0</v>
      </c>
      <c r="Y25" s="13">
        <v>1</v>
      </c>
      <c r="Z25" s="13">
        <v>0</v>
      </c>
      <c r="AA25" s="13">
        <v>1</v>
      </c>
      <c r="AB25" s="13">
        <v>2</v>
      </c>
      <c r="AC25" s="13">
        <v>0</v>
      </c>
      <c r="AD25" s="13">
        <v>0</v>
      </c>
      <c r="AE25" s="13">
        <v>0</v>
      </c>
      <c r="AF25" s="13">
        <v>0</v>
      </c>
      <c r="AG25" s="13">
        <v>0</v>
      </c>
      <c r="AH25" s="13">
        <v>0</v>
      </c>
      <c r="AI25" s="13">
        <v>0</v>
      </c>
      <c r="AJ25" s="13">
        <v>0</v>
      </c>
      <c r="AK25" s="13">
        <v>0</v>
      </c>
      <c r="AL25" s="13">
        <v>0</v>
      </c>
      <c r="AM25" s="13">
        <v>1</v>
      </c>
      <c r="AN25" s="13">
        <v>0</v>
      </c>
      <c r="AO25" s="13">
        <v>0</v>
      </c>
      <c r="AP25" s="13">
        <v>1</v>
      </c>
      <c r="AQ25" s="13">
        <v>0</v>
      </c>
      <c r="AR25" s="8"/>
    </row>
    <row r="26" spans="1:44" x14ac:dyDescent="0.2">
      <c r="A26" s="23"/>
      <c r="B26" s="23"/>
      <c r="C26" s="14" t="s">
        <v>128</v>
      </c>
      <c r="D26" s="14"/>
      <c r="E26" s="14"/>
      <c r="F26" s="14"/>
      <c r="G26" s="14"/>
      <c r="H26" s="14"/>
      <c r="I26" s="14"/>
      <c r="J26" s="14"/>
      <c r="K26" s="14"/>
      <c r="L26" s="14"/>
      <c r="M26" s="14"/>
      <c r="N26" s="14"/>
      <c r="O26" s="14"/>
      <c r="P26" s="14"/>
      <c r="Q26" s="14"/>
      <c r="R26" s="14"/>
      <c r="S26" s="14"/>
      <c r="T26" s="14"/>
      <c r="U26" s="14"/>
      <c r="V26" s="14"/>
      <c r="W26" s="14"/>
      <c r="X26" s="14"/>
      <c r="Y26" s="14"/>
      <c r="Z26" s="14"/>
      <c r="AA26" s="15" t="s">
        <v>316</v>
      </c>
      <c r="AB26" s="14"/>
      <c r="AC26" s="14"/>
      <c r="AD26" s="14"/>
      <c r="AE26" s="14"/>
      <c r="AF26" s="14"/>
      <c r="AG26" s="14"/>
      <c r="AH26" s="14"/>
      <c r="AI26" s="14"/>
      <c r="AJ26" s="14"/>
      <c r="AK26" s="14"/>
      <c r="AL26" s="14"/>
      <c r="AM26" s="15" t="s">
        <v>132</v>
      </c>
      <c r="AN26" s="14"/>
      <c r="AO26" s="14"/>
      <c r="AP26" s="14"/>
      <c r="AQ26" s="14"/>
      <c r="AR26" s="8"/>
    </row>
    <row r="27" spans="1:44" x14ac:dyDescent="0.2">
      <c r="A27" s="27"/>
      <c r="B27" s="24" t="s">
        <v>67</v>
      </c>
      <c r="C27" s="12">
        <v>1</v>
      </c>
      <c r="D27" s="12">
        <v>1</v>
      </c>
      <c r="E27" s="12">
        <v>1</v>
      </c>
      <c r="F27" s="12">
        <v>1</v>
      </c>
      <c r="G27" s="12">
        <v>1</v>
      </c>
      <c r="H27" s="12">
        <v>1</v>
      </c>
      <c r="I27" s="12">
        <v>1</v>
      </c>
      <c r="J27" s="12">
        <v>1</v>
      </c>
      <c r="K27" s="12">
        <v>1</v>
      </c>
      <c r="L27" s="12">
        <v>1</v>
      </c>
      <c r="M27" s="12">
        <v>1</v>
      </c>
      <c r="N27" s="12">
        <v>1</v>
      </c>
      <c r="O27" s="12">
        <v>1</v>
      </c>
      <c r="P27" s="12">
        <v>1</v>
      </c>
      <c r="Q27" s="12">
        <v>1</v>
      </c>
      <c r="R27" s="12">
        <v>1</v>
      </c>
      <c r="S27" s="12">
        <v>1</v>
      </c>
      <c r="T27" s="12">
        <v>1</v>
      </c>
      <c r="U27" s="12">
        <v>1</v>
      </c>
      <c r="V27" s="12">
        <v>1</v>
      </c>
      <c r="W27" s="12">
        <v>1</v>
      </c>
      <c r="X27" s="12">
        <v>1</v>
      </c>
      <c r="Y27" s="12">
        <v>1</v>
      </c>
      <c r="Z27" s="12">
        <v>1</v>
      </c>
      <c r="AA27" s="12">
        <v>1</v>
      </c>
      <c r="AB27" s="12">
        <v>1</v>
      </c>
      <c r="AC27" s="12">
        <v>1</v>
      </c>
      <c r="AD27" s="12">
        <v>1</v>
      </c>
      <c r="AE27" s="12">
        <v>1</v>
      </c>
      <c r="AF27" s="12">
        <v>1</v>
      </c>
      <c r="AG27" s="12">
        <v>1</v>
      </c>
      <c r="AH27" s="12">
        <v>1</v>
      </c>
      <c r="AI27" s="12">
        <v>1</v>
      </c>
      <c r="AJ27" s="12">
        <v>1</v>
      </c>
      <c r="AK27" s="12">
        <v>1</v>
      </c>
      <c r="AL27" s="12">
        <v>1</v>
      </c>
      <c r="AM27" s="12">
        <v>1</v>
      </c>
      <c r="AN27" s="12">
        <v>1</v>
      </c>
      <c r="AO27" s="12">
        <v>1</v>
      </c>
      <c r="AP27" s="12">
        <v>1</v>
      </c>
      <c r="AQ27" s="12">
        <v>1</v>
      </c>
      <c r="AR27" s="8"/>
    </row>
    <row r="28" spans="1:44" x14ac:dyDescent="0.2">
      <c r="A28" s="23"/>
      <c r="B28" s="23"/>
      <c r="C28" s="13">
        <v>1297</v>
      </c>
      <c r="D28" s="13">
        <v>278</v>
      </c>
      <c r="E28" s="13">
        <v>346</v>
      </c>
      <c r="F28" s="13">
        <v>361</v>
      </c>
      <c r="G28" s="13">
        <v>312</v>
      </c>
      <c r="H28" s="13">
        <v>104</v>
      </c>
      <c r="I28" s="13">
        <v>192</v>
      </c>
      <c r="J28" s="13">
        <v>199</v>
      </c>
      <c r="K28" s="13">
        <v>284</v>
      </c>
      <c r="L28" s="13">
        <v>405</v>
      </c>
      <c r="M28" s="13">
        <v>719</v>
      </c>
      <c r="N28" s="13">
        <v>479</v>
      </c>
      <c r="O28" s="13">
        <v>308</v>
      </c>
      <c r="P28" s="13">
        <v>125</v>
      </c>
      <c r="Q28" s="13">
        <v>159</v>
      </c>
      <c r="R28" s="13">
        <v>183</v>
      </c>
      <c r="S28" s="13">
        <v>141</v>
      </c>
      <c r="T28" s="13">
        <v>54</v>
      </c>
      <c r="U28" s="13">
        <v>156</v>
      </c>
      <c r="V28" s="13">
        <v>290</v>
      </c>
      <c r="W28" s="13">
        <v>354</v>
      </c>
      <c r="X28" s="13">
        <v>226</v>
      </c>
      <c r="Y28" s="13">
        <v>249</v>
      </c>
      <c r="Z28" s="13">
        <v>88</v>
      </c>
      <c r="AA28" s="13">
        <v>9</v>
      </c>
      <c r="AB28" s="13">
        <v>537</v>
      </c>
      <c r="AC28" s="13">
        <v>124</v>
      </c>
      <c r="AD28" s="13">
        <v>25</v>
      </c>
      <c r="AE28" s="13">
        <v>54</v>
      </c>
      <c r="AF28" s="13">
        <v>100</v>
      </c>
      <c r="AG28" s="13">
        <v>34</v>
      </c>
      <c r="AH28" s="13">
        <v>5</v>
      </c>
      <c r="AI28" s="13">
        <v>16</v>
      </c>
      <c r="AJ28" s="13">
        <v>3</v>
      </c>
      <c r="AK28" s="13">
        <v>331</v>
      </c>
      <c r="AL28" s="13">
        <v>3</v>
      </c>
      <c r="AM28" s="13">
        <v>60</v>
      </c>
      <c r="AN28" s="13">
        <v>260</v>
      </c>
      <c r="AO28" s="13">
        <v>493</v>
      </c>
      <c r="AP28" s="13">
        <v>360</v>
      </c>
      <c r="AQ28" s="13">
        <v>36</v>
      </c>
      <c r="AR28" s="8"/>
    </row>
    <row r="29" spans="1:44" x14ac:dyDescent="0.2">
      <c r="A29" s="23"/>
      <c r="B29" s="23"/>
      <c r="C29" s="14" t="s">
        <v>128</v>
      </c>
      <c r="D29" s="14" t="s">
        <v>128</v>
      </c>
      <c r="E29" s="14" t="s">
        <v>128</v>
      </c>
      <c r="F29" s="14" t="s">
        <v>128</v>
      </c>
      <c r="G29" s="14" t="s">
        <v>128</v>
      </c>
      <c r="H29" s="14" t="s">
        <v>128</v>
      </c>
      <c r="I29" s="14" t="s">
        <v>128</v>
      </c>
      <c r="J29" s="14" t="s">
        <v>128</v>
      </c>
      <c r="K29" s="14" t="s">
        <v>128</v>
      </c>
      <c r="L29" s="14" t="s">
        <v>128</v>
      </c>
      <c r="M29" s="14" t="s">
        <v>128</v>
      </c>
      <c r="N29" s="14" t="s">
        <v>128</v>
      </c>
      <c r="O29" s="14" t="s">
        <v>128</v>
      </c>
      <c r="P29" s="14" t="s">
        <v>128</v>
      </c>
      <c r="Q29" s="14" t="s">
        <v>128</v>
      </c>
      <c r="R29" s="14" t="s">
        <v>128</v>
      </c>
      <c r="S29" s="14" t="s">
        <v>128</v>
      </c>
      <c r="T29" s="14" t="s">
        <v>128</v>
      </c>
      <c r="U29" s="14" t="s">
        <v>128</v>
      </c>
      <c r="V29" s="14" t="s">
        <v>128</v>
      </c>
      <c r="W29" s="14" t="s">
        <v>128</v>
      </c>
      <c r="X29" s="14" t="s">
        <v>128</v>
      </c>
      <c r="Y29" s="14" t="s">
        <v>128</v>
      </c>
      <c r="Z29" s="14" t="s">
        <v>128</v>
      </c>
      <c r="AA29" s="14" t="s">
        <v>128</v>
      </c>
      <c r="AB29" s="14" t="s">
        <v>128</v>
      </c>
      <c r="AC29" s="14" t="s">
        <v>128</v>
      </c>
      <c r="AD29" s="14" t="s">
        <v>128</v>
      </c>
      <c r="AE29" s="14" t="s">
        <v>128</v>
      </c>
      <c r="AF29" s="14" t="s">
        <v>128</v>
      </c>
      <c r="AG29" s="14" t="s">
        <v>128</v>
      </c>
      <c r="AH29" s="14" t="s">
        <v>128</v>
      </c>
      <c r="AI29" s="14" t="s">
        <v>128</v>
      </c>
      <c r="AJ29" s="14" t="s">
        <v>128</v>
      </c>
      <c r="AK29" s="14" t="s">
        <v>128</v>
      </c>
      <c r="AL29" s="14" t="s">
        <v>128</v>
      </c>
      <c r="AM29" s="14" t="s">
        <v>128</v>
      </c>
      <c r="AN29" s="14" t="s">
        <v>128</v>
      </c>
      <c r="AO29" s="14" t="s">
        <v>128</v>
      </c>
      <c r="AP29" s="14" t="s">
        <v>128</v>
      </c>
      <c r="AQ29" s="14" t="s">
        <v>128</v>
      </c>
      <c r="AR29" s="8"/>
    </row>
    <row r="30" spans="1:44" x14ac:dyDescent="0.2">
      <c r="A30" s="16" t="s">
        <v>317</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4" x14ac:dyDescent="0.2">
      <c r="A31" s="18" t="s">
        <v>144</v>
      </c>
    </row>
  </sheetData>
  <mergeCells count="19">
    <mergeCell ref="B27:B29"/>
    <mergeCell ref="A6:A29"/>
    <mergeCell ref="B12:B14"/>
    <mergeCell ref="B15:B17"/>
    <mergeCell ref="B18:B20"/>
    <mergeCell ref="B21:B23"/>
    <mergeCell ref="B24:B26"/>
    <mergeCell ref="AO2:AQ2"/>
    <mergeCell ref="A2:C2"/>
    <mergeCell ref="A3:B5"/>
    <mergeCell ref="B6:B8"/>
    <mergeCell ref="B9:B11"/>
    <mergeCell ref="AL3:AQ3"/>
    <mergeCell ref="D3:G3"/>
    <mergeCell ref="H3:L3"/>
    <mergeCell ref="M3:N3"/>
    <mergeCell ref="O3:U3"/>
    <mergeCell ref="V3:AA3"/>
    <mergeCell ref="AB3:AK3"/>
  </mergeCells>
  <hyperlinks>
    <hyperlink ref="A1" location="'TOC'!A1:A1" display="Back to TOC"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47</vt:i4>
      </vt:variant>
    </vt:vector>
  </HeadingPairs>
  <TitlesOfParts>
    <vt:vector size="47" baseType="lpstr">
      <vt:lpstr>TOC</vt:lpstr>
      <vt:lpstr>Table 01</vt:lpstr>
      <vt:lpstr>Table 02</vt:lpstr>
      <vt:lpstr>Table 03</vt:lpstr>
      <vt:lpstr>Table 04</vt:lpstr>
      <vt:lpstr>Table 05</vt:lpstr>
      <vt:lpstr>Table 06</vt:lpstr>
      <vt:lpstr>Table 07</vt:lpstr>
      <vt:lpstr>Table 08</vt:lpstr>
      <vt:lpstr>Table 09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48</vt:lpstr>
      <vt:lpstr>Table 49</vt:lpstr>
      <vt:lpstr>Table 50</vt:lpstr>
      <vt:lpstr>Table 51</vt:lpstr>
      <vt:lpstr>Table 52</vt:lpstr>
      <vt:lpstr>Table 53</vt:lpstr>
      <vt:lpstr>Table 54</vt:lpstr>
      <vt:lpstr>Table 55</vt:lpstr>
      <vt:lpstr>Table 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C:\Users\Admin\Downloads\Utah policy.Q [Utah Policy Survey - 0320 FINAL WEIGHTED.sav]</dc:description>
  <cp:lastModifiedBy>Canyen Heimuli</cp:lastModifiedBy>
  <dcterms:created xsi:type="dcterms:W3CDTF">2020-03-31T21:25:15Z</dcterms:created>
  <dcterms:modified xsi:type="dcterms:W3CDTF">2020-04-29T21:34:42Z</dcterms:modified>
</cp:coreProperties>
</file>