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y2analyticsintern/Dropbox (Y2 Analytics)/Y2 Analytics Team Folder/Projects/Utah Policy + Y2 Poll/01-02 2020/Deliverables/"/>
    </mc:Choice>
  </mc:AlternateContent>
  <xr:revisionPtr revIDLastSave="0" documentId="8_{66478B9B-171C-2749-9C2C-EEAD3A316E01}" xr6:coauthVersionLast="45" xr6:coauthVersionMax="45" xr10:uidLastSave="{00000000-0000-0000-0000-000000000000}"/>
  <bookViews>
    <workbookView xWindow="0" yWindow="0" windowWidth="28800" windowHeight="18000" xr2:uid="{00000000-000D-0000-FFFF-FFFF00000000}"/>
  </bookViews>
  <sheets>
    <sheet name="TOC" sheetId="1" r:id="rId1"/>
    <sheet name="Table 01" sheetId="2" r:id="rId2"/>
    <sheet name="Table 02" sheetId="3" r:id="rId3"/>
    <sheet name="Table 03" sheetId="4" r:id="rId4"/>
    <sheet name="Table 04" sheetId="5" r:id="rId5"/>
    <sheet name="Table 05" sheetId="6" r:id="rId6"/>
    <sheet name="Table 06" sheetId="7" r:id="rId7"/>
    <sheet name="Table 07" sheetId="8" r:id="rId8"/>
    <sheet name="Table 08" sheetId="9" r:id="rId9"/>
    <sheet name="Table 0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39" sheetId="40" r:id="rId26"/>
    <sheet name="Table 40" sheetId="41" r:id="rId27"/>
    <sheet name="Table 41" sheetId="42" r:id="rId28"/>
    <sheet name="Table 42" sheetId="43" r:id="rId29"/>
    <sheet name="Table 43" sheetId="44" r:id="rId30"/>
    <sheet name="Table 44" sheetId="45" r:id="rId31"/>
    <sheet name="Table 45" sheetId="46" r:id="rId32"/>
    <sheet name="Table 46" sheetId="47" r:id="rId33"/>
    <sheet name="Table 47" sheetId="48" r:id="rId34"/>
    <sheet name="Table 48" sheetId="49" r:id="rId35"/>
    <sheet name="Table 49" sheetId="50" r:id="rId36"/>
    <sheet name="Table 50" sheetId="51" r:id="rId37"/>
    <sheet name="Table 51" sheetId="52" r:id="rId38"/>
    <sheet name="Table 52" sheetId="53" r:id="rId39"/>
    <sheet name="Table 53" sheetId="54" r:id="rId4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4" l="1"/>
  <c r="A1" i="53"/>
  <c r="A1" i="52"/>
  <c r="A1" i="51"/>
  <c r="A1" i="50"/>
  <c r="A1" i="49"/>
  <c r="A1" i="48"/>
  <c r="A1" i="47"/>
  <c r="A1" i="46"/>
  <c r="A1" i="45"/>
  <c r="A1" i="44"/>
  <c r="A1" i="43"/>
  <c r="A1" i="42"/>
  <c r="A1" i="41"/>
  <c r="A1" i="40"/>
  <c r="A1" i="25"/>
  <c r="A1" i="24"/>
  <c r="A1" i="23"/>
  <c r="A1" i="22"/>
  <c r="A1" i="21"/>
  <c r="A1" i="20"/>
  <c r="A1" i="19"/>
  <c r="A1" i="18"/>
  <c r="A1" i="17"/>
  <c r="A1" i="16"/>
  <c r="A1" i="15"/>
  <c r="A1" i="14"/>
  <c r="A1" i="13"/>
  <c r="A1" i="12"/>
  <c r="A1" i="11"/>
  <c r="A1" i="10"/>
  <c r="A1" i="9"/>
  <c r="A1" i="8"/>
  <c r="A1" i="7"/>
  <c r="A1" i="6"/>
  <c r="A1" i="5"/>
  <c r="A1" i="4"/>
  <c r="A1" i="3"/>
  <c r="A1" i="2"/>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<sst xmlns="http://schemas.openxmlformats.org/spreadsheetml/2006/main" count="8906" uniqueCount="669">
  <si>
    <t>Table #</t>
  </si>
  <si>
    <t>Question Title</t>
  </si>
  <si>
    <t>Base Description</t>
  </si>
  <si>
    <t>Base Size (N count)</t>
  </si>
  <si>
    <t>QTRACK1: Do you feel things in the country are going in the right direction or the wrong direction?</t>
  </si>
  <si>
    <t>All respondents.</t>
  </si>
  <si>
    <t>QTRACK2: And thinking just about Utah, do you feel things in Utah are going in the right direction or the wrong direction?</t>
  </si>
  <si>
    <t>QCONGRESS: If the November 2020 election for U.S. House of Representative were held today, would you vote for the Republican candidate, the Democrat candidate, or someone else?</t>
  </si>
  <si>
    <t>QAPPR1: Do you approve or disapprove of the way that each of the following individuals or organizations are handling their jobs? If you are not aware of a particular person or organization, simply select "Don't know." President Donald Trump</t>
  </si>
  <si>
    <t>QAPPR2: Do you approve or disapprove of the way that each of the following individuals or organizations are handling their jobs? If you are not aware of a particular person or organization, simply select "Don't know." Utah Governor Gary Herbert</t>
  </si>
  <si>
    <t>QAPPR3: Do you approve or disapprove of the way that each of the following individuals or organizations are handling their jobs? If you are not aware of a particular person or organization, simply select "Don't know." The Utah State Legislature</t>
  </si>
  <si>
    <t>QAPPR4: Do you approve or disapprove of the way that each of the following individuals or organizations are handling their jobs? If you are not aware of a particular person or organization, simply select "Don't know." Senator Mike Lee</t>
  </si>
  <si>
    <t>QAPPR5: Do you approve or disapprove of the way that each of the following individuals or organizations are handling their jobs? If you are not aware of a particular person or organization, simply select "Don't know." Senator Mitt Romney</t>
  </si>
  <si>
    <t>QAPPR6: Do you approve or disapprove of the way that each of the following individuals or organizations are handling their jobs? If you are not aware of a particular person or organization, simply select "Don't know." Congressman Rob Bishop</t>
  </si>
  <si>
    <t>Respondents in congressional district 1.</t>
  </si>
  <si>
    <t>QAPPR7: Do you approve or disapprove of the way that each of the following individuals or organizations are handling their jobs? If you are not aware of a particular person or organization, simply select "Don't know." Congressman Chris Stewart</t>
  </si>
  <si>
    <t>Respondents in congressional district 2.</t>
  </si>
  <si>
    <t>QAPPR8: Do you approve or disapprove of the way that each of the following individuals or organizations are handling their jobs? If you are not aware of a particular person or organization, simply select "Don't know." Congressman John Curtis</t>
  </si>
  <si>
    <t>Respondents in congressional district 3.</t>
  </si>
  <si>
    <t>QAPPR9: Do you approve or disapprove of the way that each of the following individuals or organizations are handling their jobs? If you are not aware of a particular person or organization, simply select "Don't know." Congressman Ben McAdams</t>
  </si>
  <si>
    <t>Respondents in congressional district 4.</t>
  </si>
  <si>
    <t>QAPPR10: Do you approve or disapprove of the way that each of the following individuals or organizations are handling their jobs? If you are not aware of a particular person or organization, simply select "Don't know." Utah Lieutenant Governor Spencer Cox</t>
  </si>
  <si>
    <t>QAPPR11: Do you approve or disapprove of the way that each of the following individuals or organizations are handling their jobs? If you are not aware of a particular person or organization, simply select "Don't know." Republicans in Congress</t>
  </si>
  <si>
    <t>QAPPR12: Do you approve or disapprove of the way that each of the following individuals or organizations are handling their jobs? If you are not aware of a particular person or organization, simply select "Don't know." Democrats in Congress</t>
  </si>
  <si>
    <t>Q2020ELECTION: If the 2020 November election for the President of the United States were being held today who would you vote for?</t>
  </si>
  <si>
    <t>QCONCERN: For each of the following people or groups, please tell me whether you think they are very concerned, somewhat concerned, or not really concerned with looking out for the economic well-being of average Americans?</t>
  </si>
  <si>
    <t>QISSUE_CONCERN: As you know, there are many competing spending priorities facing Utah’s governor and legislature. For each of the following, please tell me if it should be a priority for Utah state government, or not?</t>
  </si>
  <si>
    <t>QREFORM: Based on what you know today, do you support or oppose the tax reform passed by the Utah State Legislature in December of 2019?</t>
  </si>
  <si>
    <t>QTAXCUT: Do you believe the tax reform passed by the Utah State Legislature in December of 2019 will mean most Utahns will pay less in taxes overall or that most Utahns will pay more in taxes overall?</t>
  </si>
  <si>
    <t>QGOV_FUNCTION2: How much confidence do you have in the knowledge, skills, and abilities of government leaders in your state, including the governor and legislature?</t>
  </si>
  <si>
    <t>QGOV_FUNCTION2: If you wanted to express your opinion about something going on in your state legislature and you contacted your state representative, do you think that he or she would pay a lot of attention to what you say, some attention, very little attention, or none at all?</t>
  </si>
  <si>
    <t>QGOV_FUNCTION3: Thinking now about the Utah state legislature and how it compares with the U.S. (United States) Congress.... Which do you think gets more done—the Utah state legislature or Congress?</t>
  </si>
  <si>
    <t>QINFLUENCE: How much influence would you say lobbyists have in shaping the laws that come out of your state legislature--a great amount, some, not much, or none?</t>
  </si>
  <si>
    <t>QPARTYID: Generally speaking, do you think of yourself as a Republican, a Democrat, an independent or something else?</t>
  </si>
  <si>
    <t>PARTY7: (RECODED PARTY IDENTIFICATION)</t>
  </si>
  <si>
    <t>QIDEOLOGY: On most political matters do you consider yourself:</t>
  </si>
  <si>
    <t>QSEX: Which of the following best describes how you think of yourself?</t>
  </si>
  <si>
    <t>QYEARBORN: What year were you born (RECODED INTO AGE CATEGORIES)</t>
  </si>
  <si>
    <t>QTIMELIVED: How many years have you lived in Utah?</t>
  </si>
  <si>
    <t>QEDOFR: What is the last year of school you completed?</t>
  </si>
  <si>
    <t>QEMPLOY: What is your employment status?</t>
  </si>
  <si>
    <t>QMARRIAGE: Are you currently…</t>
  </si>
  <si>
    <t>QRELIGION: What, if any, is your religious preference?</t>
  </si>
  <si>
    <t>QREL_ACTIVITY: How active do you consider yourself in the practice of your religious preference? Would you say you are…</t>
  </si>
  <si>
    <t>QRACE: Are you…?</t>
  </si>
  <si>
    <t>QINCOME: What do you expect your 2020 family income to be?</t>
  </si>
  <si>
    <t>QFOLLOWUP: As part of your participation in the Utah Political Trends Panel, a reporter may like to contact you when doing stories about the issues facing Utah. Would you be interested in being interviewed by a Utah Policy writer for a news story? Your response to this question has no bearing on your membership in the Utah Political Trends Panel and we still welcome your voluntary, confidential participation as a panelist should you decline.</t>
  </si>
  <si>
    <t>DISTRICT: US Congressional make-up of respondents (RECODED FROM PANEL)</t>
  </si>
  <si>
    <t>Table 01 - QTRACK1: Do you feel things in the country are going in the right direction or the wrong direction?</t>
  </si>
  <si>
    <t>Base - All respondents.</t>
  </si>
  <si>
    <t>Total</t>
  </si>
  <si>
    <t>Congressional district</t>
  </si>
  <si>
    <t>Age</t>
  </si>
  <si>
    <t>Gender</t>
  </si>
  <si>
    <t>Party Identification</t>
  </si>
  <si>
    <t>Ideology</t>
  </si>
  <si>
    <t>Religious Affiliation and Activity</t>
  </si>
  <si>
    <t>Education</t>
  </si>
  <si>
    <t>[A]</t>
  </si>
  <si>
    <t>[B]</t>
  </si>
  <si>
    <t>[C]</t>
  </si>
  <si>
    <t>[D]</t>
  </si>
  <si>
    <t>[E]</t>
  </si>
  <si>
    <t>[F]</t>
  </si>
  <si>
    <t>[G]</t>
  </si>
  <si>
    <t>[H]</t>
  </si>
  <si>
    <t>[I]</t>
  </si>
  <si>
    <t>[J]</t>
  </si>
  <si>
    <t>Average</t>
  </si>
  <si>
    <t>1</t>
  </si>
  <si>
    <t>2</t>
  </si>
  <si>
    <t>3</t>
  </si>
  <si>
    <t>4</t>
  </si>
  <si>
    <t>18-34</t>
  </si>
  <si>
    <t>35-44</t>
  </si>
  <si>
    <t>45-54</t>
  </si>
  <si>
    <t>55-64</t>
  </si>
  <si>
    <t>65+</t>
  </si>
  <si>
    <t>Male</t>
  </si>
  <si>
    <t>Female</t>
  </si>
  <si>
    <t>Strong Republican</t>
  </si>
  <si>
    <t>Not very strong Republican</t>
  </si>
  <si>
    <t>Independent leaning Republican</t>
  </si>
  <si>
    <t>Independent/Other/No preference</t>
  </si>
  <si>
    <t>Independent leaning Democrat</t>
  </si>
  <si>
    <t>Not very strong Democrat</t>
  </si>
  <si>
    <t>Strong Democrat</t>
  </si>
  <si>
    <t>Strongly conservative</t>
  </si>
  <si>
    <t>Moderately conservative</t>
  </si>
  <si>
    <t>Neither, middle of the road</t>
  </si>
  <si>
    <t>Moderately liberal</t>
  </si>
  <si>
    <t>Strongly liberal</t>
  </si>
  <si>
    <t>Do not know/not sure</t>
  </si>
  <si>
    <t>Very active LDS</t>
  </si>
  <si>
    <t>Less active LDS</t>
  </si>
  <si>
    <t>Not active LDS</t>
  </si>
  <si>
    <t>Very active Christian (non-LDS)</t>
  </si>
  <si>
    <t>Less active Christian (non-LDS)</t>
  </si>
  <si>
    <t>Not active Christian (non-LDS)</t>
  </si>
  <si>
    <t>Very active non-Christian</t>
  </si>
  <si>
    <t>Less active non-Christian</t>
  </si>
  <si>
    <t>Not active non-Christian</t>
  </si>
  <si>
    <t>Agnostic/Athiest/None</t>
  </si>
  <si>
    <t>Some high school or less</t>
  </si>
  <si>
    <t>High school graduate</t>
  </si>
  <si>
    <t>Some college</t>
  </si>
  <si>
    <t>College graduate</t>
  </si>
  <si>
    <t>Post graduate degree (e.g. MA, MBA, LLD, PhD)</t>
  </si>
  <si>
    <t>Vocational school or technical school</t>
  </si>
  <si>
    <t>Do you feel things in the country are going in the right direction or the wrong direction?</t>
  </si>
  <si>
    <t>Right direction</t>
  </si>
  <si>
    <t>-</t>
  </si>
  <si>
    <t>a</t>
  </si>
  <si>
    <t>A</t>
  </si>
  <si>
    <t>B</t>
  </si>
  <si>
    <t>B C D E F G</t>
  </si>
  <si>
    <t>D E F G</t>
  </si>
  <si>
    <t>E f G</t>
  </si>
  <si>
    <t>B C D E F</t>
  </si>
  <si>
    <t>C D E f</t>
  </si>
  <si>
    <t>D E</t>
  </si>
  <si>
    <t>J</t>
  </si>
  <si>
    <t>j</t>
  </si>
  <si>
    <t>d e</t>
  </si>
  <si>
    <t>Wrong direction</t>
  </si>
  <si>
    <t>c d E</t>
  </si>
  <si>
    <t>A B C</t>
  </si>
  <si>
    <t>A B C D</t>
  </si>
  <si>
    <t>A B C d</t>
  </si>
  <si>
    <t>A B</t>
  </si>
  <si>
    <t>A b</t>
  </si>
  <si>
    <t>A B c D e</t>
  </si>
  <si>
    <t>c f</t>
  </si>
  <si>
    <t>Total sample; Weight: trimmed_weights1; base n = from 2064 to 2264; total n = 3093; 1029 missing; effective sample size = 1622 (72%)</t>
  </si>
  <si>
    <t xml:space="preserve">Multiple comparison correction: False Discovery Rate (FDR) (p = 0.05); Column multiple comparison correction: Bonferroni; Column comparison symbols: a, b, c... (p &lt;= 0.05), A, B, C... (p &lt;= 0.001); No test symbol: -; Not significant symbol: </t>
  </si>
  <si>
    <t>Table 02 - QTRACK2: And thinking just about Utah, do you feel things in Utah are going in the right direction or the wrong direction?</t>
  </si>
  <si>
    <t>And thinking just about Utah, do you feel things in Utah are going in the right direction or the wrong direction?</t>
  </si>
  <si>
    <t>a b d</t>
  </si>
  <si>
    <t>b</t>
  </si>
  <si>
    <t>D E G</t>
  </si>
  <si>
    <t>d E G</t>
  </si>
  <si>
    <t>c D E F</t>
  </si>
  <si>
    <t>C D E F</t>
  </si>
  <si>
    <t>E</t>
  </si>
  <si>
    <t>e</t>
  </si>
  <si>
    <t>B c D E H J</t>
  </si>
  <si>
    <t>b f</t>
  </si>
  <si>
    <t>c</t>
  </si>
  <si>
    <t>A b c</t>
  </si>
  <si>
    <t>a B</t>
  </si>
  <si>
    <t>Total sample; Weight: trimmed_weights1; base n = from 2058 to 2259; total n = 3093; 1035 missing; effective sample size = 1629 (72%)</t>
  </si>
  <si>
    <t>Table 03 - QCONGRESS: If the November 2020 election for U.S. House of Representative were held today, would you vote for the Republican candidate, the Democrat candidate, or someone else?</t>
  </si>
  <si>
    <t>If the November 2020 election for U.S. House of Representative were held today, would you vote for the Republican candidate, the Democrat candidate, or someone else?</t>
  </si>
  <si>
    <t>Republican candidate</t>
  </si>
  <si>
    <t>b d</t>
  </si>
  <si>
    <t>A B d</t>
  </si>
  <si>
    <t>E F G</t>
  </si>
  <si>
    <t>d</t>
  </si>
  <si>
    <t>Democrat candidate</t>
  </si>
  <si>
    <t>A C</t>
  </si>
  <si>
    <t>a c</t>
  </si>
  <si>
    <t>A B C D e</t>
  </si>
  <si>
    <t>A B C F</t>
  </si>
  <si>
    <t>A B C d F</t>
  </si>
  <si>
    <t>A B D e</t>
  </si>
  <si>
    <t>C</t>
  </si>
  <si>
    <t>Someone else</t>
  </si>
  <si>
    <t>b d E</t>
  </si>
  <si>
    <t>A b E f G</t>
  </si>
  <si>
    <t>a D E</t>
  </si>
  <si>
    <t>d E</t>
  </si>
  <si>
    <t>a E</t>
  </si>
  <si>
    <t>Other, please specify</t>
  </si>
  <si>
    <t>Don't know/not sure</t>
  </si>
  <si>
    <t>A e G</t>
  </si>
  <si>
    <t>A E f G</t>
  </si>
  <si>
    <t>A e</t>
  </si>
  <si>
    <t>A d e</t>
  </si>
  <si>
    <t>a e</t>
  </si>
  <si>
    <t>Total sample; Weight: trimmed_weights1; base n = from 2068 to 2270; total n = 3093; 1025 missing; effective sample size = 1623 (72%)</t>
  </si>
  <si>
    <t>Table 04 - QAPPR1: Do you approve or disapprove of the way that each of the following individuals or organizations are handling their jobs? If you are not aware of a particular person or organization, simply select "Don't know." President Donald Trump</t>
  </si>
  <si>
    <t>Do you approve or disapprove of the way that each of the following individuals or organizations are handling their jobs? If you are not aware of a particular person or organization, simply select "Don't know."  President Donald Trump</t>
  </si>
  <si>
    <t>Strongly approve</t>
  </si>
  <si>
    <t>A B c d</t>
  </si>
  <si>
    <t>C D E</t>
  </si>
  <si>
    <t>D e</t>
  </si>
  <si>
    <t>a J</t>
  </si>
  <si>
    <t>Somewhat approve</t>
  </si>
  <si>
    <t>A D E F G</t>
  </si>
  <si>
    <t>A C D E</t>
  </si>
  <si>
    <t>d J</t>
  </si>
  <si>
    <t>d j</t>
  </si>
  <si>
    <t>Neither approve nor disapprove</t>
  </si>
  <si>
    <t>a E g</t>
  </si>
  <si>
    <t>A D</t>
  </si>
  <si>
    <t>Somewhat disapprove</t>
  </si>
  <si>
    <t>A G</t>
  </si>
  <si>
    <t>a G</t>
  </si>
  <si>
    <t>g</t>
  </si>
  <si>
    <t>Strongly disapprove</t>
  </si>
  <si>
    <t>A c</t>
  </si>
  <si>
    <t>A B C D e f</t>
  </si>
  <si>
    <t>A b d</t>
  </si>
  <si>
    <t>A B D E</t>
  </si>
  <si>
    <t>C f</t>
  </si>
  <si>
    <t>Total sample; Weight: trimmed_weights1; base n = from 2068 to 2270; total n = 3093; 1025 missing; effective sample size = 1614 (71%)</t>
  </si>
  <si>
    <t>Table 05 - QAPPR2: Do you approve or disapprove of the way that each of the following individuals or organizations are handling their jobs? If you are not aware of a particular person or organization, simply select "Don't know." Utah Governor Gary Herbert</t>
  </si>
  <si>
    <t>Do you approve or disapprove of the way that each of the following individuals or organizations are handling their jobs? If you are not aware of a particular person or organization, simply select "Don't know."  Utah Governor Gary Herbert</t>
  </si>
  <si>
    <t>A B c</t>
  </si>
  <si>
    <t>c D E F G</t>
  </si>
  <si>
    <t>D e f G</t>
  </si>
  <si>
    <t>B D E J</t>
  </si>
  <si>
    <t>b c D f</t>
  </si>
  <si>
    <t>G</t>
  </si>
  <si>
    <t>a e G</t>
  </si>
  <si>
    <t>d E f</t>
  </si>
  <si>
    <t>E f</t>
  </si>
  <si>
    <t>D</t>
  </si>
  <si>
    <t>A B c D E f j</t>
  </si>
  <si>
    <t>B c</t>
  </si>
  <si>
    <t>a B C</t>
  </si>
  <si>
    <t>Total sample; Weight: trimmed_weights1; base n = from 2065 to 2266; total n = 3093; 1028 missing; effective sample size = 1653 (73%)</t>
  </si>
  <si>
    <t>Table 06 - QAPPR3: Do you approve or disapprove of the way that each of the following individuals or organizations are handling their jobs? If you are not aware of a particular person or organization, simply select "Don't know." The Utah State Legislature</t>
  </si>
  <si>
    <t>Do you approve or disapprove of the way that each of the following individuals or organizations are handling their jobs? If you are not aware of a particular person or organization, simply select "Don't know."  The Utah State Legislature</t>
  </si>
  <si>
    <t>D e G</t>
  </si>
  <si>
    <t>D g</t>
  </si>
  <si>
    <t>c D e</t>
  </si>
  <si>
    <t>B c E g h J</t>
  </si>
  <si>
    <t>a b</t>
  </si>
  <si>
    <t>A b C</t>
  </si>
  <si>
    <t>a b c</t>
  </si>
  <si>
    <t>A B C D E F h J</t>
  </si>
  <si>
    <t>Total sample; Weight: trimmed_weights1; base n = from 2054 to 2254; total n = 3093; 1039 missing; effective sample size = 1678 (74%)</t>
  </si>
  <si>
    <t>Table 07 - QAPPR4: Do you approve or disapprove of the way that each of the following individuals or organizations are handling their jobs? If you are not aware of a particular person or organization, simply select "Don't know." Senator Mike Lee</t>
  </si>
  <si>
    <t>Do you approve or disapprove of the way that each of the following individuals or organizations are handling their jobs? If you are not aware of a particular person or organization, simply select "Don't know."  Senator Mike Lee</t>
  </si>
  <si>
    <t>B D E F G</t>
  </si>
  <si>
    <t>B C D E</t>
  </si>
  <si>
    <t>d E f G</t>
  </si>
  <si>
    <t>a D E F G</t>
  </si>
  <si>
    <t>E G</t>
  </si>
  <si>
    <t>c D E</t>
  </si>
  <si>
    <t>b J</t>
  </si>
  <si>
    <t>A D e</t>
  </si>
  <si>
    <t>A b c d</t>
  </si>
  <si>
    <t>A B C D f</t>
  </si>
  <si>
    <t>A B C D F</t>
  </si>
  <si>
    <t>A B C f</t>
  </si>
  <si>
    <t>A B d e</t>
  </si>
  <si>
    <t>A B d E</t>
  </si>
  <si>
    <t>Total sample; Weight: trimmed_weights1; base n = from 2065 to 2266; total n = 3093; 1028 missing; effective sample size = 1635 (72%)</t>
  </si>
  <si>
    <t>Table 08 - QAPPR5: Do you approve or disapprove of the way that each of the following individuals or organizations are handling their jobs? If you are not aware of a particular person or organization, simply select "Don't know." Senator Mitt Romney</t>
  </si>
  <si>
    <t>Do you approve or disapprove of the way that each of the following individuals or organizations are handling their jobs? If you are not aware of a particular person or organization, simply select "Don't know."  Senator Mitt Romney</t>
  </si>
  <si>
    <t>A D e f G</t>
  </si>
  <si>
    <t>a D G</t>
  </si>
  <si>
    <t>A D E</t>
  </si>
  <si>
    <t>A d E</t>
  </si>
  <si>
    <t>b D E J</t>
  </si>
  <si>
    <t>b C</t>
  </si>
  <si>
    <t>b e f j</t>
  </si>
  <si>
    <t>b g</t>
  </si>
  <si>
    <t>a B c g</t>
  </si>
  <si>
    <t>A B C d e G j</t>
  </si>
  <si>
    <t>a b g</t>
  </si>
  <si>
    <t>b D E f G</t>
  </si>
  <si>
    <t>C D</t>
  </si>
  <si>
    <t>c D</t>
  </si>
  <si>
    <t>A j</t>
  </si>
  <si>
    <t>Total sample; Weight: trimmed_weights1; base n = from 2064 to 2266; total n = 3093; 1029 missing; effective sample size = 1676 (74%)</t>
  </si>
  <si>
    <t>Table 09 - QAPPR6: Do you approve or disapprove of the way that each of the following individuals or organizations are handling their jobs? If you are not aware of a particular person or organization, simply select "Don't know." Congressman Rob Bishop</t>
  </si>
  <si>
    <t>Base - Respondents in congressional district 1.</t>
  </si>
  <si>
    <t>Do you approve or disapprove of the way that each of the following individuals or organizations are handling their jobs? If you are not aware of a particular person or organization, simply select "Don't know."  Congressman Rob Bishop</t>
  </si>
  <si>
    <t>b C e g</t>
  </si>
  <si>
    <t>b c D</t>
  </si>
  <si>
    <t>c D e f G</t>
  </si>
  <si>
    <t>a b e J</t>
  </si>
  <si>
    <t>B D E</t>
  </si>
  <si>
    <t>Total sample; Weight: trimmed_weights1; base n = from 495 to 551; total n = 3093; 2598 missing; effective sample size = 340 (62%)</t>
  </si>
  <si>
    <t>Table 10 - QAPPR7: Do you approve or disapprove of the way that each of the following individuals or organizations are handling their jobs? If you are not aware of a particular person or organization, simply select "Don't know." Congressman Chris Stewart</t>
  </si>
  <si>
    <t>Base - Respondents in congressional district 2.</t>
  </si>
  <si>
    <t>Do you approve or disapprove of the way that each of the following individuals or organizations are handling their jobs? If you are not aware of a particular person or organization, simply select "Don't know."  Congressman Chris Stewart</t>
  </si>
  <si>
    <t>e g</t>
  </si>
  <si>
    <t>d e g</t>
  </si>
  <si>
    <t>b C D E</t>
  </si>
  <si>
    <t>C D e</t>
  </si>
  <si>
    <t>e f G</t>
  </si>
  <si>
    <t>A B C D e F</t>
  </si>
  <si>
    <t>C d</t>
  </si>
  <si>
    <t>Total sample; Weight: trimmed_weights1; base n = from 521 to 557; total n = 3093; 2572 missing; effective sample size = 386 (69%)</t>
  </si>
  <si>
    <t>Table 11 - QAPPR8: Do you approve or disapprove of the way that each of the following individuals or organizations are handling their jobs? If you are not aware of a particular person or organization, simply select "Don't know." Congressman John Curtis</t>
  </si>
  <si>
    <t>Base - Respondents in congressional district 3.</t>
  </si>
  <si>
    <t>Do you approve or disapprove of the way that each of the following individuals or organizations are handling their jobs? If you are not aware of a particular person or organization, simply select "Don't know."  Congressman John Curtis</t>
  </si>
  <si>
    <t>A d</t>
  </si>
  <si>
    <t>d e G</t>
  </si>
  <si>
    <t>E j</t>
  </si>
  <si>
    <t>Total sample; Weight: trimmed_weights1; base n = from 501 to 567; total n = 3093; 2592 missing; effective sample size = 466 (82%)</t>
  </si>
  <si>
    <t>Table 12 - QAPPR9: Do you approve or disapprove of the way that each of the following individuals or organizations are handling their jobs? If you are not aware of a particular person or organization, simply select "Don't know." Congressman Ben McAdams</t>
  </si>
  <si>
    <t>Base - Respondents in congressional district 4.</t>
  </si>
  <si>
    <t>Do you approve or disapprove of the way that each of the following individuals or organizations are handling their jobs? If you are not aware of a particular person or organization, simply select "Don't know."  Congressman Ben McAdams</t>
  </si>
  <si>
    <t>f</t>
  </si>
  <si>
    <t>a f</t>
  </si>
  <si>
    <t>A c e</t>
  </si>
  <si>
    <t>Total sample; Weight: trimmed_weights1; base n = from 545 to 589; total n = 3093; 2548 missing; effective sample size = 447 (76%)</t>
  </si>
  <si>
    <t>Table 13 - QAPPR10: Do you approve or disapprove of the way that each of the following individuals or organizations are handling their jobs? If you are not aware of a particular person or organization, simply select "Don't know." Utah Lieutenant Governor Spencer Cox</t>
  </si>
  <si>
    <t>Do you approve or disapprove of the way that each of the following individuals or organizations are handling their jobs? If you are not aware of a particular person or organization, simply select "Don't know."  Utah Lieutenant Governor Spencer Cox</t>
  </si>
  <si>
    <t>B E g J</t>
  </si>
  <si>
    <t>b C d f</t>
  </si>
  <si>
    <t>a d E F g</t>
  </si>
  <si>
    <t>a b C j</t>
  </si>
  <si>
    <t>a C</t>
  </si>
  <si>
    <t>A b C D</t>
  </si>
  <si>
    <t>Total sample; Weight: trimmed_weights1; base n = from 2048 to 2248; total n = 3093; 1045 missing; effective sample size = 1634 (73%)</t>
  </si>
  <si>
    <t>Table 14 - QAPPR11: Do you approve or disapprove of the way that each of the following individuals or organizations are handling their jobs? If you are not aware of a particular person or organization, simply select "Don't know." Republicans in Congress</t>
  </si>
  <si>
    <t>Do you approve or disapprove of the way that each of the following individuals or organizations are handling their jobs? If you are not aware of a particular person or organization, simply select "Don't know."  Republicans in Congress</t>
  </si>
  <si>
    <t>e G</t>
  </si>
  <si>
    <t>d f</t>
  </si>
  <si>
    <t>e F G</t>
  </si>
  <si>
    <t>a E f G</t>
  </si>
  <si>
    <t>A E f J</t>
  </si>
  <si>
    <t>A g</t>
  </si>
  <si>
    <t>c e</t>
  </si>
  <si>
    <t>Total sample; Weight: trimmed_weights1; base n = from 2067 to 2269; total n = 3093; 1026 missing; effective sample size = 1608 (71%)</t>
  </si>
  <si>
    <t>Table 15 - QAPPR12: Do you approve or disapprove of the way that each of the following individuals or organizations are handling their jobs? If you are not aware of a particular person or organization, simply select "Don't know." Democrats in Congress</t>
  </si>
  <si>
    <t>Do you approve or disapprove of the way that each of the following individuals or organizations are handling their jobs? If you are not aware of a particular person or organization, simply select "Don't know."  Democrats in Congress</t>
  </si>
  <si>
    <t>A B C D E F</t>
  </si>
  <si>
    <t>A B c D E f J</t>
  </si>
  <si>
    <t>A B E</t>
  </si>
  <si>
    <t>A b D e</t>
  </si>
  <si>
    <t>A b D</t>
  </si>
  <si>
    <t>B c D E F G</t>
  </si>
  <si>
    <t>d E F G</t>
  </si>
  <si>
    <t>b D E F G</t>
  </si>
  <si>
    <t>e G J</t>
  </si>
  <si>
    <t>G J</t>
  </si>
  <si>
    <t>Total sample; Weight: trimmed_weights1; base n = from 2068 to 2270; total n = 3093; 1025 missing; effective sample size = 1682 (74%)</t>
  </si>
  <si>
    <t>Table 16 - Q2020ELECTION: If the 2020 November election for the President of the United States were being held today who would you vote for?</t>
  </si>
  <si>
    <t>Base - None</t>
  </si>
  <si>
    <t>If the 2020 November election for the President of the United States were being held today who would you vote for?</t>
  </si>
  <si>
    <t>The Republican, Donald Trump</t>
  </si>
  <si>
    <t>i J</t>
  </si>
  <si>
    <t>The future Democratic nominee</t>
  </si>
  <si>
    <t>A third-party candidate</t>
  </si>
  <si>
    <t>A c e G</t>
  </si>
  <si>
    <t>Total sample; Weight: trimmed_weights1; base n = from 2068 to 2270; total n = 3093; 1025 missing; effective sample size = 1626 (72%)</t>
  </si>
  <si>
    <t>Table 17 - QCONCERN: For each of the following people or groups, please tell me whether you think they are very concerned, somewhat concerned, or not really concerned with looking out for the economic well-being of average Americans?</t>
  </si>
  <si>
    <t>For each of the following people or groups, please tell me whether you think they are very concerned, somewhat concerned, or not really concerned with looking out for the economic well-being of average Americans?</t>
  </si>
  <si>
    <t>The Democrats in the Utah State legislature</t>
  </si>
  <si>
    <t>Very concerned</t>
  </si>
  <si>
    <t>A B C D E</t>
  </si>
  <si>
    <t>A B c f</t>
  </si>
  <si>
    <t>a b d e</t>
  </si>
  <si>
    <t>F</t>
  </si>
  <si>
    <t>c F</t>
  </si>
  <si>
    <t>Somewhat concerned</t>
  </si>
  <si>
    <t>Not really concerned</t>
  </si>
  <si>
    <t>The Republicans in the Utah State legislature</t>
  </si>
  <si>
    <t>C D E G</t>
  </si>
  <si>
    <t>A B D E F G</t>
  </si>
  <si>
    <t>f J</t>
  </si>
  <si>
    <t>A B c D</t>
  </si>
  <si>
    <t>The Governor of the State of Utah</t>
  </si>
  <si>
    <t>a B c</t>
  </si>
  <si>
    <t>c D E G</t>
  </si>
  <si>
    <t>A c f g h j</t>
  </si>
  <si>
    <t>a b C</t>
  </si>
  <si>
    <t>The mayor of your city or town</t>
  </si>
  <si>
    <t>b c</t>
  </si>
  <si>
    <t>b f g</t>
  </si>
  <si>
    <t>The Republicans in the US Congress</t>
  </si>
  <si>
    <t>B C D E f G</t>
  </si>
  <si>
    <t>The Democrats in the US Congress</t>
  </si>
  <si>
    <t>b c E</t>
  </si>
  <si>
    <t>A B C D G</t>
  </si>
  <si>
    <t>I J</t>
  </si>
  <si>
    <t>i j</t>
  </si>
  <si>
    <t>i</t>
  </si>
  <si>
    <t>The President of the United States</t>
  </si>
  <si>
    <t>B C D E f</t>
  </si>
  <si>
    <t>f h J</t>
  </si>
  <si>
    <t>A E F G</t>
  </si>
  <si>
    <t>A d E F G</t>
  </si>
  <si>
    <t>f G</t>
  </si>
  <si>
    <t>B d</t>
  </si>
  <si>
    <t>Total sample; Weight: trimmed_weights1; base n = from 2051 to 2264; total n = 3093; 1042 missing; effective sample size = 1626 (72%)</t>
  </si>
  <si>
    <t>Table 18 - QISSUE_CONCERN: As you know, there are many competing spending priorities facing Utah’s governor and legislature. For each of the following, please tell me if it should be a priority for Utah state government, or not?</t>
  </si>
  <si>
    <t>As you know, there are many competing spending priorities facing Utah’s governor andlegislature. For each of the following, please tell me if it should be a priority for Utah stategovernment, or not?</t>
  </si>
  <si>
    <t>Protecting the environment</t>
  </si>
  <si>
    <t>It should be a top priority</t>
  </si>
  <si>
    <t>A B C D E F j</t>
  </si>
  <si>
    <t>A B D f</t>
  </si>
  <si>
    <t>It should be a moderately important priority</t>
  </si>
  <si>
    <t>g j</t>
  </si>
  <si>
    <t>It should be a very low priority</t>
  </si>
  <si>
    <t>It should not be done</t>
  </si>
  <si>
    <t>a c E G</t>
  </si>
  <si>
    <t>c d</t>
  </si>
  <si>
    <t>Reducing the number of people abusing prescription painkillers or heroin</t>
  </si>
  <si>
    <t>B C D</t>
  </si>
  <si>
    <t>b D E</t>
  </si>
  <si>
    <t>A E G</t>
  </si>
  <si>
    <t>A F J</t>
  </si>
  <si>
    <t>Making health care more accessible and affordable</t>
  </si>
  <si>
    <t>A B D</t>
  </si>
  <si>
    <t>a d</t>
  </si>
  <si>
    <t>e g J</t>
  </si>
  <si>
    <t>Reducing crime</t>
  </si>
  <si>
    <t>C D E F G</t>
  </si>
  <si>
    <t>e f</t>
  </si>
  <si>
    <t>b C d e</t>
  </si>
  <si>
    <t>a d E</t>
  </si>
  <si>
    <t>Improving infrastructure, like buildings and roads</t>
  </si>
  <si>
    <t>Reforming the criminal justice system</t>
  </si>
  <si>
    <t>a B C d</t>
  </si>
  <si>
    <t>A B D f J</t>
  </si>
  <si>
    <t>Improving public education</t>
  </si>
  <si>
    <t>A C D</t>
  </si>
  <si>
    <t>A B f</t>
  </si>
  <si>
    <t>b G</t>
  </si>
  <si>
    <t>a j</t>
  </si>
  <si>
    <t>a e f g</t>
  </si>
  <si>
    <t>A J</t>
  </si>
  <si>
    <t>Reforming the tax system</t>
  </si>
  <si>
    <t>D E f G</t>
  </si>
  <si>
    <t>b C D e</t>
  </si>
  <si>
    <t>B c D</t>
  </si>
  <si>
    <t>Making housing more affordable</t>
  </si>
  <si>
    <t>b e</t>
  </si>
  <si>
    <t>c d e</t>
  </si>
  <si>
    <t>A d E f G</t>
  </si>
  <si>
    <t>a f J</t>
  </si>
  <si>
    <t>Improving air quality</t>
  </si>
  <si>
    <t>B C</t>
  </si>
  <si>
    <t>B C f</t>
  </si>
  <si>
    <t>b D</t>
  </si>
  <si>
    <t>E f g</t>
  </si>
  <si>
    <t>A c E f J</t>
  </si>
  <si>
    <t>Total sample; Weight: trimmed_weights1; base n = from 2064 to 2268; total n = 3093; 1029 missing; effective sample size = 1655 (73%)</t>
  </si>
  <si>
    <t>Table 19 - QREFORM: Based on what you know today, do you support or oppose the tax reform passed by the Utah State Legislature in December of 2019?</t>
  </si>
  <si>
    <t>Based on what you know today, do you support or oppose the tax reform passed by the Utah State Legislature in December of 2019?</t>
  </si>
  <si>
    <t>Top 2</t>
  </si>
  <si>
    <t>D e F G</t>
  </si>
  <si>
    <t>Strongly support</t>
  </si>
  <si>
    <t>Somewhat support</t>
  </si>
  <si>
    <t>D f g</t>
  </si>
  <si>
    <t>Somewhat oppose</t>
  </si>
  <si>
    <t>A b d G</t>
  </si>
  <si>
    <t>Strongly oppose</t>
  </si>
  <si>
    <t>Bottom 2</t>
  </si>
  <si>
    <t>Not sure</t>
  </si>
  <si>
    <t>Total sample; Weight: trimmed_weights1; base n = from 2068 to 2270; total n = 3093; 1025 missing; effective sample size = 1648 (73%)</t>
  </si>
  <si>
    <t>Table 20 - QTAXCUT: Do you believe the tax reform passed by the Utah State Legislature in December of 2019 will mean most Utahns will pay less in taxes overall or that most Utahns will pay more in taxes overall?</t>
  </si>
  <si>
    <t>Do you believe the tax reform passed by the Utah State Legislature in December of 2019 will mean most Utahns will pay less in taxes overall or that most Utahns will pay more in taxes overall?</t>
  </si>
  <si>
    <t>Most Utahns will pay less in taxes overall</t>
  </si>
  <si>
    <t>b c f j</t>
  </si>
  <si>
    <t>Most Utahns will pay more in taxes overall</t>
  </si>
  <si>
    <t>Total sample; Weight: trimmed_weights1; base n = from 2066 to 2268; total n = 3093; 1027 missing; effective sample size = 1623 (72%)</t>
  </si>
  <si>
    <t>Table 21 - QGOV_FUNCTION2: How much confidence do you have in the knowledge, skills, and abilities of government leaders in your state, including the governor and legislature?</t>
  </si>
  <si>
    <t>How much confidence do you have in the knowledge, skills, and abilities of government leaders in your state, including the governor and legislature?</t>
  </si>
  <si>
    <t>B d E F g h J</t>
  </si>
  <si>
    <t>b c f</t>
  </si>
  <si>
    <t>A great deal</t>
  </si>
  <si>
    <t>A moderate amount</t>
  </si>
  <si>
    <t>d G</t>
  </si>
  <si>
    <t>Not much</t>
  </si>
  <si>
    <t>None at all</t>
  </si>
  <si>
    <t>A B C d f</t>
  </si>
  <si>
    <t>Total sample; Weight: trimmed_weights1; base n = from 2057 to 2259; total n = 3093; 1036 missing; effective sample size = 1620 (72%)</t>
  </si>
  <si>
    <t>Table 22 - QGOV_FUNCTION2: If you wanted to express your opinion about something going on in your state legislature and you contacted your state representative, do you think that he or she would pay a lot of attention to what you say, some attention, very little attention, or none at all?</t>
  </si>
  <si>
    <t>If you wanted to express your opinion about something going on in your state legislature and you contacted your state representative, do you think that he or she would pay a lot of attention to what you say, some attention, very little attention, or none at all?</t>
  </si>
  <si>
    <t>D E g</t>
  </si>
  <si>
    <t>b E J</t>
  </si>
  <si>
    <t>b C d</t>
  </si>
  <si>
    <t>A lot of attention</t>
  </si>
  <si>
    <t>Some attention</t>
  </si>
  <si>
    <t>d E g</t>
  </si>
  <si>
    <t>g J</t>
  </si>
  <si>
    <t>Very little attention</t>
  </si>
  <si>
    <t>Total sample; Weight: trimmed_weights1; base n = from 2068 to 2270; total n = 3093; 1025 missing; effective sample size = 1686 (74%)</t>
  </si>
  <si>
    <t>Table 23 - QGOV_FUNCTION3: Thinking now about the Utah state legislature and how it compares with the U.S. (United States) Congress.... Which do you think gets more done—the Utah state legislature or Congress?</t>
  </si>
  <si>
    <t>Thinking now about the Utah state legislature and how it compares with the U.S. (UnitedStates) Congress.... Which do you think gets more done—the Utah state legislature orCongress?</t>
  </si>
  <si>
    <t>Utah State Legislature</t>
  </si>
  <si>
    <t>c e J</t>
  </si>
  <si>
    <t>US Congress</t>
  </si>
  <si>
    <t>A b C d f</t>
  </si>
  <si>
    <t>Total sample; Weight: trimmed_weights1; base n = from 1993 to 2189; total n = 3093; 1100 missing; effective sample size = 1569 (72%)</t>
  </si>
  <si>
    <t>Table 24 - QINFLUENCE: How much influence would you say lobbyists have in shaping the laws that come out of your state legislature--a great amount, some, not much, or none?</t>
  </si>
  <si>
    <t>How much influence would you say lobbyists have in shaping the laws that come out of your state legislature--a great amount, some, not much, or none?</t>
  </si>
  <si>
    <t>A great amount</t>
  </si>
  <si>
    <t>Some</t>
  </si>
  <si>
    <t>b c d E</t>
  </si>
  <si>
    <t>None</t>
  </si>
  <si>
    <t>a b J</t>
  </si>
  <si>
    <t>Total sample; Weight: trimmed_weights1; base n = from 2065 to 2266; total n = 3093; 1028 missing; effective sample size = 1551 (68%)</t>
  </si>
  <si>
    <t>a g</t>
  </si>
  <si>
    <t>a D</t>
  </si>
  <si>
    <t>B f</t>
  </si>
  <si>
    <t>g h</t>
  </si>
  <si>
    <t>B e</t>
  </si>
  <si>
    <t>A b C d</t>
  </si>
  <si>
    <t>A B d E f J</t>
  </si>
  <si>
    <t>A B D E f J</t>
  </si>
  <si>
    <t>B j</t>
  </si>
  <si>
    <t>e J</t>
  </si>
  <si>
    <t>A B J</t>
  </si>
  <si>
    <t>Yes</t>
  </si>
  <si>
    <t>No</t>
  </si>
  <si>
    <t>Table 39 - QPARTYID: Generally speaking, do you think of yourself as a Republican, a Democrat, an independent or something else?</t>
  </si>
  <si>
    <t>Generally speaking...do you think of yourself as a Republican, a Democrat, an independent or something else?</t>
  </si>
  <si>
    <t>Republican</t>
  </si>
  <si>
    <t>Democrat</t>
  </si>
  <si>
    <t>b c D E</t>
  </si>
  <si>
    <t>A B C D E f</t>
  </si>
  <si>
    <t>Independent</t>
  </si>
  <si>
    <t>A B D F G</t>
  </si>
  <si>
    <t>A B F G</t>
  </si>
  <si>
    <t>A E</t>
  </si>
  <si>
    <t>No preference</t>
  </si>
  <si>
    <t>A b g</t>
  </si>
  <si>
    <t>A B c f G</t>
  </si>
  <si>
    <t>Other, please specify:</t>
  </si>
  <si>
    <t>A B C E F G</t>
  </si>
  <si>
    <t>a c e</t>
  </si>
  <si>
    <t>A b c e g</t>
  </si>
  <si>
    <t>Total sample; Weight: trimmed_weights1; base n = from 2082 to 2291; total n = 3093; 1011 missing; effective sample size = 1688 (74%)</t>
  </si>
  <si>
    <t>Table 40 - PARTY7: (RECODED PARTY IDENTIFICATION)</t>
  </si>
  <si>
    <t>(RECODED PARTY IDENTIFICATION)</t>
  </si>
  <si>
    <t>A C D E F G</t>
  </si>
  <si>
    <t>f j</t>
  </si>
  <si>
    <t>A c D E</t>
  </si>
  <si>
    <t>c E</t>
  </si>
  <si>
    <t>A B C D F G</t>
  </si>
  <si>
    <t>A B c e f</t>
  </si>
  <si>
    <t>A B C D E G</t>
  </si>
  <si>
    <t>A B d E j</t>
  </si>
  <si>
    <t>Total sample; Weight: trimmed_weights1; base n = from 2030 to 2168; total n = 3093; 1063 missing; effective sample size = 1580 (73%)</t>
  </si>
  <si>
    <t>Table 41 - QIDEOLOGY: On most political matters do you consider yourself:</t>
  </si>
  <si>
    <t>On most political matters do you consider yourself:</t>
  </si>
  <si>
    <t>A C D E F</t>
  </si>
  <si>
    <t>A B C G</t>
  </si>
  <si>
    <t>A c G</t>
  </si>
  <si>
    <t>A B D E F</t>
  </si>
  <si>
    <t>A B C E F</t>
  </si>
  <si>
    <t>A B d E f</t>
  </si>
  <si>
    <t>A B e</t>
  </si>
  <si>
    <t>Total sample; Weight: trimmed_weights1; base n = from 2081 to 2292; total n = 3093; 1012 missing; effective sample size = 1640 (72%)</t>
  </si>
  <si>
    <t>Table 42 - QSEX: Which of the following best describes how you think of yourself?</t>
  </si>
  <si>
    <t>Which of the following best describes how you think of yourself?</t>
  </si>
  <si>
    <t>e j</t>
  </si>
  <si>
    <t>a b C d</t>
  </si>
  <si>
    <t>In another way, please specify if you wish:</t>
  </si>
  <si>
    <t>Total sample; Weight: trimmed_weights1; base n = from 2078 to 2282; total n = 3093; 1015 missing; effective sample size = 1738 (76%)</t>
  </si>
  <si>
    <t>Table 43 - QYEARBORN: What year were you born (RECODED INTO AGE CATEGORIES)</t>
  </si>
  <si>
    <t>What year were you born (RECODED INTO AGE CATEGORIES)</t>
  </si>
  <si>
    <t>A B C E</t>
  </si>
  <si>
    <t>b c D F g</t>
  </si>
  <si>
    <t>B C d E</t>
  </si>
  <si>
    <t>Total sample; Weight: trimmed_weights1; base n = from 2030 to 2236; total n = 3093; 1063 missing; effective sample size = 1591 (71%)</t>
  </si>
  <si>
    <t>Table 44 - QTIMELIVED: How many years have you lived in Utah?</t>
  </si>
  <si>
    <t>How many years have you lived in Utah?</t>
  </si>
  <si>
    <t>0-3 years</t>
  </si>
  <si>
    <t>4-7 years</t>
  </si>
  <si>
    <t>8-11 years</t>
  </si>
  <si>
    <t>a b c j</t>
  </si>
  <si>
    <t>12+ years</t>
  </si>
  <si>
    <t>a d E F i</t>
  </si>
  <si>
    <t>Total sample; Weight: trimmed_weights1; base n = from 2085 to 2289; total n = 3093; 1008 missing; effective sample size = 1590 (69%)</t>
  </si>
  <si>
    <t>Table 45 - QEDOFR: What is the last year of school you completed?</t>
  </si>
  <si>
    <t>What is the last year of school you completed?</t>
  </si>
  <si>
    <t>B c d</t>
  </si>
  <si>
    <t>B f J</t>
  </si>
  <si>
    <t>Total sample; Weight: trimmed_weights1; base n = from 2076 to 2288; total n = 3093; 1017 missing; effective sample size = 1636 (72%)</t>
  </si>
  <si>
    <t>Table 46 - QEMPLOY: What is your employment status?</t>
  </si>
  <si>
    <t>What is your employment status?</t>
  </si>
  <si>
    <t>Self-employed</t>
  </si>
  <si>
    <t>A b c e j</t>
  </si>
  <si>
    <t>Employed by someone else</t>
  </si>
  <si>
    <t>Unemployed</t>
  </si>
  <si>
    <t>Homemaker</t>
  </si>
  <si>
    <t>Retired</t>
  </si>
  <si>
    <t>b c D f g</t>
  </si>
  <si>
    <t>Student</t>
  </si>
  <si>
    <t>Total sample; Weight: trimmed_weights1; base n = from 2077 to 2285; total n = 3093; 1016 missing; effective sample size = 1636 (72%)</t>
  </si>
  <si>
    <t>Table 47 - QMARRIAGE: Are you currently…</t>
  </si>
  <si>
    <t>Are you currently...</t>
  </si>
  <si>
    <t>Married</t>
  </si>
  <si>
    <t>E h J</t>
  </si>
  <si>
    <t>Divorced</t>
  </si>
  <si>
    <t>Widowed</t>
  </si>
  <si>
    <t>Living with partner</t>
  </si>
  <si>
    <t>Single</t>
  </si>
  <si>
    <t>Total sample; Weight: trimmed_weights1; base n = from 998 to 1206; total n = 3093; 2095 missing; effective sample size = 847 (70%)</t>
  </si>
  <si>
    <t>Table 48 - QRELIGION: What, if any, is your religious preference?</t>
  </si>
  <si>
    <t>What, if any, is your religious preference?</t>
  </si>
  <si>
    <t>Mormon or LDS</t>
  </si>
  <si>
    <t>b D E F G H I J</t>
  </si>
  <si>
    <t>D E F G H I J</t>
  </si>
  <si>
    <t>Protestant [e.g. Baptist, Methodist, etc.]</t>
  </si>
  <si>
    <t>A B c J</t>
  </si>
  <si>
    <t>Roman Catholic</t>
  </si>
  <si>
    <t>A B c d J</t>
  </si>
  <si>
    <t>Jewish</t>
  </si>
  <si>
    <t>A B d E J</t>
  </si>
  <si>
    <t>A B C D E F g J</t>
  </si>
  <si>
    <t>Other Christian</t>
  </si>
  <si>
    <t>A B C g H J</t>
  </si>
  <si>
    <t>A B C h J</t>
  </si>
  <si>
    <t>Muslim/Islamic</t>
  </si>
  <si>
    <t>A b e J</t>
  </si>
  <si>
    <t>Other non-Christian</t>
  </si>
  <si>
    <t>A B C D E F J</t>
  </si>
  <si>
    <t>Agnostic/Atheist</t>
  </si>
  <si>
    <t>A B C D E F h</t>
  </si>
  <si>
    <t>A B C D E F G H</t>
  </si>
  <si>
    <t>A b e</t>
  </si>
  <si>
    <t>Total sample; Weight: trimmed_weights1; base n = from 2046 to 2247; total n = 3093; 1047 missing; effective sample size = 1620 (72%)</t>
  </si>
  <si>
    <t>Table 49 - QREL_ACTIVITY: How active do you consider yourself in the practice of your religious preference? Would you say you are…</t>
  </si>
  <si>
    <t>How active do you consider yourself in the practice of your religious preference? Would you say you are...</t>
  </si>
  <si>
    <t>Very active</t>
  </si>
  <si>
    <t>e f g</t>
  </si>
  <si>
    <t>B C E F H I J</t>
  </si>
  <si>
    <t>B E</t>
  </si>
  <si>
    <t>Somewhat active</t>
  </si>
  <si>
    <t>A C D E F G J</t>
  </si>
  <si>
    <t>A C D F J</t>
  </si>
  <si>
    <t>A C D F g J</t>
  </si>
  <si>
    <t>Not very active</t>
  </si>
  <si>
    <t>A d f</t>
  </si>
  <si>
    <t>A b C D F J</t>
  </si>
  <si>
    <t>A c D f</t>
  </si>
  <si>
    <t>Not active</t>
  </si>
  <si>
    <t>A B D E G H J</t>
  </si>
  <si>
    <t>A B D E G H</t>
  </si>
  <si>
    <t>A B D E g H</t>
  </si>
  <si>
    <t>Prefer not to say</t>
  </si>
  <si>
    <t>Total sample; Weight: trimmed_weights1; base n = from 1778 to 1977; total n = 3093; 1315 missing; effective sample size = 1475 (75%)</t>
  </si>
  <si>
    <t>Table 50 - QRACE: Are you…?</t>
  </si>
  <si>
    <t>Are you...?</t>
  </si>
  <si>
    <t>White</t>
  </si>
  <si>
    <t>G H J</t>
  </si>
  <si>
    <t>Black</t>
  </si>
  <si>
    <t>Hispanic/Spanish American/Latino</t>
  </si>
  <si>
    <t>Asian (Japanese, Korean, Chinese, etc.)</t>
  </si>
  <si>
    <t>Pacific Islander</t>
  </si>
  <si>
    <t>B C E</t>
  </si>
  <si>
    <t>A b G</t>
  </si>
  <si>
    <t>A d e J</t>
  </si>
  <si>
    <t>Native American/American Indian</t>
  </si>
  <si>
    <t>a c F</t>
  </si>
  <si>
    <t>a G H J</t>
  </si>
  <si>
    <t>Total sample; Weight: trimmed_weights1; base n = from 2168 to 2292; total n = 3093; 925 missing; effective sample size = 1811 (79%)</t>
  </si>
  <si>
    <t>Table 51 - QINCOME: What do you expect your 2020 family income to be?</t>
  </si>
  <si>
    <t>What do you expect your 2020 family income to be?</t>
  </si>
  <si>
    <t>Under $25,000</t>
  </si>
  <si>
    <t>$25,000 - 34,999</t>
  </si>
  <si>
    <t>$35,000 - 49,999</t>
  </si>
  <si>
    <t>$50,000 - 74,999</t>
  </si>
  <si>
    <t>$75,000 - 99,999</t>
  </si>
  <si>
    <t>$100,000 - 124,999</t>
  </si>
  <si>
    <t>$125,000 - 149,999</t>
  </si>
  <si>
    <t>Over $150,000</t>
  </si>
  <si>
    <t>B C D F</t>
  </si>
  <si>
    <t>b d e</t>
  </si>
  <si>
    <t>Total sample; Weight: trimmed_weights1; base n = from 2056 to 2259; total n = 3093; 1037 missing; effective sample size = 1647 (73%)</t>
  </si>
  <si>
    <t>Table 52 - QFOLLOWUP: As part of your participation in the Utah Political Trends Panel, a reporter may like to contact you when doing stories about the issues facing Utah. Would you be interested in being interviewed by a Utah Policy writer for a news story? Your response to this question has no bearing on your membership in the Utah Political Trends Panel and we still welcome your voluntary, confidential participation as a panelist should you decline.</t>
  </si>
  <si>
    <t>As part of your participation in the Utah Political Trends Panel, a reporter may like to contact you when doing stories about the issues facing Utah. Would you be interested in being interviewed by a Utah Policy writer for a news story? Your response to this question has no bearing on your membership in the Utah Political Trends Panel and we still welcome your voluntary, confidential participation as a panelist should you decline.</t>
  </si>
  <si>
    <t>Total sample; Weight: trimmed_weights1; base n = from 1005 to 1205; total n = 3093; 2088 missing; effective sample size = 842 (70%)</t>
  </si>
  <si>
    <t>Table 53 - DISTRICT: US Congressional make-up of respondents (RECODED FROM PANEL)</t>
  </si>
  <si>
    <t>D E f</t>
  </si>
  <si>
    <t>B E J</t>
  </si>
  <si>
    <t>Total sample; Weight: trimmed_weights1; base n = from 2068 to 2270; total n = 3093; 1025 missing; effective sample size = 1629 (72%)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</si>
</sst>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u/>
      <sz val="11"/>
      <color theme="10"/>
      <name val="Calibri"/>
      <family val="2"/>
      <scheme val="minor"/>
    </font>
    <font>
      <b/>
      <sz val="8"/>
      <name val="Arial"/>
      <family val="2"/>
    </font>
    <font>
      <u/>
      <sz val="8"/>
      <name val="Arial"/>
      <family val="2"/>
    </font>
    <font>
      <sz val="8"/>
      <name val="Arial"/>
      <family val="2"/>
    </font>
    <font>
      <sz val="8"/>
      <color rgb="FFA2AAAD"/>
      <name val="Arial"/>
      <family val="2"/>
    </font>
    <font>
      <sz val="7"/>
      <name val="Arial"/>
      <family val="2"/>
    </font>
  </fonts>
  <fills count="5">
    <fill>
      <patternFill patternType="none"/>
    </fill>
    <fill>
      <patternFill patternType="gray125"/>
    </fill>
    <fill>
      <patternFill patternType="solid">
        <fgColor rgb="FF0F243E"/>
      </patternFill>
    </fill>
    <fill>
      <patternFill patternType="solid">
        <fgColor rgb="FFE7E6E6"/>
      </patternFill>
    </fill>
    <fill>
      <patternFill patternType="solid">
        <fgColor rgb="FF2083E7"/>
      </patternFill>
    </fill>
  </fills>
  <borders count="5">
    <border>
      <left/>
      <right/>
      <top/>
      <bottom/>
      <diagonal/>
    </border>
    <border>
      <left/>
      <right/>
      <top/>
      <bottom style="thin">
        <color auto="1"/>
      </bottom>
      <diagonal/>
    </border>
    <border>
      <left/>
      <right/>
      <top style="thin">
        <color auto="1"/>
      </top>
      <bottom/>
      <diagonal/>
    </border>
    <border>
      <left/>
      <right/>
      <top style="thick">
        <color auto="1"/>
      </top>
      <bottom/>
      <diagonal/>
    </border>
    <border>
      <left style="thick">
        <color auto="1"/>
      </left>
      <right/>
      <top/>
      <bottom/>
      <diagonal/>
    </border>
  </borders>
  <cellStyleXfs count="2">
    <xf numFmtId="0" fontId="0" fillId="0" borderId="0"/>
    <xf numFmtId="0" fontId="1" fillId="0" borderId="0"/>
  </cellStyleXfs>
  <cellXfs count="30">
    <xf numFmtId="0" fontId="0" fillId="0" borderId="0" xfId="0"/>
    <xf numFmtId="0" fontId="0" fillId="0" borderId="0" xfId="0" quotePrefix="1"/>
    <xf numFmtId="0" fontId="0" fillId="2" borderId="0" xfId="0" applyFill="1"/>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3" fillId="0" borderId="1" xfId="0" quotePrefix="1" applyFont="1" applyBorder="1" applyAlignment="1">
      <alignment horizontal="center" vertical="center" wrapText="1"/>
    </xf>
    <xf numFmtId="0" fontId="4" fillId="0" borderId="1" xfId="0" quotePrefix="1" applyFont="1" applyBorder="1" applyAlignment="1">
      <alignment horizontal="left" vertical="center" wrapText="1"/>
    </xf>
    <xf numFmtId="0" fontId="4" fillId="0" borderId="1" xfId="0" applyFont="1" applyBorder="1" applyAlignment="1">
      <alignment horizontal="left" vertical="center" wrapText="1"/>
    </xf>
    <xf numFmtId="0" fontId="5" fillId="2" borderId="0" xfId="1" applyFont="1" applyFill="1" applyAlignment="1">
      <alignment horizontal="left" vertical="center" wrapText="1"/>
    </xf>
    <xf numFmtId="0" fontId="0" fillId="0" borderId="4" xfId="0" applyBorder="1"/>
    <xf numFmtId="0" fontId="4" fillId="0" borderId="0" xfId="0" applyFont="1" applyAlignment="1">
      <alignment horizontal="center" wrapText="1"/>
    </xf>
    <xf numFmtId="0" fontId="4" fillId="3" borderId="0" xfId="0" applyFont="1" applyFill="1" applyAlignment="1">
      <alignment horizontal="center" wrapText="1"/>
    </xf>
    <xf numFmtId="0" fontId="4" fillId="0" borderId="0" xfId="0" quotePrefix="1" applyFont="1" applyAlignment="1">
      <alignment horizontal="center" wrapText="1"/>
    </xf>
    <xf numFmtId="9" fontId="4" fillId="0" borderId="2" xfId="0" applyNumberFormat="1" applyFont="1" applyBorder="1" applyAlignment="1">
      <alignment horizontal="center" vertical="center" wrapText="1"/>
    </xf>
    <xf numFmtId="1" fontId="4" fillId="0" borderId="0" xfId="0" applyNumberFormat="1" applyFont="1" applyAlignment="1">
      <alignment horizontal="center" vertical="center" wrapText="1"/>
    </xf>
    <xf numFmtId="1" fontId="4" fillId="0" borderId="0" xfId="0" quotePrefix="1" applyNumberFormat="1" applyFont="1" applyAlignment="1">
      <alignment horizontal="center" vertical="center" wrapText="1"/>
    </xf>
    <xf numFmtId="1" fontId="4" fillId="4" borderId="0" xfId="0" quotePrefix="1" applyNumberFormat="1" applyFont="1" applyFill="1" applyAlignment="1">
      <alignment horizontal="center" vertical="center" wrapText="1"/>
    </xf>
    <xf numFmtId="0" fontId="6" fillId="0" borderId="3" xfId="0" applyFont="1" applyBorder="1"/>
    <xf numFmtId="0" fontId="0" fillId="0" borderId="3" xfId="0" applyBorder="1"/>
    <xf numFmtId="0" fontId="6" fillId="0" borderId="0" xfId="0" applyFont="1"/>
    <xf numFmtId="0" fontId="2" fillId="3" borderId="2" xfId="0" quotePrefix="1" applyFont="1" applyFill="1" applyBorder="1" applyAlignment="1">
      <alignment horizontal="left" vertical="center" wrapText="1"/>
    </xf>
    <xf numFmtId="0" fontId="0" fillId="0" borderId="0" xfId="0"/>
    <xf numFmtId="0" fontId="2" fillId="3" borderId="2" xfId="0" quotePrefix="1" applyFont="1" applyFill="1" applyBorder="1" applyAlignment="1">
      <alignment horizontal="left" vertical="top" wrapText="1"/>
    </xf>
    <xf numFmtId="0" fontId="0" fillId="0" borderId="2" xfId="0" applyBorder="1"/>
    <xf numFmtId="0" fontId="4" fillId="3" borderId="0" xfId="0" applyFont="1" applyFill="1" applyAlignment="1">
      <alignment horizontal="center" wrapText="1"/>
    </xf>
    <xf numFmtId="0" fontId="4" fillId="0" borderId="0" xfId="0" applyFont="1" applyAlignment="1">
      <alignment horizontal="center" wrapText="1"/>
    </xf>
    <xf numFmtId="0" fontId="4" fillId="3" borderId="0" xfId="0" quotePrefix="1" applyFont="1" applyFill="1" applyAlignment="1">
      <alignment horizontal="left" vertical="center" wrapText="1"/>
    </xf>
    <xf numFmtId="0" fontId="0" fillId="0" borderId="0" xfId="0" quotePrefix="1" applyAlignment="1">
      <alignment wrapText="1"/>
    </xf>
    <xf numFmtId="0" fontId="4" fillId="0" borderId="0" xfId="0" quotePrefix="1" applyFont="1" applyAlignment="1">
      <alignment horizontal="center" wrapText="1"/>
    </xf>
    <xf numFmtId="0" fontId="0" fillId="0" borderId="0" xfId="0" quotePrefix="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3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3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3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3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3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3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topLeftCell="A11" workbookViewId="0">
      <selection activeCell="B47" sqref="B47"/>
    </sheetView>
  </sheetViews>
  <sheetFormatPr baseColWidth="10" defaultColWidth="8.83203125" defaultRowHeight="15" x14ac:dyDescent="0.2"/>
  <cols>
    <col min="1" max="1" width="9" bestFit="1" customWidth="1"/>
    <col min="2" max="2" width="100" style="1" bestFit="1" customWidth="1"/>
    <col min="3" max="3" width="33" bestFit="1" customWidth="1"/>
    <col min="4" max="4" width="34" customWidth="1"/>
  </cols>
  <sheetData>
    <row r="1" spans="1:4" ht="52" customHeight="1" x14ac:dyDescent="0.2">
      <c r="A1" s="2"/>
      <c r="B1" s="2"/>
      <c r="C1" s="2"/>
      <c r="D1" s="2"/>
    </row>
    <row r="2" spans="1:4" x14ac:dyDescent="0.2">
      <c r="A2" s="3" t="s">
        <v>0</v>
      </c>
      <c r="B2" s="4" t="s">
        <v>1</v>
      </c>
      <c r="C2" s="4" t="s">
        <v>2</v>
      </c>
      <c r="D2" s="3" t="s">
        <v>3</v>
      </c>
    </row>
    <row r="3" spans="1:4" x14ac:dyDescent="0.2">
      <c r="A3" s="5" t="str">
        <f>HYPERLINK("#'Table 01'!A1","Table 01")</f>
        <v>Table 01</v>
      </c>
      <c r="B3" s="6" t="s">
        <v>4</v>
      </c>
      <c r="C3" s="6" t="s">
        <v>5</v>
      </c>
      <c r="D3" s="7">
        <v>1922</v>
      </c>
    </row>
    <row r="4" spans="1:4" x14ac:dyDescent="0.2">
      <c r="A4" s="5" t="str">
        <f>HYPERLINK("#'Table 02'!A1","Table 02")</f>
        <v>Table 02</v>
      </c>
      <c r="B4" s="6" t="s">
        <v>6</v>
      </c>
      <c r="C4" s="6" t="s">
        <v>5</v>
      </c>
      <c r="D4" s="7">
        <v>1916</v>
      </c>
    </row>
    <row r="5" spans="1:4" ht="24" x14ac:dyDescent="0.2">
      <c r="A5" s="5" t="str">
        <f>HYPERLINK("#'Table 03'!A1","Table 03")</f>
        <v>Table 03</v>
      </c>
      <c r="B5" s="6" t="s">
        <v>7</v>
      </c>
      <c r="C5" s="6" t="s">
        <v>5</v>
      </c>
      <c r="D5" s="7">
        <v>1928</v>
      </c>
    </row>
    <row r="6" spans="1:4" ht="24" x14ac:dyDescent="0.2">
      <c r="A6" s="5" t="str">
        <f>HYPERLINK("#'Table 04'!A1","Table 04")</f>
        <v>Table 04</v>
      </c>
      <c r="B6" s="6" t="s">
        <v>8</v>
      </c>
      <c r="C6" s="6" t="s">
        <v>5</v>
      </c>
      <c r="D6" s="7">
        <v>1928</v>
      </c>
    </row>
    <row r="7" spans="1:4" ht="24" x14ac:dyDescent="0.2">
      <c r="A7" s="5" t="str">
        <f>HYPERLINK("#'Table 05'!A1","Table 05")</f>
        <v>Table 05</v>
      </c>
      <c r="B7" s="6" t="s">
        <v>9</v>
      </c>
      <c r="C7" s="6" t="s">
        <v>5</v>
      </c>
      <c r="D7" s="7">
        <v>1924</v>
      </c>
    </row>
    <row r="8" spans="1:4" ht="24" x14ac:dyDescent="0.2">
      <c r="A8" s="5" t="str">
        <f>HYPERLINK("#'Table 06'!A1","Table 06")</f>
        <v>Table 06</v>
      </c>
      <c r="B8" s="6" t="s">
        <v>10</v>
      </c>
      <c r="C8" s="6" t="s">
        <v>5</v>
      </c>
      <c r="D8" s="7">
        <v>1919</v>
      </c>
    </row>
    <row r="9" spans="1:4" ht="24" x14ac:dyDescent="0.2">
      <c r="A9" s="5" t="str">
        <f>HYPERLINK("#'Table 07'!A1","Table 07")</f>
        <v>Table 07</v>
      </c>
      <c r="B9" s="6" t="s">
        <v>11</v>
      </c>
      <c r="C9" s="6" t="s">
        <v>5</v>
      </c>
      <c r="D9" s="7">
        <v>1924</v>
      </c>
    </row>
    <row r="10" spans="1:4" ht="24" x14ac:dyDescent="0.2">
      <c r="A10" s="5" t="str">
        <f>HYPERLINK("#'Table 08'!A1","Table 08")</f>
        <v>Table 08</v>
      </c>
      <c r="B10" s="6" t="s">
        <v>12</v>
      </c>
      <c r="C10" s="6" t="s">
        <v>5</v>
      </c>
      <c r="D10" s="7">
        <v>1924</v>
      </c>
    </row>
    <row r="11" spans="1:4" ht="24" x14ac:dyDescent="0.2">
      <c r="A11" s="5" t="str">
        <f>HYPERLINK("#'Table 09'!A1","Table 09")</f>
        <v>Table 09</v>
      </c>
      <c r="B11" s="6" t="s">
        <v>13</v>
      </c>
      <c r="C11" s="6" t="s">
        <v>14</v>
      </c>
      <c r="D11" s="7">
        <v>422</v>
      </c>
    </row>
    <row r="12" spans="1:4" ht="24" x14ac:dyDescent="0.2">
      <c r="A12" s="5" t="str">
        <f>HYPERLINK("#'Table 10'!A1","Table 10")</f>
        <v>Table 10</v>
      </c>
      <c r="B12" s="6" t="s">
        <v>15</v>
      </c>
      <c r="C12" s="6" t="s">
        <v>16</v>
      </c>
      <c r="D12" s="7">
        <v>495</v>
      </c>
    </row>
    <row r="13" spans="1:4" ht="24" x14ac:dyDescent="0.2">
      <c r="A13" s="5" t="str">
        <f>HYPERLINK("#'Table 11'!A1","Table 11")</f>
        <v>Table 11</v>
      </c>
      <c r="B13" s="6" t="s">
        <v>17</v>
      </c>
      <c r="C13" s="6" t="s">
        <v>18</v>
      </c>
      <c r="D13" s="7">
        <v>531</v>
      </c>
    </row>
    <row r="14" spans="1:4" ht="24" x14ac:dyDescent="0.2">
      <c r="A14" s="5" t="str">
        <f>HYPERLINK("#'Table 12'!A1","Table 12")</f>
        <v>Table 12</v>
      </c>
      <c r="B14" s="6" t="s">
        <v>19</v>
      </c>
      <c r="C14" s="6" t="s">
        <v>20</v>
      </c>
      <c r="D14" s="7">
        <v>474</v>
      </c>
    </row>
    <row r="15" spans="1:4" ht="24" x14ac:dyDescent="0.2">
      <c r="A15" s="5" t="str">
        <f>HYPERLINK("#'Table 13'!A1","Table 13")</f>
        <v>Table 13</v>
      </c>
      <c r="B15" s="6" t="s">
        <v>21</v>
      </c>
      <c r="C15" s="6" t="s">
        <v>5</v>
      </c>
      <c r="D15" s="7">
        <v>1913</v>
      </c>
    </row>
    <row r="16" spans="1:4" ht="24" x14ac:dyDescent="0.2">
      <c r="A16" s="5" t="str">
        <f>HYPERLINK("#'Table 14'!A1","Table 14")</f>
        <v>Table 14</v>
      </c>
      <c r="B16" s="6" t="s">
        <v>22</v>
      </c>
      <c r="C16" s="6" t="s">
        <v>5</v>
      </c>
      <c r="D16" s="7">
        <v>1927</v>
      </c>
    </row>
    <row r="17" spans="1:4" ht="24" x14ac:dyDescent="0.2">
      <c r="A17" s="5" t="str">
        <f>HYPERLINK("#'Table 15'!A1","Table 15")</f>
        <v>Table 15</v>
      </c>
      <c r="B17" s="6" t="s">
        <v>23</v>
      </c>
      <c r="C17" s="6" t="s">
        <v>5</v>
      </c>
      <c r="D17" s="7">
        <v>1928</v>
      </c>
    </row>
    <row r="18" spans="1:4" x14ac:dyDescent="0.2">
      <c r="A18" s="5" t="str">
        <f>HYPERLINK("#'Table 16'!A1","Table 16")</f>
        <v>Table 16</v>
      </c>
      <c r="B18" s="6" t="s">
        <v>24</v>
      </c>
      <c r="C18" s="6"/>
      <c r="D18" s="7">
        <v>1928</v>
      </c>
    </row>
    <row r="19" spans="1:4" ht="24" x14ac:dyDescent="0.2">
      <c r="A19" s="5" t="str">
        <f>HYPERLINK("#'Table 17'!A1","Table 17")</f>
        <v>Table 17</v>
      </c>
      <c r="B19" s="6" t="s">
        <v>25</v>
      </c>
      <c r="C19" s="6" t="s">
        <v>5</v>
      </c>
      <c r="D19" s="7">
        <v>1922</v>
      </c>
    </row>
    <row r="20" spans="1:4" ht="24" x14ac:dyDescent="0.2">
      <c r="A20" s="5" t="str">
        <f>HYPERLINK("#'Table 18'!A1","Table 18")</f>
        <v>Table 18</v>
      </c>
      <c r="B20" s="6" t="s">
        <v>26</v>
      </c>
      <c r="C20" s="6" t="s">
        <v>5</v>
      </c>
      <c r="D20" s="7">
        <v>1926</v>
      </c>
    </row>
    <row r="21" spans="1:4" x14ac:dyDescent="0.2">
      <c r="A21" s="5" t="str">
        <f>HYPERLINK("#'Table 19'!A1","Table 19")</f>
        <v>Table 19</v>
      </c>
      <c r="B21" s="6" t="s">
        <v>27</v>
      </c>
      <c r="C21" s="6" t="s">
        <v>5</v>
      </c>
      <c r="D21" s="7">
        <v>1928</v>
      </c>
    </row>
    <row r="22" spans="1:4" ht="24" x14ac:dyDescent="0.2">
      <c r="A22" s="5" t="str">
        <f>HYPERLINK("#'Table 20'!A1","Table 20")</f>
        <v>Table 20</v>
      </c>
      <c r="B22" s="6" t="s">
        <v>28</v>
      </c>
      <c r="C22" s="6" t="s">
        <v>5</v>
      </c>
      <c r="D22" s="7">
        <v>1926</v>
      </c>
    </row>
    <row r="23" spans="1:4" x14ac:dyDescent="0.2">
      <c r="A23" s="5" t="str">
        <f>HYPERLINK("#'Table 21'!A1","Table 21")</f>
        <v>Table 21</v>
      </c>
      <c r="B23" s="6" t="s">
        <v>29</v>
      </c>
      <c r="C23" s="6" t="s">
        <v>5</v>
      </c>
      <c r="D23" s="7">
        <v>1924</v>
      </c>
    </row>
    <row r="24" spans="1:4" ht="24" x14ac:dyDescent="0.2">
      <c r="A24" s="5" t="str">
        <f>HYPERLINK("#'Table 22'!A1","Table 22")</f>
        <v>Table 22</v>
      </c>
      <c r="B24" s="6" t="s">
        <v>30</v>
      </c>
      <c r="C24" s="6" t="s">
        <v>5</v>
      </c>
      <c r="D24" s="7">
        <v>1928</v>
      </c>
    </row>
    <row r="25" spans="1:4" ht="24" x14ac:dyDescent="0.2">
      <c r="A25" s="5" t="str">
        <f>HYPERLINK("#'Table 23'!A1","Table 23")</f>
        <v>Table 23</v>
      </c>
      <c r="B25" s="6" t="s">
        <v>31</v>
      </c>
      <c r="C25" s="6" t="s">
        <v>5</v>
      </c>
      <c r="D25" s="7">
        <v>1867</v>
      </c>
    </row>
    <row r="26" spans="1:4" x14ac:dyDescent="0.2">
      <c r="A26" s="5" t="str">
        <f>HYPERLINK("#'Table 24'!A1","Table 24")</f>
        <v>Table 24</v>
      </c>
      <c r="B26" s="6" t="s">
        <v>32</v>
      </c>
      <c r="C26" s="6" t="s">
        <v>5</v>
      </c>
      <c r="D26" s="7">
        <v>1924</v>
      </c>
    </row>
    <row r="27" spans="1:4" x14ac:dyDescent="0.2">
      <c r="A27" s="5" t="str">
        <f>HYPERLINK("#'Table 39'!A1","Table 39")</f>
        <v>Table 39</v>
      </c>
      <c r="B27" s="6" t="s">
        <v>33</v>
      </c>
      <c r="C27" s="6" t="s">
        <v>5</v>
      </c>
      <c r="D27" s="7">
        <v>2199</v>
      </c>
    </row>
    <row r="28" spans="1:4" x14ac:dyDescent="0.2">
      <c r="A28" s="5" t="str">
        <f>HYPERLINK("#'Table 40'!A1","Table 40")</f>
        <v>Table 40</v>
      </c>
      <c r="B28" s="6" t="s">
        <v>34</v>
      </c>
      <c r="C28" s="6" t="s">
        <v>5</v>
      </c>
      <c r="D28" s="7">
        <v>2068</v>
      </c>
    </row>
    <row r="29" spans="1:4" x14ac:dyDescent="0.2">
      <c r="A29" s="5" t="str">
        <f>HYPERLINK("#'Table 41'!A1","Table 41")</f>
        <v>Table 41</v>
      </c>
      <c r="B29" s="6" t="s">
        <v>35</v>
      </c>
      <c r="C29" s="6" t="s">
        <v>5</v>
      </c>
      <c r="D29" s="7">
        <v>2198</v>
      </c>
    </row>
    <row r="30" spans="1:4" x14ac:dyDescent="0.2">
      <c r="A30" s="5" t="str">
        <f>HYPERLINK("#'Table 42'!A1","Table 42")</f>
        <v>Table 42</v>
      </c>
      <c r="B30" s="6" t="s">
        <v>36</v>
      </c>
      <c r="C30" s="6" t="s">
        <v>5</v>
      </c>
      <c r="D30" s="7">
        <v>2196</v>
      </c>
    </row>
    <row r="31" spans="1:4" x14ac:dyDescent="0.2">
      <c r="A31" s="5" t="str">
        <f>HYPERLINK("#'Table 43'!A1","Table 43")</f>
        <v>Table 43</v>
      </c>
      <c r="B31" s="6" t="s">
        <v>37</v>
      </c>
      <c r="C31" s="6" t="s">
        <v>5</v>
      </c>
      <c r="D31" s="7">
        <v>2145</v>
      </c>
    </row>
    <row r="32" spans="1:4" x14ac:dyDescent="0.2">
      <c r="A32" s="5" t="str">
        <f>HYPERLINK("#'Table 44'!A1","Table 44")</f>
        <v>Table 44</v>
      </c>
      <c r="B32" s="6" t="s">
        <v>38</v>
      </c>
      <c r="C32" s="6" t="s">
        <v>5</v>
      </c>
      <c r="D32" s="7">
        <v>2205</v>
      </c>
    </row>
    <row r="33" spans="1:4" x14ac:dyDescent="0.2">
      <c r="A33" s="5" t="str">
        <f>HYPERLINK("#'Table 45'!A1","Table 45")</f>
        <v>Table 45</v>
      </c>
      <c r="B33" s="6" t="s">
        <v>39</v>
      </c>
      <c r="C33" s="6" t="s">
        <v>5</v>
      </c>
      <c r="D33" s="7">
        <v>2197</v>
      </c>
    </row>
    <row r="34" spans="1:4" x14ac:dyDescent="0.2">
      <c r="A34" s="5" t="str">
        <f>HYPERLINK("#'Table 46'!A1","Table 46")</f>
        <v>Table 46</v>
      </c>
      <c r="B34" s="6" t="s">
        <v>40</v>
      </c>
      <c r="C34" s="6" t="s">
        <v>5</v>
      </c>
      <c r="D34" s="7">
        <v>2198</v>
      </c>
    </row>
    <row r="35" spans="1:4" x14ac:dyDescent="0.2">
      <c r="A35" s="5" t="str">
        <f>HYPERLINK("#'Table 47'!A1","Table 47")</f>
        <v>Table 47</v>
      </c>
      <c r="B35" s="6" t="s">
        <v>41</v>
      </c>
      <c r="C35" s="6" t="s">
        <v>5</v>
      </c>
      <c r="D35" s="7">
        <v>1198</v>
      </c>
    </row>
    <row r="36" spans="1:4" x14ac:dyDescent="0.2">
      <c r="A36" s="5" t="str">
        <f>HYPERLINK("#'Table 48'!A1","Table 48")</f>
        <v>Table 48</v>
      </c>
      <c r="B36" s="6" t="s">
        <v>42</v>
      </c>
      <c r="C36" s="6" t="s">
        <v>5</v>
      </c>
      <c r="D36" s="7">
        <v>2163</v>
      </c>
    </row>
    <row r="37" spans="1:4" x14ac:dyDescent="0.2">
      <c r="A37" s="5" t="str">
        <f>HYPERLINK("#'Table 49'!A1","Table 49")</f>
        <v>Table 49</v>
      </c>
      <c r="B37" s="6" t="s">
        <v>43</v>
      </c>
      <c r="C37" s="6" t="s">
        <v>5</v>
      </c>
      <c r="D37" s="7">
        <v>1926</v>
      </c>
    </row>
    <row r="38" spans="1:4" x14ac:dyDescent="0.2">
      <c r="A38" s="5" t="str">
        <f>HYPERLINK("#'Table 50'!A1","Table 50")</f>
        <v>Table 50</v>
      </c>
      <c r="B38" s="6" t="s">
        <v>44</v>
      </c>
      <c r="C38" s="6" t="s">
        <v>5</v>
      </c>
      <c r="D38" s="7">
        <v>2155</v>
      </c>
    </row>
    <row r="39" spans="1:4" x14ac:dyDescent="0.2">
      <c r="A39" s="5" t="str">
        <f>HYPERLINK("#'Table 51'!A1","Table 51")</f>
        <v>Table 51</v>
      </c>
      <c r="B39" s="6" t="s">
        <v>45</v>
      </c>
      <c r="C39" s="6" t="s">
        <v>5</v>
      </c>
      <c r="D39" s="7">
        <v>2179</v>
      </c>
    </row>
    <row r="40" spans="1:4" ht="36" x14ac:dyDescent="0.2">
      <c r="A40" s="5" t="str">
        <f>HYPERLINK("#'Table 52'!A1","Table 52")</f>
        <v>Table 52</v>
      </c>
      <c r="B40" s="6" t="s">
        <v>46</v>
      </c>
      <c r="C40" s="6" t="s">
        <v>5</v>
      </c>
      <c r="D40" s="7">
        <v>1205</v>
      </c>
    </row>
    <row r="41" spans="1:4" x14ac:dyDescent="0.2">
      <c r="A41" s="5" t="str">
        <f>HYPERLINK("#'Table 53'!A1","Table 53")</f>
        <v>Table 53</v>
      </c>
      <c r="B41" s="6" t="s">
        <v>47</v>
      </c>
      <c r="C41" s="6"/>
      <c r="D41" s="7">
        <v>2270</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268</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269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270</v>
      </c>
      <c r="B6" s="20" t="s">
        <v>182</v>
      </c>
      <c r="C6" s="13">
        <v>0.15715471669549999</v>
      </c>
      <c r="D6" s="13">
        <v>0.15715471669549999</v>
      </c>
      <c r="E6" s="13"/>
      <c r="F6" s="13"/>
      <c r="G6" s="13"/>
      <c r="H6" s="13">
        <v>3.9202376911239997E-2</v>
      </c>
      <c r="I6" s="13">
        <v>7.0400497614560006E-2</v>
      </c>
      <c r="J6" s="13">
        <v>9.4609017480809993E-2</v>
      </c>
      <c r="K6" s="13">
        <v>0.2634896561342</v>
      </c>
      <c r="L6" s="13">
        <v>0.23272623403029999</v>
      </c>
      <c r="M6" s="13">
        <v>0.17262075076969999</v>
      </c>
      <c r="N6" s="13">
        <v>0.12759276277439999</v>
      </c>
      <c r="O6" s="13">
        <v>0.33851971243220003</v>
      </c>
      <c r="P6" s="13">
        <v>0.1122601857342</v>
      </c>
      <c r="Q6" s="13">
        <v>8.7852940150319997E-2</v>
      </c>
      <c r="R6" s="13">
        <v>0.17316511006300001</v>
      </c>
      <c r="S6" s="13">
        <v>0</v>
      </c>
      <c r="T6" s="13">
        <v>0</v>
      </c>
      <c r="U6" s="13">
        <v>0</v>
      </c>
      <c r="V6" s="13">
        <v>0.3121135288113</v>
      </c>
      <c r="W6" s="13">
        <v>0.1528383691846</v>
      </c>
      <c r="X6" s="13">
        <v>7.8246067665999994E-2</v>
      </c>
      <c r="Y6" s="13">
        <v>1.360608672815E-2</v>
      </c>
      <c r="Z6" s="13">
        <v>0</v>
      </c>
      <c r="AA6" s="13">
        <v>0</v>
      </c>
      <c r="AB6" s="13">
        <v>0.22456598441680001</v>
      </c>
      <c r="AC6" s="13">
        <v>9.2329372082439992E-2</v>
      </c>
      <c r="AD6" s="13">
        <v>0</v>
      </c>
      <c r="AE6" s="13">
        <v>0.18626117589579999</v>
      </c>
      <c r="AF6" s="13">
        <v>8.5376646605619999E-2</v>
      </c>
      <c r="AG6" s="13">
        <v>2.8818449405779999E-2</v>
      </c>
      <c r="AH6" s="13">
        <v>0</v>
      </c>
      <c r="AI6" s="13">
        <v>0</v>
      </c>
      <c r="AJ6" s="13">
        <v>0</v>
      </c>
      <c r="AK6" s="13">
        <v>0.16195979057599999</v>
      </c>
      <c r="AL6" s="13">
        <v>0</v>
      </c>
      <c r="AM6" s="13">
        <v>0.27830609249420002</v>
      </c>
      <c r="AN6" s="13">
        <v>0.13271069612299999</v>
      </c>
      <c r="AO6" s="13">
        <v>0.14316320822180001</v>
      </c>
      <c r="AP6" s="13">
        <v>0.1185402356732</v>
      </c>
      <c r="AQ6" s="13">
        <v>0.21922774712090001</v>
      </c>
      <c r="AR6" s="9"/>
    </row>
    <row r="7" spans="1:44" x14ac:dyDescent="0.2">
      <c r="A7" s="21"/>
      <c r="B7" s="21"/>
      <c r="C7" s="14">
        <v>98</v>
      </c>
      <c r="D7" s="14">
        <v>98</v>
      </c>
      <c r="E7" s="14">
        <v>0</v>
      </c>
      <c r="F7" s="14">
        <v>0</v>
      </c>
      <c r="G7" s="14">
        <v>0</v>
      </c>
      <c r="H7" s="14">
        <v>3</v>
      </c>
      <c r="I7" s="14">
        <v>8</v>
      </c>
      <c r="J7" s="14">
        <v>11</v>
      </c>
      <c r="K7" s="14">
        <v>36</v>
      </c>
      <c r="L7" s="14">
        <v>34</v>
      </c>
      <c r="M7" s="14">
        <v>63</v>
      </c>
      <c r="N7" s="14">
        <v>30</v>
      </c>
      <c r="O7" s="14">
        <v>66</v>
      </c>
      <c r="P7" s="14">
        <v>7</v>
      </c>
      <c r="Q7" s="14">
        <v>10</v>
      </c>
      <c r="R7" s="14">
        <v>11</v>
      </c>
      <c r="S7" s="14">
        <v>0</v>
      </c>
      <c r="T7" s="14">
        <v>0</v>
      </c>
      <c r="U7" s="14">
        <v>0</v>
      </c>
      <c r="V7" s="14">
        <v>50</v>
      </c>
      <c r="W7" s="14">
        <v>35</v>
      </c>
      <c r="X7" s="14">
        <v>7</v>
      </c>
      <c r="Y7" s="14">
        <v>1</v>
      </c>
      <c r="Z7" s="14">
        <v>0</v>
      </c>
      <c r="AA7" s="14">
        <v>0</v>
      </c>
      <c r="AB7" s="14">
        <v>52</v>
      </c>
      <c r="AC7" s="14">
        <v>8</v>
      </c>
      <c r="AD7" s="14">
        <v>0</v>
      </c>
      <c r="AE7" s="14">
        <v>10</v>
      </c>
      <c r="AF7" s="14">
        <v>7</v>
      </c>
      <c r="AG7" s="14">
        <v>1</v>
      </c>
      <c r="AH7" s="14">
        <v>0</v>
      </c>
      <c r="AI7" s="14">
        <v>0</v>
      </c>
      <c r="AJ7" s="14">
        <v>0</v>
      </c>
      <c r="AK7" s="14">
        <v>19</v>
      </c>
      <c r="AL7" s="14">
        <v>0</v>
      </c>
      <c r="AM7" s="14">
        <v>15</v>
      </c>
      <c r="AN7" s="14">
        <v>26</v>
      </c>
      <c r="AO7" s="14">
        <v>31</v>
      </c>
      <c r="AP7" s="14">
        <v>13</v>
      </c>
      <c r="AQ7" s="14">
        <v>9</v>
      </c>
      <c r="AR7" s="9"/>
    </row>
    <row r="8" spans="1:44" x14ac:dyDescent="0.2">
      <c r="A8" s="21"/>
      <c r="B8" s="21"/>
      <c r="C8" s="15" t="s">
        <v>111</v>
      </c>
      <c r="D8" s="15" t="s">
        <v>111</v>
      </c>
      <c r="E8" s="15" t="s">
        <v>111</v>
      </c>
      <c r="F8" s="15" t="s">
        <v>111</v>
      </c>
      <c r="G8" s="15" t="s">
        <v>111</v>
      </c>
      <c r="H8" s="15"/>
      <c r="I8" s="15"/>
      <c r="J8" s="15"/>
      <c r="K8" s="16" t="s">
        <v>230</v>
      </c>
      <c r="L8" s="16" t="s">
        <v>228</v>
      </c>
      <c r="M8" s="15"/>
      <c r="N8" s="15"/>
      <c r="O8" s="16" t="s">
        <v>271</v>
      </c>
      <c r="P8" s="15"/>
      <c r="Q8" s="15"/>
      <c r="R8" s="15"/>
      <c r="S8" s="15"/>
      <c r="T8" s="15"/>
      <c r="U8" s="15"/>
      <c r="V8" s="16" t="s">
        <v>272</v>
      </c>
      <c r="W8" s="16" t="s">
        <v>157</v>
      </c>
      <c r="X8" s="15"/>
      <c r="Y8" s="15"/>
      <c r="Z8" s="15"/>
      <c r="AA8" s="15"/>
      <c r="AB8" s="15"/>
      <c r="AC8" s="15"/>
      <c r="AD8" s="15"/>
      <c r="AE8" s="15"/>
      <c r="AF8" s="15"/>
      <c r="AG8" s="15"/>
      <c r="AH8" s="15" t="s">
        <v>111</v>
      </c>
      <c r="AI8" s="15"/>
      <c r="AJ8" s="15"/>
      <c r="AK8" s="15"/>
      <c r="AL8" s="15"/>
      <c r="AM8" s="15"/>
      <c r="AN8" s="15"/>
      <c r="AO8" s="15"/>
      <c r="AP8" s="15"/>
      <c r="AQ8" s="15"/>
      <c r="AR8" s="9"/>
    </row>
    <row r="9" spans="1:44" x14ac:dyDescent="0.2">
      <c r="A9" s="23"/>
      <c r="B9" s="20" t="s">
        <v>187</v>
      </c>
      <c r="C9" s="13">
        <v>0.20872553654270001</v>
      </c>
      <c r="D9" s="13">
        <v>0.20872553654270001</v>
      </c>
      <c r="E9" s="13"/>
      <c r="F9" s="13"/>
      <c r="G9" s="13"/>
      <c r="H9" s="13">
        <v>6.334328304089E-2</v>
      </c>
      <c r="I9" s="13">
        <v>0.26086667002379998</v>
      </c>
      <c r="J9" s="13">
        <v>0.32761530048839999</v>
      </c>
      <c r="K9" s="13">
        <v>0.1459688176508</v>
      </c>
      <c r="L9" s="13">
        <v>0.23567361951259999</v>
      </c>
      <c r="M9" s="13">
        <v>0.23498245895719999</v>
      </c>
      <c r="N9" s="13">
        <v>0.1819735965116</v>
      </c>
      <c r="O9" s="13">
        <v>0.26237932788230001</v>
      </c>
      <c r="P9" s="13">
        <v>0.53925471844749995</v>
      </c>
      <c r="Q9" s="13">
        <v>0.214281379716</v>
      </c>
      <c r="R9" s="13">
        <v>7.318872510004E-2</v>
      </c>
      <c r="S9" s="13">
        <v>3.9744342638790002E-2</v>
      </c>
      <c r="T9" s="13">
        <v>7.760793562705999E-2</v>
      </c>
      <c r="U9" s="13">
        <v>0</v>
      </c>
      <c r="V9" s="13">
        <v>0.31963270674049998</v>
      </c>
      <c r="W9" s="13">
        <v>0.29355830784909998</v>
      </c>
      <c r="X9" s="13">
        <v>0.11982260675960001</v>
      </c>
      <c r="Y9" s="13">
        <v>1.791881477474E-2</v>
      </c>
      <c r="Z9" s="13">
        <v>0</v>
      </c>
      <c r="AA9" s="13">
        <v>0.15943616992420001</v>
      </c>
      <c r="AB9" s="13">
        <v>0.25238591500680002</v>
      </c>
      <c r="AC9" s="13">
        <v>0.2476632625654</v>
      </c>
      <c r="AD9" s="13">
        <v>0.81160100052290007</v>
      </c>
      <c r="AE9" s="13">
        <v>0.47252655759040002</v>
      </c>
      <c r="AF9" s="13">
        <v>0.2207218270496</v>
      </c>
      <c r="AG9" s="13">
        <v>0.188429578126</v>
      </c>
      <c r="AH9" s="13">
        <v>0</v>
      </c>
      <c r="AI9" s="13">
        <v>0</v>
      </c>
      <c r="AJ9" s="13">
        <v>0</v>
      </c>
      <c r="AK9" s="13">
        <v>5.072839226367E-2</v>
      </c>
      <c r="AL9" s="13">
        <v>0</v>
      </c>
      <c r="AM9" s="13">
        <v>8.5005195077070009E-2</v>
      </c>
      <c r="AN9" s="13">
        <v>0.21801762729339999</v>
      </c>
      <c r="AO9" s="13">
        <v>0.22823943271319999</v>
      </c>
      <c r="AP9" s="13">
        <v>0.27127558400090002</v>
      </c>
      <c r="AQ9" s="13">
        <v>0.1142976577166</v>
      </c>
      <c r="AR9" s="9"/>
    </row>
    <row r="10" spans="1:44" x14ac:dyDescent="0.2">
      <c r="A10" s="21"/>
      <c r="B10" s="21"/>
      <c r="C10" s="14">
        <v>118</v>
      </c>
      <c r="D10" s="14">
        <v>118</v>
      </c>
      <c r="E10" s="14">
        <v>0</v>
      </c>
      <c r="F10" s="14">
        <v>0</v>
      </c>
      <c r="G10" s="14">
        <v>0</v>
      </c>
      <c r="H10" s="14">
        <v>5</v>
      </c>
      <c r="I10" s="14">
        <v>23</v>
      </c>
      <c r="J10" s="14">
        <v>23</v>
      </c>
      <c r="K10" s="14">
        <v>19</v>
      </c>
      <c r="L10" s="14">
        <v>42</v>
      </c>
      <c r="M10" s="14">
        <v>82</v>
      </c>
      <c r="N10" s="14">
        <v>33</v>
      </c>
      <c r="O10" s="14">
        <v>37</v>
      </c>
      <c r="P10" s="14">
        <v>27</v>
      </c>
      <c r="Q10" s="14">
        <v>31</v>
      </c>
      <c r="R10" s="14">
        <v>6</v>
      </c>
      <c r="S10" s="14">
        <v>1</v>
      </c>
      <c r="T10" s="14">
        <v>2</v>
      </c>
      <c r="U10" s="14">
        <v>0</v>
      </c>
      <c r="V10" s="14">
        <v>51</v>
      </c>
      <c r="W10" s="14">
        <v>50</v>
      </c>
      <c r="X10" s="14">
        <v>12</v>
      </c>
      <c r="Y10" s="14">
        <v>2</v>
      </c>
      <c r="Z10" s="14">
        <v>0</v>
      </c>
      <c r="AA10" s="14">
        <v>1</v>
      </c>
      <c r="AB10" s="14">
        <v>56</v>
      </c>
      <c r="AC10" s="14">
        <v>20</v>
      </c>
      <c r="AD10" s="14">
        <v>8</v>
      </c>
      <c r="AE10" s="14">
        <v>15</v>
      </c>
      <c r="AF10" s="14">
        <v>10</v>
      </c>
      <c r="AG10" s="14">
        <v>1</v>
      </c>
      <c r="AH10" s="14">
        <v>0</v>
      </c>
      <c r="AI10" s="14">
        <v>0</v>
      </c>
      <c r="AJ10" s="14">
        <v>0</v>
      </c>
      <c r="AK10" s="14">
        <v>8</v>
      </c>
      <c r="AL10" s="14">
        <v>0</v>
      </c>
      <c r="AM10" s="14">
        <v>7</v>
      </c>
      <c r="AN10" s="14">
        <v>36</v>
      </c>
      <c r="AO10" s="14">
        <v>49</v>
      </c>
      <c r="AP10" s="14">
        <v>21</v>
      </c>
      <c r="AQ10" s="14">
        <v>3</v>
      </c>
      <c r="AR10" s="9"/>
    </row>
    <row r="11" spans="1:44" x14ac:dyDescent="0.2">
      <c r="A11" s="21"/>
      <c r="B11" s="21"/>
      <c r="C11" s="15" t="s">
        <v>111</v>
      </c>
      <c r="D11" s="15" t="s">
        <v>111</v>
      </c>
      <c r="E11" s="15" t="s">
        <v>111</v>
      </c>
      <c r="F11" s="15" t="s">
        <v>111</v>
      </c>
      <c r="G11" s="15" t="s">
        <v>111</v>
      </c>
      <c r="H11" s="15"/>
      <c r="I11" s="16" t="s">
        <v>112</v>
      </c>
      <c r="J11" s="16" t="s">
        <v>112</v>
      </c>
      <c r="K11" s="15"/>
      <c r="L11" s="16" t="s">
        <v>112</v>
      </c>
      <c r="M11" s="15"/>
      <c r="N11" s="15"/>
      <c r="O11" s="16" t="s">
        <v>157</v>
      </c>
      <c r="P11" s="16" t="s">
        <v>273</v>
      </c>
      <c r="Q11" s="15"/>
      <c r="R11" s="15"/>
      <c r="S11" s="15"/>
      <c r="T11" s="15"/>
      <c r="U11" s="15"/>
      <c r="V11" s="16" t="s">
        <v>265</v>
      </c>
      <c r="W11" s="16" t="s">
        <v>217</v>
      </c>
      <c r="X11" s="15"/>
      <c r="Y11" s="15"/>
      <c r="Z11" s="15"/>
      <c r="AA11" s="15"/>
      <c r="AB11" s="16" t="s">
        <v>121</v>
      </c>
      <c r="AC11" s="16" t="s">
        <v>122</v>
      </c>
      <c r="AD11" s="16" t="s">
        <v>274</v>
      </c>
      <c r="AE11" s="16" t="s">
        <v>121</v>
      </c>
      <c r="AF11" s="15"/>
      <c r="AG11" s="15"/>
      <c r="AH11" s="15" t="s">
        <v>111</v>
      </c>
      <c r="AI11" s="15"/>
      <c r="AJ11" s="15"/>
      <c r="AK11" s="15"/>
      <c r="AL11" s="15"/>
      <c r="AM11" s="15"/>
      <c r="AN11" s="15"/>
      <c r="AO11" s="15"/>
      <c r="AP11" s="15"/>
      <c r="AQ11" s="15"/>
      <c r="AR11" s="9"/>
    </row>
    <row r="12" spans="1:44" x14ac:dyDescent="0.2">
      <c r="A12" s="23"/>
      <c r="B12" s="20" t="s">
        <v>192</v>
      </c>
      <c r="C12" s="13">
        <v>0.27108735319060001</v>
      </c>
      <c r="D12" s="13">
        <v>0.27108735319060001</v>
      </c>
      <c r="E12" s="13"/>
      <c r="F12" s="13"/>
      <c r="G12" s="13"/>
      <c r="H12" s="13">
        <v>0.29971145542400002</v>
      </c>
      <c r="I12" s="13">
        <v>0.47869520695119999</v>
      </c>
      <c r="J12" s="13">
        <v>0.2174507909266</v>
      </c>
      <c r="K12" s="13">
        <v>0.20012775601669999</v>
      </c>
      <c r="L12" s="13">
        <v>0.2275461107218</v>
      </c>
      <c r="M12" s="13">
        <v>0.23791869641169999</v>
      </c>
      <c r="N12" s="13">
        <v>0.30963303865109998</v>
      </c>
      <c r="O12" s="13">
        <v>0.2893903825727</v>
      </c>
      <c r="P12" s="13">
        <v>0.28356120414149999</v>
      </c>
      <c r="Q12" s="13">
        <v>0.30649024220959997</v>
      </c>
      <c r="R12" s="13">
        <v>0.28109844202959999</v>
      </c>
      <c r="S12" s="13">
        <v>7.0357877216539993E-2</v>
      </c>
      <c r="T12" s="13">
        <v>6.1244425354740013E-2</v>
      </c>
      <c r="U12" s="13">
        <v>0.18724781430070001</v>
      </c>
      <c r="V12" s="13">
        <v>0.2200205330461</v>
      </c>
      <c r="W12" s="13">
        <v>0.32260537562769998</v>
      </c>
      <c r="X12" s="13">
        <v>0.30618301659809999</v>
      </c>
      <c r="Y12" s="13">
        <v>0.21061424733680001</v>
      </c>
      <c r="Z12" s="13">
        <v>0.22311032976350001</v>
      </c>
      <c r="AA12" s="13">
        <v>0.18158734220059999</v>
      </c>
      <c r="AB12" s="13">
        <v>0.28254125285460002</v>
      </c>
      <c r="AC12" s="13">
        <v>0.2045683311699</v>
      </c>
      <c r="AD12" s="13">
        <v>0</v>
      </c>
      <c r="AE12" s="13">
        <v>8.0492289074440004E-2</v>
      </c>
      <c r="AF12" s="13">
        <v>0.3423157473631</v>
      </c>
      <c r="AG12" s="13">
        <v>0.46070618511490002</v>
      </c>
      <c r="AH12" s="13">
        <v>0</v>
      </c>
      <c r="AI12" s="13">
        <v>0.47568598825949998</v>
      </c>
      <c r="AJ12" s="13">
        <v>0</v>
      </c>
      <c r="AK12" s="13">
        <v>0.28823277043380002</v>
      </c>
      <c r="AL12" s="13">
        <v>0.66950406910149995</v>
      </c>
      <c r="AM12" s="13">
        <v>0.2078335256511</v>
      </c>
      <c r="AN12" s="13">
        <v>0.33065375564240002</v>
      </c>
      <c r="AO12" s="13">
        <v>0.2443712986471</v>
      </c>
      <c r="AP12" s="13">
        <v>0.22564955717179999</v>
      </c>
      <c r="AQ12" s="13">
        <v>0.32664482156300001</v>
      </c>
      <c r="AR12" s="9"/>
    </row>
    <row r="13" spans="1:44" x14ac:dyDescent="0.2">
      <c r="A13" s="21"/>
      <c r="B13" s="21"/>
      <c r="C13" s="14">
        <v>118</v>
      </c>
      <c r="D13" s="14">
        <v>118</v>
      </c>
      <c r="E13" s="14">
        <v>0</v>
      </c>
      <c r="F13" s="14">
        <v>0</v>
      </c>
      <c r="G13" s="14">
        <v>0</v>
      </c>
      <c r="H13" s="14">
        <v>12</v>
      </c>
      <c r="I13" s="14">
        <v>37</v>
      </c>
      <c r="J13" s="14">
        <v>14</v>
      </c>
      <c r="K13" s="14">
        <v>18</v>
      </c>
      <c r="L13" s="14">
        <v>31</v>
      </c>
      <c r="M13" s="14">
        <v>61</v>
      </c>
      <c r="N13" s="14">
        <v>52</v>
      </c>
      <c r="O13" s="14">
        <v>43</v>
      </c>
      <c r="P13" s="14">
        <v>9</v>
      </c>
      <c r="Q13" s="14">
        <v>23</v>
      </c>
      <c r="R13" s="14">
        <v>17</v>
      </c>
      <c r="S13" s="14">
        <v>4</v>
      </c>
      <c r="T13" s="14">
        <v>1</v>
      </c>
      <c r="U13" s="14">
        <v>3</v>
      </c>
      <c r="V13" s="14">
        <v>30</v>
      </c>
      <c r="W13" s="14">
        <v>47</v>
      </c>
      <c r="X13" s="14">
        <v>17</v>
      </c>
      <c r="Y13" s="14">
        <v>15</v>
      </c>
      <c r="Z13" s="14">
        <v>2</v>
      </c>
      <c r="AA13" s="14">
        <v>1</v>
      </c>
      <c r="AB13" s="14">
        <v>50</v>
      </c>
      <c r="AC13" s="14">
        <v>11</v>
      </c>
      <c r="AD13" s="14">
        <v>0</v>
      </c>
      <c r="AE13" s="14">
        <v>3</v>
      </c>
      <c r="AF13" s="14">
        <v>19</v>
      </c>
      <c r="AG13" s="14">
        <v>4</v>
      </c>
      <c r="AH13" s="14">
        <v>0</v>
      </c>
      <c r="AI13" s="14">
        <v>2</v>
      </c>
      <c r="AJ13" s="14">
        <v>0</v>
      </c>
      <c r="AK13" s="14">
        <v>29</v>
      </c>
      <c r="AL13" s="14">
        <v>2</v>
      </c>
      <c r="AM13" s="14">
        <v>7</v>
      </c>
      <c r="AN13" s="14">
        <v>38</v>
      </c>
      <c r="AO13" s="14">
        <v>32</v>
      </c>
      <c r="AP13" s="14">
        <v>29</v>
      </c>
      <c r="AQ13" s="14">
        <v>4</v>
      </c>
      <c r="AR13" s="9"/>
    </row>
    <row r="14" spans="1:44" x14ac:dyDescent="0.2">
      <c r="A14" s="21"/>
      <c r="B14" s="21"/>
      <c r="C14" s="15" t="s">
        <v>111</v>
      </c>
      <c r="D14" s="15" t="s">
        <v>111</v>
      </c>
      <c r="E14" s="15" t="s">
        <v>111</v>
      </c>
      <c r="F14" s="15" t="s">
        <v>111</v>
      </c>
      <c r="G14" s="15" t="s">
        <v>111</v>
      </c>
      <c r="H14" s="15"/>
      <c r="I14" s="16" t="s">
        <v>123</v>
      </c>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t="s">
        <v>111</v>
      </c>
      <c r="AI14" s="15"/>
      <c r="AJ14" s="15"/>
      <c r="AK14" s="15"/>
      <c r="AL14" s="15"/>
      <c r="AM14" s="15"/>
      <c r="AN14" s="15"/>
      <c r="AO14" s="15"/>
      <c r="AP14" s="15"/>
      <c r="AQ14" s="15"/>
      <c r="AR14" s="9"/>
    </row>
    <row r="15" spans="1:44" x14ac:dyDescent="0.2">
      <c r="A15" s="23"/>
      <c r="B15" s="20" t="s">
        <v>195</v>
      </c>
      <c r="C15" s="13">
        <v>0.18318394647370001</v>
      </c>
      <c r="D15" s="13">
        <v>0.18318394647370001</v>
      </c>
      <c r="E15" s="13"/>
      <c r="F15" s="13"/>
      <c r="G15" s="13"/>
      <c r="H15" s="13">
        <v>0.48708812932970003</v>
      </c>
      <c r="I15" s="13">
        <v>6.6726714113909999E-2</v>
      </c>
      <c r="J15" s="13">
        <v>0.23353486051880001</v>
      </c>
      <c r="K15" s="13">
        <v>0.1030113659658</v>
      </c>
      <c r="L15" s="13">
        <v>9.3610719220469998E-2</v>
      </c>
      <c r="M15" s="13">
        <v>0.19566041068500001</v>
      </c>
      <c r="N15" s="13">
        <v>0.1817514267659</v>
      </c>
      <c r="O15" s="13">
        <v>5.2306726966269999E-2</v>
      </c>
      <c r="P15" s="13">
        <v>4.360662796341E-2</v>
      </c>
      <c r="Q15" s="13">
        <v>0.34389676232729999</v>
      </c>
      <c r="R15" s="13">
        <v>0.16837789022249999</v>
      </c>
      <c r="S15" s="13">
        <v>0.3924312650447</v>
      </c>
      <c r="T15" s="13">
        <v>0.35270196735810011</v>
      </c>
      <c r="U15" s="13">
        <v>0.31133919645449998</v>
      </c>
      <c r="V15" s="13">
        <v>8.321236188219E-2</v>
      </c>
      <c r="W15" s="13">
        <v>0.18475546069410001</v>
      </c>
      <c r="X15" s="13">
        <v>0.18724315602870001</v>
      </c>
      <c r="Y15" s="13">
        <v>0.36759871069759997</v>
      </c>
      <c r="Z15" s="13">
        <v>0.1057254751766</v>
      </c>
      <c r="AA15" s="13">
        <v>0.54857591919140003</v>
      </c>
      <c r="AB15" s="13">
        <v>0.18047461163260001</v>
      </c>
      <c r="AC15" s="13">
        <v>0.33109949544270001</v>
      </c>
      <c r="AD15" s="13">
        <v>9.4199499738569989E-2</v>
      </c>
      <c r="AE15" s="13">
        <v>0.1137952457239</v>
      </c>
      <c r="AF15" s="13">
        <v>0.19799625141339999</v>
      </c>
      <c r="AG15" s="13">
        <v>0.1028907299426</v>
      </c>
      <c r="AH15" s="13">
        <v>0</v>
      </c>
      <c r="AI15" s="13">
        <v>0.41954134848160002</v>
      </c>
      <c r="AJ15" s="13">
        <v>0</v>
      </c>
      <c r="AK15" s="13">
        <v>0.1169864650974</v>
      </c>
      <c r="AL15" s="13">
        <v>0</v>
      </c>
      <c r="AM15" s="13">
        <v>0.24958348230790001</v>
      </c>
      <c r="AN15" s="13">
        <v>0.1990542898587</v>
      </c>
      <c r="AO15" s="13">
        <v>0.18202608877859999</v>
      </c>
      <c r="AP15" s="13">
        <v>0.15101327772709999</v>
      </c>
      <c r="AQ15" s="13">
        <v>0.18715413152919999</v>
      </c>
      <c r="AR15" s="9"/>
    </row>
    <row r="16" spans="1:44" x14ac:dyDescent="0.2">
      <c r="A16" s="21"/>
      <c r="B16" s="21"/>
      <c r="C16" s="14">
        <v>89</v>
      </c>
      <c r="D16" s="14">
        <v>89</v>
      </c>
      <c r="E16" s="14">
        <v>0</v>
      </c>
      <c r="F16" s="14">
        <v>0</v>
      </c>
      <c r="G16" s="14">
        <v>0</v>
      </c>
      <c r="H16" s="14">
        <v>24</v>
      </c>
      <c r="I16" s="14">
        <v>6</v>
      </c>
      <c r="J16" s="14">
        <v>18</v>
      </c>
      <c r="K16" s="14">
        <v>14</v>
      </c>
      <c r="L16" s="14">
        <v>22</v>
      </c>
      <c r="M16" s="14">
        <v>50</v>
      </c>
      <c r="N16" s="14">
        <v>39</v>
      </c>
      <c r="O16" s="14">
        <v>9</v>
      </c>
      <c r="P16" s="14">
        <v>2</v>
      </c>
      <c r="Q16" s="14">
        <v>18</v>
      </c>
      <c r="R16" s="14">
        <v>15</v>
      </c>
      <c r="S16" s="14">
        <v>24</v>
      </c>
      <c r="T16" s="14">
        <v>7</v>
      </c>
      <c r="U16" s="14">
        <v>7</v>
      </c>
      <c r="V16" s="14">
        <v>12</v>
      </c>
      <c r="W16" s="14">
        <v>15</v>
      </c>
      <c r="X16" s="14">
        <v>21</v>
      </c>
      <c r="Y16" s="14">
        <v>38</v>
      </c>
      <c r="Z16" s="14">
        <v>2</v>
      </c>
      <c r="AA16" s="14">
        <v>1</v>
      </c>
      <c r="AB16" s="14">
        <v>37</v>
      </c>
      <c r="AC16" s="14">
        <v>11</v>
      </c>
      <c r="AD16" s="14">
        <v>1</v>
      </c>
      <c r="AE16" s="14">
        <v>4</v>
      </c>
      <c r="AF16" s="14">
        <v>14</v>
      </c>
      <c r="AG16" s="14">
        <v>2</v>
      </c>
      <c r="AH16" s="14">
        <v>0</v>
      </c>
      <c r="AI16" s="14">
        <v>1</v>
      </c>
      <c r="AJ16" s="14">
        <v>0</v>
      </c>
      <c r="AK16" s="14">
        <v>19</v>
      </c>
      <c r="AL16" s="14">
        <v>0</v>
      </c>
      <c r="AM16" s="14">
        <v>12</v>
      </c>
      <c r="AN16" s="14">
        <v>20</v>
      </c>
      <c r="AO16" s="14">
        <v>41</v>
      </c>
      <c r="AP16" s="14">
        <v>13</v>
      </c>
      <c r="AQ16" s="14">
        <v>3</v>
      </c>
      <c r="AR16" s="9"/>
    </row>
    <row r="17" spans="1:44" x14ac:dyDescent="0.2">
      <c r="A17" s="21"/>
      <c r="B17" s="21"/>
      <c r="C17" s="15" t="s">
        <v>111</v>
      </c>
      <c r="D17" s="15" t="s">
        <v>111</v>
      </c>
      <c r="E17" s="15" t="s">
        <v>111</v>
      </c>
      <c r="F17" s="15" t="s">
        <v>111</v>
      </c>
      <c r="G17" s="15" t="s">
        <v>111</v>
      </c>
      <c r="H17" s="16" t="s">
        <v>275</v>
      </c>
      <c r="I17" s="15"/>
      <c r="J17" s="15"/>
      <c r="K17" s="15"/>
      <c r="L17" s="15"/>
      <c r="M17" s="15"/>
      <c r="N17" s="15"/>
      <c r="O17" s="15"/>
      <c r="P17" s="15"/>
      <c r="Q17" s="16" t="s">
        <v>130</v>
      </c>
      <c r="R17" s="15"/>
      <c r="S17" s="16" t="s">
        <v>130</v>
      </c>
      <c r="T17" s="16" t="s">
        <v>112</v>
      </c>
      <c r="U17" s="16" t="s">
        <v>112</v>
      </c>
      <c r="V17" s="15"/>
      <c r="W17" s="15"/>
      <c r="X17" s="15"/>
      <c r="Y17" s="16" t="s">
        <v>113</v>
      </c>
      <c r="Z17" s="15"/>
      <c r="AA17" s="15"/>
      <c r="AB17" s="15"/>
      <c r="AC17" s="15"/>
      <c r="AD17" s="15"/>
      <c r="AE17" s="15"/>
      <c r="AF17" s="15"/>
      <c r="AG17" s="15"/>
      <c r="AH17" s="15" t="s">
        <v>111</v>
      </c>
      <c r="AI17" s="15"/>
      <c r="AJ17" s="15"/>
      <c r="AK17" s="15"/>
      <c r="AL17" s="15"/>
      <c r="AM17" s="15"/>
      <c r="AN17" s="15"/>
      <c r="AO17" s="15"/>
      <c r="AP17" s="15"/>
      <c r="AQ17" s="15"/>
      <c r="AR17" s="9"/>
    </row>
    <row r="18" spans="1:44" x14ac:dyDescent="0.2">
      <c r="A18" s="23"/>
      <c r="B18" s="20" t="s">
        <v>199</v>
      </c>
      <c r="C18" s="13">
        <v>0.1798484470975</v>
      </c>
      <c r="D18" s="13">
        <v>0.1798484470975</v>
      </c>
      <c r="E18" s="13"/>
      <c r="F18" s="13"/>
      <c r="G18" s="13"/>
      <c r="H18" s="13">
        <v>0.11065475529420001</v>
      </c>
      <c r="I18" s="13">
        <v>0.1233109112965</v>
      </c>
      <c r="J18" s="13">
        <v>0.1267900305853</v>
      </c>
      <c r="K18" s="13">
        <v>0.28740240423250002</v>
      </c>
      <c r="L18" s="13">
        <v>0.2104433165149</v>
      </c>
      <c r="M18" s="13">
        <v>0.15881768317639999</v>
      </c>
      <c r="N18" s="13">
        <v>0.199049175297</v>
      </c>
      <c r="O18" s="13">
        <v>5.7403850146530003E-2</v>
      </c>
      <c r="P18" s="13">
        <v>2.1317263713410001E-2</v>
      </c>
      <c r="Q18" s="13">
        <v>4.7478675596780012E-2</v>
      </c>
      <c r="R18" s="13">
        <v>0.30416983258489999</v>
      </c>
      <c r="S18" s="13">
        <v>0.49746651510000001</v>
      </c>
      <c r="T18" s="13">
        <v>0.50844567166010002</v>
      </c>
      <c r="U18" s="13">
        <v>0.50141298924470001</v>
      </c>
      <c r="V18" s="13">
        <v>6.5020869519800004E-2</v>
      </c>
      <c r="W18" s="13">
        <v>4.6242486644469998E-2</v>
      </c>
      <c r="X18" s="13">
        <v>0.30850515294769998</v>
      </c>
      <c r="Y18" s="13">
        <v>0.39026214046270002</v>
      </c>
      <c r="Z18" s="13">
        <v>0.67116419505989999</v>
      </c>
      <c r="AA18" s="13">
        <v>0.1104005686839</v>
      </c>
      <c r="AB18" s="13">
        <v>6.0032236089250013E-2</v>
      </c>
      <c r="AC18" s="13">
        <v>0.1243395387395</v>
      </c>
      <c r="AD18" s="13">
        <v>9.4199499738569989E-2</v>
      </c>
      <c r="AE18" s="13">
        <v>0.1469247317155</v>
      </c>
      <c r="AF18" s="13">
        <v>0.1535895275684</v>
      </c>
      <c r="AG18" s="13">
        <v>0.21915505741069999</v>
      </c>
      <c r="AH18" s="13">
        <v>1</v>
      </c>
      <c r="AI18" s="13">
        <v>0.1047726632589</v>
      </c>
      <c r="AJ18" s="13">
        <v>1</v>
      </c>
      <c r="AK18" s="13">
        <v>0.38209258162909998</v>
      </c>
      <c r="AL18" s="13">
        <v>0.33049593089849999</v>
      </c>
      <c r="AM18" s="13">
        <v>0.17927170446970001</v>
      </c>
      <c r="AN18" s="13">
        <v>0.1195636310825</v>
      </c>
      <c r="AO18" s="13">
        <v>0.20219997163930001</v>
      </c>
      <c r="AP18" s="13">
        <v>0.23352134542700001</v>
      </c>
      <c r="AQ18" s="13">
        <v>0.15267564207029999</v>
      </c>
      <c r="AR18" s="9"/>
    </row>
    <row r="19" spans="1:44" x14ac:dyDescent="0.2">
      <c r="A19" s="21"/>
      <c r="B19" s="21"/>
      <c r="C19" s="14">
        <v>128</v>
      </c>
      <c r="D19" s="14">
        <v>128</v>
      </c>
      <c r="E19" s="14">
        <v>0</v>
      </c>
      <c r="F19" s="14">
        <v>0</v>
      </c>
      <c r="G19" s="14">
        <v>0</v>
      </c>
      <c r="H19" s="14">
        <v>9</v>
      </c>
      <c r="I19" s="14">
        <v>14</v>
      </c>
      <c r="J19" s="14">
        <v>12</v>
      </c>
      <c r="K19" s="14">
        <v>47</v>
      </c>
      <c r="L19" s="14">
        <v>40</v>
      </c>
      <c r="M19" s="14">
        <v>66</v>
      </c>
      <c r="N19" s="14">
        <v>58</v>
      </c>
      <c r="O19" s="14">
        <v>8</v>
      </c>
      <c r="P19" s="14">
        <v>2</v>
      </c>
      <c r="Q19" s="14">
        <v>4</v>
      </c>
      <c r="R19" s="14">
        <v>25</v>
      </c>
      <c r="S19" s="14">
        <v>32</v>
      </c>
      <c r="T19" s="14">
        <v>21</v>
      </c>
      <c r="U19" s="14">
        <v>23</v>
      </c>
      <c r="V19" s="14">
        <v>8</v>
      </c>
      <c r="W19" s="14">
        <v>8</v>
      </c>
      <c r="X19" s="14">
        <v>45</v>
      </c>
      <c r="Y19" s="14">
        <v>43</v>
      </c>
      <c r="Z19" s="14">
        <v>20</v>
      </c>
      <c r="AA19" s="14">
        <v>1</v>
      </c>
      <c r="AB19" s="14">
        <v>15</v>
      </c>
      <c r="AC19" s="14">
        <v>17</v>
      </c>
      <c r="AD19" s="14">
        <v>1</v>
      </c>
      <c r="AE19" s="14">
        <v>6</v>
      </c>
      <c r="AF19" s="14">
        <v>14</v>
      </c>
      <c r="AG19" s="14">
        <v>4</v>
      </c>
      <c r="AH19" s="14">
        <v>1</v>
      </c>
      <c r="AI19" s="14">
        <v>1</v>
      </c>
      <c r="AJ19" s="14">
        <v>2</v>
      </c>
      <c r="AK19" s="14">
        <v>67</v>
      </c>
      <c r="AL19" s="14">
        <v>1</v>
      </c>
      <c r="AM19" s="14">
        <v>17</v>
      </c>
      <c r="AN19" s="14">
        <v>23</v>
      </c>
      <c r="AO19" s="14">
        <v>50</v>
      </c>
      <c r="AP19" s="14">
        <v>31</v>
      </c>
      <c r="AQ19" s="14">
        <v>3</v>
      </c>
      <c r="AR19" s="9"/>
    </row>
    <row r="20" spans="1:44" x14ac:dyDescent="0.2">
      <c r="A20" s="21"/>
      <c r="B20" s="21"/>
      <c r="C20" s="15" t="s">
        <v>111</v>
      </c>
      <c r="D20" s="15" t="s">
        <v>111</v>
      </c>
      <c r="E20" s="15" t="s">
        <v>111</v>
      </c>
      <c r="F20" s="15" t="s">
        <v>111</v>
      </c>
      <c r="G20" s="15" t="s">
        <v>111</v>
      </c>
      <c r="H20" s="15"/>
      <c r="I20" s="15"/>
      <c r="J20" s="15"/>
      <c r="K20" s="15"/>
      <c r="L20" s="15"/>
      <c r="M20" s="15"/>
      <c r="N20" s="15"/>
      <c r="O20" s="15"/>
      <c r="P20" s="15"/>
      <c r="Q20" s="15"/>
      <c r="R20" s="16" t="s">
        <v>208</v>
      </c>
      <c r="S20" s="16" t="s">
        <v>126</v>
      </c>
      <c r="T20" s="16" t="s">
        <v>126</v>
      </c>
      <c r="U20" s="16" t="s">
        <v>126</v>
      </c>
      <c r="V20" s="15"/>
      <c r="W20" s="15"/>
      <c r="X20" s="16" t="s">
        <v>149</v>
      </c>
      <c r="Y20" s="16" t="s">
        <v>129</v>
      </c>
      <c r="Z20" s="16" t="s">
        <v>129</v>
      </c>
      <c r="AA20" s="15"/>
      <c r="AB20" s="15"/>
      <c r="AC20" s="15"/>
      <c r="AD20" s="15"/>
      <c r="AE20" s="15"/>
      <c r="AF20" s="15"/>
      <c r="AG20" s="15"/>
      <c r="AH20" s="15" t="s">
        <v>111</v>
      </c>
      <c r="AI20" s="15"/>
      <c r="AJ20" s="15"/>
      <c r="AK20" s="16" t="s">
        <v>130</v>
      </c>
      <c r="AL20" s="15"/>
      <c r="AM20" s="15"/>
      <c r="AN20" s="15"/>
      <c r="AO20" s="15"/>
      <c r="AP20" s="15"/>
      <c r="AQ20" s="15"/>
      <c r="AR20" s="9"/>
    </row>
    <row r="21" spans="1:44" x14ac:dyDescent="0.2">
      <c r="A21" s="23"/>
      <c r="B21" s="20" t="s">
        <v>50</v>
      </c>
      <c r="C21" s="13">
        <v>1</v>
      </c>
      <c r="D21" s="13">
        <v>1</v>
      </c>
      <c r="E21" s="13"/>
      <c r="F21" s="13"/>
      <c r="G21" s="13"/>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v>1</v>
      </c>
      <c r="AM21" s="13">
        <v>1</v>
      </c>
      <c r="AN21" s="13">
        <v>1</v>
      </c>
      <c r="AO21" s="13">
        <v>1</v>
      </c>
      <c r="AP21" s="13">
        <v>1</v>
      </c>
      <c r="AQ21" s="13">
        <v>1</v>
      </c>
      <c r="AR21" s="9"/>
    </row>
    <row r="22" spans="1:44" x14ac:dyDescent="0.2">
      <c r="A22" s="21"/>
      <c r="B22" s="21"/>
      <c r="C22" s="14">
        <v>551</v>
      </c>
      <c r="D22" s="14">
        <v>551</v>
      </c>
      <c r="E22" s="14">
        <v>0</v>
      </c>
      <c r="F22" s="14">
        <v>0</v>
      </c>
      <c r="G22" s="14">
        <v>0</v>
      </c>
      <c r="H22" s="14">
        <v>53</v>
      </c>
      <c r="I22" s="14">
        <v>88</v>
      </c>
      <c r="J22" s="14">
        <v>78</v>
      </c>
      <c r="K22" s="14">
        <v>134</v>
      </c>
      <c r="L22" s="14">
        <v>169</v>
      </c>
      <c r="M22" s="14">
        <v>322</v>
      </c>
      <c r="N22" s="14">
        <v>212</v>
      </c>
      <c r="O22" s="14">
        <v>163</v>
      </c>
      <c r="P22" s="14">
        <v>47</v>
      </c>
      <c r="Q22" s="14">
        <v>86</v>
      </c>
      <c r="R22" s="14">
        <v>74</v>
      </c>
      <c r="S22" s="14">
        <v>61</v>
      </c>
      <c r="T22" s="14">
        <v>31</v>
      </c>
      <c r="U22" s="14">
        <v>33</v>
      </c>
      <c r="V22" s="14">
        <v>151</v>
      </c>
      <c r="W22" s="14">
        <v>155</v>
      </c>
      <c r="X22" s="14">
        <v>102</v>
      </c>
      <c r="Y22" s="14">
        <v>99</v>
      </c>
      <c r="Z22" s="14">
        <v>24</v>
      </c>
      <c r="AA22" s="14">
        <v>4</v>
      </c>
      <c r="AB22" s="14">
        <v>210</v>
      </c>
      <c r="AC22" s="14">
        <v>67</v>
      </c>
      <c r="AD22" s="14">
        <v>10</v>
      </c>
      <c r="AE22" s="14">
        <v>38</v>
      </c>
      <c r="AF22" s="14">
        <v>64</v>
      </c>
      <c r="AG22" s="14">
        <v>12</v>
      </c>
      <c r="AH22" s="14">
        <v>1</v>
      </c>
      <c r="AI22" s="14">
        <v>4</v>
      </c>
      <c r="AJ22" s="14">
        <v>2</v>
      </c>
      <c r="AK22" s="14">
        <v>142</v>
      </c>
      <c r="AL22" s="14">
        <v>3</v>
      </c>
      <c r="AM22" s="14">
        <v>58</v>
      </c>
      <c r="AN22" s="14">
        <v>143</v>
      </c>
      <c r="AO22" s="14">
        <v>203</v>
      </c>
      <c r="AP22" s="14">
        <v>107</v>
      </c>
      <c r="AQ22" s="14">
        <v>22</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276</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277</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278</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279</v>
      </c>
      <c r="B6" s="20" t="s">
        <v>182</v>
      </c>
      <c r="C6" s="13">
        <v>0.17291845759630001</v>
      </c>
      <c r="D6" s="13"/>
      <c r="E6" s="13">
        <v>0.17291845759630001</v>
      </c>
      <c r="F6" s="13"/>
      <c r="G6" s="13"/>
      <c r="H6" s="13">
        <v>4.0579056650520001E-2</v>
      </c>
      <c r="I6" s="13">
        <v>7.718645869363E-2</v>
      </c>
      <c r="J6" s="13">
        <v>0.15979514869440001</v>
      </c>
      <c r="K6" s="13">
        <v>0.15266458719250001</v>
      </c>
      <c r="L6" s="13">
        <v>0.2964395383681</v>
      </c>
      <c r="M6" s="13">
        <v>0.21261418540329999</v>
      </c>
      <c r="N6" s="13">
        <v>0.13779055164849999</v>
      </c>
      <c r="O6" s="13">
        <v>0.43276056983450001</v>
      </c>
      <c r="P6" s="13">
        <v>0.1718790646932</v>
      </c>
      <c r="Q6" s="13">
        <v>0.22455809773560001</v>
      </c>
      <c r="R6" s="13">
        <v>4.3260694167129993E-2</v>
      </c>
      <c r="S6" s="13">
        <v>0</v>
      </c>
      <c r="T6" s="13">
        <v>0</v>
      </c>
      <c r="U6" s="13">
        <v>0</v>
      </c>
      <c r="V6" s="13">
        <v>0.44297183312690003</v>
      </c>
      <c r="W6" s="13">
        <v>0.23523113495770001</v>
      </c>
      <c r="X6" s="13">
        <v>2.2070426350029999E-2</v>
      </c>
      <c r="Y6" s="13">
        <v>0</v>
      </c>
      <c r="Z6" s="13">
        <v>0</v>
      </c>
      <c r="AA6" s="13">
        <v>0</v>
      </c>
      <c r="AB6" s="13">
        <v>0.28179616737750002</v>
      </c>
      <c r="AC6" s="13">
        <v>0.1224303340145</v>
      </c>
      <c r="AD6" s="13">
        <v>0.2375549768602</v>
      </c>
      <c r="AE6" s="13">
        <v>0.1820314507388</v>
      </c>
      <c r="AF6" s="13">
        <v>0.12692206969629999</v>
      </c>
      <c r="AG6" s="13">
        <v>4.7870086284010002E-2</v>
      </c>
      <c r="AH6" s="13">
        <v>0</v>
      </c>
      <c r="AI6" s="13">
        <v>0</v>
      </c>
      <c r="AJ6" s="13">
        <v>0</v>
      </c>
      <c r="AK6" s="13">
        <v>0.1404386620835</v>
      </c>
      <c r="AL6" s="13">
        <v>0</v>
      </c>
      <c r="AM6" s="13">
        <v>0.25329009350510001</v>
      </c>
      <c r="AN6" s="13">
        <v>8.3868733287899996E-2</v>
      </c>
      <c r="AO6" s="13">
        <v>0.2244772595067</v>
      </c>
      <c r="AP6" s="13">
        <v>0.1830512959334</v>
      </c>
      <c r="AQ6" s="13">
        <v>0.1692592779156</v>
      </c>
      <c r="AR6" s="9"/>
    </row>
    <row r="7" spans="1:44" x14ac:dyDescent="0.2">
      <c r="A7" s="21"/>
      <c r="B7" s="21"/>
      <c r="C7" s="14">
        <v>115</v>
      </c>
      <c r="D7" s="14">
        <v>0</v>
      </c>
      <c r="E7" s="14">
        <v>115</v>
      </c>
      <c r="F7" s="14">
        <v>0</v>
      </c>
      <c r="G7" s="14">
        <v>0</v>
      </c>
      <c r="H7" s="14">
        <v>2</v>
      </c>
      <c r="I7" s="14">
        <v>8</v>
      </c>
      <c r="J7" s="14">
        <v>17</v>
      </c>
      <c r="K7" s="14">
        <v>27</v>
      </c>
      <c r="L7" s="14">
        <v>53</v>
      </c>
      <c r="M7" s="14">
        <v>74</v>
      </c>
      <c r="N7" s="14">
        <v>38</v>
      </c>
      <c r="O7" s="14">
        <v>80</v>
      </c>
      <c r="P7" s="14">
        <v>11</v>
      </c>
      <c r="Q7" s="14">
        <v>16</v>
      </c>
      <c r="R7" s="14">
        <v>4</v>
      </c>
      <c r="S7" s="14">
        <v>0</v>
      </c>
      <c r="T7" s="14">
        <v>0</v>
      </c>
      <c r="U7" s="14">
        <v>0</v>
      </c>
      <c r="V7" s="14">
        <v>70</v>
      </c>
      <c r="W7" s="14">
        <v>41</v>
      </c>
      <c r="X7" s="14">
        <v>2</v>
      </c>
      <c r="Y7" s="14">
        <v>0</v>
      </c>
      <c r="Z7" s="14">
        <v>0</v>
      </c>
      <c r="AA7" s="14">
        <v>0</v>
      </c>
      <c r="AB7" s="14">
        <v>54</v>
      </c>
      <c r="AC7" s="14">
        <v>9</v>
      </c>
      <c r="AD7" s="14">
        <v>3</v>
      </c>
      <c r="AE7" s="14">
        <v>3</v>
      </c>
      <c r="AF7" s="14">
        <v>9</v>
      </c>
      <c r="AG7" s="14">
        <v>1</v>
      </c>
      <c r="AH7" s="14">
        <v>0</v>
      </c>
      <c r="AI7" s="14">
        <v>0</v>
      </c>
      <c r="AJ7" s="14">
        <v>0</v>
      </c>
      <c r="AK7" s="14">
        <v>35</v>
      </c>
      <c r="AL7" s="14">
        <v>0</v>
      </c>
      <c r="AM7" s="14">
        <v>8</v>
      </c>
      <c r="AN7" s="14">
        <v>15</v>
      </c>
      <c r="AO7" s="14">
        <v>59</v>
      </c>
      <c r="AP7" s="14">
        <v>28</v>
      </c>
      <c r="AQ7" s="14">
        <v>3</v>
      </c>
      <c r="AR7" s="9"/>
    </row>
    <row r="8" spans="1:44" x14ac:dyDescent="0.2">
      <c r="A8" s="21"/>
      <c r="B8" s="21"/>
      <c r="C8" s="15" t="s">
        <v>111</v>
      </c>
      <c r="D8" s="15" t="s">
        <v>111</v>
      </c>
      <c r="E8" s="15" t="s">
        <v>111</v>
      </c>
      <c r="F8" s="15" t="s">
        <v>111</v>
      </c>
      <c r="G8" s="15" t="s">
        <v>111</v>
      </c>
      <c r="H8" s="15"/>
      <c r="I8" s="15"/>
      <c r="J8" s="15"/>
      <c r="K8" s="15"/>
      <c r="L8" s="16" t="s">
        <v>137</v>
      </c>
      <c r="M8" s="16" t="s">
        <v>138</v>
      </c>
      <c r="N8" s="15"/>
      <c r="O8" s="16" t="s">
        <v>263</v>
      </c>
      <c r="P8" s="16" t="s">
        <v>280</v>
      </c>
      <c r="Q8" s="16" t="s">
        <v>281</v>
      </c>
      <c r="R8" s="15"/>
      <c r="S8" s="15"/>
      <c r="T8" s="15"/>
      <c r="U8" s="15"/>
      <c r="V8" s="16" t="s">
        <v>282</v>
      </c>
      <c r="W8" s="16" t="s">
        <v>283</v>
      </c>
      <c r="X8" s="15"/>
      <c r="Y8" s="15"/>
      <c r="Z8" s="15"/>
      <c r="AA8" s="15"/>
      <c r="AB8" s="15"/>
      <c r="AC8" s="15"/>
      <c r="AD8" s="15"/>
      <c r="AE8" s="15"/>
      <c r="AF8" s="15"/>
      <c r="AG8" s="15"/>
      <c r="AH8" s="15"/>
      <c r="AI8" s="15"/>
      <c r="AJ8" s="15" t="s">
        <v>111</v>
      </c>
      <c r="AK8" s="15"/>
      <c r="AL8" s="15" t="s">
        <v>111</v>
      </c>
      <c r="AM8" s="15"/>
      <c r="AN8" s="15"/>
      <c r="AO8" s="16" t="s">
        <v>147</v>
      </c>
      <c r="AP8" s="15"/>
      <c r="AQ8" s="15"/>
      <c r="AR8" s="9"/>
    </row>
    <row r="9" spans="1:44" x14ac:dyDescent="0.2">
      <c r="A9" s="23"/>
      <c r="B9" s="20" t="s">
        <v>187</v>
      </c>
      <c r="C9" s="13">
        <v>0.22206845619169999</v>
      </c>
      <c r="D9" s="13"/>
      <c r="E9" s="13">
        <v>0.22206845619169999</v>
      </c>
      <c r="F9" s="13"/>
      <c r="G9" s="13"/>
      <c r="H9" s="13">
        <v>6.9381690584410002E-2</v>
      </c>
      <c r="I9" s="13">
        <v>0.20962622559640001</v>
      </c>
      <c r="J9" s="13">
        <v>0.17753671605410001</v>
      </c>
      <c r="K9" s="13">
        <v>0.29960643695529998</v>
      </c>
      <c r="L9" s="13">
        <v>0.2840964395419</v>
      </c>
      <c r="M9" s="13">
        <v>0.2282414581343</v>
      </c>
      <c r="N9" s="13">
        <v>0.22223948224990001</v>
      </c>
      <c r="O9" s="13">
        <v>0.26929785019410002</v>
      </c>
      <c r="P9" s="13">
        <v>0.47471889523159999</v>
      </c>
      <c r="Q9" s="13">
        <v>0.47882052462820002</v>
      </c>
      <c r="R9" s="13">
        <v>0.23732555544369999</v>
      </c>
      <c r="S9" s="13">
        <v>9.3161612443940001E-2</v>
      </c>
      <c r="T9" s="13">
        <v>0</v>
      </c>
      <c r="U9" s="13">
        <v>1.4945843355950001E-2</v>
      </c>
      <c r="V9" s="13">
        <v>0.28489560444220002</v>
      </c>
      <c r="W9" s="13">
        <v>0.38566926586290001</v>
      </c>
      <c r="X9" s="13">
        <v>0.25835585278500001</v>
      </c>
      <c r="Y9" s="13">
        <v>4.4022613204989999E-2</v>
      </c>
      <c r="Z9" s="13">
        <v>0</v>
      </c>
      <c r="AA9" s="13">
        <v>0</v>
      </c>
      <c r="AB9" s="13">
        <v>0.35250345541939998</v>
      </c>
      <c r="AC9" s="13">
        <v>0.2841987644915</v>
      </c>
      <c r="AD9" s="13">
        <v>0.28039508847380001</v>
      </c>
      <c r="AE9" s="13">
        <v>0.24532710841200001</v>
      </c>
      <c r="AF9" s="13">
        <v>0.2547189525445</v>
      </c>
      <c r="AG9" s="13">
        <v>6.6930417390299993E-2</v>
      </c>
      <c r="AH9" s="13">
        <v>0</v>
      </c>
      <c r="AI9" s="13">
        <v>0.15994276332150001</v>
      </c>
      <c r="AJ9" s="13">
        <v>0</v>
      </c>
      <c r="AK9" s="13">
        <v>0.1161390174241</v>
      </c>
      <c r="AL9" s="13">
        <v>0</v>
      </c>
      <c r="AM9" s="13">
        <v>2.853530583197E-2</v>
      </c>
      <c r="AN9" s="13">
        <v>0.35113861542199998</v>
      </c>
      <c r="AO9" s="13">
        <v>0.17228067506069999</v>
      </c>
      <c r="AP9" s="13">
        <v>0.19493462169940001</v>
      </c>
      <c r="AQ9" s="13">
        <v>0.26906133078450001</v>
      </c>
      <c r="AR9" s="9"/>
    </row>
    <row r="10" spans="1:44" x14ac:dyDescent="0.2">
      <c r="A10" s="21"/>
      <c r="B10" s="21"/>
      <c r="C10" s="14">
        <v>123</v>
      </c>
      <c r="D10" s="14">
        <v>0</v>
      </c>
      <c r="E10" s="14">
        <v>123</v>
      </c>
      <c r="F10" s="14">
        <v>0</v>
      </c>
      <c r="G10" s="14">
        <v>0</v>
      </c>
      <c r="H10" s="14">
        <v>3</v>
      </c>
      <c r="I10" s="14">
        <v>14</v>
      </c>
      <c r="J10" s="14">
        <v>15</v>
      </c>
      <c r="K10" s="14">
        <v>44</v>
      </c>
      <c r="L10" s="14">
        <v>42</v>
      </c>
      <c r="M10" s="14">
        <v>71</v>
      </c>
      <c r="N10" s="14">
        <v>49</v>
      </c>
      <c r="O10" s="14">
        <v>43</v>
      </c>
      <c r="P10" s="14">
        <v>28</v>
      </c>
      <c r="Q10" s="14">
        <v>26</v>
      </c>
      <c r="R10" s="14">
        <v>15</v>
      </c>
      <c r="S10" s="14">
        <v>5</v>
      </c>
      <c r="T10" s="14">
        <v>0</v>
      </c>
      <c r="U10" s="14">
        <v>2</v>
      </c>
      <c r="V10" s="14">
        <v>43</v>
      </c>
      <c r="W10" s="14">
        <v>57</v>
      </c>
      <c r="X10" s="14">
        <v>16</v>
      </c>
      <c r="Y10" s="14">
        <v>5</v>
      </c>
      <c r="Z10" s="14">
        <v>0</v>
      </c>
      <c r="AA10" s="14">
        <v>0</v>
      </c>
      <c r="AB10" s="14">
        <v>53</v>
      </c>
      <c r="AC10" s="14">
        <v>22</v>
      </c>
      <c r="AD10" s="14">
        <v>5</v>
      </c>
      <c r="AE10" s="14">
        <v>4</v>
      </c>
      <c r="AF10" s="14">
        <v>14</v>
      </c>
      <c r="AG10" s="14">
        <v>1</v>
      </c>
      <c r="AH10" s="14">
        <v>0</v>
      </c>
      <c r="AI10" s="14">
        <v>2</v>
      </c>
      <c r="AJ10" s="14">
        <v>0</v>
      </c>
      <c r="AK10" s="14">
        <v>21</v>
      </c>
      <c r="AL10" s="14">
        <v>0</v>
      </c>
      <c r="AM10" s="14">
        <v>1</v>
      </c>
      <c r="AN10" s="14">
        <v>52</v>
      </c>
      <c r="AO10" s="14">
        <v>39</v>
      </c>
      <c r="AP10" s="14">
        <v>24</v>
      </c>
      <c r="AQ10" s="14">
        <v>5</v>
      </c>
      <c r="AR10" s="9"/>
    </row>
    <row r="11" spans="1:44" x14ac:dyDescent="0.2">
      <c r="A11" s="21"/>
      <c r="B11" s="21"/>
      <c r="C11" s="15" t="s">
        <v>111</v>
      </c>
      <c r="D11" s="15" t="s">
        <v>111</v>
      </c>
      <c r="E11" s="15" t="s">
        <v>111</v>
      </c>
      <c r="F11" s="15" t="s">
        <v>111</v>
      </c>
      <c r="G11" s="15" t="s">
        <v>111</v>
      </c>
      <c r="H11" s="15"/>
      <c r="I11" s="15"/>
      <c r="J11" s="15"/>
      <c r="K11" s="16" t="s">
        <v>112</v>
      </c>
      <c r="L11" s="15"/>
      <c r="M11" s="15"/>
      <c r="N11" s="15"/>
      <c r="O11" s="16" t="s">
        <v>213</v>
      </c>
      <c r="P11" s="16" t="s">
        <v>284</v>
      </c>
      <c r="Q11" s="16" t="s">
        <v>284</v>
      </c>
      <c r="R11" s="16" t="s">
        <v>213</v>
      </c>
      <c r="S11" s="15"/>
      <c r="T11" s="15"/>
      <c r="U11" s="15"/>
      <c r="V11" s="16" t="s">
        <v>120</v>
      </c>
      <c r="W11" s="16" t="s">
        <v>120</v>
      </c>
      <c r="X11" s="16" t="s">
        <v>123</v>
      </c>
      <c r="Y11" s="15"/>
      <c r="Z11" s="15"/>
      <c r="AA11" s="15"/>
      <c r="AB11" s="16" t="s">
        <v>121</v>
      </c>
      <c r="AC11" s="15"/>
      <c r="AD11" s="15"/>
      <c r="AE11" s="15"/>
      <c r="AF11" s="15"/>
      <c r="AG11" s="15"/>
      <c r="AH11" s="15"/>
      <c r="AI11" s="15"/>
      <c r="AJ11" s="15" t="s">
        <v>111</v>
      </c>
      <c r="AK11" s="15"/>
      <c r="AL11" s="15" t="s">
        <v>111</v>
      </c>
      <c r="AM11" s="15"/>
      <c r="AN11" s="16" t="s">
        <v>154</v>
      </c>
      <c r="AO11" s="15"/>
      <c r="AP11" s="15"/>
      <c r="AQ11" s="15"/>
      <c r="AR11" s="9"/>
    </row>
    <row r="12" spans="1:44" x14ac:dyDescent="0.2">
      <c r="A12" s="23"/>
      <c r="B12" s="20" t="s">
        <v>192</v>
      </c>
      <c r="C12" s="13">
        <v>0.22969641816850001</v>
      </c>
      <c r="D12" s="13"/>
      <c r="E12" s="13">
        <v>0.22969641816850001</v>
      </c>
      <c r="F12" s="13"/>
      <c r="G12" s="13"/>
      <c r="H12" s="13">
        <v>0.39796178069280003</v>
      </c>
      <c r="I12" s="13">
        <v>0.25984169525549999</v>
      </c>
      <c r="J12" s="13">
        <v>0.2766320302809</v>
      </c>
      <c r="K12" s="13">
        <v>0.2516159589943</v>
      </c>
      <c r="L12" s="13">
        <v>9.8855769564860002E-2</v>
      </c>
      <c r="M12" s="13">
        <v>0.19224429235109999</v>
      </c>
      <c r="N12" s="13">
        <v>0.25987823683759997</v>
      </c>
      <c r="O12" s="13">
        <v>0.18691200089849999</v>
      </c>
      <c r="P12" s="13">
        <v>0.16422439141719999</v>
      </c>
      <c r="Q12" s="13">
        <v>0.2013514986081</v>
      </c>
      <c r="R12" s="13">
        <v>0.33530975885980002</v>
      </c>
      <c r="S12" s="13">
        <v>0.37062565195239999</v>
      </c>
      <c r="T12" s="13">
        <v>0.40125820844170002</v>
      </c>
      <c r="U12" s="13">
        <v>7.0275946849279999E-2</v>
      </c>
      <c r="V12" s="13">
        <v>0.12414112524320001</v>
      </c>
      <c r="W12" s="13">
        <v>0.22149833412289999</v>
      </c>
      <c r="X12" s="13">
        <v>0.39629538006729997</v>
      </c>
      <c r="Y12" s="13">
        <v>0.26896380722140001</v>
      </c>
      <c r="Z12" s="13">
        <v>6.6198508858370003E-2</v>
      </c>
      <c r="AA12" s="13">
        <v>0.52900037776310005</v>
      </c>
      <c r="AB12" s="13">
        <v>0.15522772764529999</v>
      </c>
      <c r="AC12" s="13">
        <v>0.24589415435770001</v>
      </c>
      <c r="AD12" s="13">
        <v>0.21149603893880001</v>
      </c>
      <c r="AE12" s="13">
        <v>0.26981171704360002</v>
      </c>
      <c r="AF12" s="13">
        <v>0.21274359089520001</v>
      </c>
      <c r="AG12" s="13">
        <v>0.19769325813809999</v>
      </c>
      <c r="AH12" s="13">
        <v>0</v>
      </c>
      <c r="AI12" s="13">
        <v>7.3766813909279999E-2</v>
      </c>
      <c r="AJ12" s="13">
        <v>0</v>
      </c>
      <c r="AK12" s="13">
        <v>0.30564692196330001</v>
      </c>
      <c r="AL12" s="13">
        <v>1</v>
      </c>
      <c r="AM12" s="13">
        <v>3.3303447068679999E-2</v>
      </c>
      <c r="AN12" s="13">
        <v>0.28237408616620002</v>
      </c>
      <c r="AO12" s="13">
        <v>0.2394507804279</v>
      </c>
      <c r="AP12" s="13">
        <v>0.17656364579549999</v>
      </c>
      <c r="AQ12" s="13">
        <v>7.0241040539600008E-2</v>
      </c>
      <c r="AR12" s="9"/>
    </row>
    <row r="13" spans="1:44" x14ac:dyDescent="0.2">
      <c r="A13" s="21"/>
      <c r="B13" s="21"/>
      <c r="C13" s="14">
        <v>99</v>
      </c>
      <c r="D13" s="14">
        <v>0</v>
      </c>
      <c r="E13" s="14">
        <v>99</v>
      </c>
      <c r="F13" s="14">
        <v>0</v>
      </c>
      <c r="G13" s="14">
        <v>0</v>
      </c>
      <c r="H13" s="14">
        <v>12</v>
      </c>
      <c r="I13" s="14">
        <v>17</v>
      </c>
      <c r="J13" s="14">
        <v>18</v>
      </c>
      <c r="K13" s="14">
        <v>30</v>
      </c>
      <c r="L13" s="14">
        <v>16</v>
      </c>
      <c r="M13" s="14">
        <v>45</v>
      </c>
      <c r="N13" s="14">
        <v>48</v>
      </c>
      <c r="O13" s="14">
        <v>24</v>
      </c>
      <c r="P13" s="14">
        <v>8</v>
      </c>
      <c r="Q13" s="14">
        <v>9</v>
      </c>
      <c r="R13" s="14">
        <v>21</v>
      </c>
      <c r="S13" s="14">
        <v>14</v>
      </c>
      <c r="T13" s="14">
        <v>8</v>
      </c>
      <c r="U13" s="14">
        <v>6</v>
      </c>
      <c r="V13" s="14">
        <v>17</v>
      </c>
      <c r="W13" s="14">
        <v>22</v>
      </c>
      <c r="X13" s="14">
        <v>26</v>
      </c>
      <c r="Y13" s="14">
        <v>24</v>
      </c>
      <c r="Z13" s="14">
        <v>3</v>
      </c>
      <c r="AA13" s="14">
        <v>2</v>
      </c>
      <c r="AB13" s="14">
        <v>26</v>
      </c>
      <c r="AC13" s="14">
        <v>13</v>
      </c>
      <c r="AD13" s="14">
        <v>3</v>
      </c>
      <c r="AE13" s="14">
        <v>3</v>
      </c>
      <c r="AF13" s="14">
        <v>7</v>
      </c>
      <c r="AG13" s="14">
        <v>2</v>
      </c>
      <c r="AH13" s="14">
        <v>0</v>
      </c>
      <c r="AI13" s="14">
        <v>1</v>
      </c>
      <c r="AJ13" s="14">
        <v>0</v>
      </c>
      <c r="AK13" s="14">
        <v>43</v>
      </c>
      <c r="AL13" s="14">
        <v>1</v>
      </c>
      <c r="AM13" s="14">
        <v>1</v>
      </c>
      <c r="AN13" s="14">
        <v>28</v>
      </c>
      <c r="AO13" s="14">
        <v>41</v>
      </c>
      <c r="AP13" s="14">
        <v>20</v>
      </c>
      <c r="AQ13" s="14">
        <v>2</v>
      </c>
      <c r="AR13" s="9"/>
    </row>
    <row r="14" spans="1:44" x14ac:dyDescent="0.2">
      <c r="A14" s="21"/>
      <c r="B14" s="21"/>
      <c r="C14" s="15" t="s">
        <v>111</v>
      </c>
      <c r="D14" s="15" t="s">
        <v>111</v>
      </c>
      <c r="E14" s="15" t="s">
        <v>111</v>
      </c>
      <c r="F14" s="15" t="s">
        <v>111</v>
      </c>
      <c r="G14" s="15" t="s">
        <v>111</v>
      </c>
      <c r="H14" s="16" t="s">
        <v>144</v>
      </c>
      <c r="I14" s="15"/>
      <c r="J14" s="16" t="s">
        <v>144</v>
      </c>
      <c r="K14" s="16" t="s">
        <v>144</v>
      </c>
      <c r="L14" s="15"/>
      <c r="M14" s="15"/>
      <c r="N14" s="15"/>
      <c r="O14" s="15"/>
      <c r="P14" s="15"/>
      <c r="Q14" s="15"/>
      <c r="R14" s="16" t="s">
        <v>198</v>
      </c>
      <c r="S14" s="16" t="s">
        <v>198</v>
      </c>
      <c r="T14" s="16" t="s">
        <v>198</v>
      </c>
      <c r="U14" s="15"/>
      <c r="V14" s="15"/>
      <c r="W14" s="15"/>
      <c r="X14" s="16" t="s">
        <v>178</v>
      </c>
      <c r="Y14" s="15"/>
      <c r="Z14" s="15"/>
      <c r="AA14" s="15"/>
      <c r="AB14" s="15"/>
      <c r="AC14" s="15"/>
      <c r="AD14" s="15"/>
      <c r="AE14" s="15"/>
      <c r="AF14" s="15"/>
      <c r="AG14" s="15"/>
      <c r="AH14" s="15"/>
      <c r="AI14" s="15"/>
      <c r="AJ14" s="15" t="s">
        <v>111</v>
      </c>
      <c r="AK14" s="15"/>
      <c r="AL14" s="15" t="s">
        <v>111</v>
      </c>
      <c r="AM14" s="15"/>
      <c r="AN14" s="16" t="s">
        <v>138</v>
      </c>
      <c r="AO14" s="15"/>
      <c r="AP14" s="15"/>
      <c r="AQ14" s="15"/>
      <c r="AR14" s="9"/>
    </row>
    <row r="15" spans="1:44" x14ac:dyDescent="0.2">
      <c r="A15" s="23"/>
      <c r="B15" s="20" t="s">
        <v>195</v>
      </c>
      <c r="C15" s="13">
        <v>0.11401173092359999</v>
      </c>
      <c r="D15" s="13"/>
      <c r="E15" s="13">
        <v>0.11401173092359999</v>
      </c>
      <c r="F15" s="13"/>
      <c r="G15" s="13"/>
      <c r="H15" s="13">
        <v>0.13334256234290001</v>
      </c>
      <c r="I15" s="13">
        <v>0.1416635215507</v>
      </c>
      <c r="J15" s="13">
        <v>0.17714249321190001</v>
      </c>
      <c r="K15" s="13">
        <v>5.6481711954409999E-2</v>
      </c>
      <c r="L15" s="13">
        <v>8.6567918500449995E-2</v>
      </c>
      <c r="M15" s="13">
        <v>0.1113028112135</v>
      </c>
      <c r="N15" s="13">
        <v>0.1178496104783</v>
      </c>
      <c r="O15" s="13">
        <v>3.6884829511370003E-2</v>
      </c>
      <c r="P15" s="13">
        <v>0.14343081883860001</v>
      </c>
      <c r="Q15" s="13">
        <v>5.173331852377E-2</v>
      </c>
      <c r="R15" s="13">
        <v>0.13011824807210001</v>
      </c>
      <c r="S15" s="13">
        <v>0.10566726414289999</v>
      </c>
      <c r="T15" s="13">
        <v>0.35312994317259999</v>
      </c>
      <c r="U15" s="13">
        <v>0.13116892406370001</v>
      </c>
      <c r="V15" s="13">
        <v>6.005683938913E-2</v>
      </c>
      <c r="W15" s="13">
        <v>0.1020682630372</v>
      </c>
      <c r="X15" s="13">
        <v>0.11736324398679999</v>
      </c>
      <c r="Y15" s="13">
        <v>0.15657542396980001</v>
      </c>
      <c r="Z15" s="13">
        <v>0.1857152763553</v>
      </c>
      <c r="AA15" s="13">
        <v>0.1813503789117</v>
      </c>
      <c r="AB15" s="13">
        <v>0.10771915464780001</v>
      </c>
      <c r="AC15" s="13">
        <v>9.5979248428E-2</v>
      </c>
      <c r="AD15" s="13">
        <v>0</v>
      </c>
      <c r="AE15" s="13">
        <v>7.5393439988160005E-2</v>
      </c>
      <c r="AF15" s="13">
        <v>0.19381766982670001</v>
      </c>
      <c r="AG15" s="13">
        <v>0.174752488071</v>
      </c>
      <c r="AH15" s="13">
        <v>0.35157818904479998</v>
      </c>
      <c r="AI15" s="13">
        <v>0.1452060320869</v>
      </c>
      <c r="AJ15" s="13">
        <v>0</v>
      </c>
      <c r="AK15" s="13">
        <v>0.100918392491</v>
      </c>
      <c r="AL15" s="13">
        <v>0</v>
      </c>
      <c r="AM15" s="13">
        <v>0.1118605885296</v>
      </c>
      <c r="AN15" s="13">
        <v>0.10102382766329999</v>
      </c>
      <c r="AO15" s="13">
        <v>0.1276338353434</v>
      </c>
      <c r="AP15" s="13">
        <v>8.9138794857639994E-2</v>
      </c>
      <c r="AQ15" s="13">
        <v>0.35336750086449997</v>
      </c>
      <c r="AR15" s="9"/>
    </row>
    <row r="16" spans="1:44" x14ac:dyDescent="0.2">
      <c r="A16" s="21"/>
      <c r="B16" s="21"/>
      <c r="C16" s="14">
        <v>58</v>
      </c>
      <c r="D16" s="14">
        <v>0</v>
      </c>
      <c r="E16" s="14">
        <v>58</v>
      </c>
      <c r="F16" s="14">
        <v>0</v>
      </c>
      <c r="G16" s="14">
        <v>0</v>
      </c>
      <c r="H16" s="14">
        <v>6</v>
      </c>
      <c r="I16" s="14">
        <v>10</v>
      </c>
      <c r="J16" s="14">
        <v>10</v>
      </c>
      <c r="K16" s="14">
        <v>9</v>
      </c>
      <c r="L16" s="14">
        <v>18</v>
      </c>
      <c r="M16" s="14">
        <v>34</v>
      </c>
      <c r="N16" s="14">
        <v>22</v>
      </c>
      <c r="O16" s="14">
        <v>6</v>
      </c>
      <c r="P16" s="14">
        <v>7</v>
      </c>
      <c r="Q16" s="14">
        <v>4</v>
      </c>
      <c r="R16" s="14">
        <v>10</v>
      </c>
      <c r="S16" s="14">
        <v>7</v>
      </c>
      <c r="T16" s="14">
        <v>7</v>
      </c>
      <c r="U16" s="14">
        <v>9</v>
      </c>
      <c r="V16" s="14">
        <v>11</v>
      </c>
      <c r="W16" s="14">
        <v>11</v>
      </c>
      <c r="X16" s="14">
        <v>13</v>
      </c>
      <c r="Y16" s="14">
        <v>16</v>
      </c>
      <c r="Z16" s="14">
        <v>5</v>
      </c>
      <c r="AA16" s="14">
        <v>1</v>
      </c>
      <c r="AB16" s="14">
        <v>20</v>
      </c>
      <c r="AC16" s="14">
        <v>6</v>
      </c>
      <c r="AD16" s="14">
        <v>0</v>
      </c>
      <c r="AE16" s="14">
        <v>2</v>
      </c>
      <c r="AF16" s="14">
        <v>4</v>
      </c>
      <c r="AG16" s="14">
        <v>3</v>
      </c>
      <c r="AH16" s="14">
        <v>1</v>
      </c>
      <c r="AI16" s="14">
        <v>2</v>
      </c>
      <c r="AJ16" s="14">
        <v>0</v>
      </c>
      <c r="AK16" s="14">
        <v>20</v>
      </c>
      <c r="AL16" s="14">
        <v>0</v>
      </c>
      <c r="AM16" s="14">
        <v>2</v>
      </c>
      <c r="AN16" s="14">
        <v>10</v>
      </c>
      <c r="AO16" s="14">
        <v>27</v>
      </c>
      <c r="AP16" s="14">
        <v>12</v>
      </c>
      <c r="AQ16" s="14">
        <v>6</v>
      </c>
      <c r="AR16" s="9"/>
    </row>
    <row r="17" spans="1:44" x14ac:dyDescent="0.2">
      <c r="A17" s="21"/>
      <c r="B17" s="21"/>
      <c r="C17" s="15" t="s">
        <v>111</v>
      </c>
      <c r="D17" s="15" t="s">
        <v>111</v>
      </c>
      <c r="E17" s="15" t="s">
        <v>111</v>
      </c>
      <c r="F17" s="15" t="s">
        <v>111</v>
      </c>
      <c r="G17" s="15" t="s">
        <v>111</v>
      </c>
      <c r="H17" s="15"/>
      <c r="I17" s="15"/>
      <c r="J17" s="15"/>
      <c r="K17" s="15"/>
      <c r="L17" s="15"/>
      <c r="M17" s="15"/>
      <c r="N17" s="15"/>
      <c r="O17" s="15"/>
      <c r="P17" s="15"/>
      <c r="Q17" s="15"/>
      <c r="R17" s="15"/>
      <c r="S17" s="15"/>
      <c r="T17" s="16" t="s">
        <v>200</v>
      </c>
      <c r="U17" s="15"/>
      <c r="V17" s="15"/>
      <c r="W17" s="15"/>
      <c r="X17" s="15"/>
      <c r="Y17" s="15"/>
      <c r="Z17" s="15"/>
      <c r="AA17" s="15"/>
      <c r="AB17" s="15"/>
      <c r="AC17" s="15"/>
      <c r="AD17" s="15"/>
      <c r="AE17" s="15"/>
      <c r="AF17" s="15"/>
      <c r="AG17" s="15"/>
      <c r="AH17" s="15"/>
      <c r="AI17" s="15"/>
      <c r="AJ17" s="15" t="s">
        <v>111</v>
      </c>
      <c r="AK17" s="15"/>
      <c r="AL17" s="15" t="s">
        <v>111</v>
      </c>
      <c r="AM17" s="15"/>
      <c r="AN17" s="15"/>
      <c r="AO17" s="15"/>
      <c r="AP17" s="15"/>
      <c r="AQ17" s="16" t="s">
        <v>144</v>
      </c>
      <c r="AR17" s="9"/>
    </row>
    <row r="18" spans="1:44" x14ac:dyDescent="0.2">
      <c r="A18" s="23"/>
      <c r="B18" s="20" t="s">
        <v>199</v>
      </c>
      <c r="C18" s="13">
        <v>0.26130493711989999</v>
      </c>
      <c r="D18" s="13"/>
      <c r="E18" s="13">
        <v>0.26130493711989999</v>
      </c>
      <c r="F18" s="13"/>
      <c r="G18" s="13"/>
      <c r="H18" s="13">
        <v>0.35873490972939998</v>
      </c>
      <c r="I18" s="13">
        <v>0.3116820989038</v>
      </c>
      <c r="J18" s="13">
        <v>0.2088936117588</v>
      </c>
      <c r="K18" s="13">
        <v>0.23963130490349999</v>
      </c>
      <c r="L18" s="13">
        <v>0.23404033402480001</v>
      </c>
      <c r="M18" s="13">
        <v>0.2555972528978</v>
      </c>
      <c r="N18" s="13">
        <v>0.26224211878569997</v>
      </c>
      <c r="O18" s="13">
        <v>7.4144749561510001E-2</v>
      </c>
      <c r="P18" s="13">
        <v>4.5746829819489992E-2</v>
      </c>
      <c r="Q18" s="13">
        <v>4.3536560504389997E-2</v>
      </c>
      <c r="R18" s="13">
        <v>0.25398574345730002</v>
      </c>
      <c r="S18" s="13">
        <v>0.43054547146080002</v>
      </c>
      <c r="T18" s="13">
        <v>0.24561184838569999</v>
      </c>
      <c r="U18" s="13">
        <v>0.7836092857311</v>
      </c>
      <c r="V18" s="13">
        <v>8.7934597798550007E-2</v>
      </c>
      <c r="W18" s="13">
        <v>5.5533002019190002E-2</v>
      </c>
      <c r="X18" s="13">
        <v>0.20591509681090001</v>
      </c>
      <c r="Y18" s="13">
        <v>0.53043815560379992</v>
      </c>
      <c r="Z18" s="13">
        <v>0.7480862147863</v>
      </c>
      <c r="AA18" s="13">
        <v>0.28964924332519998</v>
      </c>
      <c r="AB18" s="13">
        <v>0.10275349491000001</v>
      </c>
      <c r="AC18" s="13">
        <v>0.25149749870830002</v>
      </c>
      <c r="AD18" s="13">
        <v>0.27055389572720001</v>
      </c>
      <c r="AE18" s="13">
        <v>0.2274362838174</v>
      </c>
      <c r="AF18" s="13">
        <v>0.21179771703729999</v>
      </c>
      <c r="AG18" s="13">
        <v>0.51275375011660007</v>
      </c>
      <c r="AH18" s="13">
        <v>0.64842181095520002</v>
      </c>
      <c r="AI18" s="13">
        <v>0.62108439068230004</v>
      </c>
      <c r="AJ18" s="13">
        <v>1</v>
      </c>
      <c r="AK18" s="13">
        <v>0.33685700603809998</v>
      </c>
      <c r="AL18" s="13">
        <v>0</v>
      </c>
      <c r="AM18" s="13">
        <v>0.57301056506469994</v>
      </c>
      <c r="AN18" s="13">
        <v>0.18159473746060001</v>
      </c>
      <c r="AO18" s="13">
        <v>0.23615744966130001</v>
      </c>
      <c r="AP18" s="13">
        <v>0.35631164171399998</v>
      </c>
      <c r="AQ18" s="13">
        <v>0.13807084989570001</v>
      </c>
      <c r="AR18" s="9"/>
    </row>
    <row r="19" spans="1:44" x14ac:dyDescent="0.2">
      <c r="A19" s="21"/>
      <c r="B19" s="21"/>
      <c r="C19" s="14">
        <v>162</v>
      </c>
      <c r="D19" s="14">
        <v>0</v>
      </c>
      <c r="E19" s="14">
        <v>162</v>
      </c>
      <c r="F19" s="14">
        <v>0</v>
      </c>
      <c r="G19" s="14">
        <v>0</v>
      </c>
      <c r="H19" s="14">
        <v>15</v>
      </c>
      <c r="I19" s="14">
        <v>22</v>
      </c>
      <c r="J19" s="14">
        <v>21</v>
      </c>
      <c r="K19" s="14">
        <v>47</v>
      </c>
      <c r="L19" s="14">
        <v>46</v>
      </c>
      <c r="M19" s="14">
        <v>93</v>
      </c>
      <c r="N19" s="14">
        <v>61</v>
      </c>
      <c r="O19" s="14">
        <v>11</v>
      </c>
      <c r="P19" s="14">
        <v>4</v>
      </c>
      <c r="Q19" s="14">
        <v>3</v>
      </c>
      <c r="R19" s="14">
        <v>27</v>
      </c>
      <c r="S19" s="14">
        <v>30</v>
      </c>
      <c r="T19" s="14">
        <v>9</v>
      </c>
      <c r="U19" s="14">
        <v>67</v>
      </c>
      <c r="V19" s="14">
        <v>11</v>
      </c>
      <c r="W19" s="14">
        <v>11</v>
      </c>
      <c r="X19" s="14">
        <v>24</v>
      </c>
      <c r="Y19" s="14">
        <v>72</v>
      </c>
      <c r="Z19" s="14">
        <v>37</v>
      </c>
      <c r="AA19" s="14">
        <v>2</v>
      </c>
      <c r="AB19" s="14">
        <v>16</v>
      </c>
      <c r="AC19" s="14">
        <v>20</v>
      </c>
      <c r="AD19" s="14">
        <v>3</v>
      </c>
      <c r="AE19" s="14">
        <v>5</v>
      </c>
      <c r="AF19" s="14">
        <v>15</v>
      </c>
      <c r="AG19" s="14">
        <v>6</v>
      </c>
      <c r="AH19" s="14">
        <v>9</v>
      </c>
      <c r="AI19" s="14">
        <v>11</v>
      </c>
      <c r="AJ19" s="14">
        <v>1</v>
      </c>
      <c r="AK19" s="14">
        <v>72</v>
      </c>
      <c r="AL19" s="14">
        <v>0</v>
      </c>
      <c r="AM19" s="14">
        <v>14</v>
      </c>
      <c r="AN19" s="14">
        <v>29</v>
      </c>
      <c r="AO19" s="14">
        <v>60</v>
      </c>
      <c r="AP19" s="14">
        <v>53</v>
      </c>
      <c r="AQ19" s="14">
        <v>2</v>
      </c>
      <c r="AR19" s="9"/>
    </row>
    <row r="20" spans="1:44" x14ac:dyDescent="0.2">
      <c r="A20" s="21"/>
      <c r="B20" s="21"/>
      <c r="C20" s="15" t="s">
        <v>111</v>
      </c>
      <c r="D20" s="15" t="s">
        <v>111</v>
      </c>
      <c r="E20" s="15" t="s">
        <v>111</v>
      </c>
      <c r="F20" s="15" t="s">
        <v>111</v>
      </c>
      <c r="G20" s="15" t="s">
        <v>111</v>
      </c>
      <c r="H20" s="15"/>
      <c r="I20" s="15"/>
      <c r="J20" s="15"/>
      <c r="K20" s="15"/>
      <c r="L20" s="15"/>
      <c r="M20" s="15"/>
      <c r="N20" s="15"/>
      <c r="O20" s="15"/>
      <c r="P20" s="15"/>
      <c r="Q20" s="15"/>
      <c r="R20" s="16" t="s">
        <v>230</v>
      </c>
      <c r="S20" s="16" t="s">
        <v>126</v>
      </c>
      <c r="T20" s="15"/>
      <c r="U20" s="16" t="s">
        <v>285</v>
      </c>
      <c r="V20" s="15"/>
      <c r="W20" s="15"/>
      <c r="X20" s="16" t="s">
        <v>138</v>
      </c>
      <c r="Y20" s="16" t="s">
        <v>126</v>
      </c>
      <c r="Z20" s="16" t="s">
        <v>126</v>
      </c>
      <c r="AA20" s="15"/>
      <c r="AB20" s="15"/>
      <c r="AC20" s="15"/>
      <c r="AD20" s="15"/>
      <c r="AE20" s="15"/>
      <c r="AF20" s="15"/>
      <c r="AG20" s="16" t="s">
        <v>112</v>
      </c>
      <c r="AH20" s="15"/>
      <c r="AI20" s="16" t="s">
        <v>113</v>
      </c>
      <c r="AJ20" s="15" t="s">
        <v>111</v>
      </c>
      <c r="AK20" s="16" t="s">
        <v>113</v>
      </c>
      <c r="AL20" s="15" t="s">
        <v>111</v>
      </c>
      <c r="AM20" s="16" t="s">
        <v>286</v>
      </c>
      <c r="AN20" s="15"/>
      <c r="AO20" s="15"/>
      <c r="AP20" s="15"/>
      <c r="AQ20" s="15"/>
      <c r="AR20" s="9"/>
    </row>
    <row r="21" spans="1:44" x14ac:dyDescent="0.2">
      <c r="A21" s="23"/>
      <c r="B21" s="20" t="s">
        <v>50</v>
      </c>
      <c r="C21" s="13">
        <v>1</v>
      </c>
      <c r="D21" s="13"/>
      <c r="E21" s="13">
        <v>1</v>
      </c>
      <c r="F21" s="13"/>
      <c r="G21" s="13"/>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v>1</v>
      </c>
      <c r="AM21" s="13">
        <v>1</v>
      </c>
      <c r="AN21" s="13">
        <v>1</v>
      </c>
      <c r="AO21" s="13">
        <v>1</v>
      </c>
      <c r="AP21" s="13">
        <v>1</v>
      </c>
      <c r="AQ21" s="13">
        <v>1</v>
      </c>
      <c r="AR21" s="9"/>
    </row>
    <row r="22" spans="1:44" x14ac:dyDescent="0.2">
      <c r="A22" s="21"/>
      <c r="B22" s="21"/>
      <c r="C22" s="14">
        <v>557</v>
      </c>
      <c r="D22" s="14">
        <v>0</v>
      </c>
      <c r="E22" s="14">
        <v>557</v>
      </c>
      <c r="F22" s="14">
        <v>0</v>
      </c>
      <c r="G22" s="14">
        <v>0</v>
      </c>
      <c r="H22" s="14">
        <v>38</v>
      </c>
      <c r="I22" s="14">
        <v>71</v>
      </c>
      <c r="J22" s="14">
        <v>81</v>
      </c>
      <c r="K22" s="14">
        <v>157</v>
      </c>
      <c r="L22" s="14">
        <v>175</v>
      </c>
      <c r="M22" s="14">
        <v>317</v>
      </c>
      <c r="N22" s="14">
        <v>218</v>
      </c>
      <c r="O22" s="14">
        <v>164</v>
      </c>
      <c r="P22" s="14">
        <v>58</v>
      </c>
      <c r="Q22" s="14">
        <v>58</v>
      </c>
      <c r="R22" s="14">
        <v>77</v>
      </c>
      <c r="S22" s="14">
        <v>56</v>
      </c>
      <c r="T22" s="14">
        <v>24</v>
      </c>
      <c r="U22" s="14">
        <v>84</v>
      </c>
      <c r="V22" s="14">
        <v>152</v>
      </c>
      <c r="W22" s="14">
        <v>142</v>
      </c>
      <c r="X22" s="14">
        <v>81</v>
      </c>
      <c r="Y22" s="14">
        <v>117</v>
      </c>
      <c r="Z22" s="14">
        <v>45</v>
      </c>
      <c r="AA22" s="14">
        <v>5</v>
      </c>
      <c r="AB22" s="14">
        <v>169</v>
      </c>
      <c r="AC22" s="14">
        <v>70</v>
      </c>
      <c r="AD22" s="14">
        <v>14</v>
      </c>
      <c r="AE22" s="14">
        <v>17</v>
      </c>
      <c r="AF22" s="14">
        <v>49</v>
      </c>
      <c r="AG22" s="14">
        <v>13</v>
      </c>
      <c r="AH22" s="14">
        <v>10</v>
      </c>
      <c r="AI22" s="14">
        <v>16</v>
      </c>
      <c r="AJ22" s="14">
        <v>1</v>
      </c>
      <c r="AK22" s="14">
        <v>191</v>
      </c>
      <c r="AL22" s="14">
        <v>1</v>
      </c>
      <c r="AM22" s="14">
        <v>26</v>
      </c>
      <c r="AN22" s="14">
        <v>134</v>
      </c>
      <c r="AO22" s="14">
        <v>226</v>
      </c>
      <c r="AP22" s="14">
        <v>137</v>
      </c>
      <c r="AQ22" s="14">
        <v>18</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287</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288</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289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290</v>
      </c>
      <c r="B6" s="20" t="s">
        <v>182</v>
      </c>
      <c r="C6" s="13">
        <v>0.17901823214570001</v>
      </c>
      <c r="D6" s="13"/>
      <c r="E6" s="13"/>
      <c r="F6" s="13">
        <v>0.17901823214570001</v>
      </c>
      <c r="G6" s="13"/>
      <c r="H6" s="13">
        <v>4.3593383806819999E-2</v>
      </c>
      <c r="I6" s="13">
        <v>0.13211110750339999</v>
      </c>
      <c r="J6" s="13">
        <v>0.2089266203107</v>
      </c>
      <c r="K6" s="13">
        <v>0.1154598301459</v>
      </c>
      <c r="L6" s="13">
        <v>0.2747943662706</v>
      </c>
      <c r="M6" s="13">
        <v>0.19825933211480001</v>
      </c>
      <c r="N6" s="13">
        <v>0.1326400687981</v>
      </c>
      <c r="O6" s="13">
        <v>0.28653957997809998</v>
      </c>
      <c r="P6" s="13">
        <v>0.37694497782539998</v>
      </c>
      <c r="Q6" s="13">
        <v>0.2224716502761</v>
      </c>
      <c r="R6" s="13">
        <v>9.1231075697630004E-2</v>
      </c>
      <c r="S6" s="13">
        <v>3.394353730573E-2</v>
      </c>
      <c r="T6" s="13">
        <v>0</v>
      </c>
      <c r="U6" s="13">
        <v>0</v>
      </c>
      <c r="V6" s="13">
        <v>0.26592885521580001</v>
      </c>
      <c r="W6" s="13">
        <v>0.24398663704990001</v>
      </c>
      <c r="X6" s="13">
        <v>8.4232841345540002E-2</v>
      </c>
      <c r="Y6" s="13">
        <v>1.137463212035E-2</v>
      </c>
      <c r="Z6" s="13">
        <v>0</v>
      </c>
      <c r="AA6" s="13">
        <v>0</v>
      </c>
      <c r="AB6" s="13">
        <v>0.2631804121836</v>
      </c>
      <c r="AC6" s="13">
        <v>7.3207381547190004E-2</v>
      </c>
      <c r="AD6" s="13">
        <v>0</v>
      </c>
      <c r="AE6" s="13">
        <v>0.1209595433275</v>
      </c>
      <c r="AF6" s="13">
        <v>1.5513212288309999E-2</v>
      </c>
      <c r="AG6" s="13">
        <v>3.5253670300890001E-2</v>
      </c>
      <c r="AH6" s="13">
        <v>0</v>
      </c>
      <c r="AI6" s="13">
        <v>0</v>
      </c>
      <c r="AJ6" s="13">
        <v>0</v>
      </c>
      <c r="AK6" s="13">
        <v>9.0872161152030007E-2</v>
      </c>
      <c r="AL6" s="13"/>
      <c r="AM6" s="13">
        <v>4.2196112232140003E-2</v>
      </c>
      <c r="AN6" s="13">
        <v>0.1003234715384</v>
      </c>
      <c r="AO6" s="13">
        <v>0.20108357165740001</v>
      </c>
      <c r="AP6" s="13">
        <v>0.2033129929577</v>
      </c>
      <c r="AQ6" s="13">
        <v>0.12894273851310001</v>
      </c>
      <c r="AR6" s="9"/>
    </row>
    <row r="7" spans="1:44" x14ac:dyDescent="0.2">
      <c r="A7" s="21"/>
      <c r="B7" s="21"/>
      <c r="C7" s="14">
        <v>111</v>
      </c>
      <c r="D7" s="14">
        <v>0</v>
      </c>
      <c r="E7" s="14">
        <v>0</v>
      </c>
      <c r="F7" s="14">
        <v>111</v>
      </c>
      <c r="G7" s="14">
        <v>0</v>
      </c>
      <c r="H7" s="14">
        <v>4</v>
      </c>
      <c r="I7" s="14">
        <v>14</v>
      </c>
      <c r="J7" s="14">
        <v>20</v>
      </c>
      <c r="K7" s="14">
        <v>14</v>
      </c>
      <c r="L7" s="14">
        <v>50</v>
      </c>
      <c r="M7" s="14">
        <v>67</v>
      </c>
      <c r="N7" s="14">
        <v>33</v>
      </c>
      <c r="O7" s="14">
        <v>47</v>
      </c>
      <c r="P7" s="14">
        <v>33</v>
      </c>
      <c r="Q7" s="14">
        <v>14</v>
      </c>
      <c r="R7" s="14">
        <v>9</v>
      </c>
      <c r="S7" s="14">
        <v>2</v>
      </c>
      <c r="T7" s="14">
        <v>0</v>
      </c>
      <c r="U7" s="14">
        <v>0</v>
      </c>
      <c r="V7" s="14">
        <v>39</v>
      </c>
      <c r="W7" s="14">
        <v>57</v>
      </c>
      <c r="X7" s="14">
        <v>8</v>
      </c>
      <c r="Y7" s="14">
        <v>1</v>
      </c>
      <c r="Z7" s="14">
        <v>0</v>
      </c>
      <c r="AA7" s="14">
        <v>0</v>
      </c>
      <c r="AB7" s="14">
        <v>91</v>
      </c>
      <c r="AC7" s="14">
        <v>4</v>
      </c>
      <c r="AD7" s="14">
        <v>0</v>
      </c>
      <c r="AE7" s="14">
        <v>3</v>
      </c>
      <c r="AF7" s="14">
        <v>1</v>
      </c>
      <c r="AG7" s="14">
        <v>1</v>
      </c>
      <c r="AH7" s="14">
        <v>0</v>
      </c>
      <c r="AI7" s="14">
        <v>0</v>
      </c>
      <c r="AJ7" s="14">
        <v>0</v>
      </c>
      <c r="AK7" s="14">
        <v>9</v>
      </c>
      <c r="AL7" s="14">
        <v>0</v>
      </c>
      <c r="AM7" s="14">
        <v>1</v>
      </c>
      <c r="AN7" s="14">
        <v>13</v>
      </c>
      <c r="AO7" s="14">
        <v>54</v>
      </c>
      <c r="AP7" s="14">
        <v>34</v>
      </c>
      <c r="AQ7" s="14">
        <v>2</v>
      </c>
      <c r="AR7" s="9"/>
    </row>
    <row r="8" spans="1:44" x14ac:dyDescent="0.2">
      <c r="A8" s="21"/>
      <c r="B8" s="21"/>
      <c r="C8" s="15" t="s">
        <v>111</v>
      </c>
      <c r="D8" s="15" t="s">
        <v>111</v>
      </c>
      <c r="E8" s="15" t="s">
        <v>111</v>
      </c>
      <c r="F8" s="15" t="s">
        <v>111</v>
      </c>
      <c r="G8" s="15" t="s">
        <v>111</v>
      </c>
      <c r="H8" s="15"/>
      <c r="I8" s="15"/>
      <c r="J8" s="16" t="s">
        <v>112</v>
      </c>
      <c r="K8" s="15"/>
      <c r="L8" s="16" t="s">
        <v>291</v>
      </c>
      <c r="M8" s="15"/>
      <c r="N8" s="15"/>
      <c r="O8" s="16" t="s">
        <v>292</v>
      </c>
      <c r="P8" s="16" t="s">
        <v>139</v>
      </c>
      <c r="Q8" s="16" t="s">
        <v>198</v>
      </c>
      <c r="R8" s="15"/>
      <c r="S8" s="15"/>
      <c r="T8" s="15"/>
      <c r="U8" s="15"/>
      <c r="V8" s="16" t="s">
        <v>226</v>
      </c>
      <c r="W8" s="16" t="s">
        <v>226</v>
      </c>
      <c r="X8" s="15"/>
      <c r="Y8" s="15"/>
      <c r="Z8" s="15"/>
      <c r="AA8" s="15"/>
      <c r="AB8" s="16" t="s">
        <v>293</v>
      </c>
      <c r="AC8" s="15"/>
      <c r="AD8" s="15"/>
      <c r="AE8" s="15"/>
      <c r="AF8" s="15"/>
      <c r="AG8" s="15"/>
      <c r="AH8" s="15"/>
      <c r="AI8" s="15"/>
      <c r="AJ8" s="15"/>
      <c r="AK8" s="15"/>
      <c r="AL8" s="15" t="s">
        <v>111</v>
      </c>
      <c r="AM8" s="15"/>
      <c r="AN8" s="15"/>
      <c r="AO8" s="15"/>
      <c r="AP8" s="15"/>
      <c r="AQ8" s="15"/>
      <c r="AR8" s="9"/>
    </row>
    <row r="9" spans="1:44" x14ac:dyDescent="0.2">
      <c r="A9" s="23"/>
      <c r="B9" s="20" t="s">
        <v>187</v>
      </c>
      <c r="C9" s="13">
        <v>0.2225801571297</v>
      </c>
      <c r="D9" s="13"/>
      <c r="E9" s="13"/>
      <c r="F9" s="13">
        <v>0.2225801571297</v>
      </c>
      <c r="G9" s="13"/>
      <c r="H9" s="13">
        <v>0.1526040458523</v>
      </c>
      <c r="I9" s="13">
        <v>0.20429049629730001</v>
      </c>
      <c r="J9" s="13">
        <v>0.1871459627857</v>
      </c>
      <c r="K9" s="13">
        <v>0.3126542514815</v>
      </c>
      <c r="L9" s="13">
        <v>0.2490133186263</v>
      </c>
      <c r="M9" s="13">
        <v>0.2314070841851</v>
      </c>
      <c r="N9" s="13">
        <v>0.21689817441609999</v>
      </c>
      <c r="O9" s="13">
        <v>0.27567588341170002</v>
      </c>
      <c r="P9" s="13">
        <v>0.29904741284089997</v>
      </c>
      <c r="Q9" s="13">
        <v>0.28427678507300003</v>
      </c>
      <c r="R9" s="13">
        <v>0.1455237186776</v>
      </c>
      <c r="S9" s="13">
        <v>0.1065706176748</v>
      </c>
      <c r="T9" s="13">
        <v>0.27929606157359999</v>
      </c>
      <c r="U9" s="13">
        <v>0.114750811556</v>
      </c>
      <c r="V9" s="13">
        <v>0.23961002494</v>
      </c>
      <c r="W9" s="13">
        <v>0.3035162919985</v>
      </c>
      <c r="X9" s="13">
        <v>0.20754026811109999</v>
      </c>
      <c r="Y9" s="13">
        <v>9.9530279746320005E-2</v>
      </c>
      <c r="Z9" s="13">
        <v>4.0195161057639997E-2</v>
      </c>
      <c r="AA9" s="13">
        <v>0</v>
      </c>
      <c r="AB9" s="13">
        <v>0.26528255235749998</v>
      </c>
      <c r="AC9" s="13">
        <v>0.26077461541739999</v>
      </c>
      <c r="AD9" s="13">
        <v>0.2338858706003</v>
      </c>
      <c r="AE9" s="13">
        <v>7.5050185696360003E-2</v>
      </c>
      <c r="AF9" s="13">
        <v>0.17353085178899999</v>
      </c>
      <c r="AG9" s="13">
        <v>2.7862959362629999E-2</v>
      </c>
      <c r="AH9" s="13">
        <v>0</v>
      </c>
      <c r="AI9" s="13">
        <v>0.23849736895070001</v>
      </c>
      <c r="AJ9" s="13">
        <v>0</v>
      </c>
      <c r="AK9" s="13">
        <v>0.1561515387628</v>
      </c>
      <c r="AL9" s="13"/>
      <c r="AM9" s="13">
        <v>0.30032322726869998</v>
      </c>
      <c r="AN9" s="13">
        <v>0.22903142580290001</v>
      </c>
      <c r="AO9" s="13">
        <v>0.17253548296089999</v>
      </c>
      <c r="AP9" s="13">
        <v>0.28108766096330001</v>
      </c>
      <c r="AQ9" s="13">
        <v>0.24658428536099999</v>
      </c>
      <c r="AR9" s="9"/>
    </row>
    <row r="10" spans="1:44" x14ac:dyDescent="0.2">
      <c r="A10" s="21"/>
      <c r="B10" s="21"/>
      <c r="C10" s="14">
        <v>130</v>
      </c>
      <c r="D10" s="14">
        <v>0</v>
      </c>
      <c r="E10" s="14">
        <v>0</v>
      </c>
      <c r="F10" s="14">
        <v>130</v>
      </c>
      <c r="G10" s="14">
        <v>0</v>
      </c>
      <c r="H10" s="14">
        <v>8</v>
      </c>
      <c r="I10" s="14">
        <v>22</v>
      </c>
      <c r="J10" s="14">
        <v>19</v>
      </c>
      <c r="K10" s="14">
        <v>34</v>
      </c>
      <c r="L10" s="14">
        <v>43</v>
      </c>
      <c r="M10" s="14">
        <v>80</v>
      </c>
      <c r="N10" s="14">
        <v>46</v>
      </c>
      <c r="O10" s="14">
        <v>42</v>
      </c>
      <c r="P10" s="14">
        <v>21</v>
      </c>
      <c r="Q10" s="14">
        <v>24</v>
      </c>
      <c r="R10" s="14">
        <v>12</v>
      </c>
      <c r="S10" s="14">
        <v>5</v>
      </c>
      <c r="T10" s="14">
        <v>2</v>
      </c>
      <c r="U10" s="14">
        <v>7</v>
      </c>
      <c r="V10" s="14">
        <v>37</v>
      </c>
      <c r="W10" s="14">
        <v>61</v>
      </c>
      <c r="X10" s="14">
        <v>20</v>
      </c>
      <c r="Y10" s="14">
        <v>9</v>
      </c>
      <c r="Z10" s="14">
        <v>1</v>
      </c>
      <c r="AA10" s="14">
        <v>0</v>
      </c>
      <c r="AB10" s="14">
        <v>87</v>
      </c>
      <c r="AC10" s="14">
        <v>13</v>
      </c>
      <c r="AD10" s="14">
        <v>3</v>
      </c>
      <c r="AE10" s="14">
        <v>1</v>
      </c>
      <c r="AF10" s="14">
        <v>5</v>
      </c>
      <c r="AG10" s="14">
        <v>1</v>
      </c>
      <c r="AH10" s="14">
        <v>0</v>
      </c>
      <c r="AI10" s="14">
        <v>1</v>
      </c>
      <c r="AJ10" s="14">
        <v>0</v>
      </c>
      <c r="AK10" s="14">
        <v>17</v>
      </c>
      <c r="AL10" s="14">
        <v>0</v>
      </c>
      <c r="AM10" s="14">
        <v>8</v>
      </c>
      <c r="AN10" s="14">
        <v>26</v>
      </c>
      <c r="AO10" s="14">
        <v>42</v>
      </c>
      <c r="AP10" s="14">
        <v>48</v>
      </c>
      <c r="AQ10" s="14">
        <v>4</v>
      </c>
      <c r="AR10" s="9"/>
    </row>
    <row r="11" spans="1:44" x14ac:dyDescent="0.2">
      <c r="A11" s="21"/>
      <c r="B11" s="21"/>
      <c r="C11" s="15" t="s">
        <v>111</v>
      </c>
      <c r="D11" s="15" t="s">
        <v>111</v>
      </c>
      <c r="E11" s="15" t="s">
        <v>111</v>
      </c>
      <c r="F11" s="15" t="s">
        <v>111</v>
      </c>
      <c r="G11" s="15" t="s">
        <v>111</v>
      </c>
      <c r="H11" s="15"/>
      <c r="I11" s="15"/>
      <c r="J11" s="15"/>
      <c r="K11" s="15"/>
      <c r="L11" s="15"/>
      <c r="M11" s="15"/>
      <c r="N11" s="15"/>
      <c r="O11" s="15"/>
      <c r="P11" s="15"/>
      <c r="Q11" s="15"/>
      <c r="R11" s="15"/>
      <c r="S11" s="15"/>
      <c r="T11" s="15"/>
      <c r="U11" s="15"/>
      <c r="V11" s="15"/>
      <c r="W11" s="16" t="s">
        <v>157</v>
      </c>
      <c r="X11" s="15"/>
      <c r="Y11" s="15"/>
      <c r="Z11" s="15"/>
      <c r="AA11" s="15"/>
      <c r="AB11" s="15"/>
      <c r="AC11" s="15"/>
      <c r="AD11" s="15"/>
      <c r="AE11" s="15"/>
      <c r="AF11" s="15"/>
      <c r="AG11" s="15"/>
      <c r="AH11" s="15"/>
      <c r="AI11" s="15"/>
      <c r="AJ11" s="15"/>
      <c r="AK11" s="15"/>
      <c r="AL11" s="15" t="s">
        <v>111</v>
      </c>
      <c r="AM11" s="15"/>
      <c r="AN11" s="15"/>
      <c r="AO11" s="15"/>
      <c r="AP11" s="15"/>
      <c r="AQ11" s="15"/>
      <c r="AR11" s="9"/>
    </row>
    <row r="12" spans="1:44" x14ac:dyDescent="0.2">
      <c r="A12" s="23"/>
      <c r="B12" s="20" t="s">
        <v>192</v>
      </c>
      <c r="C12" s="13">
        <v>0.33751433621389998</v>
      </c>
      <c r="D12" s="13"/>
      <c r="E12" s="13"/>
      <c r="F12" s="13">
        <v>0.33751433621389998</v>
      </c>
      <c r="G12" s="13"/>
      <c r="H12" s="13">
        <v>0.48390304689410002</v>
      </c>
      <c r="I12" s="13">
        <v>0.36576622830510003</v>
      </c>
      <c r="J12" s="13">
        <v>0.33853072912019999</v>
      </c>
      <c r="K12" s="13">
        <v>0.31775549856430002</v>
      </c>
      <c r="L12" s="13">
        <v>0.25863655035060001</v>
      </c>
      <c r="M12" s="13">
        <v>0.32979319129489998</v>
      </c>
      <c r="N12" s="13">
        <v>0.36719151254760002</v>
      </c>
      <c r="O12" s="13">
        <v>0.3113509852752</v>
      </c>
      <c r="P12" s="13">
        <v>0.2429995259012</v>
      </c>
      <c r="Q12" s="13">
        <v>0.37536365918480002</v>
      </c>
      <c r="R12" s="13">
        <v>0.41972631026230001</v>
      </c>
      <c r="S12" s="13">
        <v>0.29597741609810002</v>
      </c>
      <c r="T12" s="13">
        <v>0.305399221236</v>
      </c>
      <c r="U12" s="13">
        <v>0.20807858655370001</v>
      </c>
      <c r="V12" s="13">
        <v>0.32664645878280002</v>
      </c>
      <c r="W12" s="13">
        <v>0.3465753736653</v>
      </c>
      <c r="X12" s="13">
        <v>0.37370890857920003</v>
      </c>
      <c r="Y12" s="13">
        <v>0.3131527095801</v>
      </c>
      <c r="Z12" s="13">
        <v>0.26873421909560002</v>
      </c>
      <c r="AA12" s="13">
        <v>1</v>
      </c>
      <c r="AB12" s="13">
        <v>0.29991371515659998</v>
      </c>
      <c r="AC12" s="13">
        <v>0.3425226213616</v>
      </c>
      <c r="AD12" s="13">
        <v>0.44639340940490002</v>
      </c>
      <c r="AE12" s="13">
        <v>0.29298957437430001</v>
      </c>
      <c r="AF12" s="13">
        <v>0.42008721514090003</v>
      </c>
      <c r="AG12" s="13">
        <v>0.77714471447700006</v>
      </c>
      <c r="AH12" s="13">
        <v>0.78515954728589998</v>
      </c>
      <c r="AI12" s="13">
        <v>0.33918778299399999</v>
      </c>
      <c r="AJ12" s="13">
        <v>0</v>
      </c>
      <c r="AK12" s="13">
        <v>0.32953010707370001</v>
      </c>
      <c r="AL12" s="13"/>
      <c r="AM12" s="13">
        <v>0.49020488394490003</v>
      </c>
      <c r="AN12" s="13">
        <v>0.43041808390690001</v>
      </c>
      <c r="AO12" s="13">
        <v>0.33841684769550001</v>
      </c>
      <c r="AP12" s="13">
        <v>0.24541835849800001</v>
      </c>
      <c r="AQ12" s="13">
        <v>0.454993550375</v>
      </c>
      <c r="AR12" s="9"/>
    </row>
    <row r="13" spans="1:44" x14ac:dyDescent="0.2">
      <c r="A13" s="21"/>
      <c r="B13" s="21"/>
      <c r="C13" s="14">
        <v>174</v>
      </c>
      <c r="D13" s="14">
        <v>0</v>
      </c>
      <c r="E13" s="14">
        <v>0</v>
      </c>
      <c r="F13" s="14">
        <v>174</v>
      </c>
      <c r="G13" s="14">
        <v>0</v>
      </c>
      <c r="H13" s="14">
        <v>34</v>
      </c>
      <c r="I13" s="14">
        <v>35</v>
      </c>
      <c r="J13" s="14">
        <v>26</v>
      </c>
      <c r="K13" s="14">
        <v>32</v>
      </c>
      <c r="L13" s="14">
        <v>45</v>
      </c>
      <c r="M13" s="14">
        <v>102</v>
      </c>
      <c r="N13" s="14">
        <v>70</v>
      </c>
      <c r="O13" s="14">
        <v>40</v>
      </c>
      <c r="P13" s="14">
        <v>17</v>
      </c>
      <c r="Q13" s="14">
        <v>22</v>
      </c>
      <c r="R13" s="14">
        <v>35</v>
      </c>
      <c r="S13" s="14">
        <v>14</v>
      </c>
      <c r="T13" s="14">
        <v>4</v>
      </c>
      <c r="U13" s="14">
        <v>13</v>
      </c>
      <c r="V13" s="14">
        <v>43</v>
      </c>
      <c r="W13" s="14">
        <v>63</v>
      </c>
      <c r="X13" s="14">
        <v>31</v>
      </c>
      <c r="Y13" s="14">
        <v>25</v>
      </c>
      <c r="Z13" s="14">
        <v>7</v>
      </c>
      <c r="AA13" s="14">
        <v>5</v>
      </c>
      <c r="AB13" s="14">
        <v>82</v>
      </c>
      <c r="AC13" s="14">
        <v>15</v>
      </c>
      <c r="AD13" s="14">
        <v>6</v>
      </c>
      <c r="AE13" s="14">
        <v>6</v>
      </c>
      <c r="AF13" s="14">
        <v>12</v>
      </c>
      <c r="AG13" s="14">
        <v>8</v>
      </c>
      <c r="AH13" s="14">
        <v>8</v>
      </c>
      <c r="AI13" s="14">
        <v>2</v>
      </c>
      <c r="AJ13" s="14">
        <v>0</v>
      </c>
      <c r="AK13" s="14">
        <v>32</v>
      </c>
      <c r="AL13" s="14">
        <v>0</v>
      </c>
      <c r="AM13" s="14">
        <v>15</v>
      </c>
      <c r="AN13" s="14">
        <v>45</v>
      </c>
      <c r="AO13" s="14">
        <v>71</v>
      </c>
      <c r="AP13" s="14">
        <v>38</v>
      </c>
      <c r="AQ13" s="14">
        <v>5</v>
      </c>
      <c r="AR13" s="9"/>
    </row>
    <row r="14" spans="1:44" x14ac:dyDescent="0.2">
      <c r="A14" s="21"/>
      <c r="B14" s="21"/>
      <c r="C14" s="15" t="s">
        <v>111</v>
      </c>
      <c r="D14" s="15" t="s">
        <v>111</v>
      </c>
      <c r="E14" s="15" t="s">
        <v>111</v>
      </c>
      <c r="F14" s="15" t="s">
        <v>111</v>
      </c>
      <c r="G14" s="15" t="s">
        <v>111</v>
      </c>
      <c r="H14" s="16" t="s">
        <v>144</v>
      </c>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6" t="s">
        <v>112</v>
      </c>
      <c r="AH14" s="15"/>
      <c r="AI14" s="15"/>
      <c r="AJ14" s="15"/>
      <c r="AK14" s="15"/>
      <c r="AL14" s="15" t="s">
        <v>111</v>
      </c>
      <c r="AM14" s="15"/>
      <c r="AN14" s="16" t="s">
        <v>144</v>
      </c>
      <c r="AO14" s="15"/>
      <c r="AP14" s="15"/>
      <c r="AQ14" s="15"/>
      <c r="AR14" s="9"/>
    </row>
    <row r="15" spans="1:44" x14ac:dyDescent="0.2">
      <c r="A15" s="23"/>
      <c r="B15" s="20" t="s">
        <v>195</v>
      </c>
      <c r="C15" s="13">
        <v>0.1724997202321</v>
      </c>
      <c r="D15" s="13"/>
      <c r="E15" s="13"/>
      <c r="F15" s="13">
        <v>0.1724997202321</v>
      </c>
      <c r="G15" s="13"/>
      <c r="H15" s="13">
        <v>0.22298885253209999</v>
      </c>
      <c r="I15" s="13">
        <v>0.20592383936040001</v>
      </c>
      <c r="J15" s="13">
        <v>0.21369126017029999</v>
      </c>
      <c r="K15" s="13">
        <v>9.8830926887730014E-2</v>
      </c>
      <c r="L15" s="13">
        <v>0.1407715142239</v>
      </c>
      <c r="M15" s="13">
        <v>0.15337283562859999</v>
      </c>
      <c r="N15" s="13">
        <v>0.19388799597529999</v>
      </c>
      <c r="O15" s="13">
        <v>7.3292927522940005E-2</v>
      </c>
      <c r="P15" s="13">
        <v>5.4110515888309993E-2</v>
      </c>
      <c r="Q15" s="13">
        <v>6.249836666637E-2</v>
      </c>
      <c r="R15" s="13">
        <v>0.28330067366950001</v>
      </c>
      <c r="S15" s="13">
        <v>0.37944897313159998</v>
      </c>
      <c r="T15" s="13">
        <v>0.10934757463729999</v>
      </c>
      <c r="U15" s="13">
        <v>0.43430497395540002</v>
      </c>
      <c r="V15" s="13">
        <v>8.4747484335369994E-2</v>
      </c>
      <c r="W15" s="13">
        <v>7.9121099180690005E-2</v>
      </c>
      <c r="X15" s="13">
        <v>0.27541709798519998</v>
      </c>
      <c r="Y15" s="13">
        <v>0.34771052856919998</v>
      </c>
      <c r="Z15" s="13">
        <v>0.43865222615639998</v>
      </c>
      <c r="AA15" s="13">
        <v>0</v>
      </c>
      <c r="AB15" s="13">
        <v>0.14904799641159999</v>
      </c>
      <c r="AC15" s="13">
        <v>0.1860663651675</v>
      </c>
      <c r="AD15" s="13">
        <v>0.23756927881279999</v>
      </c>
      <c r="AE15" s="13">
        <v>0.2751821697895</v>
      </c>
      <c r="AF15" s="13">
        <v>0.1871730107183</v>
      </c>
      <c r="AG15" s="13">
        <v>0.12534684703939999</v>
      </c>
      <c r="AH15" s="13">
        <v>0</v>
      </c>
      <c r="AI15" s="13">
        <v>0</v>
      </c>
      <c r="AJ15" s="13">
        <v>0.55189043771830004</v>
      </c>
      <c r="AK15" s="13">
        <v>0.22802145567670001</v>
      </c>
      <c r="AL15" s="13"/>
      <c r="AM15" s="13">
        <v>2.9420707580899999E-2</v>
      </c>
      <c r="AN15" s="13">
        <v>0.14629793912370001</v>
      </c>
      <c r="AO15" s="13">
        <v>0.2006023609367</v>
      </c>
      <c r="AP15" s="13">
        <v>0.19684390531199999</v>
      </c>
      <c r="AQ15" s="13">
        <v>0</v>
      </c>
      <c r="AR15" s="9"/>
    </row>
    <row r="16" spans="1:44" x14ac:dyDescent="0.2">
      <c r="A16" s="21"/>
      <c r="B16" s="21"/>
      <c r="C16" s="14">
        <v>97</v>
      </c>
      <c r="D16" s="14">
        <v>0</v>
      </c>
      <c r="E16" s="14">
        <v>0</v>
      </c>
      <c r="F16" s="14">
        <v>97</v>
      </c>
      <c r="G16" s="14">
        <v>0</v>
      </c>
      <c r="H16" s="14">
        <v>15</v>
      </c>
      <c r="I16" s="14">
        <v>20</v>
      </c>
      <c r="J16" s="14">
        <v>19</v>
      </c>
      <c r="K16" s="14">
        <v>13</v>
      </c>
      <c r="L16" s="14">
        <v>27</v>
      </c>
      <c r="M16" s="14">
        <v>54</v>
      </c>
      <c r="N16" s="14">
        <v>40</v>
      </c>
      <c r="O16" s="14">
        <v>10</v>
      </c>
      <c r="P16" s="14">
        <v>4</v>
      </c>
      <c r="Q16" s="14">
        <v>6</v>
      </c>
      <c r="R16" s="14">
        <v>21</v>
      </c>
      <c r="S16" s="14">
        <v>21</v>
      </c>
      <c r="T16" s="14">
        <v>2</v>
      </c>
      <c r="U16" s="14">
        <v>23</v>
      </c>
      <c r="V16" s="14">
        <v>10</v>
      </c>
      <c r="W16" s="14">
        <v>18</v>
      </c>
      <c r="X16" s="14">
        <v>24</v>
      </c>
      <c r="Y16" s="14">
        <v>30</v>
      </c>
      <c r="Z16" s="14">
        <v>14</v>
      </c>
      <c r="AA16" s="14">
        <v>0</v>
      </c>
      <c r="AB16" s="14">
        <v>44</v>
      </c>
      <c r="AC16" s="14">
        <v>9</v>
      </c>
      <c r="AD16" s="14">
        <v>3</v>
      </c>
      <c r="AE16" s="14">
        <v>4</v>
      </c>
      <c r="AF16" s="14">
        <v>6</v>
      </c>
      <c r="AG16" s="14">
        <v>2</v>
      </c>
      <c r="AH16" s="14">
        <v>0</v>
      </c>
      <c r="AI16" s="14">
        <v>0</v>
      </c>
      <c r="AJ16" s="14">
        <v>1</v>
      </c>
      <c r="AK16" s="14">
        <v>27</v>
      </c>
      <c r="AL16" s="14">
        <v>0</v>
      </c>
      <c r="AM16" s="14">
        <v>1</v>
      </c>
      <c r="AN16" s="14">
        <v>16</v>
      </c>
      <c r="AO16" s="14">
        <v>45</v>
      </c>
      <c r="AP16" s="14">
        <v>34</v>
      </c>
      <c r="AQ16" s="14">
        <v>0</v>
      </c>
      <c r="AR16" s="9"/>
    </row>
    <row r="17" spans="1:44" x14ac:dyDescent="0.2">
      <c r="A17" s="21"/>
      <c r="B17" s="21"/>
      <c r="C17" s="15" t="s">
        <v>111</v>
      </c>
      <c r="D17" s="15" t="s">
        <v>111</v>
      </c>
      <c r="E17" s="15" t="s">
        <v>111</v>
      </c>
      <c r="F17" s="15" t="s">
        <v>111</v>
      </c>
      <c r="G17" s="15" t="s">
        <v>111</v>
      </c>
      <c r="H17" s="15"/>
      <c r="I17" s="15"/>
      <c r="J17" s="15"/>
      <c r="K17" s="15"/>
      <c r="L17" s="15"/>
      <c r="M17" s="15"/>
      <c r="N17" s="15"/>
      <c r="O17" s="15"/>
      <c r="P17" s="15"/>
      <c r="Q17" s="15"/>
      <c r="R17" s="16" t="s">
        <v>230</v>
      </c>
      <c r="S17" s="16" t="s">
        <v>126</v>
      </c>
      <c r="T17" s="15"/>
      <c r="U17" s="16" t="s">
        <v>126</v>
      </c>
      <c r="V17" s="15"/>
      <c r="W17" s="15"/>
      <c r="X17" s="16" t="s">
        <v>149</v>
      </c>
      <c r="Y17" s="16" t="s">
        <v>149</v>
      </c>
      <c r="Z17" s="16" t="s">
        <v>129</v>
      </c>
      <c r="AA17" s="15"/>
      <c r="AB17" s="15"/>
      <c r="AC17" s="15"/>
      <c r="AD17" s="15"/>
      <c r="AE17" s="15"/>
      <c r="AF17" s="15"/>
      <c r="AG17" s="15"/>
      <c r="AH17" s="15"/>
      <c r="AI17" s="15"/>
      <c r="AJ17" s="15"/>
      <c r="AK17" s="15"/>
      <c r="AL17" s="15" t="s">
        <v>111</v>
      </c>
      <c r="AM17" s="15"/>
      <c r="AN17" s="15"/>
      <c r="AO17" s="15"/>
      <c r="AP17" s="15"/>
      <c r="AQ17" s="15"/>
      <c r="AR17" s="9"/>
    </row>
    <row r="18" spans="1:44" x14ac:dyDescent="0.2">
      <c r="A18" s="23"/>
      <c r="B18" s="20" t="s">
        <v>199</v>
      </c>
      <c r="C18" s="13">
        <v>8.8387554278520006E-2</v>
      </c>
      <c r="D18" s="13"/>
      <c r="E18" s="13"/>
      <c r="F18" s="13">
        <v>8.8387554278520006E-2</v>
      </c>
      <c r="G18" s="13"/>
      <c r="H18" s="13">
        <v>9.6910670914610003E-2</v>
      </c>
      <c r="I18" s="13">
        <v>9.1908328533780004E-2</v>
      </c>
      <c r="J18" s="13">
        <v>5.1705427613130003E-2</v>
      </c>
      <c r="K18" s="13">
        <v>0.1552994929206</v>
      </c>
      <c r="L18" s="13">
        <v>7.6784250528579998E-2</v>
      </c>
      <c r="M18" s="13">
        <v>8.7167556776610006E-2</v>
      </c>
      <c r="N18" s="13">
        <v>8.9382248262970004E-2</v>
      </c>
      <c r="O18" s="13">
        <v>5.3140623812069999E-2</v>
      </c>
      <c r="P18" s="13">
        <v>2.689756754422E-2</v>
      </c>
      <c r="Q18" s="13">
        <v>5.5389538799739998E-2</v>
      </c>
      <c r="R18" s="13">
        <v>6.0218221692990001E-2</v>
      </c>
      <c r="S18" s="13">
        <v>0.18405945578979999</v>
      </c>
      <c r="T18" s="13">
        <v>0.30595714255310003</v>
      </c>
      <c r="U18" s="13">
        <v>0.24286562793489999</v>
      </c>
      <c r="V18" s="13">
        <v>8.3067176726029993E-2</v>
      </c>
      <c r="W18" s="13">
        <v>2.680059810563E-2</v>
      </c>
      <c r="X18" s="13">
        <v>5.9100883978970002E-2</v>
      </c>
      <c r="Y18" s="13">
        <v>0.22823184998400001</v>
      </c>
      <c r="Z18" s="13">
        <v>0.25241839369039998</v>
      </c>
      <c r="AA18" s="13">
        <v>0</v>
      </c>
      <c r="AB18" s="13">
        <v>2.2575323890659998E-2</v>
      </c>
      <c r="AC18" s="13">
        <v>0.13742901650629999</v>
      </c>
      <c r="AD18" s="13">
        <v>8.2151441182050006E-2</v>
      </c>
      <c r="AE18" s="13">
        <v>0.23581852681230001</v>
      </c>
      <c r="AF18" s="13">
        <v>0.20369571006350001</v>
      </c>
      <c r="AG18" s="13">
        <v>3.4391808820109997E-2</v>
      </c>
      <c r="AH18" s="13">
        <v>0.21484045271409999</v>
      </c>
      <c r="AI18" s="13">
        <v>0.42231484805539998</v>
      </c>
      <c r="AJ18" s="13">
        <v>0.44810956228170001</v>
      </c>
      <c r="AK18" s="13">
        <v>0.19542473733480001</v>
      </c>
      <c r="AL18" s="13"/>
      <c r="AM18" s="13">
        <v>0.1378550689734</v>
      </c>
      <c r="AN18" s="13">
        <v>9.3929079628170001E-2</v>
      </c>
      <c r="AO18" s="13">
        <v>8.7361736749480001E-2</v>
      </c>
      <c r="AP18" s="13">
        <v>7.3337082269079992E-2</v>
      </c>
      <c r="AQ18" s="13">
        <v>0.16947942575079999</v>
      </c>
      <c r="AR18" s="9"/>
    </row>
    <row r="19" spans="1:44" x14ac:dyDescent="0.2">
      <c r="A19" s="21"/>
      <c r="B19" s="21"/>
      <c r="C19" s="14">
        <v>55</v>
      </c>
      <c r="D19" s="14">
        <v>0</v>
      </c>
      <c r="E19" s="14">
        <v>0</v>
      </c>
      <c r="F19" s="14">
        <v>55</v>
      </c>
      <c r="G19" s="14">
        <v>0</v>
      </c>
      <c r="H19" s="14">
        <v>9</v>
      </c>
      <c r="I19" s="14">
        <v>8</v>
      </c>
      <c r="J19" s="14">
        <v>6</v>
      </c>
      <c r="K19" s="14">
        <v>18</v>
      </c>
      <c r="L19" s="14">
        <v>14</v>
      </c>
      <c r="M19" s="14">
        <v>30</v>
      </c>
      <c r="N19" s="14">
        <v>23</v>
      </c>
      <c r="O19" s="14">
        <v>8</v>
      </c>
      <c r="P19" s="14">
        <v>2</v>
      </c>
      <c r="Q19" s="14">
        <v>4</v>
      </c>
      <c r="R19" s="14">
        <v>5</v>
      </c>
      <c r="S19" s="14">
        <v>10</v>
      </c>
      <c r="T19" s="14">
        <v>4</v>
      </c>
      <c r="U19" s="14">
        <v>18</v>
      </c>
      <c r="V19" s="14">
        <v>12</v>
      </c>
      <c r="W19" s="14">
        <v>6</v>
      </c>
      <c r="X19" s="14">
        <v>6</v>
      </c>
      <c r="Y19" s="14">
        <v>20</v>
      </c>
      <c r="Z19" s="14">
        <v>11</v>
      </c>
      <c r="AA19" s="14">
        <v>0</v>
      </c>
      <c r="AB19" s="14">
        <v>8</v>
      </c>
      <c r="AC19" s="14">
        <v>7</v>
      </c>
      <c r="AD19" s="14">
        <v>1</v>
      </c>
      <c r="AE19" s="14">
        <v>5</v>
      </c>
      <c r="AF19" s="14">
        <v>8</v>
      </c>
      <c r="AG19" s="14">
        <v>1</v>
      </c>
      <c r="AH19" s="14">
        <v>1</v>
      </c>
      <c r="AI19" s="14">
        <v>3</v>
      </c>
      <c r="AJ19" s="14">
        <v>1</v>
      </c>
      <c r="AK19" s="14">
        <v>20</v>
      </c>
      <c r="AL19" s="14">
        <v>0</v>
      </c>
      <c r="AM19" s="14">
        <v>4</v>
      </c>
      <c r="AN19" s="14">
        <v>13</v>
      </c>
      <c r="AO19" s="14">
        <v>21</v>
      </c>
      <c r="AP19" s="14">
        <v>14</v>
      </c>
      <c r="AQ19" s="14">
        <v>3</v>
      </c>
      <c r="AR19" s="9"/>
    </row>
    <row r="20" spans="1:44" x14ac:dyDescent="0.2">
      <c r="A20" s="21"/>
      <c r="B20" s="21"/>
      <c r="C20" s="15" t="s">
        <v>111</v>
      </c>
      <c r="D20" s="15" t="s">
        <v>111</v>
      </c>
      <c r="E20" s="15" t="s">
        <v>111</v>
      </c>
      <c r="F20" s="15" t="s">
        <v>111</v>
      </c>
      <c r="G20" s="15" t="s">
        <v>111</v>
      </c>
      <c r="H20" s="15"/>
      <c r="I20" s="15"/>
      <c r="J20" s="15"/>
      <c r="K20" s="15"/>
      <c r="L20" s="15"/>
      <c r="M20" s="15"/>
      <c r="N20" s="15"/>
      <c r="O20" s="15"/>
      <c r="P20" s="15"/>
      <c r="Q20" s="15"/>
      <c r="R20" s="15"/>
      <c r="S20" s="15"/>
      <c r="T20" s="16" t="s">
        <v>138</v>
      </c>
      <c r="U20" s="16" t="s">
        <v>228</v>
      </c>
      <c r="V20" s="15"/>
      <c r="W20" s="15"/>
      <c r="X20" s="15"/>
      <c r="Y20" s="16" t="s">
        <v>219</v>
      </c>
      <c r="Z20" s="16" t="s">
        <v>219</v>
      </c>
      <c r="AA20" s="15"/>
      <c r="AB20" s="15"/>
      <c r="AC20" s="16" t="s">
        <v>112</v>
      </c>
      <c r="AD20" s="15"/>
      <c r="AE20" s="16" t="s">
        <v>113</v>
      </c>
      <c r="AF20" s="16" t="s">
        <v>113</v>
      </c>
      <c r="AG20" s="15"/>
      <c r="AH20" s="15"/>
      <c r="AI20" s="16" t="s">
        <v>113</v>
      </c>
      <c r="AJ20" s="16" t="s">
        <v>112</v>
      </c>
      <c r="AK20" s="16" t="s">
        <v>113</v>
      </c>
      <c r="AL20" s="15" t="s">
        <v>111</v>
      </c>
      <c r="AM20" s="15"/>
      <c r="AN20" s="15"/>
      <c r="AO20" s="15"/>
      <c r="AP20" s="15"/>
      <c r="AQ20" s="15"/>
      <c r="AR20" s="9"/>
    </row>
    <row r="21" spans="1:44" x14ac:dyDescent="0.2">
      <c r="A21" s="23"/>
      <c r="B21" s="20" t="s">
        <v>50</v>
      </c>
      <c r="C21" s="13">
        <v>1</v>
      </c>
      <c r="D21" s="13"/>
      <c r="E21" s="13"/>
      <c r="F21" s="13">
        <v>1</v>
      </c>
      <c r="G21" s="13"/>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c r="AM21" s="13">
        <v>1</v>
      </c>
      <c r="AN21" s="13">
        <v>1</v>
      </c>
      <c r="AO21" s="13">
        <v>1</v>
      </c>
      <c r="AP21" s="13">
        <v>1</v>
      </c>
      <c r="AQ21" s="13">
        <v>1</v>
      </c>
      <c r="AR21" s="9"/>
    </row>
    <row r="22" spans="1:44" x14ac:dyDescent="0.2">
      <c r="A22" s="21"/>
      <c r="B22" s="21"/>
      <c r="C22" s="14">
        <v>567</v>
      </c>
      <c r="D22" s="14">
        <v>0</v>
      </c>
      <c r="E22" s="14">
        <v>0</v>
      </c>
      <c r="F22" s="14">
        <v>567</v>
      </c>
      <c r="G22" s="14">
        <v>0</v>
      </c>
      <c r="H22" s="14">
        <v>70</v>
      </c>
      <c r="I22" s="14">
        <v>99</v>
      </c>
      <c r="J22" s="14">
        <v>90</v>
      </c>
      <c r="K22" s="14">
        <v>111</v>
      </c>
      <c r="L22" s="14">
        <v>179</v>
      </c>
      <c r="M22" s="14">
        <v>333</v>
      </c>
      <c r="N22" s="14">
        <v>212</v>
      </c>
      <c r="O22" s="14">
        <v>147</v>
      </c>
      <c r="P22" s="14">
        <v>77</v>
      </c>
      <c r="Q22" s="14">
        <v>70</v>
      </c>
      <c r="R22" s="14">
        <v>82</v>
      </c>
      <c r="S22" s="14">
        <v>52</v>
      </c>
      <c r="T22" s="14">
        <v>12</v>
      </c>
      <c r="U22" s="14">
        <v>61</v>
      </c>
      <c r="V22" s="14">
        <v>141</v>
      </c>
      <c r="W22" s="14">
        <v>205</v>
      </c>
      <c r="X22" s="14">
        <v>89</v>
      </c>
      <c r="Y22" s="14">
        <v>85</v>
      </c>
      <c r="Z22" s="14">
        <v>33</v>
      </c>
      <c r="AA22" s="14">
        <v>5</v>
      </c>
      <c r="AB22" s="14">
        <v>312</v>
      </c>
      <c r="AC22" s="14">
        <v>48</v>
      </c>
      <c r="AD22" s="14">
        <v>13</v>
      </c>
      <c r="AE22" s="14">
        <v>19</v>
      </c>
      <c r="AF22" s="14">
        <v>32</v>
      </c>
      <c r="AG22" s="14">
        <v>13</v>
      </c>
      <c r="AH22" s="14">
        <v>9</v>
      </c>
      <c r="AI22" s="14">
        <v>6</v>
      </c>
      <c r="AJ22" s="14">
        <v>2</v>
      </c>
      <c r="AK22" s="14">
        <v>105</v>
      </c>
      <c r="AL22" s="14">
        <v>0</v>
      </c>
      <c r="AM22" s="14">
        <v>29</v>
      </c>
      <c r="AN22" s="14">
        <v>113</v>
      </c>
      <c r="AO22" s="14">
        <v>233</v>
      </c>
      <c r="AP22" s="14">
        <v>168</v>
      </c>
      <c r="AQ22" s="14">
        <v>14</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294</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295</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296</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297</v>
      </c>
      <c r="B6" s="20" t="s">
        <v>182</v>
      </c>
      <c r="C6" s="13">
        <v>0.2144609484893</v>
      </c>
      <c r="D6" s="13"/>
      <c r="E6" s="13"/>
      <c r="F6" s="13"/>
      <c r="G6" s="13">
        <v>0.2144609484893</v>
      </c>
      <c r="H6" s="13">
        <v>0.2726748512744</v>
      </c>
      <c r="I6" s="13">
        <v>0.28347823467450001</v>
      </c>
      <c r="J6" s="13">
        <v>0.1363930013172</v>
      </c>
      <c r="K6" s="13">
        <v>0.23872775023369999</v>
      </c>
      <c r="L6" s="13">
        <v>0.13018416452029999</v>
      </c>
      <c r="M6" s="13">
        <v>0.1952757420566</v>
      </c>
      <c r="N6" s="13">
        <v>0.21493123196639999</v>
      </c>
      <c r="O6" s="13">
        <v>3.0394255766779999E-2</v>
      </c>
      <c r="P6" s="13">
        <v>0.1178010514359</v>
      </c>
      <c r="Q6" s="13">
        <v>0.1203315596682</v>
      </c>
      <c r="R6" s="13">
        <v>0.2179195696838</v>
      </c>
      <c r="S6" s="13">
        <v>0.3246091205328</v>
      </c>
      <c r="T6" s="13">
        <v>0.67263585720230001</v>
      </c>
      <c r="U6" s="13">
        <v>0.50539371477860007</v>
      </c>
      <c r="V6" s="13">
        <v>3.598499304931E-2</v>
      </c>
      <c r="W6" s="13">
        <v>8.1875610648289993E-2</v>
      </c>
      <c r="X6" s="13">
        <v>0.30568124292959997</v>
      </c>
      <c r="Y6" s="13">
        <v>0.33872523348040001</v>
      </c>
      <c r="Z6" s="13">
        <v>0.5546311472687</v>
      </c>
      <c r="AA6" s="13">
        <v>0.14072947478270001</v>
      </c>
      <c r="AB6" s="13">
        <v>0.17602058570269999</v>
      </c>
      <c r="AC6" s="13">
        <v>9.7434615336230004E-2</v>
      </c>
      <c r="AD6" s="13">
        <v>0.38859517126260001</v>
      </c>
      <c r="AE6" s="13">
        <v>8.4775728962929994E-2</v>
      </c>
      <c r="AF6" s="13">
        <v>0.17800802765609999</v>
      </c>
      <c r="AG6" s="13">
        <v>3.5649746893979997E-2</v>
      </c>
      <c r="AH6" s="13">
        <v>0.119567584139</v>
      </c>
      <c r="AI6" s="13">
        <v>1</v>
      </c>
      <c r="AJ6" s="13">
        <v>0</v>
      </c>
      <c r="AK6" s="13">
        <v>0.34647835208540001</v>
      </c>
      <c r="AL6" s="13">
        <v>0</v>
      </c>
      <c r="AM6" s="13">
        <v>0.19766464320960001</v>
      </c>
      <c r="AN6" s="13">
        <v>0.13465920102519999</v>
      </c>
      <c r="AO6" s="13">
        <v>0.21357353023690001</v>
      </c>
      <c r="AP6" s="13">
        <v>0.27833753036710002</v>
      </c>
      <c r="AQ6" s="13">
        <v>0.1429975773064</v>
      </c>
      <c r="AR6" s="9"/>
    </row>
    <row r="7" spans="1:44" x14ac:dyDescent="0.2">
      <c r="A7" s="21"/>
      <c r="B7" s="21"/>
      <c r="C7" s="14">
        <v>149</v>
      </c>
      <c r="D7" s="14">
        <v>0</v>
      </c>
      <c r="E7" s="14">
        <v>0</v>
      </c>
      <c r="F7" s="14">
        <v>0</v>
      </c>
      <c r="G7" s="14">
        <v>149</v>
      </c>
      <c r="H7" s="14">
        <v>31</v>
      </c>
      <c r="I7" s="14">
        <v>31</v>
      </c>
      <c r="J7" s="14">
        <v>17</v>
      </c>
      <c r="K7" s="14">
        <v>35</v>
      </c>
      <c r="L7" s="14">
        <v>22</v>
      </c>
      <c r="M7" s="14">
        <v>78</v>
      </c>
      <c r="N7" s="14">
        <v>56</v>
      </c>
      <c r="O7" s="14">
        <v>4</v>
      </c>
      <c r="P7" s="14">
        <v>7</v>
      </c>
      <c r="Q7" s="14">
        <v>11</v>
      </c>
      <c r="R7" s="14">
        <v>22</v>
      </c>
      <c r="S7" s="14">
        <v>29</v>
      </c>
      <c r="T7" s="14">
        <v>25</v>
      </c>
      <c r="U7" s="14">
        <v>46</v>
      </c>
      <c r="V7" s="14">
        <v>5</v>
      </c>
      <c r="W7" s="14">
        <v>14</v>
      </c>
      <c r="X7" s="14">
        <v>38</v>
      </c>
      <c r="Y7" s="14">
        <v>41</v>
      </c>
      <c r="Z7" s="14">
        <v>37</v>
      </c>
      <c r="AA7" s="14">
        <v>1</v>
      </c>
      <c r="AB7" s="14">
        <v>55</v>
      </c>
      <c r="AC7" s="14">
        <v>4</v>
      </c>
      <c r="AD7" s="14">
        <v>4</v>
      </c>
      <c r="AE7" s="14">
        <v>2</v>
      </c>
      <c r="AF7" s="14">
        <v>13</v>
      </c>
      <c r="AG7" s="14">
        <v>1</v>
      </c>
      <c r="AH7" s="14">
        <v>1</v>
      </c>
      <c r="AI7" s="14">
        <v>2</v>
      </c>
      <c r="AJ7" s="14">
        <v>0</v>
      </c>
      <c r="AK7" s="14">
        <v>67</v>
      </c>
      <c r="AL7" s="14">
        <v>0</v>
      </c>
      <c r="AM7" s="14">
        <v>5</v>
      </c>
      <c r="AN7" s="14">
        <v>19</v>
      </c>
      <c r="AO7" s="14">
        <v>60</v>
      </c>
      <c r="AP7" s="14">
        <v>44</v>
      </c>
      <c r="AQ7" s="14">
        <v>8</v>
      </c>
      <c r="AR7" s="9"/>
    </row>
    <row r="8" spans="1:44" x14ac:dyDescent="0.2">
      <c r="A8" s="21"/>
      <c r="B8" s="21"/>
      <c r="C8" s="15" t="s">
        <v>111</v>
      </c>
      <c r="D8" s="15" t="s">
        <v>111</v>
      </c>
      <c r="E8" s="15" t="s">
        <v>111</v>
      </c>
      <c r="F8" s="15" t="s">
        <v>111</v>
      </c>
      <c r="G8" s="15" t="s">
        <v>111</v>
      </c>
      <c r="H8" s="15"/>
      <c r="I8" s="16" t="s">
        <v>144</v>
      </c>
      <c r="J8" s="15"/>
      <c r="K8" s="15"/>
      <c r="L8" s="15"/>
      <c r="M8" s="15"/>
      <c r="N8" s="15"/>
      <c r="O8" s="15"/>
      <c r="P8" s="15"/>
      <c r="Q8" s="15"/>
      <c r="R8" s="16" t="s">
        <v>113</v>
      </c>
      <c r="S8" s="16" t="s">
        <v>113</v>
      </c>
      <c r="T8" s="16" t="s">
        <v>161</v>
      </c>
      <c r="U8" s="16" t="s">
        <v>128</v>
      </c>
      <c r="V8" s="15"/>
      <c r="W8" s="15"/>
      <c r="X8" s="16" t="s">
        <v>129</v>
      </c>
      <c r="Y8" s="16" t="s">
        <v>129</v>
      </c>
      <c r="Z8" s="16" t="s">
        <v>129</v>
      </c>
      <c r="AA8" s="15"/>
      <c r="AB8" s="15"/>
      <c r="AC8" s="15"/>
      <c r="AD8" s="15"/>
      <c r="AE8" s="15"/>
      <c r="AF8" s="15"/>
      <c r="AG8" s="15"/>
      <c r="AH8" s="15"/>
      <c r="AI8" s="16" t="s">
        <v>298</v>
      </c>
      <c r="AJ8" s="15" t="s">
        <v>111</v>
      </c>
      <c r="AK8" s="16" t="s">
        <v>299</v>
      </c>
      <c r="AL8" s="15"/>
      <c r="AM8" s="15"/>
      <c r="AN8" s="15"/>
      <c r="AO8" s="15"/>
      <c r="AP8" s="15"/>
      <c r="AQ8" s="15"/>
      <c r="AR8" s="9"/>
    </row>
    <row r="9" spans="1:44" x14ac:dyDescent="0.2">
      <c r="A9" s="23"/>
      <c r="B9" s="20" t="s">
        <v>187</v>
      </c>
      <c r="C9" s="13">
        <v>0.23964867877980001</v>
      </c>
      <c r="D9" s="13"/>
      <c r="E9" s="13"/>
      <c r="F9" s="13"/>
      <c r="G9" s="13">
        <v>0.23964867877980001</v>
      </c>
      <c r="H9" s="13">
        <v>0.25680441342510002</v>
      </c>
      <c r="I9" s="13">
        <v>0.23477232990829999</v>
      </c>
      <c r="J9" s="13">
        <v>0.28766274876960002</v>
      </c>
      <c r="K9" s="13">
        <v>0.30816975568979998</v>
      </c>
      <c r="L9" s="13">
        <v>0.1380482285331</v>
      </c>
      <c r="M9" s="13">
        <v>0.22437018017220001</v>
      </c>
      <c r="N9" s="13">
        <v>0.25863538973799999</v>
      </c>
      <c r="O9" s="13">
        <v>7.6751230217409996E-2</v>
      </c>
      <c r="P9" s="13">
        <v>0.13633601620640001</v>
      </c>
      <c r="Q9" s="13">
        <v>0.12827805921220001</v>
      </c>
      <c r="R9" s="13">
        <v>0.37686854382870011</v>
      </c>
      <c r="S9" s="13">
        <v>0.37552794576479998</v>
      </c>
      <c r="T9" s="13">
        <v>0.23017283458240001</v>
      </c>
      <c r="U9" s="13">
        <v>0.40564876814</v>
      </c>
      <c r="V9" s="13">
        <v>8.2206645346760004E-2</v>
      </c>
      <c r="W9" s="13">
        <v>0.1889898731538</v>
      </c>
      <c r="X9" s="13">
        <v>0.2845599343945</v>
      </c>
      <c r="Y9" s="13">
        <v>0.42159883190960001</v>
      </c>
      <c r="Z9" s="13">
        <v>0.34501385699399989</v>
      </c>
      <c r="AA9" s="13">
        <v>0.19099747251349999</v>
      </c>
      <c r="AB9" s="13">
        <v>0.17794700970319999</v>
      </c>
      <c r="AC9" s="13">
        <v>0.25864170054660002</v>
      </c>
      <c r="AD9" s="13">
        <v>5.1396936576130002E-2</v>
      </c>
      <c r="AE9" s="13">
        <v>0.18215859921479999</v>
      </c>
      <c r="AF9" s="13">
        <v>0.13165545605859999</v>
      </c>
      <c r="AG9" s="13">
        <v>0.63276024746839998</v>
      </c>
      <c r="AH9" s="13">
        <v>0.15342197394689999</v>
      </c>
      <c r="AI9" s="13">
        <v>0</v>
      </c>
      <c r="AJ9" s="13">
        <v>0</v>
      </c>
      <c r="AK9" s="13">
        <v>0.35763981624219998</v>
      </c>
      <c r="AL9" s="13">
        <v>0</v>
      </c>
      <c r="AM9" s="13">
        <v>0.1042190970318</v>
      </c>
      <c r="AN9" s="13">
        <v>0.2198004598138</v>
      </c>
      <c r="AO9" s="13">
        <v>0.30486451906529999</v>
      </c>
      <c r="AP9" s="13">
        <v>0.1886216935095</v>
      </c>
      <c r="AQ9" s="13">
        <v>0.19841877327349999</v>
      </c>
      <c r="AR9" s="9"/>
    </row>
    <row r="10" spans="1:44" x14ac:dyDescent="0.2">
      <c r="A10" s="21"/>
      <c r="B10" s="21"/>
      <c r="C10" s="14">
        <v>148</v>
      </c>
      <c r="D10" s="14">
        <v>0</v>
      </c>
      <c r="E10" s="14">
        <v>0</v>
      </c>
      <c r="F10" s="14">
        <v>0</v>
      </c>
      <c r="G10" s="14">
        <v>148</v>
      </c>
      <c r="H10" s="14">
        <v>29</v>
      </c>
      <c r="I10" s="14">
        <v>23</v>
      </c>
      <c r="J10" s="14">
        <v>23</v>
      </c>
      <c r="K10" s="14">
        <v>42</v>
      </c>
      <c r="L10" s="14">
        <v>21</v>
      </c>
      <c r="M10" s="14">
        <v>82</v>
      </c>
      <c r="N10" s="14">
        <v>58</v>
      </c>
      <c r="O10" s="14">
        <v>10</v>
      </c>
      <c r="P10" s="14">
        <v>6</v>
      </c>
      <c r="Q10" s="14">
        <v>10</v>
      </c>
      <c r="R10" s="14">
        <v>39</v>
      </c>
      <c r="S10" s="14">
        <v>24</v>
      </c>
      <c r="T10" s="14">
        <v>8</v>
      </c>
      <c r="U10" s="14">
        <v>39</v>
      </c>
      <c r="V10" s="14">
        <v>10</v>
      </c>
      <c r="W10" s="14">
        <v>34</v>
      </c>
      <c r="X10" s="14">
        <v>28</v>
      </c>
      <c r="Y10" s="14">
        <v>42</v>
      </c>
      <c r="Z10" s="14">
        <v>25</v>
      </c>
      <c r="AA10" s="14">
        <v>1</v>
      </c>
      <c r="AB10" s="14">
        <v>39</v>
      </c>
      <c r="AC10" s="14">
        <v>16</v>
      </c>
      <c r="AD10" s="14">
        <v>1</v>
      </c>
      <c r="AE10" s="14">
        <v>4</v>
      </c>
      <c r="AF10" s="14">
        <v>8</v>
      </c>
      <c r="AG10" s="14">
        <v>11</v>
      </c>
      <c r="AH10" s="14">
        <v>1</v>
      </c>
      <c r="AI10" s="14">
        <v>0</v>
      </c>
      <c r="AJ10" s="14">
        <v>0</v>
      </c>
      <c r="AK10" s="14">
        <v>68</v>
      </c>
      <c r="AL10" s="14">
        <v>0</v>
      </c>
      <c r="AM10" s="14">
        <v>4</v>
      </c>
      <c r="AN10" s="14">
        <v>27</v>
      </c>
      <c r="AO10" s="14">
        <v>73</v>
      </c>
      <c r="AP10" s="14">
        <v>26</v>
      </c>
      <c r="AQ10" s="14">
        <v>10</v>
      </c>
      <c r="AR10" s="9"/>
    </row>
    <row r="11" spans="1:44" x14ac:dyDescent="0.2">
      <c r="A11" s="21"/>
      <c r="B11" s="21"/>
      <c r="C11" s="15" t="s">
        <v>111</v>
      </c>
      <c r="D11" s="15" t="s">
        <v>111</v>
      </c>
      <c r="E11" s="15" t="s">
        <v>111</v>
      </c>
      <c r="F11" s="15" t="s">
        <v>111</v>
      </c>
      <c r="G11" s="15" t="s">
        <v>111</v>
      </c>
      <c r="H11" s="15"/>
      <c r="I11" s="15"/>
      <c r="J11" s="15"/>
      <c r="K11" s="16" t="s">
        <v>144</v>
      </c>
      <c r="L11" s="15"/>
      <c r="M11" s="15"/>
      <c r="N11" s="15"/>
      <c r="O11" s="15"/>
      <c r="P11" s="15"/>
      <c r="Q11" s="15"/>
      <c r="R11" s="16" t="s">
        <v>200</v>
      </c>
      <c r="S11" s="16" t="s">
        <v>200</v>
      </c>
      <c r="T11" s="15"/>
      <c r="U11" s="16" t="s">
        <v>200</v>
      </c>
      <c r="V11" s="15"/>
      <c r="W11" s="15"/>
      <c r="X11" s="16" t="s">
        <v>112</v>
      </c>
      <c r="Y11" s="16" t="s">
        <v>130</v>
      </c>
      <c r="Z11" s="16" t="s">
        <v>113</v>
      </c>
      <c r="AA11" s="15"/>
      <c r="AB11" s="15"/>
      <c r="AC11" s="15"/>
      <c r="AD11" s="15"/>
      <c r="AE11" s="15"/>
      <c r="AF11" s="15"/>
      <c r="AG11" s="16" t="s">
        <v>300</v>
      </c>
      <c r="AH11" s="15"/>
      <c r="AI11" s="15"/>
      <c r="AJ11" s="15" t="s">
        <v>111</v>
      </c>
      <c r="AK11" s="16" t="s">
        <v>112</v>
      </c>
      <c r="AL11" s="15"/>
      <c r="AM11" s="15"/>
      <c r="AN11" s="15"/>
      <c r="AO11" s="15"/>
      <c r="AP11" s="15"/>
      <c r="AQ11" s="15"/>
      <c r="AR11" s="9"/>
    </row>
    <row r="12" spans="1:44" x14ac:dyDescent="0.2">
      <c r="A12" s="23"/>
      <c r="B12" s="20" t="s">
        <v>192</v>
      </c>
      <c r="C12" s="13">
        <v>0.14370641824710001</v>
      </c>
      <c r="D12" s="13"/>
      <c r="E12" s="13"/>
      <c r="F12" s="13"/>
      <c r="G12" s="13">
        <v>0.14370641824710001</v>
      </c>
      <c r="H12" s="13">
        <v>0.19668033286139999</v>
      </c>
      <c r="I12" s="13">
        <v>0.12663614823659999</v>
      </c>
      <c r="J12" s="13">
        <v>0.1102397177542</v>
      </c>
      <c r="K12" s="13">
        <v>0.10106140564219999</v>
      </c>
      <c r="L12" s="13">
        <v>0.17212996465979999</v>
      </c>
      <c r="M12" s="13">
        <v>0.15602234628610001</v>
      </c>
      <c r="N12" s="13">
        <v>0.13035459409710001</v>
      </c>
      <c r="O12" s="13">
        <v>0.14274950145189999</v>
      </c>
      <c r="P12" s="13">
        <v>0.1878071865874</v>
      </c>
      <c r="Q12" s="13">
        <v>0.25135764893669998</v>
      </c>
      <c r="R12" s="13">
        <v>0.1238109088122</v>
      </c>
      <c r="S12" s="13">
        <v>0.15720738918489999</v>
      </c>
      <c r="T12" s="13">
        <v>9.719130821529999E-2</v>
      </c>
      <c r="U12" s="13">
        <v>3.7730613929020003E-2</v>
      </c>
      <c r="V12" s="13">
        <v>0.1134162116712</v>
      </c>
      <c r="W12" s="13">
        <v>0.1787039336898</v>
      </c>
      <c r="X12" s="13">
        <v>0.19967506343470001</v>
      </c>
      <c r="Y12" s="13">
        <v>0.1120311386443</v>
      </c>
      <c r="Z12" s="13">
        <v>4.5767438565510001E-2</v>
      </c>
      <c r="AA12" s="13">
        <v>0.12600642855169999</v>
      </c>
      <c r="AB12" s="13">
        <v>0.16055085515180001</v>
      </c>
      <c r="AC12" s="13">
        <v>8.8577574355779995E-2</v>
      </c>
      <c r="AD12" s="13">
        <v>0</v>
      </c>
      <c r="AE12" s="13">
        <v>0.262492761214</v>
      </c>
      <c r="AF12" s="13">
        <v>0.24258103922230001</v>
      </c>
      <c r="AG12" s="13">
        <v>0.18367839630749999</v>
      </c>
      <c r="AH12" s="13">
        <v>0.1969657809739</v>
      </c>
      <c r="AI12" s="13">
        <v>0</v>
      </c>
      <c r="AJ12" s="13">
        <v>0</v>
      </c>
      <c r="AK12" s="13">
        <v>8.8430930048049999E-2</v>
      </c>
      <c r="AL12" s="13">
        <v>0.701775307146</v>
      </c>
      <c r="AM12" s="13">
        <v>0.2092907192099</v>
      </c>
      <c r="AN12" s="13">
        <v>0.19103242969020001</v>
      </c>
      <c r="AO12" s="13">
        <v>0.14542569075840001</v>
      </c>
      <c r="AP12" s="13">
        <v>0.10819903801069999</v>
      </c>
      <c r="AQ12" s="13">
        <v>4.1263343761340013E-2</v>
      </c>
      <c r="AR12" s="9"/>
    </row>
    <row r="13" spans="1:44" x14ac:dyDescent="0.2">
      <c r="A13" s="21"/>
      <c r="B13" s="21"/>
      <c r="C13" s="14">
        <v>73</v>
      </c>
      <c r="D13" s="14">
        <v>0</v>
      </c>
      <c r="E13" s="14">
        <v>0</v>
      </c>
      <c r="F13" s="14">
        <v>0</v>
      </c>
      <c r="G13" s="14">
        <v>73</v>
      </c>
      <c r="H13" s="14">
        <v>15</v>
      </c>
      <c r="I13" s="14">
        <v>13</v>
      </c>
      <c r="J13" s="14">
        <v>7</v>
      </c>
      <c r="K13" s="14">
        <v>8</v>
      </c>
      <c r="L13" s="14">
        <v>24</v>
      </c>
      <c r="M13" s="14">
        <v>45</v>
      </c>
      <c r="N13" s="14">
        <v>23</v>
      </c>
      <c r="O13" s="14">
        <v>14</v>
      </c>
      <c r="P13" s="14">
        <v>6</v>
      </c>
      <c r="Q13" s="14">
        <v>19</v>
      </c>
      <c r="R13" s="14">
        <v>14</v>
      </c>
      <c r="S13" s="14">
        <v>9</v>
      </c>
      <c r="T13" s="14">
        <v>3</v>
      </c>
      <c r="U13" s="14">
        <v>2</v>
      </c>
      <c r="V13" s="14">
        <v>16</v>
      </c>
      <c r="W13" s="14">
        <v>24</v>
      </c>
      <c r="X13" s="14">
        <v>16</v>
      </c>
      <c r="Y13" s="14">
        <v>9</v>
      </c>
      <c r="Z13" s="14">
        <v>2</v>
      </c>
      <c r="AA13" s="14">
        <v>1</v>
      </c>
      <c r="AB13" s="14">
        <v>29</v>
      </c>
      <c r="AC13" s="14">
        <v>5</v>
      </c>
      <c r="AD13" s="14">
        <v>0</v>
      </c>
      <c r="AE13" s="14">
        <v>10</v>
      </c>
      <c r="AF13" s="14">
        <v>7</v>
      </c>
      <c r="AG13" s="14">
        <v>4</v>
      </c>
      <c r="AH13" s="14">
        <v>1</v>
      </c>
      <c r="AI13" s="14">
        <v>0</v>
      </c>
      <c r="AJ13" s="14">
        <v>0</v>
      </c>
      <c r="AK13" s="14">
        <v>15</v>
      </c>
      <c r="AL13" s="14">
        <v>1</v>
      </c>
      <c r="AM13" s="14">
        <v>5</v>
      </c>
      <c r="AN13" s="14">
        <v>21</v>
      </c>
      <c r="AO13" s="14">
        <v>25</v>
      </c>
      <c r="AP13" s="14">
        <v>14</v>
      </c>
      <c r="AQ13" s="14">
        <v>2</v>
      </c>
      <c r="AR13" s="9"/>
    </row>
    <row r="14" spans="1:44" x14ac:dyDescent="0.2">
      <c r="A14" s="21"/>
      <c r="B14" s="21"/>
      <c r="C14" s="15" t="s">
        <v>111</v>
      </c>
      <c r="D14" s="15" t="s">
        <v>111</v>
      </c>
      <c r="E14" s="15" t="s">
        <v>111</v>
      </c>
      <c r="F14" s="15" t="s">
        <v>111</v>
      </c>
      <c r="G14" s="15" t="s">
        <v>111</v>
      </c>
      <c r="H14" s="15"/>
      <c r="I14" s="15"/>
      <c r="J14" s="15"/>
      <c r="K14" s="15"/>
      <c r="L14" s="15"/>
      <c r="M14" s="15"/>
      <c r="N14" s="15"/>
      <c r="O14" s="15"/>
      <c r="P14" s="15"/>
      <c r="Q14" s="16" t="s">
        <v>198</v>
      </c>
      <c r="R14" s="15"/>
      <c r="S14" s="15"/>
      <c r="T14" s="15"/>
      <c r="U14" s="15"/>
      <c r="V14" s="15"/>
      <c r="W14" s="15"/>
      <c r="X14" s="15"/>
      <c r="Y14" s="15"/>
      <c r="Z14" s="15"/>
      <c r="AA14" s="15"/>
      <c r="AB14" s="15"/>
      <c r="AC14" s="15"/>
      <c r="AD14" s="15"/>
      <c r="AE14" s="15"/>
      <c r="AF14" s="15"/>
      <c r="AG14" s="15"/>
      <c r="AH14" s="15"/>
      <c r="AI14" s="15"/>
      <c r="AJ14" s="15" t="s">
        <v>111</v>
      </c>
      <c r="AK14" s="15"/>
      <c r="AL14" s="16" t="s">
        <v>298</v>
      </c>
      <c r="AM14" s="15"/>
      <c r="AN14" s="15"/>
      <c r="AO14" s="15"/>
      <c r="AP14" s="15"/>
      <c r="AQ14" s="15"/>
      <c r="AR14" s="9"/>
    </row>
    <row r="15" spans="1:44" x14ac:dyDescent="0.2">
      <c r="A15" s="23"/>
      <c r="B15" s="20" t="s">
        <v>195</v>
      </c>
      <c r="C15" s="13">
        <v>0.1288106244068</v>
      </c>
      <c r="D15" s="13"/>
      <c r="E15" s="13"/>
      <c r="F15" s="13"/>
      <c r="G15" s="13">
        <v>0.1288106244068</v>
      </c>
      <c r="H15" s="13">
        <v>7.3109293862570007E-2</v>
      </c>
      <c r="I15" s="13">
        <v>0.14014543853129999</v>
      </c>
      <c r="J15" s="13">
        <v>0.15486656234560001</v>
      </c>
      <c r="K15" s="13">
        <v>0.12661884164459999</v>
      </c>
      <c r="L15" s="13">
        <v>0.16779864569319999</v>
      </c>
      <c r="M15" s="13">
        <v>0.11121563816049999</v>
      </c>
      <c r="N15" s="13">
        <v>0.1532670178087</v>
      </c>
      <c r="O15" s="13">
        <v>0.18926673348110001</v>
      </c>
      <c r="P15" s="13">
        <v>0.17426797733339999</v>
      </c>
      <c r="Q15" s="13">
        <v>0.16458412759900001</v>
      </c>
      <c r="R15" s="13">
        <v>7.9053582504879996E-2</v>
      </c>
      <c r="S15" s="13">
        <v>9.2717932596509997E-2</v>
      </c>
      <c r="T15" s="13">
        <v>0</v>
      </c>
      <c r="U15" s="13">
        <v>4.4291219522169988E-2</v>
      </c>
      <c r="V15" s="13">
        <v>7.2350247134319992E-2</v>
      </c>
      <c r="W15" s="13">
        <v>0.25127211128179999</v>
      </c>
      <c r="X15" s="13">
        <v>0.1388485138402</v>
      </c>
      <c r="Y15" s="13">
        <v>9.0959156493830004E-2</v>
      </c>
      <c r="Z15" s="13">
        <v>2.092862588934E-2</v>
      </c>
      <c r="AA15" s="13">
        <v>4.9556060469410003E-2</v>
      </c>
      <c r="AB15" s="13">
        <v>0.1292794820032</v>
      </c>
      <c r="AC15" s="13">
        <v>0.1416799286914</v>
      </c>
      <c r="AD15" s="13">
        <v>0.1723074807811</v>
      </c>
      <c r="AE15" s="13">
        <v>0.16685193583489999</v>
      </c>
      <c r="AF15" s="13">
        <v>0.13989568157640001</v>
      </c>
      <c r="AG15" s="13">
        <v>0.14791160933020001</v>
      </c>
      <c r="AH15" s="13">
        <v>0.53004466094030001</v>
      </c>
      <c r="AI15" s="13">
        <v>0</v>
      </c>
      <c r="AJ15" s="13">
        <v>1</v>
      </c>
      <c r="AK15" s="13">
        <v>7.1581119738149998E-2</v>
      </c>
      <c r="AL15" s="13">
        <v>0.298224692854</v>
      </c>
      <c r="AM15" s="13">
        <v>7.1473204310609995E-2</v>
      </c>
      <c r="AN15" s="13">
        <v>0.1104176819014</v>
      </c>
      <c r="AO15" s="13">
        <v>0.1122713532954</v>
      </c>
      <c r="AP15" s="13">
        <v>0.1792809581132</v>
      </c>
      <c r="AQ15" s="13">
        <v>0.2354615547727</v>
      </c>
      <c r="AR15" s="9"/>
    </row>
    <row r="16" spans="1:44" x14ac:dyDescent="0.2">
      <c r="A16" s="21"/>
      <c r="B16" s="21"/>
      <c r="C16" s="14">
        <v>62</v>
      </c>
      <c r="D16" s="14">
        <v>0</v>
      </c>
      <c r="E16" s="14">
        <v>0</v>
      </c>
      <c r="F16" s="14">
        <v>0</v>
      </c>
      <c r="G16" s="14">
        <v>62</v>
      </c>
      <c r="H16" s="14">
        <v>4</v>
      </c>
      <c r="I16" s="14">
        <v>11</v>
      </c>
      <c r="J16" s="14">
        <v>15</v>
      </c>
      <c r="K16" s="14">
        <v>15</v>
      </c>
      <c r="L16" s="14">
        <v>15</v>
      </c>
      <c r="M16" s="14">
        <v>29</v>
      </c>
      <c r="N16" s="14">
        <v>30</v>
      </c>
      <c r="O16" s="14">
        <v>24</v>
      </c>
      <c r="P16" s="14">
        <v>6</v>
      </c>
      <c r="Q16" s="14">
        <v>9</v>
      </c>
      <c r="R16" s="14">
        <v>8</v>
      </c>
      <c r="S16" s="14">
        <v>4</v>
      </c>
      <c r="T16" s="14">
        <v>0</v>
      </c>
      <c r="U16" s="14">
        <v>3</v>
      </c>
      <c r="V16" s="14">
        <v>10</v>
      </c>
      <c r="W16" s="14">
        <v>33</v>
      </c>
      <c r="X16" s="14">
        <v>10</v>
      </c>
      <c r="Y16" s="14">
        <v>7</v>
      </c>
      <c r="Z16" s="14">
        <v>1</v>
      </c>
      <c r="AA16" s="14">
        <v>1</v>
      </c>
      <c r="AB16" s="14">
        <v>26</v>
      </c>
      <c r="AC16" s="14">
        <v>8</v>
      </c>
      <c r="AD16" s="14">
        <v>2</v>
      </c>
      <c r="AE16" s="14">
        <v>5</v>
      </c>
      <c r="AF16" s="14">
        <v>7</v>
      </c>
      <c r="AG16" s="14">
        <v>2</v>
      </c>
      <c r="AH16" s="14">
        <v>1</v>
      </c>
      <c r="AI16" s="14">
        <v>0</v>
      </c>
      <c r="AJ16" s="14">
        <v>1</v>
      </c>
      <c r="AK16" s="14">
        <v>9</v>
      </c>
      <c r="AL16" s="14">
        <v>1</v>
      </c>
      <c r="AM16" s="14">
        <v>2</v>
      </c>
      <c r="AN16" s="14">
        <v>12</v>
      </c>
      <c r="AO16" s="14">
        <v>20</v>
      </c>
      <c r="AP16" s="14">
        <v>22</v>
      </c>
      <c r="AQ16" s="14">
        <v>5</v>
      </c>
      <c r="AR16" s="9"/>
    </row>
    <row r="17" spans="1:44" x14ac:dyDescent="0.2">
      <c r="A17" s="21"/>
      <c r="B17" s="21"/>
      <c r="C17" s="15" t="s">
        <v>111</v>
      </c>
      <c r="D17" s="15" t="s">
        <v>111</v>
      </c>
      <c r="E17" s="15" t="s">
        <v>111</v>
      </c>
      <c r="F17" s="15" t="s">
        <v>111</v>
      </c>
      <c r="G17" s="15" t="s">
        <v>111</v>
      </c>
      <c r="H17" s="15"/>
      <c r="I17" s="15"/>
      <c r="J17" s="15"/>
      <c r="K17" s="15"/>
      <c r="L17" s="15"/>
      <c r="M17" s="15"/>
      <c r="N17" s="15"/>
      <c r="O17" s="15"/>
      <c r="P17" s="15"/>
      <c r="Q17" s="15"/>
      <c r="R17" s="15"/>
      <c r="S17" s="15"/>
      <c r="T17" s="15"/>
      <c r="U17" s="15"/>
      <c r="V17" s="15"/>
      <c r="W17" s="16" t="s">
        <v>178</v>
      </c>
      <c r="X17" s="15"/>
      <c r="Y17" s="15"/>
      <c r="Z17" s="15"/>
      <c r="AA17" s="15"/>
      <c r="AB17" s="15"/>
      <c r="AC17" s="15"/>
      <c r="AD17" s="15"/>
      <c r="AE17" s="15"/>
      <c r="AF17" s="15"/>
      <c r="AG17" s="15"/>
      <c r="AH17" s="15"/>
      <c r="AI17" s="15"/>
      <c r="AJ17" s="15" t="s">
        <v>111</v>
      </c>
      <c r="AK17" s="15"/>
      <c r="AL17" s="15"/>
      <c r="AM17" s="15"/>
      <c r="AN17" s="15"/>
      <c r="AO17" s="15"/>
      <c r="AP17" s="15"/>
      <c r="AQ17" s="15"/>
      <c r="AR17" s="9"/>
    </row>
    <row r="18" spans="1:44" x14ac:dyDescent="0.2">
      <c r="A18" s="23"/>
      <c r="B18" s="20" t="s">
        <v>199</v>
      </c>
      <c r="C18" s="13">
        <v>0.27337333007699999</v>
      </c>
      <c r="D18" s="13"/>
      <c r="E18" s="13"/>
      <c r="F18" s="13"/>
      <c r="G18" s="13">
        <v>0.27337333007699999</v>
      </c>
      <c r="H18" s="13">
        <v>0.20073110857650001</v>
      </c>
      <c r="I18" s="13">
        <v>0.2149678486494</v>
      </c>
      <c r="J18" s="13">
        <v>0.31083796981340001</v>
      </c>
      <c r="K18" s="13">
        <v>0.2254222467898</v>
      </c>
      <c r="L18" s="13">
        <v>0.39183899659369997</v>
      </c>
      <c r="M18" s="13">
        <v>0.3131160933246</v>
      </c>
      <c r="N18" s="13">
        <v>0.24281176638970001</v>
      </c>
      <c r="O18" s="13">
        <v>0.56083827908280004</v>
      </c>
      <c r="P18" s="13">
        <v>0.38378776843689999</v>
      </c>
      <c r="Q18" s="13">
        <v>0.33544860458390002</v>
      </c>
      <c r="R18" s="13">
        <v>0.20234739517049999</v>
      </c>
      <c r="S18" s="13">
        <v>4.9937611920989999E-2</v>
      </c>
      <c r="T18" s="13">
        <v>0</v>
      </c>
      <c r="U18" s="13">
        <v>6.9356836302370004E-3</v>
      </c>
      <c r="V18" s="13">
        <v>0.69604190279839995</v>
      </c>
      <c r="W18" s="13">
        <v>0.29915847122630002</v>
      </c>
      <c r="X18" s="13">
        <v>7.123524540095999E-2</v>
      </c>
      <c r="Y18" s="13">
        <v>3.6685639471879999E-2</v>
      </c>
      <c r="Z18" s="13">
        <v>3.3658931282400002E-2</v>
      </c>
      <c r="AA18" s="13">
        <v>0.49271056368270011</v>
      </c>
      <c r="AB18" s="13">
        <v>0.35620206743920002</v>
      </c>
      <c r="AC18" s="13">
        <v>0.41366618107000003</v>
      </c>
      <c r="AD18" s="13">
        <v>0.38770041138020001</v>
      </c>
      <c r="AE18" s="13">
        <v>0.30372097477330001</v>
      </c>
      <c r="AF18" s="13">
        <v>0.30785979548670001</v>
      </c>
      <c r="AG18" s="13">
        <v>0</v>
      </c>
      <c r="AH18" s="13">
        <v>0</v>
      </c>
      <c r="AI18" s="13">
        <v>0</v>
      </c>
      <c r="AJ18" s="13">
        <v>0</v>
      </c>
      <c r="AK18" s="13">
        <v>0.1358697818862</v>
      </c>
      <c r="AL18" s="13">
        <v>0</v>
      </c>
      <c r="AM18" s="13">
        <v>0.41735233623809997</v>
      </c>
      <c r="AN18" s="13">
        <v>0.3440902275694</v>
      </c>
      <c r="AO18" s="13">
        <v>0.2238649066441</v>
      </c>
      <c r="AP18" s="13">
        <v>0.24556077999949999</v>
      </c>
      <c r="AQ18" s="13">
        <v>0.38185875088600002</v>
      </c>
      <c r="AR18" s="9"/>
    </row>
    <row r="19" spans="1:44" x14ac:dyDescent="0.2">
      <c r="A19" s="21"/>
      <c r="B19" s="21"/>
      <c r="C19" s="14">
        <v>157</v>
      </c>
      <c r="D19" s="14">
        <v>0</v>
      </c>
      <c r="E19" s="14">
        <v>0</v>
      </c>
      <c r="F19" s="14">
        <v>0</v>
      </c>
      <c r="G19" s="14">
        <v>157</v>
      </c>
      <c r="H19" s="14">
        <v>21</v>
      </c>
      <c r="I19" s="14">
        <v>23</v>
      </c>
      <c r="J19" s="14">
        <v>23</v>
      </c>
      <c r="K19" s="14">
        <v>29</v>
      </c>
      <c r="L19" s="14">
        <v>50</v>
      </c>
      <c r="M19" s="14">
        <v>101</v>
      </c>
      <c r="N19" s="14">
        <v>49</v>
      </c>
      <c r="O19" s="14">
        <v>76</v>
      </c>
      <c r="P19" s="14">
        <v>15</v>
      </c>
      <c r="Q19" s="14">
        <v>28</v>
      </c>
      <c r="R19" s="14">
        <v>22</v>
      </c>
      <c r="S19" s="14">
        <v>2</v>
      </c>
      <c r="T19" s="14">
        <v>0</v>
      </c>
      <c r="U19" s="14">
        <v>1</v>
      </c>
      <c r="V19" s="14">
        <v>82</v>
      </c>
      <c r="W19" s="14">
        <v>52</v>
      </c>
      <c r="X19" s="14">
        <v>8</v>
      </c>
      <c r="Y19" s="14">
        <v>3</v>
      </c>
      <c r="Z19" s="14">
        <v>1</v>
      </c>
      <c r="AA19" s="14">
        <v>5</v>
      </c>
      <c r="AB19" s="14">
        <v>86</v>
      </c>
      <c r="AC19" s="14">
        <v>22</v>
      </c>
      <c r="AD19" s="14">
        <v>6</v>
      </c>
      <c r="AE19" s="14">
        <v>5</v>
      </c>
      <c r="AF19" s="14">
        <v>16</v>
      </c>
      <c r="AG19" s="14">
        <v>0</v>
      </c>
      <c r="AH19" s="14">
        <v>0</v>
      </c>
      <c r="AI19" s="14">
        <v>0</v>
      </c>
      <c r="AJ19" s="14">
        <v>0</v>
      </c>
      <c r="AK19" s="14">
        <v>22</v>
      </c>
      <c r="AL19" s="14">
        <v>0</v>
      </c>
      <c r="AM19" s="14">
        <v>17</v>
      </c>
      <c r="AN19" s="14">
        <v>36</v>
      </c>
      <c r="AO19" s="14">
        <v>46</v>
      </c>
      <c r="AP19" s="14">
        <v>36</v>
      </c>
      <c r="AQ19" s="14">
        <v>15</v>
      </c>
      <c r="AR19" s="9"/>
    </row>
    <row r="20" spans="1:44" x14ac:dyDescent="0.2">
      <c r="A20" s="21"/>
      <c r="B20" s="21"/>
      <c r="C20" s="15" t="s">
        <v>111</v>
      </c>
      <c r="D20" s="15" t="s">
        <v>111</v>
      </c>
      <c r="E20" s="15" t="s">
        <v>111</v>
      </c>
      <c r="F20" s="15" t="s">
        <v>111</v>
      </c>
      <c r="G20" s="15" t="s">
        <v>111</v>
      </c>
      <c r="H20" s="15"/>
      <c r="I20" s="15"/>
      <c r="J20" s="15"/>
      <c r="K20" s="15"/>
      <c r="L20" s="15"/>
      <c r="M20" s="15"/>
      <c r="N20" s="15"/>
      <c r="O20" s="16" t="s">
        <v>116</v>
      </c>
      <c r="P20" s="16" t="s">
        <v>284</v>
      </c>
      <c r="Q20" s="16" t="s">
        <v>284</v>
      </c>
      <c r="R20" s="16" t="s">
        <v>213</v>
      </c>
      <c r="S20" s="15"/>
      <c r="T20" s="15"/>
      <c r="U20" s="15"/>
      <c r="V20" s="16" t="s">
        <v>236</v>
      </c>
      <c r="W20" s="16" t="s">
        <v>283</v>
      </c>
      <c r="X20" s="15"/>
      <c r="Y20" s="15"/>
      <c r="Z20" s="15"/>
      <c r="AA20" s="16" t="s">
        <v>226</v>
      </c>
      <c r="AB20" s="16" t="s">
        <v>121</v>
      </c>
      <c r="AC20" s="16" t="s">
        <v>122</v>
      </c>
      <c r="AD20" s="15"/>
      <c r="AE20" s="15"/>
      <c r="AF20" s="15"/>
      <c r="AG20" s="15"/>
      <c r="AH20" s="15"/>
      <c r="AI20" s="15"/>
      <c r="AJ20" s="15" t="s">
        <v>111</v>
      </c>
      <c r="AK20" s="15"/>
      <c r="AL20" s="15"/>
      <c r="AM20" s="15"/>
      <c r="AN20" s="15"/>
      <c r="AO20" s="15"/>
      <c r="AP20" s="15"/>
      <c r="AQ20" s="15"/>
      <c r="AR20" s="9"/>
    </row>
    <row r="21" spans="1:44" x14ac:dyDescent="0.2">
      <c r="A21" s="23"/>
      <c r="B21" s="20" t="s">
        <v>50</v>
      </c>
      <c r="C21" s="13">
        <v>1</v>
      </c>
      <c r="D21" s="13"/>
      <c r="E21" s="13"/>
      <c r="F21" s="13"/>
      <c r="G21" s="13">
        <v>1</v>
      </c>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v>1</v>
      </c>
      <c r="AM21" s="13">
        <v>1</v>
      </c>
      <c r="AN21" s="13">
        <v>1</v>
      </c>
      <c r="AO21" s="13">
        <v>1</v>
      </c>
      <c r="AP21" s="13">
        <v>1</v>
      </c>
      <c r="AQ21" s="13">
        <v>1</v>
      </c>
      <c r="AR21" s="9"/>
    </row>
    <row r="22" spans="1:44" x14ac:dyDescent="0.2">
      <c r="A22" s="21"/>
      <c r="B22" s="21"/>
      <c r="C22" s="14">
        <v>589</v>
      </c>
      <c r="D22" s="14">
        <v>0</v>
      </c>
      <c r="E22" s="14">
        <v>0</v>
      </c>
      <c r="F22" s="14">
        <v>0</v>
      </c>
      <c r="G22" s="14">
        <v>589</v>
      </c>
      <c r="H22" s="14">
        <v>100</v>
      </c>
      <c r="I22" s="14">
        <v>101</v>
      </c>
      <c r="J22" s="14">
        <v>85</v>
      </c>
      <c r="K22" s="14">
        <v>129</v>
      </c>
      <c r="L22" s="14">
        <v>132</v>
      </c>
      <c r="M22" s="14">
        <v>335</v>
      </c>
      <c r="N22" s="14">
        <v>216</v>
      </c>
      <c r="O22" s="14">
        <v>128</v>
      </c>
      <c r="P22" s="14">
        <v>40</v>
      </c>
      <c r="Q22" s="14">
        <v>77</v>
      </c>
      <c r="R22" s="14">
        <v>105</v>
      </c>
      <c r="S22" s="14">
        <v>68</v>
      </c>
      <c r="T22" s="14">
        <v>36</v>
      </c>
      <c r="U22" s="14">
        <v>91</v>
      </c>
      <c r="V22" s="14">
        <v>123</v>
      </c>
      <c r="W22" s="14">
        <v>157</v>
      </c>
      <c r="X22" s="14">
        <v>100</v>
      </c>
      <c r="Y22" s="14">
        <v>102</v>
      </c>
      <c r="Z22" s="14">
        <v>66</v>
      </c>
      <c r="AA22" s="14">
        <v>9</v>
      </c>
      <c r="AB22" s="14">
        <v>235</v>
      </c>
      <c r="AC22" s="14">
        <v>55</v>
      </c>
      <c r="AD22" s="14">
        <v>13</v>
      </c>
      <c r="AE22" s="14">
        <v>26</v>
      </c>
      <c r="AF22" s="14">
        <v>51</v>
      </c>
      <c r="AG22" s="14">
        <v>18</v>
      </c>
      <c r="AH22" s="14">
        <v>4</v>
      </c>
      <c r="AI22" s="14">
        <v>2</v>
      </c>
      <c r="AJ22" s="14">
        <v>1</v>
      </c>
      <c r="AK22" s="14">
        <v>181</v>
      </c>
      <c r="AL22" s="14">
        <v>2</v>
      </c>
      <c r="AM22" s="14">
        <v>33</v>
      </c>
      <c r="AN22" s="14">
        <v>115</v>
      </c>
      <c r="AO22" s="14">
        <v>224</v>
      </c>
      <c r="AP22" s="14">
        <v>142</v>
      </c>
      <c r="AQ22" s="14">
        <v>40</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301</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302</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303</v>
      </c>
      <c r="B6" s="20" t="s">
        <v>182</v>
      </c>
      <c r="C6" s="13">
        <v>0.16160053675470001</v>
      </c>
      <c r="D6" s="13">
        <v>0.1177987850037</v>
      </c>
      <c r="E6" s="13">
        <v>0.15457799397909999</v>
      </c>
      <c r="F6" s="13">
        <v>0.18673219276030001</v>
      </c>
      <c r="G6" s="13">
        <v>0.18340948690059999</v>
      </c>
      <c r="H6" s="13">
        <v>9.4025114494590001E-2</v>
      </c>
      <c r="I6" s="13">
        <v>0.16772098566999999</v>
      </c>
      <c r="J6" s="13">
        <v>0.1176915119946</v>
      </c>
      <c r="K6" s="13">
        <v>0.17529092445989999</v>
      </c>
      <c r="L6" s="13">
        <v>0.21008851194559999</v>
      </c>
      <c r="M6" s="13">
        <v>0.17979533025700001</v>
      </c>
      <c r="N6" s="13">
        <v>0.1406389649856</v>
      </c>
      <c r="O6" s="13">
        <v>0.23551610392210001</v>
      </c>
      <c r="P6" s="13">
        <v>0.2550984959316</v>
      </c>
      <c r="Q6" s="13">
        <v>0.1956961759485</v>
      </c>
      <c r="R6" s="13">
        <v>8.6400349428620002E-2</v>
      </c>
      <c r="S6" s="13">
        <v>7.241322438153E-2</v>
      </c>
      <c r="T6" s="13">
        <v>0.1127554747059</v>
      </c>
      <c r="U6" s="13">
        <v>6.7761219881169996E-2</v>
      </c>
      <c r="V6" s="13">
        <v>0.17986503891059999</v>
      </c>
      <c r="W6" s="13">
        <v>0.23321837687630001</v>
      </c>
      <c r="X6" s="13">
        <v>0.1097151013077</v>
      </c>
      <c r="Y6" s="13">
        <v>9.7416394104269999E-2</v>
      </c>
      <c r="Z6" s="13">
        <v>5.3718678803180001E-2</v>
      </c>
      <c r="AA6" s="13">
        <v>3.6917711481190003E-2</v>
      </c>
      <c r="AB6" s="13">
        <v>0.27443511911419999</v>
      </c>
      <c r="AC6" s="13">
        <v>0.10033292111640001</v>
      </c>
      <c r="AD6" s="13">
        <v>0.208628683993</v>
      </c>
      <c r="AE6" s="13">
        <v>0.10903298889510001</v>
      </c>
      <c r="AF6" s="13">
        <v>7.8226037706610005E-2</v>
      </c>
      <c r="AG6" s="13">
        <v>4.8167334157379997E-2</v>
      </c>
      <c r="AH6" s="13">
        <v>2.2499522170530001E-2</v>
      </c>
      <c r="AI6" s="13">
        <v>4.2270192182370013E-2</v>
      </c>
      <c r="AJ6" s="13">
        <v>0</v>
      </c>
      <c r="AK6" s="13">
        <v>7.8585144789679998E-2</v>
      </c>
      <c r="AL6" s="13">
        <v>0</v>
      </c>
      <c r="AM6" s="13">
        <v>8.7824399675399997E-2</v>
      </c>
      <c r="AN6" s="13">
        <v>0.1156251956251</v>
      </c>
      <c r="AO6" s="13">
        <v>0.1547460201068</v>
      </c>
      <c r="AP6" s="13">
        <v>0.24676907039929999</v>
      </c>
      <c r="AQ6" s="13">
        <v>9.7519389883300001E-2</v>
      </c>
      <c r="AR6" s="9"/>
    </row>
    <row r="7" spans="1:44" x14ac:dyDescent="0.2">
      <c r="A7" s="21"/>
      <c r="B7" s="21"/>
      <c r="C7" s="14">
        <v>405</v>
      </c>
      <c r="D7" s="14">
        <v>73</v>
      </c>
      <c r="E7" s="14">
        <v>99</v>
      </c>
      <c r="F7" s="14">
        <v>120</v>
      </c>
      <c r="G7" s="14">
        <v>113</v>
      </c>
      <c r="H7" s="14">
        <v>26</v>
      </c>
      <c r="I7" s="14">
        <v>71</v>
      </c>
      <c r="J7" s="14">
        <v>53</v>
      </c>
      <c r="K7" s="14">
        <v>92</v>
      </c>
      <c r="L7" s="14">
        <v>137</v>
      </c>
      <c r="M7" s="14">
        <v>243</v>
      </c>
      <c r="N7" s="14">
        <v>142</v>
      </c>
      <c r="O7" s="14">
        <v>153</v>
      </c>
      <c r="P7" s="14">
        <v>71</v>
      </c>
      <c r="Q7" s="14">
        <v>65</v>
      </c>
      <c r="R7" s="14">
        <v>31</v>
      </c>
      <c r="S7" s="14">
        <v>23</v>
      </c>
      <c r="T7" s="14">
        <v>13</v>
      </c>
      <c r="U7" s="14">
        <v>20</v>
      </c>
      <c r="V7" s="14">
        <v>107</v>
      </c>
      <c r="W7" s="14">
        <v>180</v>
      </c>
      <c r="X7" s="14">
        <v>46</v>
      </c>
      <c r="Y7" s="14">
        <v>42</v>
      </c>
      <c r="Z7" s="14">
        <v>11</v>
      </c>
      <c r="AA7" s="14">
        <v>1</v>
      </c>
      <c r="AB7" s="14">
        <v>278</v>
      </c>
      <c r="AC7" s="14">
        <v>30</v>
      </c>
      <c r="AD7" s="14">
        <v>11</v>
      </c>
      <c r="AE7" s="14">
        <v>9</v>
      </c>
      <c r="AF7" s="14">
        <v>16</v>
      </c>
      <c r="AG7" s="14">
        <v>3</v>
      </c>
      <c r="AH7" s="14">
        <v>1</v>
      </c>
      <c r="AI7" s="14">
        <v>1</v>
      </c>
      <c r="AJ7" s="14">
        <v>0</v>
      </c>
      <c r="AK7" s="14">
        <v>53</v>
      </c>
      <c r="AL7" s="14">
        <v>0</v>
      </c>
      <c r="AM7" s="14">
        <v>14</v>
      </c>
      <c r="AN7" s="14">
        <v>71</v>
      </c>
      <c r="AO7" s="14">
        <v>154</v>
      </c>
      <c r="AP7" s="14">
        <v>138</v>
      </c>
      <c r="AQ7" s="14">
        <v>10</v>
      </c>
      <c r="AR7" s="9"/>
    </row>
    <row r="8" spans="1:44" x14ac:dyDescent="0.2">
      <c r="A8" s="21"/>
      <c r="B8" s="21"/>
      <c r="C8" s="15" t="s">
        <v>111</v>
      </c>
      <c r="D8" s="15"/>
      <c r="E8" s="15"/>
      <c r="F8" s="16" t="s">
        <v>112</v>
      </c>
      <c r="G8" s="16" t="s">
        <v>112</v>
      </c>
      <c r="H8" s="15"/>
      <c r="I8" s="15"/>
      <c r="J8" s="15"/>
      <c r="K8" s="15"/>
      <c r="L8" s="16" t="s">
        <v>160</v>
      </c>
      <c r="M8" s="16" t="s">
        <v>138</v>
      </c>
      <c r="N8" s="15"/>
      <c r="O8" s="16" t="s">
        <v>139</v>
      </c>
      <c r="P8" s="16" t="s">
        <v>139</v>
      </c>
      <c r="Q8" s="16" t="s">
        <v>140</v>
      </c>
      <c r="R8" s="15"/>
      <c r="S8" s="15"/>
      <c r="T8" s="15"/>
      <c r="U8" s="15"/>
      <c r="V8" s="16" t="s">
        <v>170</v>
      </c>
      <c r="W8" s="16" t="s">
        <v>184</v>
      </c>
      <c r="X8" s="15"/>
      <c r="Y8" s="15"/>
      <c r="Z8" s="15"/>
      <c r="AA8" s="15"/>
      <c r="AB8" s="16" t="s">
        <v>304</v>
      </c>
      <c r="AC8" s="15"/>
      <c r="AD8" s="15"/>
      <c r="AE8" s="15"/>
      <c r="AF8" s="15"/>
      <c r="AG8" s="15"/>
      <c r="AH8" s="15"/>
      <c r="AI8" s="15"/>
      <c r="AJ8" s="15"/>
      <c r="AK8" s="15"/>
      <c r="AL8" s="15"/>
      <c r="AM8" s="15"/>
      <c r="AN8" s="15"/>
      <c r="AO8" s="15"/>
      <c r="AP8" s="16" t="s">
        <v>305</v>
      </c>
      <c r="AQ8" s="15"/>
      <c r="AR8" s="9"/>
    </row>
    <row r="9" spans="1:44" x14ac:dyDescent="0.2">
      <c r="A9" s="23"/>
      <c r="B9" s="20" t="s">
        <v>187</v>
      </c>
      <c r="C9" s="13">
        <v>0.2560758108176</v>
      </c>
      <c r="D9" s="13">
        <v>0.33346025064160001</v>
      </c>
      <c r="E9" s="13">
        <v>0.2274301373931</v>
      </c>
      <c r="F9" s="13">
        <v>0.2021003630831</v>
      </c>
      <c r="G9" s="13">
        <v>0.26574436455479999</v>
      </c>
      <c r="H9" s="13">
        <v>0.22423143512339999</v>
      </c>
      <c r="I9" s="13">
        <v>0.24779668030550001</v>
      </c>
      <c r="J9" s="13">
        <v>0.30763352938810001</v>
      </c>
      <c r="K9" s="13">
        <v>0.2477045244543</v>
      </c>
      <c r="L9" s="13">
        <v>0.25161761047519998</v>
      </c>
      <c r="M9" s="13">
        <v>0.29232172617640001</v>
      </c>
      <c r="N9" s="13">
        <v>0.21077006926889999</v>
      </c>
      <c r="O9" s="13">
        <v>0.27214526872779998</v>
      </c>
      <c r="P9" s="13">
        <v>0.28777623539989999</v>
      </c>
      <c r="Q9" s="13">
        <v>0.39734188410150001</v>
      </c>
      <c r="R9" s="13">
        <v>0.24978049986789999</v>
      </c>
      <c r="S9" s="13">
        <v>0.186724009951</v>
      </c>
      <c r="T9" s="13">
        <v>0.12822887394169999</v>
      </c>
      <c r="U9" s="13">
        <v>0.2115415320305</v>
      </c>
      <c r="V9" s="13">
        <v>0.25582779206880002</v>
      </c>
      <c r="W9" s="13">
        <v>0.30198818137810002</v>
      </c>
      <c r="X9" s="13">
        <v>0.25269171140509999</v>
      </c>
      <c r="Y9" s="13">
        <v>0.20659386875149999</v>
      </c>
      <c r="Z9" s="13">
        <v>0.14691186188220001</v>
      </c>
      <c r="AA9" s="13">
        <v>0.2579823825632</v>
      </c>
      <c r="AB9" s="13">
        <v>0.2947396468247</v>
      </c>
      <c r="AC9" s="13">
        <v>0.2950461770992</v>
      </c>
      <c r="AD9" s="13">
        <v>0.32431340604749997</v>
      </c>
      <c r="AE9" s="13">
        <v>0.23993693146200001</v>
      </c>
      <c r="AF9" s="13">
        <v>0.23703438741159999</v>
      </c>
      <c r="AG9" s="13">
        <v>0.26809475241960001</v>
      </c>
      <c r="AH9" s="13">
        <v>0.34316627921140003</v>
      </c>
      <c r="AI9" s="13">
        <v>4.5127494033340002E-2</v>
      </c>
      <c r="AJ9" s="13">
        <v>0</v>
      </c>
      <c r="AK9" s="13">
        <v>0.20376866666480001</v>
      </c>
      <c r="AL9" s="13">
        <v>0</v>
      </c>
      <c r="AM9" s="13">
        <v>0.2255272803776</v>
      </c>
      <c r="AN9" s="13">
        <v>0.22628648575810001</v>
      </c>
      <c r="AO9" s="13">
        <v>0.2512438265468</v>
      </c>
      <c r="AP9" s="13">
        <v>0.31319355952200001</v>
      </c>
      <c r="AQ9" s="13">
        <v>0.1783474515681</v>
      </c>
      <c r="AR9" s="9"/>
    </row>
    <row r="10" spans="1:44" x14ac:dyDescent="0.2">
      <c r="A10" s="21"/>
      <c r="B10" s="21"/>
      <c r="C10" s="14">
        <v>609</v>
      </c>
      <c r="D10" s="14">
        <v>185</v>
      </c>
      <c r="E10" s="14">
        <v>140</v>
      </c>
      <c r="F10" s="14">
        <v>123</v>
      </c>
      <c r="G10" s="14">
        <v>161</v>
      </c>
      <c r="H10" s="14">
        <v>64</v>
      </c>
      <c r="I10" s="14">
        <v>93</v>
      </c>
      <c r="J10" s="14">
        <v>111</v>
      </c>
      <c r="K10" s="14">
        <v>146</v>
      </c>
      <c r="L10" s="14">
        <v>164</v>
      </c>
      <c r="M10" s="14">
        <v>373</v>
      </c>
      <c r="N10" s="14">
        <v>203</v>
      </c>
      <c r="O10" s="14">
        <v>184</v>
      </c>
      <c r="P10" s="14">
        <v>66</v>
      </c>
      <c r="Q10" s="14">
        <v>100</v>
      </c>
      <c r="R10" s="14">
        <v>85</v>
      </c>
      <c r="S10" s="14">
        <v>56</v>
      </c>
      <c r="T10" s="14">
        <v>14</v>
      </c>
      <c r="U10" s="14">
        <v>58</v>
      </c>
      <c r="V10" s="14">
        <v>154</v>
      </c>
      <c r="W10" s="14">
        <v>201</v>
      </c>
      <c r="X10" s="14">
        <v>103</v>
      </c>
      <c r="Y10" s="14">
        <v>95</v>
      </c>
      <c r="Z10" s="14">
        <v>28</v>
      </c>
      <c r="AA10" s="14">
        <v>4</v>
      </c>
      <c r="AB10" s="14">
        <v>285</v>
      </c>
      <c r="AC10" s="14">
        <v>59</v>
      </c>
      <c r="AD10" s="14">
        <v>19</v>
      </c>
      <c r="AE10" s="14">
        <v>25</v>
      </c>
      <c r="AF10" s="14">
        <v>46</v>
      </c>
      <c r="AG10" s="14">
        <v>16</v>
      </c>
      <c r="AH10" s="14">
        <v>9</v>
      </c>
      <c r="AI10" s="14">
        <v>1</v>
      </c>
      <c r="AJ10" s="14">
        <v>0</v>
      </c>
      <c r="AK10" s="14">
        <v>149</v>
      </c>
      <c r="AL10" s="14">
        <v>0</v>
      </c>
      <c r="AM10" s="14">
        <v>32</v>
      </c>
      <c r="AN10" s="14">
        <v>124</v>
      </c>
      <c r="AO10" s="14">
        <v>234</v>
      </c>
      <c r="AP10" s="14">
        <v>173</v>
      </c>
      <c r="AQ10" s="14">
        <v>23</v>
      </c>
      <c r="AR10" s="9"/>
    </row>
    <row r="11" spans="1:44" x14ac:dyDescent="0.2">
      <c r="A11" s="21"/>
      <c r="B11" s="21"/>
      <c r="C11" s="15" t="s">
        <v>111</v>
      </c>
      <c r="D11" s="16" t="s">
        <v>257</v>
      </c>
      <c r="E11" s="15"/>
      <c r="F11" s="15"/>
      <c r="G11" s="15"/>
      <c r="H11" s="15"/>
      <c r="I11" s="15"/>
      <c r="J11" s="15"/>
      <c r="K11" s="15"/>
      <c r="L11" s="15"/>
      <c r="M11" s="16" t="s">
        <v>114</v>
      </c>
      <c r="N11" s="15"/>
      <c r="O11" s="15"/>
      <c r="P11" s="15"/>
      <c r="Q11" s="16" t="s">
        <v>306</v>
      </c>
      <c r="R11" s="15"/>
      <c r="S11" s="15"/>
      <c r="T11" s="15"/>
      <c r="U11" s="15"/>
      <c r="V11" s="15"/>
      <c r="W11" s="16" t="s">
        <v>123</v>
      </c>
      <c r="X11" s="15"/>
      <c r="Y11" s="15"/>
      <c r="Z11" s="15"/>
      <c r="AA11" s="15"/>
      <c r="AB11" s="16" t="s">
        <v>122</v>
      </c>
      <c r="AC11" s="15"/>
      <c r="AD11" s="15"/>
      <c r="AE11" s="15"/>
      <c r="AF11" s="15"/>
      <c r="AG11" s="15"/>
      <c r="AH11" s="15"/>
      <c r="AI11" s="15"/>
      <c r="AJ11" s="15"/>
      <c r="AK11" s="15"/>
      <c r="AL11" s="15"/>
      <c r="AM11" s="15"/>
      <c r="AN11" s="15"/>
      <c r="AO11" s="15"/>
      <c r="AP11" s="15"/>
      <c r="AQ11" s="15"/>
      <c r="AR11" s="9"/>
    </row>
    <row r="12" spans="1:44" x14ac:dyDescent="0.2">
      <c r="A12" s="23"/>
      <c r="B12" s="20" t="s">
        <v>192</v>
      </c>
      <c r="C12" s="13">
        <v>0.42322511945930003</v>
      </c>
      <c r="D12" s="13">
        <v>0.43933190657080001</v>
      </c>
      <c r="E12" s="13">
        <v>0.3989176943353</v>
      </c>
      <c r="F12" s="13">
        <v>0.46100133494959999</v>
      </c>
      <c r="G12" s="13">
        <v>0.3960119745474</v>
      </c>
      <c r="H12" s="13">
        <v>0.49490501929710001</v>
      </c>
      <c r="I12" s="13">
        <v>0.42825949184819989</v>
      </c>
      <c r="J12" s="13">
        <v>0.40083184578980002</v>
      </c>
      <c r="K12" s="13">
        <v>0.372480614514</v>
      </c>
      <c r="L12" s="13">
        <v>0.42734035035349999</v>
      </c>
      <c r="M12" s="13">
        <v>0.39740524534880001</v>
      </c>
      <c r="N12" s="13">
        <v>0.46013930352510002</v>
      </c>
      <c r="O12" s="13">
        <v>0.40578422471999998</v>
      </c>
      <c r="P12" s="13">
        <v>0.36506842102550002</v>
      </c>
      <c r="Q12" s="13">
        <v>0.34366749235970001</v>
      </c>
      <c r="R12" s="13">
        <v>0.4602140460925</v>
      </c>
      <c r="S12" s="13">
        <v>0.50426899526390001</v>
      </c>
      <c r="T12" s="13">
        <v>0.53625443104159998</v>
      </c>
      <c r="U12" s="13">
        <v>0.37006617360170002</v>
      </c>
      <c r="V12" s="13">
        <v>0.44377280459649998</v>
      </c>
      <c r="W12" s="13">
        <v>0.38025266660980001</v>
      </c>
      <c r="X12" s="13">
        <v>0.46522653987989998</v>
      </c>
      <c r="Y12" s="13">
        <v>0.46796562967170002</v>
      </c>
      <c r="Z12" s="13">
        <v>0.37241446359370001</v>
      </c>
      <c r="AA12" s="13">
        <v>0.4661614388366</v>
      </c>
      <c r="AB12" s="13">
        <v>0.37459730797169999</v>
      </c>
      <c r="AC12" s="13">
        <v>0.39892021048870002</v>
      </c>
      <c r="AD12" s="13">
        <v>0.18531301547929999</v>
      </c>
      <c r="AE12" s="13">
        <v>0.53207934901020004</v>
      </c>
      <c r="AF12" s="13">
        <v>0.49849611353619999</v>
      </c>
      <c r="AG12" s="13">
        <v>0.46641521147229997</v>
      </c>
      <c r="AH12" s="13">
        <v>0.4164210104569</v>
      </c>
      <c r="AI12" s="13">
        <v>0.35922672358919999</v>
      </c>
      <c r="AJ12" s="13">
        <v>0.93855273837140007</v>
      </c>
      <c r="AK12" s="13">
        <v>0.45918755320850002</v>
      </c>
      <c r="AL12" s="13">
        <v>0.74440949421249991</v>
      </c>
      <c r="AM12" s="13">
        <v>0.54081650821209992</v>
      </c>
      <c r="AN12" s="13">
        <v>0.50269553512420007</v>
      </c>
      <c r="AO12" s="13">
        <v>0.4057821503522</v>
      </c>
      <c r="AP12" s="13">
        <v>0.32302714349599998</v>
      </c>
      <c r="AQ12" s="13">
        <v>0.52362940111779999</v>
      </c>
      <c r="AR12" s="9"/>
    </row>
    <row r="13" spans="1:44" x14ac:dyDescent="0.2">
      <c r="A13" s="21"/>
      <c r="B13" s="21"/>
      <c r="C13" s="14">
        <v>874</v>
      </c>
      <c r="D13" s="14">
        <v>221</v>
      </c>
      <c r="E13" s="14">
        <v>205</v>
      </c>
      <c r="F13" s="14">
        <v>232</v>
      </c>
      <c r="G13" s="14">
        <v>216</v>
      </c>
      <c r="H13" s="14">
        <v>120</v>
      </c>
      <c r="I13" s="14">
        <v>136</v>
      </c>
      <c r="J13" s="14">
        <v>120</v>
      </c>
      <c r="K13" s="14">
        <v>175</v>
      </c>
      <c r="L13" s="14">
        <v>274</v>
      </c>
      <c r="M13" s="14">
        <v>492</v>
      </c>
      <c r="N13" s="14">
        <v>351</v>
      </c>
      <c r="O13" s="14">
        <v>216</v>
      </c>
      <c r="P13" s="14">
        <v>72</v>
      </c>
      <c r="Q13" s="14">
        <v>105</v>
      </c>
      <c r="R13" s="14">
        <v>141</v>
      </c>
      <c r="S13" s="14">
        <v>102</v>
      </c>
      <c r="T13" s="14">
        <v>50</v>
      </c>
      <c r="U13" s="14">
        <v>94</v>
      </c>
      <c r="V13" s="14">
        <v>247</v>
      </c>
      <c r="W13" s="14">
        <v>218</v>
      </c>
      <c r="X13" s="14">
        <v>151</v>
      </c>
      <c r="Y13" s="14">
        <v>165</v>
      </c>
      <c r="Z13" s="14">
        <v>60</v>
      </c>
      <c r="AA13" s="14">
        <v>10</v>
      </c>
      <c r="AB13" s="14">
        <v>302</v>
      </c>
      <c r="AC13" s="14">
        <v>97</v>
      </c>
      <c r="AD13" s="14">
        <v>9</v>
      </c>
      <c r="AE13" s="14">
        <v>54</v>
      </c>
      <c r="AF13" s="14">
        <v>91</v>
      </c>
      <c r="AG13" s="14">
        <v>25</v>
      </c>
      <c r="AH13" s="14">
        <v>10</v>
      </c>
      <c r="AI13" s="14">
        <v>8</v>
      </c>
      <c r="AJ13" s="14">
        <v>5</v>
      </c>
      <c r="AK13" s="14">
        <v>259</v>
      </c>
      <c r="AL13" s="14">
        <v>4</v>
      </c>
      <c r="AM13" s="14">
        <v>81</v>
      </c>
      <c r="AN13" s="14">
        <v>234</v>
      </c>
      <c r="AO13" s="14">
        <v>324</v>
      </c>
      <c r="AP13" s="14">
        <v>167</v>
      </c>
      <c r="AQ13" s="14">
        <v>40</v>
      </c>
      <c r="AR13" s="9"/>
    </row>
    <row r="14" spans="1:44" x14ac:dyDescent="0.2">
      <c r="A14" s="21"/>
      <c r="B14" s="21"/>
      <c r="C14" s="15" t="s">
        <v>111</v>
      </c>
      <c r="D14" s="15"/>
      <c r="E14" s="15"/>
      <c r="F14" s="15"/>
      <c r="G14" s="15"/>
      <c r="H14" s="15"/>
      <c r="I14" s="15"/>
      <c r="J14" s="15"/>
      <c r="K14" s="15"/>
      <c r="L14" s="15"/>
      <c r="M14" s="15"/>
      <c r="N14" s="16" t="s">
        <v>112</v>
      </c>
      <c r="O14" s="15"/>
      <c r="P14" s="15"/>
      <c r="Q14" s="15"/>
      <c r="R14" s="15"/>
      <c r="S14" s="16" t="s">
        <v>147</v>
      </c>
      <c r="T14" s="15"/>
      <c r="U14" s="15"/>
      <c r="V14" s="15"/>
      <c r="W14" s="15"/>
      <c r="X14" s="15"/>
      <c r="Y14" s="15"/>
      <c r="Z14" s="15"/>
      <c r="AA14" s="15"/>
      <c r="AB14" s="15"/>
      <c r="AC14" s="15"/>
      <c r="AD14" s="15"/>
      <c r="AE14" s="16" t="s">
        <v>147</v>
      </c>
      <c r="AF14" s="16" t="s">
        <v>147</v>
      </c>
      <c r="AG14" s="15"/>
      <c r="AH14" s="15"/>
      <c r="AI14" s="15"/>
      <c r="AJ14" s="16" t="s">
        <v>307</v>
      </c>
      <c r="AK14" s="16" t="s">
        <v>147</v>
      </c>
      <c r="AL14" s="15"/>
      <c r="AM14" s="16" t="s">
        <v>143</v>
      </c>
      <c r="AN14" s="16" t="s">
        <v>143</v>
      </c>
      <c r="AO14" s="15"/>
      <c r="AP14" s="15"/>
      <c r="AQ14" s="16" t="s">
        <v>144</v>
      </c>
      <c r="AR14" s="9"/>
    </row>
    <row r="15" spans="1:44" x14ac:dyDescent="0.2">
      <c r="A15" s="23"/>
      <c r="B15" s="20" t="s">
        <v>195</v>
      </c>
      <c r="C15" s="13">
        <v>9.591413845841E-2</v>
      </c>
      <c r="D15" s="13">
        <v>5.2809488660190002E-2</v>
      </c>
      <c r="E15" s="13">
        <v>0.1533361157076</v>
      </c>
      <c r="F15" s="13">
        <v>6.7631598033230003E-2</v>
      </c>
      <c r="G15" s="13">
        <v>0.10664085643060001</v>
      </c>
      <c r="H15" s="13">
        <v>0.1189776878318</v>
      </c>
      <c r="I15" s="13">
        <v>8.4116883806449994E-2</v>
      </c>
      <c r="J15" s="13">
        <v>8.5742328775359991E-2</v>
      </c>
      <c r="K15" s="13">
        <v>0.1372984252668</v>
      </c>
      <c r="L15" s="13">
        <v>6.9185943498159999E-2</v>
      </c>
      <c r="M15" s="13">
        <v>7.866158759295E-2</v>
      </c>
      <c r="N15" s="13">
        <v>0.113600021371</v>
      </c>
      <c r="O15" s="13">
        <v>5.4839804575269997E-2</v>
      </c>
      <c r="P15" s="13">
        <v>6.6800213536680003E-2</v>
      </c>
      <c r="Q15" s="13">
        <v>2.7733563794090001E-2</v>
      </c>
      <c r="R15" s="13">
        <v>0.1512939137256</v>
      </c>
      <c r="S15" s="13">
        <v>0.1308773417271</v>
      </c>
      <c r="T15" s="13">
        <v>0.17767738249330001</v>
      </c>
      <c r="U15" s="13">
        <v>0.1860569542976</v>
      </c>
      <c r="V15" s="13">
        <v>6.6426942835269995E-2</v>
      </c>
      <c r="W15" s="13">
        <v>6.8966450883850006E-2</v>
      </c>
      <c r="X15" s="13">
        <v>7.6578925582309998E-2</v>
      </c>
      <c r="Y15" s="13">
        <v>0.14157790827069999</v>
      </c>
      <c r="Z15" s="13">
        <v>0.23078677217410001</v>
      </c>
      <c r="AA15" s="13">
        <v>0.197105806006</v>
      </c>
      <c r="AB15" s="13">
        <v>3.5931158940789999E-2</v>
      </c>
      <c r="AC15" s="13">
        <v>0.13308911290190001</v>
      </c>
      <c r="AD15" s="13">
        <v>0.1530291944637</v>
      </c>
      <c r="AE15" s="13">
        <v>4.5963373109849999E-2</v>
      </c>
      <c r="AF15" s="13">
        <v>0.1425162953636</v>
      </c>
      <c r="AG15" s="13">
        <v>0.1294729546599</v>
      </c>
      <c r="AH15" s="13">
        <v>0.18904314676049999</v>
      </c>
      <c r="AI15" s="13">
        <v>0.3419999098507</v>
      </c>
      <c r="AJ15" s="13">
        <v>0</v>
      </c>
      <c r="AK15" s="13">
        <v>0.144213326754</v>
      </c>
      <c r="AL15" s="13">
        <v>7.6944175948450003E-2</v>
      </c>
      <c r="AM15" s="13">
        <v>6.0001022070100003E-2</v>
      </c>
      <c r="AN15" s="13">
        <v>9.0475227694800001E-2</v>
      </c>
      <c r="AO15" s="13">
        <v>0.1181477113806</v>
      </c>
      <c r="AP15" s="13">
        <v>7.0578783775780002E-2</v>
      </c>
      <c r="AQ15" s="13">
        <v>0.1144973730263</v>
      </c>
      <c r="AR15" s="9"/>
    </row>
    <row r="16" spans="1:44" x14ac:dyDescent="0.2">
      <c r="A16" s="21"/>
      <c r="B16" s="21"/>
      <c r="C16" s="14">
        <v>223</v>
      </c>
      <c r="D16" s="14">
        <v>35</v>
      </c>
      <c r="E16" s="14">
        <v>73</v>
      </c>
      <c r="F16" s="14">
        <v>42</v>
      </c>
      <c r="G16" s="14">
        <v>73</v>
      </c>
      <c r="H16" s="14">
        <v>32</v>
      </c>
      <c r="I16" s="14">
        <v>32</v>
      </c>
      <c r="J16" s="14">
        <v>23</v>
      </c>
      <c r="K16" s="14">
        <v>72</v>
      </c>
      <c r="L16" s="14">
        <v>53</v>
      </c>
      <c r="M16" s="14">
        <v>114</v>
      </c>
      <c r="N16" s="14">
        <v>100</v>
      </c>
      <c r="O16" s="14">
        <v>32</v>
      </c>
      <c r="P16" s="14">
        <v>9</v>
      </c>
      <c r="Q16" s="14">
        <v>8</v>
      </c>
      <c r="R16" s="14">
        <v>51</v>
      </c>
      <c r="S16" s="14">
        <v>32</v>
      </c>
      <c r="T16" s="14">
        <v>22</v>
      </c>
      <c r="U16" s="14">
        <v>53</v>
      </c>
      <c r="V16" s="14">
        <v>33</v>
      </c>
      <c r="W16" s="14">
        <v>45</v>
      </c>
      <c r="X16" s="14">
        <v>32</v>
      </c>
      <c r="Y16" s="14">
        <v>61</v>
      </c>
      <c r="Z16" s="14">
        <v>40</v>
      </c>
      <c r="AA16" s="14">
        <v>6</v>
      </c>
      <c r="AB16" s="14">
        <v>36</v>
      </c>
      <c r="AC16" s="14">
        <v>38</v>
      </c>
      <c r="AD16" s="14">
        <v>6</v>
      </c>
      <c r="AE16" s="14">
        <v>6</v>
      </c>
      <c r="AF16" s="14">
        <v>26</v>
      </c>
      <c r="AG16" s="14">
        <v>10</v>
      </c>
      <c r="AH16" s="14">
        <v>3</v>
      </c>
      <c r="AI16" s="14">
        <v>5</v>
      </c>
      <c r="AJ16" s="14">
        <v>0</v>
      </c>
      <c r="AK16" s="14">
        <v>92</v>
      </c>
      <c r="AL16" s="14">
        <v>1</v>
      </c>
      <c r="AM16" s="14">
        <v>11</v>
      </c>
      <c r="AN16" s="14">
        <v>47</v>
      </c>
      <c r="AO16" s="14">
        <v>100</v>
      </c>
      <c r="AP16" s="14">
        <v>43</v>
      </c>
      <c r="AQ16" s="14">
        <v>14</v>
      </c>
      <c r="AR16" s="9"/>
    </row>
    <row r="17" spans="1:44" x14ac:dyDescent="0.2">
      <c r="A17" s="21"/>
      <c r="B17" s="21"/>
      <c r="C17" s="15" t="s">
        <v>111</v>
      </c>
      <c r="D17" s="15"/>
      <c r="E17" s="16" t="s">
        <v>159</v>
      </c>
      <c r="F17" s="15"/>
      <c r="G17" s="16" t="s">
        <v>112</v>
      </c>
      <c r="H17" s="15"/>
      <c r="I17" s="15"/>
      <c r="J17" s="15"/>
      <c r="K17" s="16" t="s">
        <v>144</v>
      </c>
      <c r="L17" s="15"/>
      <c r="M17" s="15"/>
      <c r="N17" s="16" t="s">
        <v>112</v>
      </c>
      <c r="O17" s="15"/>
      <c r="P17" s="15"/>
      <c r="Q17" s="15"/>
      <c r="R17" s="16" t="s">
        <v>159</v>
      </c>
      <c r="S17" s="16" t="s">
        <v>160</v>
      </c>
      <c r="T17" s="16" t="s">
        <v>308</v>
      </c>
      <c r="U17" s="16" t="s">
        <v>159</v>
      </c>
      <c r="V17" s="15"/>
      <c r="W17" s="15"/>
      <c r="X17" s="15"/>
      <c r="Y17" s="16" t="s">
        <v>228</v>
      </c>
      <c r="Z17" s="16" t="s">
        <v>126</v>
      </c>
      <c r="AA17" s="15"/>
      <c r="AB17" s="15"/>
      <c r="AC17" s="16" t="s">
        <v>113</v>
      </c>
      <c r="AD17" s="15"/>
      <c r="AE17" s="15"/>
      <c r="AF17" s="16" t="s">
        <v>113</v>
      </c>
      <c r="AG17" s="16" t="s">
        <v>112</v>
      </c>
      <c r="AH17" s="15"/>
      <c r="AI17" s="16" t="s">
        <v>291</v>
      </c>
      <c r="AJ17" s="15"/>
      <c r="AK17" s="16" t="s">
        <v>113</v>
      </c>
      <c r="AL17" s="15"/>
      <c r="AM17" s="15"/>
      <c r="AN17" s="15"/>
      <c r="AO17" s="15"/>
      <c r="AP17" s="15"/>
      <c r="AQ17" s="15"/>
      <c r="AR17" s="9"/>
    </row>
    <row r="18" spans="1:44" x14ac:dyDescent="0.2">
      <c r="A18" s="23"/>
      <c r="B18" s="20" t="s">
        <v>199</v>
      </c>
      <c r="C18" s="13">
        <v>6.3184394510009997E-2</v>
      </c>
      <c r="D18" s="13">
        <v>5.659956912374E-2</v>
      </c>
      <c r="E18" s="13">
        <v>6.5738058584900005E-2</v>
      </c>
      <c r="F18" s="13">
        <v>8.2534511173799993E-2</v>
      </c>
      <c r="G18" s="13">
        <v>4.8193317566660003E-2</v>
      </c>
      <c r="H18" s="13">
        <v>6.78607432531E-2</v>
      </c>
      <c r="I18" s="13">
        <v>7.2105958369930001E-2</v>
      </c>
      <c r="J18" s="13">
        <v>8.810078405209E-2</v>
      </c>
      <c r="K18" s="13">
        <v>6.7225511304999999E-2</v>
      </c>
      <c r="L18" s="13">
        <v>4.1767583727570001E-2</v>
      </c>
      <c r="M18" s="13">
        <v>5.1816110624959999E-2</v>
      </c>
      <c r="N18" s="13">
        <v>7.4851640849359996E-2</v>
      </c>
      <c r="O18" s="13">
        <v>3.171459805481E-2</v>
      </c>
      <c r="P18" s="13">
        <v>2.5256634106360001E-2</v>
      </c>
      <c r="Q18" s="13">
        <v>3.5560883796290001E-2</v>
      </c>
      <c r="R18" s="13">
        <v>5.2311190885319998E-2</v>
      </c>
      <c r="S18" s="13">
        <v>0.1057164286765</v>
      </c>
      <c r="T18" s="13">
        <v>4.5083837817549988E-2</v>
      </c>
      <c r="U18" s="13">
        <v>0.164574120189</v>
      </c>
      <c r="V18" s="13">
        <v>5.4107421588779993E-2</v>
      </c>
      <c r="W18" s="13">
        <v>1.5574324251990001E-2</v>
      </c>
      <c r="X18" s="13">
        <v>9.5787721824929992E-2</v>
      </c>
      <c r="Y18" s="13">
        <v>8.6446199201749993E-2</v>
      </c>
      <c r="Z18" s="13">
        <v>0.1961682235468</v>
      </c>
      <c r="AA18" s="13">
        <v>4.1832661113030002E-2</v>
      </c>
      <c r="AB18" s="13">
        <v>2.0296767148730001E-2</v>
      </c>
      <c r="AC18" s="13">
        <v>7.2611578393769999E-2</v>
      </c>
      <c r="AD18" s="13">
        <v>0.12871570001650001</v>
      </c>
      <c r="AE18" s="13">
        <v>7.2987357522860008E-2</v>
      </c>
      <c r="AF18" s="13">
        <v>4.3727165981980003E-2</v>
      </c>
      <c r="AG18" s="13">
        <v>8.7849747290789995E-2</v>
      </c>
      <c r="AH18" s="13">
        <v>2.8870041400620002E-2</v>
      </c>
      <c r="AI18" s="13">
        <v>0.21137568034439999</v>
      </c>
      <c r="AJ18" s="13">
        <v>6.1447261628579997E-2</v>
      </c>
      <c r="AK18" s="13">
        <v>0.114245308583</v>
      </c>
      <c r="AL18" s="13">
        <v>0.1786463298391</v>
      </c>
      <c r="AM18" s="13">
        <v>8.5830789664800011E-2</v>
      </c>
      <c r="AN18" s="13">
        <v>6.4917555797919996E-2</v>
      </c>
      <c r="AO18" s="13">
        <v>7.0080291613699996E-2</v>
      </c>
      <c r="AP18" s="13">
        <v>4.643144280691E-2</v>
      </c>
      <c r="AQ18" s="13">
        <v>8.6006384404449993E-2</v>
      </c>
      <c r="AR18" s="9"/>
    </row>
    <row r="19" spans="1:44" x14ac:dyDescent="0.2">
      <c r="A19" s="21"/>
      <c r="B19" s="21"/>
      <c r="C19" s="14">
        <v>137</v>
      </c>
      <c r="D19" s="14">
        <v>35</v>
      </c>
      <c r="E19" s="14">
        <v>31</v>
      </c>
      <c r="F19" s="14">
        <v>47</v>
      </c>
      <c r="G19" s="14">
        <v>24</v>
      </c>
      <c r="H19" s="14">
        <v>18</v>
      </c>
      <c r="I19" s="14">
        <v>26</v>
      </c>
      <c r="J19" s="14">
        <v>26</v>
      </c>
      <c r="K19" s="14">
        <v>36</v>
      </c>
      <c r="L19" s="14">
        <v>27</v>
      </c>
      <c r="M19" s="14">
        <v>73</v>
      </c>
      <c r="N19" s="14">
        <v>58</v>
      </c>
      <c r="O19" s="14">
        <v>18</v>
      </c>
      <c r="P19" s="14">
        <v>3</v>
      </c>
      <c r="Q19" s="14">
        <v>12</v>
      </c>
      <c r="R19" s="14">
        <v>19</v>
      </c>
      <c r="S19" s="14">
        <v>24</v>
      </c>
      <c r="T19" s="14">
        <v>4</v>
      </c>
      <c r="U19" s="14">
        <v>42</v>
      </c>
      <c r="V19" s="14">
        <v>26</v>
      </c>
      <c r="W19" s="14">
        <v>12</v>
      </c>
      <c r="X19" s="14">
        <v>39</v>
      </c>
      <c r="Y19" s="14">
        <v>31</v>
      </c>
      <c r="Z19" s="14">
        <v>28</v>
      </c>
      <c r="AA19" s="14">
        <v>1</v>
      </c>
      <c r="AB19" s="14">
        <v>19</v>
      </c>
      <c r="AC19" s="14">
        <v>17</v>
      </c>
      <c r="AD19" s="14">
        <v>5</v>
      </c>
      <c r="AE19" s="14">
        <v>6</v>
      </c>
      <c r="AF19" s="14">
        <v>16</v>
      </c>
      <c r="AG19" s="14">
        <v>2</v>
      </c>
      <c r="AH19" s="14">
        <v>1</v>
      </c>
      <c r="AI19" s="14">
        <v>5</v>
      </c>
      <c r="AJ19" s="14">
        <v>1</v>
      </c>
      <c r="AK19" s="14">
        <v>63</v>
      </c>
      <c r="AL19" s="14">
        <v>1</v>
      </c>
      <c r="AM19" s="14">
        <v>9</v>
      </c>
      <c r="AN19" s="14">
        <v>29</v>
      </c>
      <c r="AO19" s="14">
        <v>63</v>
      </c>
      <c r="AP19" s="14">
        <v>28</v>
      </c>
      <c r="AQ19" s="14">
        <v>7</v>
      </c>
      <c r="AR19" s="9"/>
    </row>
    <row r="20" spans="1:44" x14ac:dyDescent="0.2">
      <c r="A20" s="21"/>
      <c r="B20" s="21"/>
      <c r="C20" s="15" t="s">
        <v>111</v>
      </c>
      <c r="D20" s="15"/>
      <c r="E20" s="15"/>
      <c r="F20" s="15"/>
      <c r="G20" s="15"/>
      <c r="H20" s="15"/>
      <c r="I20" s="15"/>
      <c r="J20" s="15"/>
      <c r="K20" s="15"/>
      <c r="L20" s="15"/>
      <c r="M20" s="15"/>
      <c r="N20" s="15"/>
      <c r="O20" s="15"/>
      <c r="P20" s="15"/>
      <c r="Q20" s="15"/>
      <c r="R20" s="15"/>
      <c r="S20" s="16" t="s">
        <v>112</v>
      </c>
      <c r="T20" s="15"/>
      <c r="U20" s="16" t="s">
        <v>309</v>
      </c>
      <c r="V20" s="16" t="s">
        <v>138</v>
      </c>
      <c r="W20" s="15"/>
      <c r="X20" s="16" t="s">
        <v>114</v>
      </c>
      <c r="Y20" s="16" t="s">
        <v>114</v>
      </c>
      <c r="Z20" s="16" t="s">
        <v>155</v>
      </c>
      <c r="AA20" s="15"/>
      <c r="AB20" s="15"/>
      <c r="AC20" s="16" t="s">
        <v>112</v>
      </c>
      <c r="AD20" s="16" t="s">
        <v>112</v>
      </c>
      <c r="AE20" s="15"/>
      <c r="AF20" s="15"/>
      <c r="AG20" s="15"/>
      <c r="AH20" s="15"/>
      <c r="AI20" s="16" t="s">
        <v>113</v>
      </c>
      <c r="AJ20" s="15"/>
      <c r="AK20" s="16" t="s">
        <v>113</v>
      </c>
      <c r="AL20" s="15"/>
      <c r="AM20" s="15"/>
      <c r="AN20" s="15"/>
      <c r="AO20" s="15"/>
      <c r="AP20" s="15"/>
      <c r="AQ20" s="15"/>
      <c r="AR20" s="9"/>
    </row>
    <row r="21" spans="1:44" x14ac:dyDescent="0.2">
      <c r="A21" s="23"/>
      <c r="B21" s="20" t="s">
        <v>50</v>
      </c>
      <c r="C21" s="13">
        <v>1</v>
      </c>
      <c r="D21" s="13">
        <v>1</v>
      </c>
      <c r="E21" s="13">
        <v>1</v>
      </c>
      <c r="F21" s="13">
        <v>1</v>
      </c>
      <c r="G21" s="13">
        <v>1</v>
      </c>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v>1</v>
      </c>
      <c r="AM21" s="13">
        <v>1</v>
      </c>
      <c r="AN21" s="13">
        <v>1</v>
      </c>
      <c r="AO21" s="13">
        <v>1</v>
      </c>
      <c r="AP21" s="13">
        <v>1</v>
      </c>
      <c r="AQ21" s="13">
        <v>1</v>
      </c>
      <c r="AR21" s="9"/>
    </row>
    <row r="22" spans="1:44" x14ac:dyDescent="0.2">
      <c r="A22" s="21"/>
      <c r="B22" s="21"/>
      <c r="C22" s="14">
        <v>2248</v>
      </c>
      <c r="D22" s="14">
        <v>549</v>
      </c>
      <c r="E22" s="14">
        <v>548</v>
      </c>
      <c r="F22" s="14">
        <v>564</v>
      </c>
      <c r="G22" s="14">
        <v>587</v>
      </c>
      <c r="H22" s="14">
        <v>260</v>
      </c>
      <c r="I22" s="14">
        <v>358</v>
      </c>
      <c r="J22" s="14">
        <v>333</v>
      </c>
      <c r="K22" s="14">
        <v>521</v>
      </c>
      <c r="L22" s="14">
        <v>655</v>
      </c>
      <c r="M22" s="14">
        <v>1295</v>
      </c>
      <c r="N22" s="14">
        <v>854</v>
      </c>
      <c r="O22" s="14">
        <v>603</v>
      </c>
      <c r="P22" s="14">
        <v>221</v>
      </c>
      <c r="Q22" s="14">
        <v>290</v>
      </c>
      <c r="R22" s="14">
        <v>327</v>
      </c>
      <c r="S22" s="14">
        <v>237</v>
      </c>
      <c r="T22" s="14">
        <v>103</v>
      </c>
      <c r="U22" s="14">
        <v>267</v>
      </c>
      <c r="V22" s="14">
        <v>567</v>
      </c>
      <c r="W22" s="14">
        <v>656</v>
      </c>
      <c r="X22" s="14">
        <v>371</v>
      </c>
      <c r="Y22" s="14">
        <v>394</v>
      </c>
      <c r="Z22" s="14">
        <v>167</v>
      </c>
      <c r="AA22" s="14">
        <v>22</v>
      </c>
      <c r="AB22" s="14">
        <v>920</v>
      </c>
      <c r="AC22" s="14">
        <v>241</v>
      </c>
      <c r="AD22" s="14">
        <v>50</v>
      </c>
      <c r="AE22" s="14">
        <v>100</v>
      </c>
      <c r="AF22" s="14">
        <v>195</v>
      </c>
      <c r="AG22" s="14">
        <v>56</v>
      </c>
      <c r="AH22" s="14">
        <v>24</v>
      </c>
      <c r="AI22" s="14">
        <v>20</v>
      </c>
      <c r="AJ22" s="14">
        <v>6</v>
      </c>
      <c r="AK22" s="14">
        <v>616</v>
      </c>
      <c r="AL22" s="14">
        <v>6</v>
      </c>
      <c r="AM22" s="14">
        <v>147</v>
      </c>
      <c r="AN22" s="14">
        <v>505</v>
      </c>
      <c r="AO22" s="14">
        <v>875</v>
      </c>
      <c r="AP22" s="14">
        <v>549</v>
      </c>
      <c r="AQ22" s="14">
        <v>94</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310</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311</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312</v>
      </c>
      <c r="B6" s="20" t="s">
        <v>182</v>
      </c>
      <c r="C6" s="13">
        <v>0.132467336904</v>
      </c>
      <c r="D6" s="13">
        <v>0.1190049700526</v>
      </c>
      <c r="E6" s="13">
        <v>0.15213190710230001</v>
      </c>
      <c r="F6" s="13">
        <v>0.1194166985339</v>
      </c>
      <c r="G6" s="13">
        <v>0.13823891446979999</v>
      </c>
      <c r="H6" s="13">
        <v>8.7265373658790002E-2</v>
      </c>
      <c r="I6" s="13">
        <v>0.1120193995276</v>
      </c>
      <c r="J6" s="13">
        <v>0.14117076895739999</v>
      </c>
      <c r="K6" s="13">
        <v>0.14311002384909999</v>
      </c>
      <c r="L6" s="13">
        <v>0.1716240917281</v>
      </c>
      <c r="M6" s="13">
        <v>0.1517710928447</v>
      </c>
      <c r="N6" s="13">
        <v>0.12016796560949999</v>
      </c>
      <c r="O6" s="13">
        <v>0.34593911609479999</v>
      </c>
      <c r="P6" s="13">
        <v>4.4247118980019998E-2</v>
      </c>
      <c r="Q6" s="13">
        <v>0.13255037192649999</v>
      </c>
      <c r="R6" s="13">
        <v>4.2220626119270001E-2</v>
      </c>
      <c r="S6" s="13">
        <v>0</v>
      </c>
      <c r="T6" s="13">
        <v>0</v>
      </c>
      <c r="U6" s="13">
        <v>1.6018839728849999E-3</v>
      </c>
      <c r="V6" s="13">
        <v>0.30636965027180002</v>
      </c>
      <c r="W6" s="13">
        <v>0.1617758016044</v>
      </c>
      <c r="X6" s="13">
        <v>4.8593664680720003E-2</v>
      </c>
      <c r="Y6" s="13">
        <v>3.5958305766429998E-3</v>
      </c>
      <c r="Z6" s="13">
        <v>0</v>
      </c>
      <c r="AA6" s="13">
        <v>0</v>
      </c>
      <c r="AB6" s="13">
        <v>0.1372511881854</v>
      </c>
      <c r="AC6" s="13">
        <v>0.13710500897139999</v>
      </c>
      <c r="AD6" s="13">
        <v>0.22347612151330001</v>
      </c>
      <c r="AE6" s="13">
        <v>0.2738712371334</v>
      </c>
      <c r="AF6" s="13">
        <v>0.1614532006496</v>
      </c>
      <c r="AG6" s="13">
        <v>0.15602734554350001</v>
      </c>
      <c r="AH6" s="13">
        <v>0</v>
      </c>
      <c r="AI6" s="13">
        <v>9.4998940102329996E-2</v>
      </c>
      <c r="AJ6" s="13">
        <v>0</v>
      </c>
      <c r="AK6" s="13">
        <v>8.5218678987240004E-2</v>
      </c>
      <c r="AL6" s="13">
        <v>0.2014524260195</v>
      </c>
      <c r="AM6" s="13">
        <v>0.22912798570830001</v>
      </c>
      <c r="AN6" s="13">
        <v>0.14953503973189999</v>
      </c>
      <c r="AO6" s="13">
        <v>0.1101910855301</v>
      </c>
      <c r="AP6" s="13">
        <v>0.15425856304009999</v>
      </c>
      <c r="AQ6" s="13">
        <v>6.9747460775099995E-2</v>
      </c>
      <c r="AR6" s="9"/>
    </row>
    <row r="7" spans="1:44" x14ac:dyDescent="0.2">
      <c r="A7" s="21"/>
      <c r="B7" s="21"/>
      <c r="C7" s="14">
        <v>280</v>
      </c>
      <c r="D7" s="14">
        <v>54</v>
      </c>
      <c r="E7" s="14">
        <v>85</v>
      </c>
      <c r="F7" s="14">
        <v>64</v>
      </c>
      <c r="G7" s="14">
        <v>77</v>
      </c>
      <c r="H7" s="14">
        <v>22</v>
      </c>
      <c r="I7" s="14">
        <v>37</v>
      </c>
      <c r="J7" s="14">
        <v>46</v>
      </c>
      <c r="K7" s="14">
        <v>64</v>
      </c>
      <c r="L7" s="14">
        <v>101</v>
      </c>
      <c r="M7" s="14">
        <v>181</v>
      </c>
      <c r="N7" s="14">
        <v>94</v>
      </c>
      <c r="O7" s="14">
        <v>198</v>
      </c>
      <c r="P7" s="14">
        <v>6</v>
      </c>
      <c r="Q7" s="14">
        <v>36</v>
      </c>
      <c r="R7" s="14">
        <v>19</v>
      </c>
      <c r="S7" s="14">
        <v>0</v>
      </c>
      <c r="T7" s="14">
        <v>0</v>
      </c>
      <c r="U7" s="14">
        <v>1</v>
      </c>
      <c r="V7" s="14">
        <v>157</v>
      </c>
      <c r="W7" s="14">
        <v>103</v>
      </c>
      <c r="X7" s="14">
        <v>16</v>
      </c>
      <c r="Y7" s="14">
        <v>2</v>
      </c>
      <c r="Z7" s="14">
        <v>0</v>
      </c>
      <c r="AA7" s="14">
        <v>0</v>
      </c>
      <c r="AB7" s="14">
        <v>126</v>
      </c>
      <c r="AC7" s="14">
        <v>31</v>
      </c>
      <c r="AD7" s="14">
        <v>10</v>
      </c>
      <c r="AE7" s="14">
        <v>21</v>
      </c>
      <c r="AF7" s="14">
        <v>28</v>
      </c>
      <c r="AG7" s="14">
        <v>6</v>
      </c>
      <c r="AH7" s="14">
        <v>0</v>
      </c>
      <c r="AI7" s="14">
        <v>2</v>
      </c>
      <c r="AJ7" s="14">
        <v>0</v>
      </c>
      <c r="AK7" s="14">
        <v>51</v>
      </c>
      <c r="AL7" s="14">
        <v>1</v>
      </c>
      <c r="AM7" s="14">
        <v>33</v>
      </c>
      <c r="AN7" s="14">
        <v>73</v>
      </c>
      <c r="AO7" s="14">
        <v>92</v>
      </c>
      <c r="AP7" s="14">
        <v>74</v>
      </c>
      <c r="AQ7" s="14">
        <v>7</v>
      </c>
      <c r="AR7" s="9"/>
    </row>
    <row r="8" spans="1:44" x14ac:dyDescent="0.2">
      <c r="A8" s="21"/>
      <c r="B8" s="21"/>
      <c r="C8" s="15" t="s">
        <v>111</v>
      </c>
      <c r="D8" s="15"/>
      <c r="E8" s="15"/>
      <c r="F8" s="15"/>
      <c r="G8" s="15"/>
      <c r="H8" s="15"/>
      <c r="I8" s="15"/>
      <c r="J8" s="15"/>
      <c r="K8" s="15"/>
      <c r="L8" s="15"/>
      <c r="M8" s="15"/>
      <c r="N8" s="15"/>
      <c r="O8" s="16" t="s">
        <v>115</v>
      </c>
      <c r="P8" s="16" t="s">
        <v>213</v>
      </c>
      <c r="Q8" s="16" t="s">
        <v>237</v>
      </c>
      <c r="R8" s="16" t="s">
        <v>313</v>
      </c>
      <c r="S8" s="15"/>
      <c r="T8" s="15"/>
      <c r="U8" s="15"/>
      <c r="V8" s="16" t="s">
        <v>236</v>
      </c>
      <c r="W8" s="16" t="s">
        <v>184</v>
      </c>
      <c r="X8" s="16" t="s">
        <v>217</v>
      </c>
      <c r="Y8" s="15"/>
      <c r="Z8" s="15"/>
      <c r="AA8" s="15"/>
      <c r="AB8" s="15"/>
      <c r="AC8" s="15"/>
      <c r="AD8" s="15"/>
      <c r="AE8" s="16" t="s">
        <v>122</v>
      </c>
      <c r="AF8" s="15"/>
      <c r="AG8" s="15"/>
      <c r="AH8" s="15"/>
      <c r="AI8" s="15"/>
      <c r="AJ8" s="15"/>
      <c r="AK8" s="15"/>
      <c r="AL8" s="15"/>
      <c r="AM8" s="16" t="s">
        <v>314</v>
      </c>
      <c r="AN8" s="15"/>
      <c r="AO8" s="15"/>
      <c r="AP8" s="15"/>
      <c r="AQ8" s="15"/>
      <c r="AR8" s="9"/>
    </row>
    <row r="9" spans="1:44" x14ac:dyDescent="0.2">
      <c r="A9" s="23"/>
      <c r="B9" s="20" t="s">
        <v>187</v>
      </c>
      <c r="C9" s="13">
        <v>0.30546068356040001</v>
      </c>
      <c r="D9" s="13">
        <v>0.35739668970590011</v>
      </c>
      <c r="E9" s="13">
        <v>0.25268877521040001</v>
      </c>
      <c r="F9" s="13">
        <v>0.33953571442539998</v>
      </c>
      <c r="G9" s="13">
        <v>0.27674560868510001</v>
      </c>
      <c r="H9" s="13">
        <v>0.1773886860045</v>
      </c>
      <c r="I9" s="13">
        <v>0.24864720806310001</v>
      </c>
      <c r="J9" s="13">
        <v>0.32413587280939998</v>
      </c>
      <c r="K9" s="13">
        <v>0.32446995842589998</v>
      </c>
      <c r="L9" s="13">
        <v>0.38829652934309999</v>
      </c>
      <c r="M9" s="13">
        <v>0.33067024431879999</v>
      </c>
      <c r="N9" s="13">
        <v>0.27816155358279998</v>
      </c>
      <c r="O9" s="13">
        <v>0.50157914049230001</v>
      </c>
      <c r="P9" s="13">
        <v>0.52751170102610001</v>
      </c>
      <c r="Q9" s="13">
        <v>0.4006019773533</v>
      </c>
      <c r="R9" s="13">
        <v>0.22248615195849999</v>
      </c>
      <c r="S9" s="13">
        <v>3.4331195826300002E-2</v>
      </c>
      <c r="T9" s="13">
        <v>1.8316786422210001E-2</v>
      </c>
      <c r="U9" s="13">
        <v>3.0654286600430001E-3</v>
      </c>
      <c r="V9" s="13">
        <v>0.45953120623959998</v>
      </c>
      <c r="W9" s="13">
        <v>0.46394637966109997</v>
      </c>
      <c r="X9" s="13">
        <v>0.2243567014684</v>
      </c>
      <c r="Y9" s="13">
        <v>2.2315615347059999E-2</v>
      </c>
      <c r="Z9" s="13">
        <v>0</v>
      </c>
      <c r="AA9" s="13">
        <v>0.2005191665379</v>
      </c>
      <c r="AB9" s="13">
        <v>0.41791764129570003</v>
      </c>
      <c r="AC9" s="13">
        <v>0.28204622666110002</v>
      </c>
      <c r="AD9" s="13">
        <v>0.26279825112749999</v>
      </c>
      <c r="AE9" s="13">
        <v>0.29145975356679998</v>
      </c>
      <c r="AF9" s="13">
        <v>0.32385778647829999</v>
      </c>
      <c r="AG9" s="13">
        <v>0.3331953379841</v>
      </c>
      <c r="AH9" s="13">
        <v>9.9740675418650004E-2</v>
      </c>
      <c r="AI9" s="13">
        <v>0.1163662074424</v>
      </c>
      <c r="AJ9" s="13">
        <v>0.55432542756960002</v>
      </c>
      <c r="AK9" s="13">
        <v>0.16356494767159999</v>
      </c>
      <c r="AL9" s="13">
        <v>0.54295706819290002</v>
      </c>
      <c r="AM9" s="13">
        <v>0.2412131773591</v>
      </c>
      <c r="AN9" s="13">
        <v>0.34202782663260001</v>
      </c>
      <c r="AO9" s="13">
        <v>0.3072740591939</v>
      </c>
      <c r="AP9" s="13">
        <v>0.23768524471319999</v>
      </c>
      <c r="AQ9" s="13">
        <v>0.50237075053479996</v>
      </c>
      <c r="AR9" s="9"/>
    </row>
    <row r="10" spans="1:44" x14ac:dyDescent="0.2">
      <c r="A10" s="21"/>
      <c r="B10" s="21"/>
      <c r="C10" s="14">
        <v>685</v>
      </c>
      <c r="D10" s="14">
        <v>198</v>
      </c>
      <c r="E10" s="14">
        <v>145</v>
      </c>
      <c r="F10" s="14">
        <v>194</v>
      </c>
      <c r="G10" s="14">
        <v>148</v>
      </c>
      <c r="H10" s="14">
        <v>49</v>
      </c>
      <c r="I10" s="14">
        <v>84</v>
      </c>
      <c r="J10" s="14">
        <v>103</v>
      </c>
      <c r="K10" s="14">
        <v>167</v>
      </c>
      <c r="L10" s="14">
        <v>241</v>
      </c>
      <c r="M10" s="14">
        <v>422</v>
      </c>
      <c r="N10" s="14">
        <v>232</v>
      </c>
      <c r="O10" s="14">
        <v>312</v>
      </c>
      <c r="P10" s="14">
        <v>121</v>
      </c>
      <c r="Q10" s="14">
        <v>117</v>
      </c>
      <c r="R10" s="14">
        <v>74</v>
      </c>
      <c r="S10" s="14">
        <v>5</v>
      </c>
      <c r="T10" s="14">
        <v>2</v>
      </c>
      <c r="U10" s="14">
        <v>1</v>
      </c>
      <c r="V10" s="14">
        <v>264</v>
      </c>
      <c r="W10" s="14">
        <v>315</v>
      </c>
      <c r="X10" s="14">
        <v>70</v>
      </c>
      <c r="Y10" s="14">
        <v>9</v>
      </c>
      <c r="Z10" s="14">
        <v>0</v>
      </c>
      <c r="AA10" s="14">
        <v>5</v>
      </c>
      <c r="AB10" s="14">
        <v>383</v>
      </c>
      <c r="AC10" s="14">
        <v>64</v>
      </c>
      <c r="AD10" s="14">
        <v>15</v>
      </c>
      <c r="AE10" s="14">
        <v>36</v>
      </c>
      <c r="AF10" s="14">
        <v>57</v>
      </c>
      <c r="AG10" s="14">
        <v>22</v>
      </c>
      <c r="AH10" s="14">
        <v>1</v>
      </c>
      <c r="AI10" s="14">
        <v>2</v>
      </c>
      <c r="AJ10" s="14">
        <v>2</v>
      </c>
      <c r="AK10" s="14">
        <v>98</v>
      </c>
      <c r="AL10" s="14">
        <v>3</v>
      </c>
      <c r="AM10" s="14">
        <v>35</v>
      </c>
      <c r="AN10" s="14">
        <v>170</v>
      </c>
      <c r="AO10" s="14">
        <v>266</v>
      </c>
      <c r="AP10" s="14">
        <v>141</v>
      </c>
      <c r="AQ10" s="14">
        <v>45</v>
      </c>
      <c r="AR10" s="9"/>
    </row>
    <row r="11" spans="1:44" x14ac:dyDescent="0.2">
      <c r="A11" s="21"/>
      <c r="B11" s="21"/>
      <c r="C11" s="15" t="s">
        <v>111</v>
      </c>
      <c r="D11" s="16" t="s">
        <v>138</v>
      </c>
      <c r="E11" s="15"/>
      <c r="F11" s="16" t="s">
        <v>138</v>
      </c>
      <c r="G11" s="15"/>
      <c r="H11" s="15"/>
      <c r="I11" s="15"/>
      <c r="J11" s="16" t="s">
        <v>112</v>
      </c>
      <c r="K11" s="16" t="s">
        <v>113</v>
      </c>
      <c r="L11" s="16" t="s">
        <v>130</v>
      </c>
      <c r="M11" s="16" t="s">
        <v>138</v>
      </c>
      <c r="N11" s="15"/>
      <c r="O11" s="16" t="s">
        <v>116</v>
      </c>
      <c r="P11" s="16" t="s">
        <v>116</v>
      </c>
      <c r="Q11" s="16" t="s">
        <v>116</v>
      </c>
      <c r="R11" s="16" t="s">
        <v>315</v>
      </c>
      <c r="S11" s="15"/>
      <c r="T11" s="15"/>
      <c r="U11" s="15"/>
      <c r="V11" s="16" t="s">
        <v>184</v>
      </c>
      <c r="W11" s="16" t="s">
        <v>184</v>
      </c>
      <c r="X11" s="16" t="s">
        <v>120</v>
      </c>
      <c r="Y11" s="15"/>
      <c r="Z11" s="15"/>
      <c r="AA11" s="16" t="s">
        <v>120</v>
      </c>
      <c r="AB11" s="16" t="s">
        <v>121</v>
      </c>
      <c r="AC11" s="16" t="s">
        <v>122</v>
      </c>
      <c r="AD11" s="15"/>
      <c r="AE11" s="15"/>
      <c r="AF11" s="16" t="s">
        <v>122</v>
      </c>
      <c r="AG11" s="15"/>
      <c r="AH11" s="15"/>
      <c r="AI11" s="15"/>
      <c r="AJ11" s="15"/>
      <c r="AK11" s="15"/>
      <c r="AL11" s="15"/>
      <c r="AM11" s="15"/>
      <c r="AN11" s="16" t="s">
        <v>144</v>
      </c>
      <c r="AO11" s="15"/>
      <c r="AP11" s="15"/>
      <c r="AQ11" s="16" t="s">
        <v>167</v>
      </c>
      <c r="AR11" s="9"/>
    </row>
    <row r="12" spans="1:44" x14ac:dyDescent="0.2">
      <c r="A12" s="23"/>
      <c r="B12" s="20" t="s">
        <v>192</v>
      </c>
      <c r="C12" s="13">
        <v>8.0463461682320006E-2</v>
      </c>
      <c r="D12" s="13">
        <v>0.1140298525123</v>
      </c>
      <c r="E12" s="13">
        <v>5.0827486133649999E-2</v>
      </c>
      <c r="F12" s="13">
        <v>6.9426786992559997E-2</v>
      </c>
      <c r="G12" s="13">
        <v>8.9371554007249998E-2</v>
      </c>
      <c r="H12" s="13">
        <v>0.1357567814168</v>
      </c>
      <c r="I12" s="13">
        <v>8.6582407329920008E-2</v>
      </c>
      <c r="J12" s="13">
        <v>8.669861122012E-2</v>
      </c>
      <c r="K12" s="13">
        <v>8.1888126609169998E-2</v>
      </c>
      <c r="L12" s="13">
        <v>3.8238066359340003E-2</v>
      </c>
      <c r="M12" s="13">
        <v>9.671006370186E-2</v>
      </c>
      <c r="N12" s="13">
        <v>6.6503748376139996E-2</v>
      </c>
      <c r="O12" s="13">
        <v>6.1619703541230003E-2</v>
      </c>
      <c r="P12" s="13">
        <v>0.1014218686911</v>
      </c>
      <c r="Q12" s="13">
        <v>0.1609016380726</v>
      </c>
      <c r="R12" s="13">
        <v>0.11699971738620001</v>
      </c>
      <c r="S12" s="13">
        <v>3.4291128031290002E-2</v>
      </c>
      <c r="T12" s="13">
        <v>2.0202382283680001E-2</v>
      </c>
      <c r="U12" s="13">
        <v>2.4119502412470002E-3</v>
      </c>
      <c r="V12" s="13">
        <v>6.5511084742950004E-2</v>
      </c>
      <c r="W12" s="13">
        <v>0.12713815960639999</v>
      </c>
      <c r="X12" s="13">
        <v>9.9115152641680013E-2</v>
      </c>
      <c r="Y12" s="13">
        <v>2.6688222608229999E-2</v>
      </c>
      <c r="Z12" s="13">
        <v>1.928842055742E-3</v>
      </c>
      <c r="AA12" s="13">
        <v>0.1237017597276</v>
      </c>
      <c r="AB12" s="13">
        <v>6.9094230172879995E-2</v>
      </c>
      <c r="AC12" s="13">
        <v>0.22431377853010001</v>
      </c>
      <c r="AD12" s="13">
        <v>4.822686939187E-2</v>
      </c>
      <c r="AE12" s="13">
        <v>5.0959366623689988E-2</v>
      </c>
      <c r="AF12" s="13">
        <v>4.4560885582649999E-2</v>
      </c>
      <c r="AG12" s="13">
        <v>1.9969587591770002E-2</v>
      </c>
      <c r="AH12" s="13">
        <v>0</v>
      </c>
      <c r="AI12" s="13">
        <v>0</v>
      </c>
      <c r="AJ12" s="13">
        <v>0</v>
      </c>
      <c r="AK12" s="13">
        <v>6.5020801676820006E-2</v>
      </c>
      <c r="AL12" s="13">
        <v>0</v>
      </c>
      <c r="AM12" s="13">
        <v>0.1104328897146</v>
      </c>
      <c r="AN12" s="13">
        <v>0.1083956918274</v>
      </c>
      <c r="AO12" s="13">
        <v>6.3861047295059994E-2</v>
      </c>
      <c r="AP12" s="13">
        <v>6.7584309353079991E-2</v>
      </c>
      <c r="AQ12" s="13">
        <v>0.10041198245790001</v>
      </c>
      <c r="AR12" s="9"/>
    </row>
    <row r="13" spans="1:44" x14ac:dyDescent="0.2">
      <c r="A13" s="21"/>
      <c r="B13" s="21"/>
      <c r="C13" s="14">
        <v>156</v>
      </c>
      <c r="D13" s="14">
        <v>43</v>
      </c>
      <c r="E13" s="14">
        <v>28</v>
      </c>
      <c r="F13" s="14">
        <v>35</v>
      </c>
      <c r="G13" s="14">
        <v>50</v>
      </c>
      <c r="H13" s="14">
        <v>23</v>
      </c>
      <c r="I13" s="14">
        <v>28</v>
      </c>
      <c r="J13" s="14">
        <v>28</v>
      </c>
      <c r="K13" s="14">
        <v>44</v>
      </c>
      <c r="L13" s="14">
        <v>25</v>
      </c>
      <c r="M13" s="14">
        <v>101</v>
      </c>
      <c r="N13" s="14">
        <v>50</v>
      </c>
      <c r="O13" s="14">
        <v>29</v>
      </c>
      <c r="P13" s="14">
        <v>23</v>
      </c>
      <c r="Q13" s="14">
        <v>36</v>
      </c>
      <c r="R13" s="14">
        <v>38</v>
      </c>
      <c r="S13" s="14">
        <v>9</v>
      </c>
      <c r="T13" s="14">
        <v>2</v>
      </c>
      <c r="U13" s="14">
        <v>1</v>
      </c>
      <c r="V13" s="14">
        <v>31</v>
      </c>
      <c r="W13" s="14">
        <v>71</v>
      </c>
      <c r="X13" s="14">
        <v>31</v>
      </c>
      <c r="Y13" s="14">
        <v>13</v>
      </c>
      <c r="Z13" s="14">
        <v>1</v>
      </c>
      <c r="AA13" s="14">
        <v>3</v>
      </c>
      <c r="AB13" s="14">
        <v>58</v>
      </c>
      <c r="AC13" s="14">
        <v>39</v>
      </c>
      <c r="AD13" s="14">
        <v>3</v>
      </c>
      <c r="AE13" s="14">
        <v>2</v>
      </c>
      <c r="AF13" s="14">
        <v>13</v>
      </c>
      <c r="AG13" s="14">
        <v>1</v>
      </c>
      <c r="AH13" s="14">
        <v>0</v>
      </c>
      <c r="AI13" s="14">
        <v>0</v>
      </c>
      <c r="AJ13" s="14">
        <v>0</v>
      </c>
      <c r="AK13" s="14">
        <v>38</v>
      </c>
      <c r="AL13" s="14">
        <v>0</v>
      </c>
      <c r="AM13" s="14">
        <v>9</v>
      </c>
      <c r="AN13" s="14">
        <v>47</v>
      </c>
      <c r="AO13" s="14">
        <v>57</v>
      </c>
      <c r="AP13" s="14">
        <v>29</v>
      </c>
      <c r="AQ13" s="14">
        <v>8</v>
      </c>
      <c r="AR13" s="9"/>
    </row>
    <row r="14" spans="1:44" x14ac:dyDescent="0.2">
      <c r="A14" s="21"/>
      <c r="B14" s="21"/>
      <c r="C14" s="15" t="s">
        <v>111</v>
      </c>
      <c r="D14" s="16" t="s">
        <v>138</v>
      </c>
      <c r="E14" s="15"/>
      <c r="F14" s="15"/>
      <c r="G14" s="15"/>
      <c r="H14" s="16" t="s">
        <v>143</v>
      </c>
      <c r="I14" s="15"/>
      <c r="J14" s="15"/>
      <c r="K14" s="15"/>
      <c r="L14" s="15"/>
      <c r="M14" s="15"/>
      <c r="N14" s="15"/>
      <c r="O14" s="16" t="s">
        <v>213</v>
      </c>
      <c r="P14" s="16" t="s">
        <v>213</v>
      </c>
      <c r="Q14" s="16" t="s">
        <v>316</v>
      </c>
      <c r="R14" s="16" t="s">
        <v>313</v>
      </c>
      <c r="S14" s="16" t="s">
        <v>198</v>
      </c>
      <c r="T14" s="15"/>
      <c r="U14" s="15"/>
      <c r="V14" s="16" t="s">
        <v>143</v>
      </c>
      <c r="W14" s="16" t="s">
        <v>120</v>
      </c>
      <c r="X14" s="16" t="s">
        <v>170</v>
      </c>
      <c r="Y14" s="16" t="s">
        <v>144</v>
      </c>
      <c r="Z14" s="15"/>
      <c r="AA14" s="16" t="s">
        <v>143</v>
      </c>
      <c r="AB14" s="15"/>
      <c r="AC14" s="16" t="s">
        <v>317</v>
      </c>
      <c r="AD14" s="15"/>
      <c r="AE14" s="15"/>
      <c r="AF14" s="15"/>
      <c r="AG14" s="15"/>
      <c r="AH14" s="15"/>
      <c r="AI14" s="15"/>
      <c r="AJ14" s="15"/>
      <c r="AK14" s="15"/>
      <c r="AL14" s="15"/>
      <c r="AM14" s="15"/>
      <c r="AN14" s="15"/>
      <c r="AO14" s="15"/>
      <c r="AP14" s="15"/>
      <c r="AQ14" s="15"/>
      <c r="AR14" s="9"/>
    </row>
    <row r="15" spans="1:44" x14ac:dyDescent="0.2">
      <c r="A15" s="23"/>
      <c r="B15" s="20" t="s">
        <v>195</v>
      </c>
      <c r="C15" s="13">
        <v>0.16075805880819999</v>
      </c>
      <c r="D15" s="13">
        <v>0.13941319534839999</v>
      </c>
      <c r="E15" s="13">
        <v>0.1431661365595</v>
      </c>
      <c r="F15" s="13">
        <v>0.1932881989039</v>
      </c>
      <c r="G15" s="13">
        <v>0.16542895994849999</v>
      </c>
      <c r="H15" s="13">
        <v>0.19891201881699999</v>
      </c>
      <c r="I15" s="13">
        <v>0.21550654812450001</v>
      </c>
      <c r="J15" s="13">
        <v>0.17358173981479999</v>
      </c>
      <c r="K15" s="13">
        <v>0.1072712455763</v>
      </c>
      <c r="L15" s="13">
        <v>0.1252071520103</v>
      </c>
      <c r="M15" s="13">
        <v>0.14095037716039999</v>
      </c>
      <c r="N15" s="13">
        <v>0.1768118916425</v>
      </c>
      <c r="O15" s="13">
        <v>6.2418187628279997E-2</v>
      </c>
      <c r="P15" s="13">
        <v>0.24574578442690001</v>
      </c>
      <c r="Q15" s="13">
        <v>0.2346891066431</v>
      </c>
      <c r="R15" s="13">
        <v>0.23196523004219999</v>
      </c>
      <c r="S15" s="13">
        <v>0.16566907081580001</v>
      </c>
      <c r="T15" s="13">
        <v>0.23816555041910001</v>
      </c>
      <c r="U15" s="13">
        <v>7.7439020144540002E-2</v>
      </c>
      <c r="V15" s="13">
        <v>0.1137174489351</v>
      </c>
      <c r="W15" s="13">
        <v>0.15131955137870001</v>
      </c>
      <c r="X15" s="13">
        <v>0.21391327394260001</v>
      </c>
      <c r="Y15" s="13">
        <v>0.21107274604869999</v>
      </c>
      <c r="Z15" s="13">
        <v>5.9830703011380007E-2</v>
      </c>
      <c r="AA15" s="13">
        <v>0.33637262625460002</v>
      </c>
      <c r="AB15" s="13">
        <v>0.21286522752959999</v>
      </c>
      <c r="AC15" s="13">
        <v>0.1099013974989</v>
      </c>
      <c r="AD15" s="13">
        <v>9.4231587239889988E-2</v>
      </c>
      <c r="AE15" s="13">
        <v>0.11536226887790001</v>
      </c>
      <c r="AF15" s="13">
        <v>0.1239803764654</v>
      </c>
      <c r="AG15" s="13">
        <v>7.7818993824200003E-2</v>
      </c>
      <c r="AH15" s="13">
        <v>0</v>
      </c>
      <c r="AI15" s="13">
        <v>9.9387385668259998E-2</v>
      </c>
      <c r="AJ15" s="13">
        <v>0.1391355011058</v>
      </c>
      <c r="AK15" s="13">
        <v>0.14863274057260001</v>
      </c>
      <c r="AL15" s="13">
        <v>7.6944175948450003E-2</v>
      </c>
      <c r="AM15" s="13">
        <v>5.5270906222629999E-2</v>
      </c>
      <c r="AN15" s="13">
        <v>0.14336705501079999</v>
      </c>
      <c r="AO15" s="13">
        <v>0.167384129927</v>
      </c>
      <c r="AP15" s="13">
        <v>0.19819111874500001</v>
      </c>
      <c r="AQ15" s="13">
        <v>0.10692390853560001</v>
      </c>
      <c r="AR15" s="9"/>
    </row>
    <row r="16" spans="1:44" x14ac:dyDescent="0.2">
      <c r="A16" s="21"/>
      <c r="B16" s="21"/>
      <c r="C16" s="14">
        <v>362</v>
      </c>
      <c r="D16" s="14">
        <v>81</v>
      </c>
      <c r="E16" s="14">
        <v>77</v>
      </c>
      <c r="F16" s="14">
        <v>106</v>
      </c>
      <c r="G16" s="14">
        <v>98</v>
      </c>
      <c r="H16" s="14">
        <v>56</v>
      </c>
      <c r="I16" s="14">
        <v>80</v>
      </c>
      <c r="J16" s="14">
        <v>58</v>
      </c>
      <c r="K16" s="14">
        <v>59</v>
      </c>
      <c r="L16" s="14">
        <v>86</v>
      </c>
      <c r="M16" s="14">
        <v>199</v>
      </c>
      <c r="N16" s="14">
        <v>143</v>
      </c>
      <c r="O16" s="14">
        <v>45</v>
      </c>
      <c r="P16" s="14">
        <v>52</v>
      </c>
      <c r="Q16" s="14">
        <v>80</v>
      </c>
      <c r="R16" s="14">
        <v>72</v>
      </c>
      <c r="S16" s="14">
        <v>33</v>
      </c>
      <c r="T16" s="14">
        <v>19</v>
      </c>
      <c r="U16" s="14">
        <v>16</v>
      </c>
      <c r="V16" s="14">
        <v>80</v>
      </c>
      <c r="W16" s="14">
        <v>103</v>
      </c>
      <c r="X16" s="14">
        <v>83</v>
      </c>
      <c r="Y16" s="14">
        <v>62</v>
      </c>
      <c r="Z16" s="14">
        <v>9</v>
      </c>
      <c r="AA16" s="14">
        <v>10</v>
      </c>
      <c r="AB16" s="14">
        <v>199</v>
      </c>
      <c r="AC16" s="14">
        <v>38</v>
      </c>
      <c r="AD16" s="14">
        <v>5</v>
      </c>
      <c r="AE16" s="14">
        <v>12</v>
      </c>
      <c r="AF16" s="14">
        <v>20</v>
      </c>
      <c r="AG16" s="14">
        <v>6</v>
      </c>
      <c r="AH16" s="14">
        <v>0</v>
      </c>
      <c r="AI16" s="14">
        <v>2</v>
      </c>
      <c r="AJ16" s="14">
        <v>1</v>
      </c>
      <c r="AK16" s="14">
        <v>78</v>
      </c>
      <c r="AL16" s="14">
        <v>1</v>
      </c>
      <c r="AM16" s="14">
        <v>10</v>
      </c>
      <c r="AN16" s="14">
        <v>82</v>
      </c>
      <c r="AO16" s="14">
        <v>141</v>
      </c>
      <c r="AP16" s="14">
        <v>102</v>
      </c>
      <c r="AQ16" s="14">
        <v>10</v>
      </c>
      <c r="AR16" s="9"/>
    </row>
    <row r="17" spans="1:44" x14ac:dyDescent="0.2">
      <c r="A17" s="21"/>
      <c r="B17" s="21"/>
      <c r="C17" s="15" t="s">
        <v>111</v>
      </c>
      <c r="D17" s="15"/>
      <c r="E17" s="15"/>
      <c r="F17" s="15"/>
      <c r="G17" s="15"/>
      <c r="H17" s="16" t="s">
        <v>157</v>
      </c>
      <c r="I17" s="16" t="s">
        <v>185</v>
      </c>
      <c r="J17" s="15"/>
      <c r="K17" s="15"/>
      <c r="L17" s="15"/>
      <c r="M17" s="15"/>
      <c r="N17" s="15"/>
      <c r="O17" s="15"/>
      <c r="P17" s="16" t="s">
        <v>318</v>
      </c>
      <c r="Q17" s="16" t="s">
        <v>318</v>
      </c>
      <c r="R17" s="16" t="s">
        <v>318</v>
      </c>
      <c r="S17" s="16" t="s">
        <v>112</v>
      </c>
      <c r="T17" s="16" t="s">
        <v>113</v>
      </c>
      <c r="U17" s="15"/>
      <c r="V17" s="15"/>
      <c r="W17" s="15"/>
      <c r="X17" s="16" t="s">
        <v>178</v>
      </c>
      <c r="Y17" s="16" t="s">
        <v>178</v>
      </c>
      <c r="Z17" s="15"/>
      <c r="AA17" s="16" t="s">
        <v>178</v>
      </c>
      <c r="AB17" s="16" t="s">
        <v>138</v>
      </c>
      <c r="AC17" s="15"/>
      <c r="AD17" s="15"/>
      <c r="AE17" s="15"/>
      <c r="AF17" s="15"/>
      <c r="AG17" s="15"/>
      <c r="AH17" s="15"/>
      <c r="AI17" s="15"/>
      <c r="AJ17" s="15"/>
      <c r="AK17" s="15"/>
      <c r="AL17" s="15"/>
      <c r="AM17" s="15"/>
      <c r="AN17" s="15"/>
      <c r="AO17" s="16" t="s">
        <v>138</v>
      </c>
      <c r="AP17" s="16" t="s">
        <v>114</v>
      </c>
      <c r="AQ17" s="15"/>
      <c r="AR17" s="9"/>
    </row>
    <row r="18" spans="1:44" x14ac:dyDescent="0.2">
      <c r="A18" s="23"/>
      <c r="B18" s="20" t="s">
        <v>199</v>
      </c>
      <c r="C18" s="13">
        <v>0.32085045904499998</v>
      </c>
      <c r="D18" s="13">
        <v>0.27015529238090003</v>
      </c>
      <c r="E18" s="13">
        <v>0.40118569499419998</v>
      </c>
      <c r="F18" s="13">
        <v>0.2783326011442</v>
      </c>
      <c r="G18" s="13">
        <v>0.33021496288930002</v>
      </c>
      <c r="H18" s="13">
        <v>0.40067714010290001</v>
      </c>
      <c r="I18" s="13">
        <v>0.33724443695489997</v>
      </c>
      <c r="J18" s="13">
        <v>0.27441300719829997</v>
      </c>
      <c r="K18" s="13">
        <v>0.34326064553949998</v>
      </c>
      <c r="L18" s="13">
        <v>0.27663416055919998</v>
      </c>
      <c r="M18" s="13">
        <v>0.2798982219742</v>
      </c>
      <c r="N18" s="13">
        <v>0.35835484078910002</v>
      </c>
      <c r="O18" s="13">
        <v>2.8443852243420002E-2</v>
      </c>
      <c r="P18" s="13">
        <v>8.1073526875899998E-2</v>
      </c>
      <c r="Q18" s="13">
        <v>7.1256906004399989E-2</v>
      </c>
      <c r="R18" s="13">
        <v>0.38632827449379997</v>
      </c>
      <c r="S18" s="13">
        <v>0.76570860532660001</v>
      </c>
      <c r="T18" s="13">
        <v>0.72331528087500008</v>
      </c>
      <c r="U18" s="13">
        <v>0.9154817169813001</v>
      </c>
      <c r="V18" s="13">
        <v>5.4870609810469997E-2</v>
      </c>
      <c r="W18" s="13">
        <v>9.582010774935E-2</v>
      </c>
      <c r="X18" s="13">
        <v>0.41402120726660002</v>
      </c>
      <c r="Y18" s="13">
        <v>0.73632758541929999</v>
      </c>
      <c r="Z18" s="13">
        <v>0.93824045493289998</v>
      </c>
      <c r="AA18" s="13">
        <v>0.33940644747979998</v>
      </c>
      <c r="AB18" s="13">
        <v>0.1628717128164</v>
      </c>
      <c r="AC18" s="13">
        <v>0.24663358833849999</v>
      </c>
      <c r="AD18" s="13">
        <v>0.37126717072740001</v>
      </c>
      <c r="AE18" s="13">
        <v>0.26834737379829998</v>
      </c>
      <c r="AF18" s="13">
        <v>0.34614775082409999</v>
      </c>
      <c r="AG18" s="13">
        <v>0.41298873505639999</v>
      </c>
      <c r="AH18" s="13">
        <v>0.90025932458140001</v>
      </c>
      <c r="AI18" s="13">
        <v>0.689247466787</v>
      </c>
      <c r="AJ18" s="13">
        <v>0.30653907132449998</v>
      </c>
      <c r="AK18" s="13">
        <v>0.5375628310917</v>
      </c>
      <c r="AL18" s="13">
        <v>0.1786463298391</v>
      </c>
      <c r="AM18" s="13">
        <v>0.36395504099530002</v>
      </c>
      <c r="AN18" s="13">
        <v>0.25667438679729998</v>
      </c>
      <c r="AO18" s="13">
        <v>0.35128967805389999</v>
      </c>
      <c r="AP18" s="13">
        <v>0.34228076414859998</v>
      </c>
      <c r="AQ18" s="13">
        <v>0.22054589769659999</v>
      </c>
      <c r="AR18" s="9"/>
    </row>
    <row r="19" spans="1:44" x14ac:dyDescent="0.2">
      <c r="A19" s="21"/>
      <c r="B19" s="21"/>
      <c r="C19" s="14">
        <v>786</v>
      </c>
      <c r="D19" s="14">
        <v>175</v>
      </c>
      <c r="E19" s="14">
        <v>223</v>
      </c>
      <c r="F19" s="14">
        <v>170</v>
      </c>
      <c r="G19" s="14">
        <v>218</v>
      </c>
      <c r="H19" s="14">
        <v>113</v>
      </c>
      <c r="I19" s="14">
        <v>131</v>
      </c>
      <c r="J19" s="14">
        <v>99</v>
      </c>
      <c r="K19" s="14">
        <v>197</v>
      </c>
      <c r="L19" s="14">
        <v>203</v>
      </c>
      <c r="M19" s="14">
        <v>408</v>
      </c>
      <c r="N19" s="14">
        <v>339</v>
      </c>
      <c r="O19" s="14">
        <v>20</v>
      </c>
      <c r="P19" s="14">
        <v>22</v>
      </c>
      <c r="Q19" s="14">
        <v>22</v>
      </c>
      <c r="R19" s="14">
        <v>135</v>
      </c>
      <c r="S19" s="14">
        <v>190</v>
      </c>
      <c r="T19" s="14">
        <v>81</v>
      </c>
      <c r="U19" s="14">
        <v>250</v>
      </c>
      <c r="V19" s="14">
        <v>36</v>
      </c>
      <c r="W19" s="14">
        <v>69</v>
      </c>
      <c r="X19" s="14">
        <v>173</v>
      </c>
      <c r="Y19" s="14">
        <v>318</v>
      </c>
      <c r="Z19" s="14">
        <v>158</v>
      </c>
      <c r="AA19" s="14">
        <v>5</v>
      </c>
      <c r="AB19" s="14">
        <v>162</v>
      </c>
      <c r="AC19" s="14">
        <v>68</v>
      </c>
      <c r="AD19" s="14">
        <v>17</v>
      </c>
      <c r="AE19" s="14">
        <v>30</v>
      </c>
      <c r="AF19" s="14">
        <v>78</v>
      </c>
      <c r="AG19" s="14">
        <v>21</v>
      </c>
      <c r="AH19" s="14">
        <v>23</v>
      </c>
      <c r="AI19" s="14">
        <v>22</v>
      </c>
      <c r="AJ19" s="14">
        <v>3</v>
      </c>
      <c r="AK19" s="14">
        <v>355</v>
      </c>
      <c r="AL19" s="14">
        <v>1</v>
      </c>
      <c r="AM19" s="14">
        <v>59</v>
      </c>
      <c r="AN19" s="14">
        <v>136</v>
      </c>
      <c r="AO19" s="14">
        <v>332</v>
      </c>
      <c r="AP19" s="14">
        <v>208</v>
      </c>
      <c r="AQ19" s="14">
        <v>24</v>
      </c>
      <c r="AR19" s="9"/>
    </row>
    <row r="20" spans="1:44" x14ac:dyDescent="0.2">
      <c r="A20" s="21"/>
      <c r="B20" s="21"/>
      <c r="C20" s="15" t="s">
        <v>111</v>
      </c>
      <c r="D20" s="15"/>
      <c r="E20" s="16" t="s">
        <v>159</v>
      </c>
      <c r="F20" s="15"/>
      <c r="G20" s="15"/>
      <c r="H20" s="16" t="s">
        <v>319</v>
      </c>
      <c r="I20" s="15"/>
      <c r="J20" s="15"/>
      <c r="K20" s="15"/>
      <c r="L20" s="15"/>
      <c r="M20" s="15"/>
      <c r="N20" s="16" t="s">
        <v>113</v>
      </c>
      <c r="O20" s="15"/>
      <c r="P20" s="16" t="s">
        <v>112</v>
      </c>
      <c r="Q20" s="15"/>
      <c r="R20" s="16" t="s">
        <v>126</v>
      </c>
      <c r="S20" s="16" t="s">
        <v>127</v>
      </c>
      <c r="T20" s="16" t="s">
        <v>127</v>
      </c>
      <c r="U20" s="16" t="s">
        <v>201</v>
      </c>
      <c r="V20" s="15"/>
      <c r="W20" s="15"/>
      <c r="X20" s="16" t="s">
        <v>129</v>
      </c>
      <c r="Y20" s="16" t="s">
        <v>246</v>
      </c>
      <c r="Z20" s="16" t="s">
        <v>245</v>
      </c>
      <c r="AA20" s="16" t="s">
        <v>130</v>
      </c>
      <c r="AB20" s="15"/>
      <c r="AC20" s="15"/>
      <c r="AD20" s="16" t="s">
        <v>112</v>
      </c>
      <c r="AE20" s="15"/>
      <c r="AF20" s="16" t="s">
        <v>113</v>
      </c>
      <c r="AG20" s="16" t="s">
        <v>112</v>
      </c>
      <c r="AH20" s="16" t="s">
        <v>247</v>
      </c>
      <c r="AI20" s="16" t="s">
        <v>202</v>
      </c>
      <c r="AJ20" s="15"/>
      <c r="AK20" s="16" t="s">
        <v>164</v>
      </c>
      <c r="AL20" s="15"/>
      <c r="AM20" s="15"/>
      <c r="AN20" s="15"/>
      <c r="AO20" s="16" t="s">
        <v>147</v>
      </c>
      <c r="AP20" s="15"/>
      <c r="AQ20" s="15"/>
      <c r="AR20" s="9"/>
    </row>
    <row r="21" spans="1:44" x14ac:dyDescent="0.2">
      <c r="A21" s="23"/>
      <c r="B21" s="20" t="s">
        <v>50</v>
      </c>
      <c r="C21" s="13">
        <v>1</v>
      </c>
      <c r="D21" s="13">
        <v>1</v>
      </c>
      <c r="E21" s="13">
        <v>1</v>
      </c>
      <c r="F21" s="13">
        <v>1</v>
      </c>
      <c r="G21" s="13">
        <v>1</v>
      </c>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v>1</v>
      </c>
      <c r="AM21" s="13">
        <v>1</v>
      </c>
      <c r="AN21" s="13">
        <v>1</v>
      </c>
      <c r="AO21" s="13">
        <v>1</v>
      </c>
      <c r="AP21" s="13">
        <v>1</v>
      </c>
      <c r="AQ21" s="13">
        <v>1</v>
      </c>
      <c r="AR21" s="9"/>
    </row>
    <row r="22" spans="1:44" x14ac:dyDescent="0.2">
      <c r="A22" s="21"/>
      <c r="B22" s="21"/>
      <c r="C22" s="14">
        <v>2269</v>
      </c>
      <c r="D22" s="14">
        <v>551</v>
      </c>
      <c r="E22" s="14">
        <v>558</v>
      </c>
      <c r="F22" s="14">
        <v>569</v>
      </c>
      <c r="G22" s="14">
        <v>591</v>
      </c>
      <c r="H22" s="14">
        <v>263</v>
      </c>
      <c r="I22" s="14">
        <v>360</v>
      </c>
      <c r="J22" s="14">
        <v>334</v>
      </c>
      <c r="K22" s="14">
        <v>531</v>
      </c>
      <c r="L22" s="14">
        <v>656</v>
      </c>
      <c r="M22" s="14">
        <v>1311</v>
      </c>
      <c r="N22" s="14">
        <v>858</v>
      </c>
      <c r="O22" s="14">
        <v>604</v>
      </c>
      <c r="P22" s="14">
        <v>224</v>
      </c>
      <c r="Q22" s="14">
        <v>291</v>
      </c>
      <c r="R22" s="14">
        <v>338</v>
      </c>
      <c r="S22" s="14">
        <v>237</v>
      </c>
      <c r="T22" s="14">
        <v>104</v>
      </c>
      <c r="U22" s="14">
        <v>269</v>
      </c>
      <c r="V22" s="14">
        <v>568</v>
      </c>
      <c r="W22" s="14">
        <v>661</v>
      </c>
      <c r="X22" s="14">
        <v>373</v>
      </c>
      <c r="Y22" s="14">
        <v>404</v>
      </c>
      <c r="Z22" s="14">
        <v>168</v>
      </c>
      <c r="AA22" s="14">
        <v>23</v>
      </c>
      <c r="AB22" s="14">
        <v>928</v>
      </c>
      <c r="AC22" s="14">
        <v>240</v>
      </c>
      <c r="AD22" s="14">
        <v>50</v>
      </c>
      <c r="AE22" s="14">
        <v>101</v>
      </c>
      <c r="AF22" s="14">
        <v>196</v>
      </c>
      <c r="AG22" s="14">
        <v>56</v>
      </c>
      <c r="AH22" s="14">
        <v>24</v>
      </c>
      <c r="AI22" s="14">
        <v>28</v>
      </c>
      <c r="AJ22" s="14">
        <v>6</v>
      </c>
      <c r="AK22" s="14">
        <v>620</v>
      </c>
      <c r="AL22" s="14">
        <v>6</v>
      </c>
      <c r="AM22" s="14">
        <v>146</v>
      </c>
      <c r="AN22" s="14">
        <v>508</v>
      </c>
      <c r="AO22" s="14">
        <v>888</v>
      </c>
      <c r="AP22" s="14">
        <v>554</v>
      </c>
      <c r="AQ22" s="14">
        <v>94</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320</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321</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322</v>
      </c>
      <c r="B6" s="20" t="s">
        <v>182</v>
      </c>
      <c r="C6" s="13">
        <v>7.2579535085230004E-2</v>
      </c>
      <c r="D6" s="13">
        <v>6.0995741363890001E-2</v>
      </c>
      <c r="E6" s="13">
        <v>0.10127720136310001</v>
      </c>
      <c r="F6" s="13">
        <v>4.8280310566459997E-2</v>
      </c>
      <c r="G6" s="13">
        <v>7.8878431534980004E-2</v>
      </c>
      <c r="H6" s="13">
        <v>8.0618789985399994E-2</v>
      </c>
      <c r="I6" s="13">
        <v>7.2783050049010006E-2</v>
      </c>
      <c r="J6" s="13">
        <v>6.4647889060280003E-2</v>
      </c>
      <c r="K6" s="13">
        <v>7.6318373691330002E-2</v>
      </c>
      <c r="L6" s="13">
        <v>7.3970312247579995E-2</v>
      </c>
      <c r="M6" s="13">
        <v>6.0377389044510003E-2</v>
      </c>
      <c r="N6" s="13">
        <v>8.3644119735510003E-2</v>
      </c>
      <c r="O6" s="13">
        <v>0</v>
      </c>
      <c r="P6" s="13">
        <v>3.562894432222E-3</v>
      </c>
      <c r="Q6" s="13">
        <v>1.758671459185E-3</v>
      </c>
      <c r="R6" s="13">
        <v>4.8593226358949998E-2</v>
      </c>
      <c r="S6" s="13">
        <v>0.13690438963660001</v>
      </c>
      <c r="T6" s="13">
        <v>6.5230295058730001E-2</v>
      </c>
      <c r="U6" s="13">
        <v>0.41682236077149998</v>
      </c>
      <c r="V6" s="13">
        <v>2.6213372329450002E-3</v>
      </c>
      <c r="W6" s="13">
        <v>4.7425372722900002E-3</v>
      </c>
      <c r="X6" s="13">
        <v>4.4021094898069997E-2</v>
      </c>
      <c r="Y6" s="13">
        <v>0.18743526736079999</v>
      </c>
      <c r="Z6" s="13">
        <v>0.38298780958369999</v>
      </c>
      <c r="AA6" s="13">
        <v>0.1197938606796</v>
      </c>
      <c r="AB6" s="13">
        <v>2.6483136654980002E-2</v>
      </c>
      <c r="AC6" s="13">
        <v>3.1287592847310003E-2</v>
      </c>
      <c r="AD6" s="13">
        <v>0.1193432749651</v>
      </c>
      <c r="AE6" s="13">
        <v>3.438985638507E-2</v>
      </c>
      <c r="AF6" s="13">
        <v>0.10493788647750001</v>
      </c>
      <c r="AG6" s="13">
        <v>8.5488900335700002E-2</v>
      </c>
      <c r="AH6" s="13">
        <v>0.62736269049820004</v>
      </c>
      <c r="AI6" s="13">
        <v>0.21645549873299999</v>
      </c>
      <c r="AJ6" s="13">
        <v>0</v>
      </c>
      <c r="AK6" s="13">
        <v>0.12618953136210001</v>
      </c>
      <c r="AL6" s="13">
        <v>0</v>
      </c>
      <c r="AM6" s="13">
        <v>0.1008872866055</v>
      </c>
      <c r="AN6" s="13">
        <v>5.3293709448549997E-2</v>
      </c>
      <c r="AO6" s="13">
        <v>7.6857019125759998E-2</v>
      </c>
      <c r="AP6" s="13">
        <v>8.7474861545020002E-2</v>
      </c>
      <c r="AQ6" s="13">
        <v>3.2876645895029998E-2</v>
      </c>
      <c r="AR6" s="9"/>
    </row>
    <row r="7" spans="1:44" x14ac:dyDescent="0.2">
      <c r="A7" s="21"/>
      <c r="B7" s="21"/>
      <c r="C7" s="14">
        <v>181</v>
      </c>
      <c r="D7" s="14">
        <v>43</v>
      </c>
      <c r="E7" s="14">
        <v>61</v>
      </c>
      <c r="F7" s="14">
        <v>28</v>
      </c>
      <c r="G7" s="14">
        <v>49</v>
      </c>
      <c r="H7" s="14">
        <v>22</v>
      </c>
      <c r="I7" s="14">
        <v>28</v>
      </c>
      <c r="J7" s="14">
        <v>24</v>
      </c>
      <c r="K7" s="14">
        <v>45</v>
      </c>
      <c r="L7" s="14">
        <v>54</v>
      </c>
      <c r="M7" s="14">
        <v>90</v>
      </c>
      <c r="N7" s="14">
        <v>82</v>
      </c>
      <c r="O7" s="14">
        <v>0</v>
      </c>
      <c r="P7" s="14">
        <v>1</v>
      </c>
      <c r="Q7" s="14">
        <v>1</v>
      </c>
      <c r="R7" s="14">
        <v>23</v>
      </c>
      <c r="S7" s="14">
        <v>36</v>
      </c>
      <c r="T7" s="14">
        <v>8</v>
      </c>
      <c r="U7" s="14">
        <v>109</v>
      </c>
      <c r="V7" s="14">
        <v>2</v>
      </c>
      <c r="W7" s="14">
        <v>3</v>
      </c>
      <c r="X7" s="14">
        <v>18</v>
      </c>
      <c r="Y7" s="14">
        <v>86</v>
      </c>
      <c r="Z7" s="14">
        <v>66</v>
      </c>
      <c r="AA7" s="14">
        <v>1</v>
      </c>
      <c r="AB7" s="14">
        <v>28</v>
      </c>
      <c r="AC7" s="14">
        <v>7</v>
      </c>
      <c r="AD7" s="14">
        <v>6</v>
      </c>
      <c r="AE7" s="14">
        <v>3</v>
      </c>
      <c r="AF7" s="14">
        <v>23</v>
      </c>
      <c r="AG7" s="14">
        <v>3</v>
      </c>
      <c r="AH7" s="14">
        <v>12</v>
      </c>
      <c r="AI7" s="14">
        <v>11</v>
      </c>
      <c r="AJ7" s="14">
        <v>0</v>
      </c>
      <c r="AK7" s="14">
        <v>88</v>
      </c>
      <c r="AL7" s="14">
        <v>0</v>
      </c>
      <c r="AM7" s="14">
        <v>14</v>
      </c>
      <c r="AN7" s="14">
        <v>26</v>
      </c>
      <c r="AO7" s="14">
        <v>81</v>
      </c>
      <c r="AP7" s="14">
        <v>51</v>
      </c>
      <c r="AQ7" s="14">
        <v>4</v>
      </c>
      <c r="AR7" s="9"/>
    </row>
    <row r="8" spans="1:44" x14ac:dyDescent="0.2">
      <c r="A8" s="21"/>
      <c r="B8" s="21"/>
      <c r="C8" s="15" t="s">
        <v>111</v>
      </c>
      <c r="D8" s="15"/>
      <c r="E8" s="16" t="s">
        <v>147</v>
      </c>
      <c r="F8" s="15"/>
      <c r="G8" s="15"/>
      <c r="H8" s="15"/>
      <c r="I8" s="15"/>
      <c r="J8" s="15"/>
      <c r="K8" s="15"/>
      <c r="L8" s="15"/>
      <c r="M8" s="15"/>
      <c r="N8" s="15"/>
      <c r="O8" s="15"/>
      <c r="P8" s="15"/>
      <c r="Q8" s="15"/>
      <c r="R8" s="16" t="s">
        <v>229</v>
      </c>
      <c r="S8" s="16" t="s">
        <v>128</v>
      </c>
      <c r="T8" s="16" t="s">
        <v>229</v>
      </c>
      <c r="U8" s="16" t="s">
        <v>323</v>
      </c>
      <c r="V8" s="15"/>
      <c r="W8" s="15"/>
      <c r="X8" s="16" t="s">
        <v>130</v>
      </c>
      <c r="Y8" s="16" t="s">
        <v>126</v>
      </c>
      <c r="Z8" s="16" t="s">
        <v>127</v>
      </c>
      <c r="AA8" s="16" t="s">
        <v>129</v>
      </c>
      <c r="AB8" s="15"/>
      <c r="AC8" s="15"/>
      <c r="AD8" s="16" t="s">
        <v>112</v>
      </c>
      <c r="AE8" s="15"/>
      <c r="AF8" s="16" t="s">
        <v>113</v>
      </c>
      <c r="AG8" s="15"/>
      <c r="AH8" s="16" t="s">
        <v>324</v>
      </c>
      <c r="AI8" s="16" t="s">
        <v>130</v>
      </c>
      <c r="AJ8" s="15"/>
      <c r="AK8" s="16" t="s">
        <v>113</v>
      </c>
      <c r="AL8" s="15"/>
      <c r="AM8" s="15"/>
      <c r="AN8" s="15"/>
      <c r="AO8" s="15"/>
      <c r="AP8" s="15"/>
      <c r="AQ8" s="15"/>
      <c r="AR8" s="9"/>
    </row>
    <row r="9" spans="1:44" x14ac:dyDescent="0.2">
      <c r="A9" s="23"/>
      <c r="B9" s="20" t="s">
        <v>187</v>
      </c>
      <c r="C9" s="13">
        <v>0.19411538655739999</v>
      </c>
      <c r="D9" s="13">
        <v>0.16552284782650001</v>
      </c>
      <c r="E9" s="13">
        <v>0.22279798412849999</v>
      </c>
      <c r="F9" s="13">
        <v>0.17769082827929999</v>
      </c>
      <c r="G9" s="13">
        <v>0.2080644571061</v>
      </c>
      <c r="H9" s="13">
        <v>0.2426339756335</v>
      </c>
      <c r="I9" s="13">
        <v>0.1892877294444</v>
      </c>
      <c r="J9" s="13">
        <v>0.15786244775719999</v>
      </c>
      <c r="K9" s="13">
        <v>0.22621869972270001</v>
      </c>
      <c r="L9" s="13">
        <v>0.1716021424719</v>
      </c>
      <c r="M9" s="13">
        <v>0.15941122628269999</v>
      </c>
      <c r="N9" s="13">
        <v>0.2317719547821</v>
      </c>
      <c r="O9" s="13">
        <v>1.9663612488029999E-2</v>
      </c>
      <c r="P9" s="13">
        <v>9.4998859126549998E-2</v>
      </c>
      <c r="Q9" s="13">
        <v>4.2768812560029998E-2</v>
      </c>
      <c r="R9" s="13">
        <v>0.1748960116779</v>
      </c>
      <c r="S9" s="13">
        <v>0.52476557335350005</v>
      </c>
      <c r="T9" s="13">
        <v>0.58192420337950002</v>
      </c>
      <c r="U9" s="13">
        <v>0.48825797867920001</v>
      </c>
      <c r="V9" s="13">
        <v>2.709111753919E-2</v>
      </c>
      <c r="W9" s="13">
        <v>7.5997787584659998E-2</v>
      </c>
      <c r="X9" s="13">
        <v>0.21552837510059999</v>
      </c>
      <c r="Y9" s="13">
        <v>0.48990221904789999</v>
      </c>
      <c r="Z9" s="13">
        <v>0.50209166738779998</v>
      </c>
      <c r="AA9" s="13">
        <v>0.1131736090126</v>
      </c>
      <c r="AB9" s="13">
        <v>0.13083478963699999</v>
      </c>
      <c r="AC9" s="13">
        <v>0.1331335599007</v>
      </c>
      <c r="AD9" s="13">
        <v>0.1683847651399</v>
      </c>
      <c r="AE9" s="13">
        <v>0.2218111936271</v>
      </c>
      <c r="AF9" s="13">
        <v>0.24507036579229999</v>
      </c>
      <c r="AG9" s="13">
        <v>0.27843653776920002</v>
      </c>
      <c r="AH9" s="13">
        <v>4.4920657328929997E-2</v>
      </c>
      <c r="AI9" s="13">
        <v>0.28287798999719999</v>
      </c>
      <c r="AJ9" s="13">
        <v>0.3327029674934</v>
      </c>
      <c r="AK9" s="13">
        <v>0.28752343169619998</v>
      </c>
      <c r="AL9" s="13">
        <v>0.1786463298391</v>
      </c>
      <c r="AM9" s="13">
        <v>0.20366977408029999</v>
      </c>
      <c r="AN9" s="13">
        <v>0.11069623890870001</v>
      </c>
      <c r="AO9" s="13">
        <v>0.22941131150630001</v>
      </c>
      <c r="AP9" s="13">
        <v>0.22489363360039999</v>
      </c>
      <c r="AQ9" s="13">
        <v>0.16079410727150001</v>
      </c>
      <c r="AR9" s="9"/>
    </row>
    <row r="10" spans="1:44" x14ac:dyDescent="0.2">
      <c r="A10" s="21"/>
      <c r="B10" s="21"/>
      <c r="C10" s="14">
        <v>468</v>
      </c>
      <c r="D10" s="14">
        <v>93</v>
      </c>
      <c r="E10" s="14">
        <v>127</v>
      </c>
      <c r="F10" s="14">
        <v>108</v>
      </c>
      <c r="G10" s="14">
        <v>140</v>
      </c>
      <c r="H10" s="14">
        <v>73</v>
      </c>
      <c r="I10" s="14">
        <v>74</v>
      </c>
      <c r="J10" s="14">
        <v>55</v>
      </c>
      <c r="K10" s="14">
        <v>124</v>
      </c>
      <c r="L10" s="14">
        <v>118</v>
      </c>
      <c r="M10" s="14">
        <v>236</v>
      </c>
      <c r="N10" s="14">
        <v>214</v>
      </c>
      <c r="O10" s="14">
        <v>14</v>
      </c>
      <c r="P10" s="14">
        <v>21</v>
      </c>
      <c r="Q10" s="14">
        <v>12</v>
      </c>
      <c r="R10" s="14">
        <v>60</v>
      </c>
      <c r="S10" s="14">
        <v>126</v>
      </c>
      <c r="T10" s="14">
        <v>59</v>
      </c>
      <c r="U10" s="14">
        <v>140</v>
      </c>
      <c r="V10" s="14">
        <v>14</v>
      </c>
      <c r="W10" s="14">
        <v>57</v>
      </c>
      <c r="X10" s="14">
        <v>89</v>
      </c>
      <c r="Y10" s="14">
        <v>204</v>
      </c>
      <c r="Z10" s="14">
        <v>86</v>
      </c>
      <c r="AA10" s="14">
        <v>2</v>
      </c>
      <c r="AB10" s="14">
        <v>121</v>
      </c>
      <c r="AC10" s="14">
        <v>35</v>
      </c>
      <c r="AD10" s="14">
        <v>7</v>
      </c>
      <c r="AE10" s="14">
        <v>24</v>
      </c>
      <c r="AF10" s="14">
        <v>54</v>
      </c>
      <c r="AG10" s="14">
        <v>20</v>
      </c>
      <c r="AH10" s="14">
        <v>2</v>
      </c>
      <c r="AI10" s="14">
        <v>7</v>
      </c>
      <c r="AJ10" s="14">
        <v>3</v>
      </c>
      <c r="AK10" s="14">
        <v>192</v>
      </c>
      <c r="AL10" s="14">
        <v>1</v>
      </c>
      <c r="AM10" s="14">
        <v>28</v>
      </c>
      <c r="AN10" s="14">
        <v>67</v>
      </c>
      <c r="AO10" s="14">
        <v>203</v>
      </c>
      <c r="AP10" s="14">
        <v>136</v>
      </c>
      <c r="AQ10" s="14">
        <v>18</v>
      </c>
      <c r="AR10" s="9"/>
    </row>
    <row r="11" spans="1:44" x14ac:dyDescent="0.2">
      <c r="A11" s="21"/>
      <c r="B11" s="21"/>
      <c r="C11" s="15" t="s">
        <v>111</v>
      </c>
      <c r="D11" s="15"/>
      <c r="E11" s="15"/>
      <c r="F11" s="15"/>
      <c r="G11" s="15"/>
      <c r="H11" s="15"/>
      <c r="I11" s="15"/>
      <c r="J11" s="15"/>
      <c r="K11" s="15"/>
      <c r="L11" s="15"/>
      <c r="M11" s="15"/>
      <c r="N11" s="16" t="s">
        <v>113</v>
      </c>
      <c r="O11" s="15"/>
      <c r="P11" s="16" t="s">
        <v>113</v>
      </c>
      <c r="Q11" s="15"/>
      <c r="R11" s="16" t="s">
        <v>159</v>
      </c>
      <c r="S11" s="16" t="s">
        <v>127</v>
      </c>
      <c r="T11" s="16" t="s">
        <v>127</v>
      </c>
      <c r="U11" s="16" t="s">
        <v>127</v>
      </c>
      <c r="V11" s="15"/>
      <c r="W11" s="16" t="s">
        <v>112</v>
      </c>
      <c r="X11" s="16" t="s">
        <v>129</v>
      </c>
      <c r="Y11" s="16" t="s">
        <v>126</v>
      </c>
      <c r="Z11" s="16" t="s">
        <v>126</v>
      </c>
      <c r="AA11" s="15"/>
      <c r="AB11" s="15"/>
      <c r="AC11" s="15"/>
      <c r="AD11" s="15"/>
      <c r="AE11" s="15"/>
      <c r="AF11" s="16" t="s">
        <v>112</v>
      </c>
      <c r="AG11" s="15"/>
      <c r="AH11" s="15"/>
      <c r="AI11" s="15"/>
      <c r="AJ11" s="15"/>
      <c r="AK11" s="16" t="s">
        <v>130</v>
      </c>
      <c r="AL11" s="15"/>
      <c r="AM11" s="15"/>
      <c r="AN11" s="15"/>
      <c r="AO11" s="16" t="s">
        <v>165</v>
      </c>
      <c r="AP11" s="16" t="s">
        <v>165</v>
      </c>
      <c r="AQ11" s="15"/>
      <c r="AR11" s="9"/>
    </row>
    <row r="12" spans="1:44" x14ac:dyDescent="0.2">
      <c r="A12" s="23"/>
      <c r="B12" s="20" t="s">
        <v>192</v>
      </c>
      <c r="C12" s="13">
        <v>9.7962262158889993E-2</v>
      </c>
      <c r="D12" s="13">
        <v>7.884765042979E-2</v>
      </c>
      <c r="E12" s="13">
        <v>0.1178365189465</v>
      </c>
      <c r="F12" s="13">
        <v>8.1545509557540002E-2</v>
      </c>
      <c r="G12" s="13">
        <v>0.11184795416230001</v>
      </c>
      <c r="H12" s="13">
        <v>0.12788635824370001</v>
      </c>
      <c r="I12" s="13">
        <v>0.1169835898612</v>
      </c>
      <c r="J12" s="13">
        <v>8.4770526374090008E-2</v>
      </c>
      <c r="K12" s="13">
        <v>0.1153219061106</v>
      </c>
      <c r="L12" s="13">
        <v>6.9323946415420001E-2</v>
      </c>
      <c r="M12" s="13">
        <v>8.0928915529989986E-2</v>
      </c>
      <c r="N12" s="13">
        <v>0.1190056560339</v>
      </c>
      <c r="O12" s="13">
        <v>2.1878955135150001E-2</v>
      </c>
      <c r="P12" s="13">
        <v>0.1212901334092</v>
      </c>
      <c r="Q12" s="13">
        <v>8.0410189966410001E-2</v>
      </c>
      <c r="R12" s="13">
        <v>0.1651425547183</v>
      </c>
      <c r="S12" s="13">
        <v>0.18668570409759999</v>
      </c>
      <c r="T12" s="13">
        <v>0.20483462946350001</v>
      </c>
      <c r="U12" s="13">
        <v>4.4087760862109998E-2</v>
      </c>
      <c r="V12" s="13">
        <v>1.127977929163E-2</v>
      </c>
      <c r="W12" s="13">
        <v>9.3557198513830001E-2</v>
      </c>
      <c r="X12" s="13">
        <v>0.2075165219689</v>
      </c>
      <c r="Y12" s="13">
        <v>0.15330523519930001</v>
      </c>
      <c r="Z12" s="13">
        <v>3.2497416742419988E-2</v>
      </c>
      <c r="AA12" s="13">
        <v>5.2088260760129998E-2</v>
      </c>
      <c r="AB12" s="13">
        <v>8.1439346750269995E-2</v>
      </c>
      <c r="AC12" s="13">
        <v>0.1086738332282</v>
      </c>
      <c r="AD12" s="13">
        <v>3.1806942562960003E-2</v>
      </c>
      <c r="AE12" s="13">
        <v>1.478888126001E-2</v>
      </c>
      <c r="AF12" s="13">
        <v>6.8267350889280001E-2</v>
      </c>
      <c r="AG12" s="13">
        <v>8.0990457084929995E-2</v>
      </c>
      <c r="AH12" s="13">
        <v>3.706385796594E-2</v>
      </c>
      <c r="AI12" s="13">
        <v>9.9387385668259998E-2</v>
      </c>
      <c r="AJ12" s="13">
        <v>0.11297160493690001</v>
      </c>
      <c r="AK12" s="13">
        <v>0.14456257847240001</v>
      </c>
      <c r="AL12" s="13">
        <v>0</v>
      </c>
      <c r="AM12" s="13">
        <v>8.5807539720489989E-2</v>
      </c>
      <c r="AN12" s="13">
        <v>0.1064213659254</v>
      </c>
      <c r="AO12" s="13">
        <v>9.9211158511869998E-2</v>
      </c>
      <c r="AP12" s="13">
        <v>8.7422326235749998E-2</v>
      </c>
      <c r="AQ12" s="13">
        <v>0.1314688134782</v>
      </c>
      <c r="AR12" s="9"/>
    </row>
    <row r="13" spans="1:44" x14ac:dyDescent="0.2">
      <c r="A13" s="21"/>
      <c r="B13" s="21"/>
      <c r="C13" s="14">
        <v>213</v>
      </c>
      <c r="D13" s="14">
        <v>43</v>
      </c>
      <c r="E13" s="14">
        <v>59</v>
      </c>
      <c r="F13" s="14">
        <v>45</v>
      </c>
      <c r="G13" s="14">
        <v>66</v>
      </c>
      <c r="H13" s="14">
        <v>30</v>
      </c>
      <c r="I13" s="14">
        <v>35</v>
      </c>
      <c r="J13" s="14">
        <v>25</v>
      </c>
      <c r="K13" s="14">
        <v>72</v>
      </c>
      <c r="L13" s="14">
        <v>42</v>
      </c>
      <c r="M13" s="14">
        <v>115</v>
      </c>
      <c r="N13" s="14">
        <v>91</v>
      </c>
      <c r="O13" s="14">
        <v>13</v>
      </c>
      <c r="P13" s="14">
        <v>28</v>
      </c>
      <c r="Q13" s="14">
        <v>28</v>
      </c>
      <c r="R13" s="14">
        <v>50</v>
      </c>
      <c r="S13" s="14">
        <v>42</v>
      </c>
      <c r="T13" s="14">
        <v>22</v>
      </c>
      <c r="U13" s="14">
        <v>8</v>
      </c>
      <c r="V13" s="14">
        <v>7</v>
      </c>
      <c r="W13" s="14">
        <v>64</v>
      </c>
      <c r="X13" s="14">
        <v>84</v>
      </c>
      <c r="Y13" s="14">
        <v>45</v>
      </c>
      <c r="Z13" s="14">
        <v>6</v>
      </c>
      <c r="AA13" s="14">
        <v>1</v>
      </c>
      <c r="AB13" s="14">
        <v>71</v>
      </c>
      <c r="AC13" s="14">
        <v>33</v>
      </c>
      <c r="AD13" s="14">
        <v>2</v>
      </c>
      <c r="AE13" s="14">
        <v>2</v>
      </c>
      <c r="AF13" s="14">
        <v>14</v>
      </c>
      <c r="AG13" s="14">
        <v>5</v>
      </c>
      <c r="AH13" s="14">
        <v>1</v>
      </c>
      <c r="AI13" s="14">
        <v>2</v>
      </c>
      <c r="AJ13" s="14">
        <v>1</v>
      </c>
      <c r="AK13" s="14">
        <v>79</v>
      </c>
      <c r="AL13" s="14">
        <v>0</v>
      </c>
      <c r="AM13" s="14">
        <v>10</v>
      </c>
      <c r="AN13" s="14">
        <v>49</v>
      </c>
      <c r="AO13" s="14">
        <v>91</v>
      </c>
      <c r="AP13" s="14">
        <v>47</v>
      </c>
      <c r="AQ13" s="14">
        <v>10</v>
      </c>
      <c r="AR13" s="9"/>
    </row>
    <row r="14" spans="1:44" x14ac:dyDescent="0.2">
      <c r="A14" s="21"/>
      <c r="B14" s="21"/>
      <c r="C14" s="15" t="s">
        <v>111</v>
      </c>
      <c r="D14" s="15"/>
      <c r="E14" s="15"/>
      <c r="F14" s="15"/>
      <c r="G14" s="15"/>
      <c r="H14" s="15"/>
      <c r="I14" s="15"/>
      <c r="J14" s="15"/>
      <c r="K14" s="15"/>
      <c r="L14" s="15"/>
      <c r="M14" s="15"/>
      <c r="N14" s="16" t="s">
        <v>112</v>
      </c>
      <c r="O14" s="15"/>
      <c r="P14" s="16" t="s">
        <v>113</v>
      </c>
      <c r="Q14" s="16" t="s">
        <v>112</v>
      </c>
      <c r="R14" s="16" t="s">
        <v>113</v>
      </c>
      <c r="S14" s="16" t="s">
        <v>318</v>
      </c>
      <c r="T14" s="16" t="s">
        <v>318</v>
      </c>
      <c r="U14" s="15"/>
      <c r="V14" s="15"/>
      <c r="W14" s="16" t="s">
        <v>113</v>
      </c>
      <c r="X14" s="16" t="s">
        <v>325</v>
      </c>
      <c r="Y14" s="16" t="s">
        <v>176</v>
      </c>
      <c r="Z14" s="15"/>
      <c r="AA14" s="15"/>
      <c r="AB14" s="15"/>
      <c r="AC14" s="15"/>
      <c r="AD14" s="15"/>
      <c r="AE14" s="15"/>
      <c r="AF14" s="15"/>
      <c r="AG14" s="15"/>
      <c r="AH14" s="15"/>
      <c r="AI14" s="15"/>
      <c r="AJ14" s="15"/>
      <c r="AK14" s="16" t="s">
        <v>157</v>
      </c>
      <c r="AL14" s="15"/>
      <c r="AM14" s="15"/>
      <c r="AN14" s="15"/>
      <c r="AO14" s="15"/>
      <c r="AP14" s="15"/>
      <c r="AQ14" s="15"/>
      <c r="AR14" s="9"/>
    </row>
    <row r="15" spans="1:44" x14ac:dyDescent="0.2">
      <c r="A15" s="23"/>
      <c r="B15" s="20" t="s">
        <v>195</v>
      </c>
      <c r="C15" s="13">
        <v>0.1353964052277</v>
      </c>
      <c r="D15" s="13">
        <v>0.12651675921050001</v>
      </c>
      <c r="E15" s="13">
        <v>0.1351934428963</v>
      </c>
      <c r="F15" s="13">
        <v>0.1560616308219</v>
      </c>
      <c r="G15" s="13">
        <v>0.12365469334449999</v>
      </c>
      <c r="H15" s="13">
        <v>0.1705841096489</v>
      </c>
      <c r="I15" s="13">
        <v>0.17227604023400001</v>
      </c>
      <c r="J15" s="13">
        <v>0.15061758893749999</v>
      </c>
      <c r="K15" s="13">
        <v>0.12898133261059999</v>
      </c>
      <c r="L15" s="13">
        <v>9.2479971549999998E-2</v>
      </c>
      <c r="M15" s="13">
        <v>0.1190946631479</v>
      </c>
      <c r="N15" s="13">
        <v>0.1579205217039</v>
      </c>
      <c r="O15" s="13">
        <v>9.7118035448739995E-2</v>
      </c>
      <c r="P15" s="13">
        <v>0.19476064760260001</v>
      </c>
      <c r="Q15" s="13">
        <v>0.1364873241075</v>
      </c>
      <c r="R15" s="13">
        <v>0.19050635419850001</v>
      </c>
      <c r="S15" s="13">
        <v>0.1237629940491</v>
      </c>
      <c r="T15" s="13">
        <v>0.14349505625039999</v>
      </c>
      <c r="U15" s="13">
        <v>4.154165728446E-2</v>
      </c>
      <c r="V15" s="13">
        <v>4.8406512957860012E-2</v>
      </c>
      <c r="W15" s="13">
        <v>0.1612583306856</v>
      </c>
      <c r="X15" s="13">
        <v>0.25397713322690002</v>
      </c>
      <c r="Y15" s="13">
        <v>0.1209785020952</v>
      </c>
      <c r="Z15" s="13">
        <v>6.8506804016760001E-2</v>
      </c>
      <c r="AA15" s="13">
        <v>0.25148006463040001</v>
      </c>
      <c r="AB15" s="13">
        <v>0.14888604544039999</v>
      </c>
      <c r="AC15" s="13">
        <v>0.10457019381929999</v>
      </c>
      <c r="AD15" s="13">
        <v>0.1448576252888</v>
      </c>
      <c r="AE15" s="13">
        <v>4.2827532506879998E-2</v>
      </c>
      <c r="AF15" s="13">
        <v>0.13824050170460001</v>
      </c>
      <c r="AG15" s="13">
        <v>0.15674209303879999</v>
      </c>
      <c r="AH15" s="13">
        <v>9.9740675418650004E-2</v>
      </c>
      <c r="AI15" s="13">
        <v>0.13486237208579999</v>
      </c>
      <c r="AJ15" s="13">
        <v>0</v>
      </c>
      <c r="AK15" s="13">
        <v>0.14312438995849999</v>
      </c>
      <c r="AL15" s="13">
        <v>0.27839660196799998</v>
      </c>
      <c r="AM15" s="13">
        <v>0.1018711099409</v>
      </c>
      <c r="AN15" s="13">
        <v>0.14266220389920001</v>
      </c>
      <c r="AO15" s="13">
        <v>0.13441819283000001</v>
      </c>
      <c r="AP15" s="13">
        <v>0.142618206109</v>
      </c>
      <c r="AQ15" s="13">
        <v>0.1399766488634</v>
      </c>
      <c r="AR15" s="9"/>
    </row>
    <row r="16" spans="1:44" x14ac:dyDescent="0.2">
      <c r="A16" s="21"/>
      <c r="B16" s="21"/>
      <c r="C16" s="14">
        <v>299</v>
      </c>
      <c r="D16" s="14">
        <v>69</v>
      </c>
      <c r="E16" s="14">
        <v>71</v>
      </c>
      <c r="F16" s="14">
        <v>87</v>
      </c>
      <c r="G16" s="14">
        <v>72</v>
      </c>
      <c r="H16" s="14">
        <v>41</v>
      </c>
      <c r="I16" s="14">
        <v>61</v>
      </c>
      <c r="J16" s="14">
        <v>55</v>
      </c>
      <c r="K16" s="14">
        <v>67</v>
      </c>
      <c r="L16" s="14">
        <v>63</v>
      </c>
      <c r="M16" s="14">
        <v>155</v>
      </c>
      <c r="N16" s="14">
        <v>136</v>
      </c>
      <c r="O16" s="14">
        <v>61</v>
      </c>
      <c r="P16" s="14">
        <v>45</v>
      </c>
      <c r="Q16" s="14">
        <v>40</v>
      </c>
      <c r="R16" s="14">
        <v>57</v>
      </c>
      <c r="S16" s="14">
        <v>28</v>
      </c>
      <c r="T16" s="14">
        <v>14</v>
      </c>
      <c r="U16" s="14">
        <v>9</v>
      </c>
      <c r="V16" s="14">
        <v>26</v>
      </c>
      <c r="W16" s="14">
        <v>116</v>
      </c>
      <c r="X16" s="14">
        <v>85</v>
      </c>
      <c r="Y16" s="14">
        <v>51</v>
      </c>
      <c r="Z16" s="14">
        <v>8</v>
      </c>
      <c r="AA16" s="14">
        <v>7</v>
      </c>
      <c r="AB16" s="14">
        <v>142</v>
      </c>
      <c r="AC16" s="14">
        <v>26</v>
      </c>
      <c r="AD16" s="14">
        <v>6</v>
      </c>
      <c r="AE16" s="14">
        <v>4</v>
      </c>
      <c r="AF16" s="14">
        <v>24</v>
      </c>
      <c r="AG16" s="14">
        <v>9</v>
      </c>
      <c r="AH16" s="14">
        <v>1</v>
      </c>
      <c r="AI16" s="14">
        <v>3</v>
      </c>
      <c r="AJ16" s="14">
        <v>0</v>
      </c>
      <c r="AK16" s="14">
        <v>82</v>
      </c>
      <c r="AL16" s="14">
        <v>2</v>
      </c>
      <c r="AM16" s="14">
        <v>13</v>
      </c>
      <c r="AN16" s="14">
        <v>72</v>
      </c>
      <c r="AO16" s="14">
        <v>116</v>
      </c>
      <c r="AP16" s="14">
        <v>75</v>
      </c>
      <c r="AQ16" s="14">
        <v>15</v>
      </c>
      <c r="AR16" s="9"/>
    </row>
    <row r="17" spans="1:44" x14ac:dyDescent="0.2">
      <c r="A17" s="21"/>
      <c r="B17" s="21"/>
      <c r="C17" s="15" t="s">
        <v>111</v>
      </c>
      <c r="D17" s="15"/>
      <c r="E17" s="15"/>
      <c r="F17" s="15"/>
      <c r="G17" s="15"/>
      <c r="H17" s="16" t="s">
        <v>144</v>
      </c>
      <c r="I17" s="16" t="s">
        <v>144</v>
      </c>
      <c r="J17" s="15"/>
      <c r="K17" s="15"/>
      <c r="L17" s="15"/>
      <c r="M17" s="15"/>
      <c r="N17" s="16" t="s">
        <v>112</v>
      </c>
      <c r="O17" s="15"/>
      <c r="P17" s="16" t="s">
        <v>197</v>
      </c>
      <c r="Q17" s="16" t="s">
        <v>198</v>
      </c>
      <c r="R17" s="16" t="s">
        <v>197</v>
      </c>
      <c r="S17" s="15"/>
      <c r="T17" s="15"/>
      <c r="U17" s="15"/>
      <c r="V17" s="15"/>
      <c r="W17" s="16" t="s">
        <v>113</v>
      </c>
      <c r="X17" s="16" t="s">
        <v>326</v>
      </c>
      <c r="Y17" s="16" t="s">
        <v>112</v>
      </c>
      <c r="Z17" s="15"/>
      <c r="AA17" s="16" t="s">
        <v>113</v>
      </c>
      <c r="AB17" s="15"/>
      <c r="AC17" s="15"/>
      <c r="AD17" s="15"/>
      <c r="AE17" s="15"/>
      <c r="AF17" s="15"/>
      <c r="AG17" s="15"/>
      <c r="AH17" s="15"/>
      <c r="AI17" s="15"/>
      <c r="AJ17" s="15"/>
      <c r="AK17" s="15"/>
      <c r="AL17" s="15"/>
      <c r="AM17" s="15"/>
      <c r="AN17" s="15"/>
      <c r="AO17" s="15"/>
      <c r="AP17" s="15"/>
      <c r="AQ17" s="15"/>
      <c r="AR17" s="9"/>
    </row>
    <row r="18" spans="1:44" x14ac:dyDescent="0.2">
      <c r="A18" s="23"/>
      <c r="B18" s="20" t="s">
        <v>199</v>
      </c>
      <c r="C18" s="13">
        <v>0.4999464109708</v>
      </c>
      <c r="D18" s="13">
        <v>0.56811700116929997</v>
      </c>
      <c r="E18" s="13">
        <v>0.42289485266549998</v>
      </c>
      <c r="F18" s="13">
        <v>0.53642172077479999</v>
      </c>
      <c r="G18" s="13">
        <v>0.47755446385209999</v>
      </c>
      <c r="H18" s="13">
        <v>0.3782767664885</v>
      </c>
      <c r="I18" s="13">
        <v>0.44866959041150001</v>
      </c>
      <c r="J18" s="13">
        <v>0.54210154787089992</v>
      </c>
      <c r="K18" s="13">
        <v>0.45315968786479999</v>
      </c>
      <c r="L18" s="13">
        <v>0.59262362731509999</v>
      </c>
      <c r="M18" s="13">
        <v>0.58018780599490005</v>
      </c>
      <c r="N18" s="13">
        <v>0.40765774774460001</v>
      </c>
      <c r="O18" s="13">
        <v>0.86133939692810002</v>
      </c>
      <c r="P18" s="13">
        <v>0.58538746542950004</v>
      </c>
      <c r="Q18" s="13">
        <v>0.73857500190690006</v>
      </c>
      <c r="R18" s="13">
        <v>0.42086185304639989</v>
      </c>
      <c r="S18" s="13">
        <v>2.7881338863239999E-2</v>
      </c>
      <c r="T18" s="13">
        <v>4.5158158478119997E-3</v>
      </c>
      <c r="U18" s="13">
        <v>9.2902424027649991E-3</v>
      </c>
      <c r="V18" s="13">
        <v>0.9106012529784</v>
      </c>
      <c r="W18" s="13">
        <v>0.66444414594360002</v>
      </c>
      <c r="X18" s="13">
        <v>0.2789568748056</v>
      </c>
      <c r="Y18" s="13">
        <v>4.837877629686E-2</v>
      </c>
      <c r="Z18" s="13">
        <v>1.3916302269270001E-2</v>
      </c>
      <c r="AA18" s="13">
        <v>0.4634642049173</v>
      </c>
      <c r="AB18" s="13">
        <v>0.61235668151730005</v>
      </c>
      <c r="AC18" s="13">
        <v>0.62233482020449993</v>
      </c>
      <c r="AD18" s="13">
        <v>0.53560739204319996</v>
      </c>
      <c r="AE18" s="13">
        <v>0.68618253622089997</v>
      </c>
      <c r="AF18" s="13">
        <v>0.44348389513629999</v>
      </c>
      <c r="AG18" s="13">
        <v>0.39834201177140011</v>
      </c>
      <c r="AH18" s="13">
        <v>0.1909121187883</v>
      </c>
      <c r="AI18" s="13">
        <v>0.26641675351569999</v>
      </c>
      <c r="AJ18" s="13">
        <v>0.55432542756960002</v>
      </c>
      <c r="AK18" s="13">
        <v>0.29860006851069998</v>
      </c>
      <c r="AL18" s="13">
        <v>0.54295706819290002</v>
      </c>
      <c r="AM18" s="13">
        <v>0.50776428965279996</v>
      </c>
      <c r="AN18" s="13">
        <v>0.58692648181819995</v>
      </c>
      <c r="AO18" s="13">
        <v>0.46010231802610002</v>
      </c>
      <c r="AP18" s="13">
        <v>0.45759097250980002</v>
      </c>
      <c r="AQ18" s="13">
        <v>0.53488378449179996</v>
      </c>
      <c r="AR18" s="9"/>
    </row>
    <row r="19" spans="1:44" x14ac:dyDescent="0.2">
      <c r="A19" s="21"/>
      <c r="B19" s="21"/>
      <c r="C19" s="14">
        <v>1109</v>
      </c>
      <c r="D19" s="14">
        <v>303</v>
      </c>
      <c r="E19" s="14">
        <v>240</v>
      </c>
      <c r="F19" s="14">
        <v>302</v>
      </c>
      <c r="G19" s="14">
        <v>264</v>
      </c>
      <c r="H19" s="14">
        <v>97</v>
      </c>
      <c r="I19" s="14">
        <v>162</v>
      </c>
      <c r="J19" s="14">
        <v>175</v>
      </c>
      <c r="K19" s="14">
        <v>224</v>
      </c>
      <c r="L19" s="14">
        <v>379</v>
      </c>
      <c r="M19" s="14">
        <v>716</v>
      </c>
      <c r="N19" s="14">
        <v>335</v>
      </c>
      <c r="O19" s="14">
        <v>517</v>
      </c>
      <c r="P19" s="14">
        <v>129</v>
      </c>
      <c r="Q19" s="14">
        <v>210</v>
      </c>
      <c r="R19" s="14">
        <v>148</v>
      </c>
      <c r="S19" s="14">
        <v>5</v>
      </c>
      <c r="T19" s="14">
        <v>1</v>
      </c>
      <c r="U19" s="14">
        <v>3</v>
      </c>
      <c r="V19" s="14">
        <v>520</v>
      </c>
      <c r="W19" s="14">
        <v>421</v>
      </c>
      <c r="X19" s="14">
        <v>97</v>
      </c>
      <c r="Y19" s="14">
        <v>18</v>
      </c>
      <c r="Z19" s="14">
        <v>2</v>
      </c>
      <c r="AA19" s="14">
        <v>12</v>
      </c>
      <c r="AB19" s="14">
        <v>566</v>
      </c>
      <c r="AC19" s="14">
        <v>140</v>
      </c>
      <c r="AD19" s="14">
        <v>29</v>
      </c>
      <c r="AE19" s="14">
        <v>68</v>
      </c>
      <c r="AF19" s="14">
        <v>81</v>
      </c>
      <c r="AG19" s="14">
        <v>19</v>
      </c>
      <c r="AH19" s="14">
        <v>8</v>
      </c>
      <c r="AI19" s="14">
        <v>5</v>
      </c>
      <c r="AJ19" s="14">
        <v>2</v>
      </c>
      <c r="AK19" s="14">
        <v>179</v>
      </c>
      <c r="AL19" s="14">
        <v>3</v>
      </c>
      <c r="AM19" s="14">
        <v>82</v>
      </c>
      <c r="AN19" s="14">
        <v>294</v>
      </c>
      <c r="AO19" s="14">
        <v>397</v>
      </c>
      <c r="AP19" s="14">
        <v>245</v>
      </c>
      <c r="AQ19" s="14">
        <v>47</v>
      </c>
      <c r="AR19" s="9"/>
    </row>
    <row r="20" spans="1:44" x14ac:dyDescent="0.2">
      <c r="A20" s="21"/>
      <c r="B20" s="21"/>
      <c r="C20" s="15" t="s">
        <v>111</v>
      </c>
      <c r="D20" s="16" t="s">
        <v>114</v>
      </c>
      <c r="E20" s="15"/>
      <c r="F20" s="16" t="s">
        <v>138</v>
      </c>
      <c r="G20" s="15"/>
      <c r="H20" s="15"/>
      <c r="I20" s="15"/>
      <c r="J20" s="16" t="s">
        <v>112</v>
      </c>
      <c r="K20" s="15"/>
      <c r="L20" s="16" t="s">
        <v>327</v>
      </c>
      <c r="M20" s="16" t="s">
        <v>114</v>
      </c>
      <c r="N20" s="15"/>
      <c r="O20" s="16" t="s">
        <v>328</v>
      </c>
      <c r="P20" s="16" t="s">
        <v>329</v>
      </c>
      <c r="Q20" s="16" t="s">
        <v>330</v>
      </c>
      <c r="R20" s="16" t="s">
        <v>156</v>
      </c>
      <c r="S20" s="15"/>
      <c r="T20" s="15"/>
      <c r="U20" s="15"/>
      <c r="V20" s="16" t="s">
        <v>118</v>
      </c>
      <c r="W20" s="16" t="s">
        <v>184</v>
      </c>
      <c r="X20" s="16" t="s">
        <v>120</v>
      </c>
      <c r="Y20" s="15"/>
      <c r="Z20" s="15"/>
      <c r="AA20" s="16" t="s">
        <v>120</v>
      </c>
      <c r="AB20" s="16" t="s">
        <v>331</v>
      </c>
      <c r="AC20" s="16" t="s">
        <v>332</v>
      </c>
      <c r="AD20" s="15"/>
      <c r="AE20" s="16" t="s">
        <v>331</v>
      </c>
      <c r="AF20" s="15"/>
      <c r="AG20" s="15"/>
      <c r="AH20" s="15"/>
      <c r="AI20" s="15"/>
      <c r="AJ20" s="15"/>
      <c r="AK20" s="15"/>
      <c r="AL20" s="15"/>
      <c r="AM20" s="15"/>
      <c r="AN20" s="16" t="s">
        <v>123</v>
      </c>
      <c r="AO20" s="15"/>
      <c r="AP20" s="15"/>
      <c r="AQ20" s="15"/>
      <c r="AR20" s="9"/>
    </row>
    <row r="21" spans="1:44" x14ac:dyDescent="0.2">
      <c r="A21" s="23"/>
      <c r="B21" s="20" t="s">
        <v>50</v>
      </c>
      <c r="C21" s="13">
        <v>1</v>
      </c>
      <c r="D21" s="13">
        <v>1</v>
      </c>
      <c r="E21" s="13">
        <v>1</v>
      </c>
      <c r="F21" s="13">
        <v>1</v>
      </c>
      <c r="G21" s="13">
        <v>1</v>
      </c>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v>1</v>
      </c>
      <c r="AM21" s="13">
        <v>1</v>
      </c>
      <c r="AN21" s="13">
        <v>1</v>
      </c>
      <c r="AO21" s="13">
        <v>1</v>
      </c>
      <c r="AP21" s="13">
        <v>1</v>
      </c>
      <c r="AQ21" s="13">
        <v>1</v>
      </c>
      <c r="AR21" s="9"/>
    </row>
    <row r="22" spans="1:44" x14ac:dyDescent="0.2">
      <c r="A22" s="21"/>
      <c r="B22" s="21"/>
      <c r="C22" s="14">
        <v>2270</v>
      </c>
      <c r="D22" s="14">
        <v>551</v>
      </c>
      <c r="E22" s="14">
        <v>558</v>
      </c>
      <c r="F22" s="14">
        <v>570</v>
      </c>
      <c r="G22" s="14">
        <v>591</v>
      </c>
      <c r="H22" s="14">
        <v>263</v>
      </c>
      <c r="I22" s="14">
        <v>360</v>
      </c>
      <c r="J22" s="14">
        <v>334</v>
      </c>
      <c r="K22" s="14">
        <v>532</v>
      </c>
      <c r="L22" s="14">
        <v>656</v>
      </c>
      <c r="M22" s="14">
        <v>1312</v>
      </c>
      <c r="N22" s="14">
        <v>858</v>
      </c>
      <c r="O22" s="14">
        <v>605</v>
      </c>
      <c r="P22" s="14">
        <v>224</v>
      </c>
      <c r="Q22" s="14">
        <v>291</v>
      </c>
      <c r="R22" s="14">
        <v>338</v>
      </c>
      <c r="S22" s="14">
        <v>237</v>
      </c>
      <c r="T22" s="14">
        <v>104</v>
      </c>
      <c r="U22" s="14">
        <v>269</v>
      </c>
      <c r="V22" s="14">
        <v>569</v>
      </c>
      <c r="W22" s="14">
        <v>661</v>
      </c>
      <c r="X22" s="14">
        <v>373</v>
      </c>
      <c r="Y22" s="14">
        <v>404</v>
      </c>
      <c r="Z22" s="14">
        <v>168</v>
      </c>
      <c r="AA22" s="14">
        <v>23</v>
      </c>
      <c r="AB22" s="14">
        <v>928</v>
      </c>
      <c r="AC22" s="14">
        <v>241</v>
      </c>
      <c r="AD22" s="14">
        <v>50</v>
      </c>
      <c r="AE22" s="14">
        <v>101</v>
      </c>
      <c r="AF22" s="14">
        <v>196</v>
      </c>
      <c r="AG22" s="14">
        <v>56</v>
      </c>
      <c r="AH22" s="14">
        <v>24</v>
      </c>
      <c r="AI22" s="14">
        <v>28</v>
      </c>
      <c r="AJ22" s="14">
        <v>6</v>
      </c>
      <c r="AK22" s="14">
        <v>620</v>
      </c>
      <c r="AL22" s="14">
        <v>6</v>
      </c>
      <c r="AM22" s="14">
        <v>147</v>
      </c>
      <c r="AN22" s="14">
        <v>508</v>
      </c>
      <c r="AO22" s="14">
        <v>888</v>
      </c>
      <c r="AP22" s="14">
        <v>554</v>
      </c>
      <c r="AQ22" s="14">
        <v>94</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333</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R25"/>
  <sheetViews>
    <sheetView workbookViewId="0">
      <pane xSplit="2" ySplit="5" topLeftCell="C6" activePane="bottomRight" state="frozen"/>
      <selection pane="topRight" activeCell="C1" sqref="C1"/>
      <selection pane="bottomLeft" activeCell="A6" sqref="A6"/>
      <selection pane="bottomRight" activeCell="F6" sqref="F6"/>
    </sheetView>
  </sheetViews>
  <sheetFormatPr baseColWidth="10" defaultColWidth="8.83203125" defaultRowHeight="15" x14ac:dyDescent="0.2"/>
  <cols>
    <col min="1" max="1" width="50" bestFit="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334</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335</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336</v>
      </c>
      <c r="B6" s="20" t="s">
        <v>337</v>
      </c>
      <c r="C6" s="13">
        <v>0.45811077871040001</v>
      </c>
      <c r="D6" s="13">
        <v>0.48033679895190001</v>
      </c>
      <c r="E6" s="13">
        <v>0.41530220019719999</v>
      </c>
      <c r="F6" s="13">
        <v>0.50706586982109991</v>
      </c>
      <c r="G6" s="13">
        <v>0.43206895642100002</v>
      </c>
      <c r="H6" s="13">
        <v>0.27557718405109999</v>
      </c>
      <c r="I6" s="13">
        <v>0.3810566757294</v>
      </c>
      <c r="J6" s="13">
        <v>0.50935463467700004</v>
      </c>
      <c r="K6" s="13">
        <v>0.47115214323719989</v>
      </c>
      <c r="L6" s="13">
        <v>0.57998134766349996</v>
      </c>
      <c r="M6" s="13">
        <v>0.53353932680150007</v>
      </c>
      <c r="N6" s="13">
        <v>0.38817792754090003</v>
      </c>
      <c r="O6" s="13">
        <v>0.90629689968600002</v>
      </c>
      <c r="P6" s="13">
        <v>0.54208381799130001</v>
      </c>
      <c r="Q6" s="13">
        <v>0.62498275723259999</v>
      </c>
      <c r="R6" s="13">
        <v>0.26534160167319998</v>
      </c>
      <c r="S6" s="13">
        <v>5.1328329657649996E-3</v>
      </c>
      <c r="T6" s="13">
        <v>4.5158158478119997E-3</v>
      </c>
      <c r="U6" s="13">
        <v>0</v>
      </c>
      <c r="V6" s="13">
        <v>0.90167529646350009</v>
      </c>
      <c r="W6" s="13">
        <v>0.62029573748230005</v>
      </c>
      <c r="X6" s="13">
        <v>0.21138387469370001</v>
      </c>
      <c r="Y6" s="13">
        <v>1.092660904815E-2</v>
      </c>
      <c r="Z6" s="13">
        <v>0</v>
      </c>
      <c r="AA6" s="13">
        <v>0.44122862744930003</v>
      </c>
      <c r="AB6" s="13">
        <v>0.55517970405350003</v>
      </c>
      <c r="AC6" s="13">
        <v>0.5254828928002</v>
      </c>
      <c r="AD6" s="13">
        <v>0.51217772604830003</v>
      </c>
      <c r="AE6" s="13">
        <v>0.60869408833900007</v>
      </c>
      <c r="AF6" s="13">
        <v>0.54824762253920001</v>
      </c>
      <c r="AG6" s="13">
        <v>0.45906778793839997</v>
      </c>
      <c r="AH6" s="13">
        <v>0.29065279420689999</v>
      </c>
      <c r="AI6" s="13">
        <v>0.21136514754470001</v>
      </c>
      <c r="AJ6" s="13">
        <v>4.7858402838189998E-2</v>
      </c>
      <c r="AK6" s="13">
        <v>0.2483603069957</v>
      </c>
      <c r="AL6" s="13">
        <v>0.74440949421249991</v>
      </c>
      <c r="AM6" s="13">
        <v>0.5061637517116</v>
      </c>
      <c r="AN6" s="13">
        <v>0.53403913396690006</v>
      </c>
      <c r="AO6" s="13">
        <v>0.43179651798149998</v>
      </c>
      <c r="AP6" s="13">
        <v>0.40832946463410003</v>
      </c>
      <c r="AQ6" s="13">
        <v>0.55372028260000006</v>
      </c>
      <c r="AR6" s="9"/>
    </row>
    <row r="7" spans="1:44" x14ac:dyDescent="0.2">
      <c r="A7" s="21"/>
      <c r="B7" s="21"/>
      <c r="C7" s="14">
        <v>1031</v>
      </c>
      <c r="D7" s="14">
        <v>271</v>
      </c>
      <c r="E7" s="14">
        <v>240</v>
      </c>
      <c r="F7" s="14">
        <v>286</v>
      </c>
      <c r="G7" s="14">
        <v>234</v>
      </c>
      <c r="H7" s="14">
        <v>78</v>
      </c>
      <c r="I7" s="14">
        <v>140</v>
      </c>
      <c r="J7" s="14">
        <v>161</v>
      </c>
      <c r="K7" s="14">
        <v>235</v>
      </c>
      <c r="L7" s="14">
        <v>364</v>
      </c>
      <c r="M7" s="14">
        <v>684</v>
      </c>
      <c r="N7" s="14">
        <v>311</v>
      </c>
      <c r="O7" s="14">
        <v>545</v>
      </c>
      <c r="P7" s="14">
        <v>121</v>
      </c>
      <c r="Q7" s="14">
        <v>194</v>
      </c>
      <c r="R7" s="14">
        <v>93</v>
      </c>
      <c r="S7" s="14">
        <v>1</v>
      </c>
      <c r="T7" s="14">
        <v>1</v>
      </c>
      <c r="U7" s="14">
        <v>0</v>
      </c>
      <c r="V7" s="14">
        <v>505</v>
      </c>
      <c r="W7" s="14">
        <v>415</v>
      </c>
      <c r="X7" s="14">
        <v>74</v>
      </c>
      <c r="Y7" s="14">
        <v>4</v>
      </c>
      <c r="Z7" s="14">
        <v>0</v>
      </c>
      <c r="AA7" s="14">
        <v>11</v>
      </c>
      <c r="AB7" s="14">
        <v>518</v>
      </c>
      <c r="AC7" s="14">
        <v>134</v>
      </c>
      <c r="AD7" s="14">
        <v>27</v>
      </c>
      <c r="AE7" s="14">
        <v>56</v>
      </c>
      <c r="AF7" s="14">
        <v>98</v>
      </c>
      <c r="AG7" s="14">
        <v>23</v>
      </c>
      <c r="AH7" s="14">
        <v>9</v>
      </c>
      <c r="AI7" s="14">
        <v>4</v>
      </c>
      <c r="AJ7" s="14">
        <v>1</v>
      </c>
      <c r="AK7" s="14">
        <v>150</v>
      </c>
      <c r="AL7" s="14">
        <v>4</v>
      </c>
      <c r="AM7" s="14">
        <v>79</v>
      </c>
      <c r="AN7" s="14">
        <v>277</v>
      </c>
      <c r="AO7" s="14">
        <v>377</v>
      </c>
      <c r="AP7" s="14">
        <v>220</v>
      </c>
      <c r="AQ7" s="14">
        <v>51</v>
      </c>
      <c r="AR7" s="9"/>
    </row>
    <row r="8" spans="1:44" x14ac:dyDescent="0.2">
      <c r="A8" s="21"/>
      <c r="B8" s="21"/>
      <c r="C8" s="15" t="s">
        <v>111</v>
      </c>
      <c r="D8" s="15"/>
      <c r="E8" s="15"/>
      <c r="F8" s="16" t="s">
        <v>138</v>
      </c>
      <c r="G8" s="15"/>
      <c r="H8" s="15"/>
      <c r="I8" s="15"/>
      <c r="J8" s="16" t="s">
        <v>130</v>
      </c>
      <c r="K8" s="16" t="s">
        <v>113</v>
      </c>
      <c r="L8" s="16" t="s">
        <v>155</v>
      </c>
      <c r="M8" s="16" t="s">
        <v>114</v>
      </c>
      <c r="N8" s="15"/>
      <c r="O8" s="16" t="s">
        <v>115</v>
      </c>
      <c r="P8" s="16" t="s">
        <v>116</v>
      </c>
      <c r="Q8" s="16" t="s">
        <v>116</v>
      </c>
      <c r="R8" s="16" t="s">
        <v>156</v>
      </c>
      <c r="S8" s="15"/>
      <c r="T8" s="15"/>
      <c r="U8" s="15"/>
      <c r="V8" s="16" t="s">
        <v>118</v>
      </c>
      <c r="W8" s="16" t="s">
        <v>184</v>
      </c>
      <c r="X8" s="16" t="s">
        <v>120</v>
      </c>
      <c r="Y8" s="15"/>
      <c r="Z8" s="15"/>
      <c r="AA8" s="16" t="s">
        <v>120</v>
      </c>
      <c r="AB8" s="16" t="s">
        <v>338</v>
      </c>
      <c r="AC8" s="16" t="s">
        <v>338</v>
      </c>
      <c r="AD8" s="16" t="s">
        <v>122</v>
      </c>
      <c r="AE8" s="16" t="s">
        <v>338</v>
      </c>
      <c r="AF8" s="16" t="s">
        <v>338</v>
      </c>
      <c r="AG8" s="15"/>
      <c r="AH8" s="15"/>
      <c r="AI8" s="15"/>
      <c r="AJ8" s="15"/>
      <c r="AK8" s="15"/>
      <c r="AL8" s="15"/>
      <c r="AM8" s="15"/>
      <c r="AN8" s="16" t="s">
        <v>123</v>
      </c>
      <c r="AO8" s="15"/>
      <c r="AP8" s="15"/>
      <c r="AQ8" s="15"/>
      <c r="AR8" s="9"/>
    </row>
    <row r="9" spans="1:44" x14ac:dyDescent="0.2">
      <c r="A9" s="23"/>
      <c r="B9" s="20" t="s">
        <v>339</v>
      </c>
      <c r="C9" s="13">
        <v>0.30549864510059999</v>
      </c>
      <c r="D9" s="13">
        <v>0.25849360393440002</v>
      </c>
      <c r="E9" s="13">
        <v>0.37165024340410002</v>
      </c>
      <c r="F9" s="13">
        <v>0.27455835822359997</v>
      </c>
      <c r="G9" s="13">
        <v>0.31405890054500002</v>
      </c>
      <c r="H9" s="13">
        <v>0.3815987589516</v>
      </c>
      <c r="I9" s="13">
        <v>0.3025112891824</v>
      </c>
      <c r="J9" s="13">
        <v>0.29138412525289997</v>
      </c>
      <c r="K9" s="13">
        <v>0.32080426716380012</v>
      </c>
      <c r="L9" s="13">
        <v>0.26559226500569999</v>
      </c>
      <c r="M9" s="13">
        <v>0.25097299717479998</v>
      </c>
      <c r="N9" s="13">
        <v>0.36250660533000001</v>
      </c>
      <c r="O9" s="13">
        <v>1.760984367652E-2</v>
      </c>
      <c r="P9" s="13">
        <v>7.6951116753449997E-2</v>
      </c>
      <c r="Q9" s="13">
        <v>5.6799164915350003E-2</v>
      </c>
      <c r="R9" s="13">
        <v>0.26373830404330001</v>
      </c>
      <c r="S9" s="13">
        <v>0.82608990061049992</v>
      </c>
      <c r="T9" s="13">
        <v>0.85742346415000004</v>
      </c>
      <c r="U9" s="13">
        <v>0.94835854174029999</v>
      </c>
      <c r="V9" s="13">
        <v>1.9402569304149998E-2</v>
      </c>
      <c r="W9" s="13">
        <v>8.1706941681259998E-2</v>
      </c>
      <c r="X9" s="13">
        <v>0.33772115255899998</v>
      </c>
      <c r="Y9" s="13">
        <v>0.83287084074179996</v>
      </c>
      <c r="Z9" s="13">
        <v>0.89103402291099998</v>
      </c>
      <c r="AA9" s="13">
        <v>0.18419445343570001</v>
      </c>
      <c r="AB9" s="13">
        <v>0.1653847389732</v>
      </c>
      <c r="AC9" s="13">
        <v>0.20854276569739999</v>
      </c>
      <c r="AD9" s="13">
        <v>0.33728582649159999</v>
      </c>
      <c r="AE9" s="13">
        <v>0.2650678958007</v>
      </c>
      <c r="AF9" s="13">
        <v>0.33118596163550001</v>
      </c>
      <c r="AG9" s="13">
        <v>0.3881326779473</v>
      </c>
      <c r="AH9" s="13">
        <v>0.70934720579309996</v>
      </c>
      <c r="AI9" s="13">
        <v>0.55658713551280004</v>
      </c>
      <c r="AJ9" s="13">
        <v>0.44567457243039998</v>
      </c>
      <c r="AK9" s="13">
        <v>0.5152532624956</v>
      </c>
      <c r="AL9" s="13">
        <v>0</v>
      </c>
      <c r="AM9" s="13">
        <v>0.28345979642609997</v>
      </c>
      <c r="AN9" s="13">
        <v>0.23126647027899999</v>
      </c>
      <c r="AO9" s="13">
        <v>0.3540353238417</v>
      </c>
      <c r="AP9" s="13">
        <v>0.34218373254559997</v>
      </c>
      <c r="AQ9" s="13">
        <v>0.13586381044119999</v>
      </c>
      <c r="AR9" s="9"/>
    </row>
    <row r="10" spans="1:44" x14ac:dyDescent="0.2">
      <c r="A10" s="21"/>
      <c r="B10" s="21"/>
      <c r="C10" s="14">
        <v>738</v>
      </c>
      <c r="D10" s="14">
        <v>161</v>
      </c>
      <c r="E10" s="14">
        <v>209</v>
      </c>
      <c r="F10" s="14">
        <v>159</v>
      </c>
      <c r="G10" s="14">
        <v>209</v>
      </c>
      <c r="H10" s="14">
        <v>115</v>
      </c>
      <c r="I10" s="14">
        <v>112</v>
      </c>
      <c r="J10" s="14">
        <v>98</v>
      </c>
      <c r="K10" s="14">
        <v>189</v>
      </c>
      <c r="L10" s="14">
        <v>187</v>
      </c>
      <c r="M10" s="14">
        <v>373</v>
      </c>
      <c r="N10" s="14">
        <v>334</v>
      </c>
      <c r="O10" s="14">
        <v>11</v>
      </c>
      <c r="P10" s="14">
        <v>20</v>
      </c>
      <c r="Q10" s="14">
        <v>22</v>
      </c>
      <c r="R10" s="14">
        <v>89</v>
      </c>
      <c r="S10" s="14">
        <v>201</v>
      </c>
      <c r="T10" s="14">
        <v>91</v>
      </c>
      <c r="U10" s="14">
        <v>255</v>
      </c>
      <c r="V10" s="14">
        <v>11</v>
      </c>
      <c r="W10" s="14">
        <v>55</v>
      </c>
      <c r="X10" s="14">
        <v>149</v>
      </c>
      <c r="Y10" s="14">
        <v>340</v>
      </c>
      <c r="Z10" s="14">
        <v>156</v>
      </c>
      <c r="AA10" s="14">
        <v>3</v>
      </c>
      <c r="AB10" s="14">
        <v>159</v>
      </c>
      <c r="AC10" s="14">
        <v>56</v>
      </c>
      <c r="AD10" s="14">
        <v>14</v>
      </c>
      <c r="AE10" s="14">
        <v>28</v>
      </c>
      <c r="AF10" s="14">
        <v>77</v>
      </c>
      <c r="AG10" s="14">
        <v>22</v>
      </c>
      <c r="AH10" s="14">
        <v>15</v>
      </c>
      <c r="AI10" s="14">
        <v>21</v>
      </c>
      <c r="AJ10" s="14">
        <v>4</v>
      </c>
      <c r="AK10" s="14">
        <v>336</v>
      </c>
      <c r="AL10" s="14">
        <v>0</v>
      </c>
      <c r="AM10" s="14">
        <v>44</v>
      </c>
      <c r="AN10" s="14">
        <v>123</v>
      </c>
      <c r="AO10" s="14">
        <v>330</v>
      </c>
      <c r="AP10" s="14">
        <v>204</v>
      </c>
      <c r="AQ10" s="14">
        <v>14</v>
      </c>
      <c r="AR10" s="9"/>
    </row>
    <row r="11" spans="1:44" x14ac:dyDescent="0.2">
      <c r="A11" s="21"/>
      <c r="B11" s="21"/>
      <c r="C11" s="15" t="s">
        <v>111</v>
      </c>
      <c r="D11" s="15"/>
      <c r="E11" s="16" t="s">
        <v>160</v>
      </c>
      <c r="F11" s="15"/>
      <c r="G11" s="15"/>
      <c r="H11" s="16" t="s">
        <v>144</v>
      </c>
      <c r="I11" s="15"/>
      <c r="J11" s="15"/>
      <c r="K11" s="15"/>
      <c r="L11" s="15"/>
      <c r="M11" s="15"/>
      <c r="N11" s="16" t="s">
        <v>113</v>
      </c>
      <c r="O11" s="15"/>
      <c r="P11" s="16" t="s">
        <v>112</v>
      </c>
      <c r="Q11" s="16" t="s">
        <v>112</v>
      </c>
      <c r="R11" s="16" t="s">
        <v>126</v>
      </c>
      <c r="S11" s="16" t="s">
        <v>127</v>
      </c>
      <c r="T11" s="16" t="s">
        <v>127</v>
      </c>
      <c r="U11" s="16" t="s">
        <v>161</v>
      </c>
      <c r="V11" s="15"/>
      <c r="W11" s="16" t="s">
        <v>113</v>
      </c>
      <c r="X11" s="16" t="s">
        <v>129</v>
      </c>
      <c r="Y11" s="16" t="s">
        <v>162</v>
      </c>
      <c r="Z11" s="16" t="s">
        <v>162</v>
      </c>
      <c r="AA11" s="16" t="s">
        <v>112</v>
      </c>
      <c r="AB11" s="15"/>
      <c r="AC11" s="15"/>
      <c r="AD11" s="15"/>
      <c r="AE11" s="15"/>
      <c r="AF11" s="16" t="s">
        <v>113</v>
      </c>
      <c r="AG11" s="16" t="s">
        <v>112</v>
      </c>
      <c r="AH11" s="16" t="s">
        <v>155</v>
      </c>
      <c r="AI11" s="16" t="s">
        <v>130</v>
      </c>
      <c r="AJ11" s="15"/>
      <c r="AK11" s="16" t="s">
        <v>247</v>
      </c>
      <c r="AL11" s="15"/>
      <c r="AM11" s="15"/>
      <c r="AN11" s="15"/>
      <c r="AO11" s="16" t="s">
        <v>132</v>
      </c>
      <c r="AP11" s="16" t="s">
        <v>132</v>
      </c>
      <c r="AQ11" s="15"/>
      <c r="AR11" s="9"/>
    </row>
    <row r="12" spans="1:44" x14ac:dyDescent="0.2">
      <c r="A12" s="23"/>
      <c r="B12" s="20" t="s">
        <v>340</v>
      </c>
      <c r="C12" s="13">
        <v>8.5795260460049996E-2</v>
      </c>
      <c r="D12" s="13">
        <v>0.1046082962743</v>
      </c>
      <c r="E12" s="13">
        <v>6.1021864150759997E-2</v>
      </c>
      <c r="F12" s="13">
        <v>8.4182896445310004E-2</v>
      </c>
      <c r="G12" s="13">
        <v>9.4202892806249994E-2</v>
      </c>
      <c r="H12" s="13">
        <v>0.19296922909399999</v>
      </c>
      <c r="I12" s="13">
        <v>0.1235749162029</v>
      </c>
      <c r="J12" s="13">
        <v>6.5680814598190002E-2</v>
      </c>
      <c r="K12" s="13">
        <v>6.7791772658260002E-2</v>
      </c>
      <c r="L12" s="13">
        <v>2.2299017734179999E-2</v>
      </c>
      <c r="M12" s="13">
        <v>9.3777689853379989E-2</v>
      </c>
      <c r="N12" s="13">
        <v>7.2951629608830004E-2</v>
      </c>
      <c r="O12" s="13">
        <v>2.5811109604930001E-2</v>
      </c>
      <c r="P12" s="13">
        <v>0.1017105424118</v>
      </c>
      <c r="Q12" s="13">
        <v>0.18932528590780001</v>
      </c>
      <c r="R12" s="13">
        <v>0.17927165589720001</v>
      </c>
      <c r="S12" s="13">
        <v>2.6225738970259999E-2</v>
      </c>
      <c r="T12" s="13">
        <v>1.6739214735130001E-2</v>
      </c>
      <c r="U12" s="13">
        <v>0</v>
      </c>
      <c r="V12" s="13">
        <v>2.1903044995629999E-2</v>
      </c>
      <c r="W12" s="13">
        <v>0.1208274833328</v>
      </c>
      <c r="X12" s="13">
        <v>0.19269759469520001</v>
      </c>
      <c r="Y12" s="13">
        <v>3.4996320333949997E-2</v>
      </c>
      <c r="Z12" s="13">
        <v>9.0282436657009996E-3</v>
      </c>
      <c r="AA12" s="13">
        <v>6.8036097642720006E-2</v>
      </c>
      <c r="AB12" s="13">
        <v>9.2118978818230002E-2</v>
      </c>
      <c r="AC12" s="13">
        <v>0.17902622652389999</v>
      </c>
      <c r="AD12" s="13">
        <v>2.2428021381219999E-2</v>
      </c>
      <c r="AE12" s="13">
        <v>2.3641905939869999E-2</v>
      </c>
      <c r="AF12" s="13">
        <v>1.9165852943919998E-2</v>
      </c>
      <c r="AG12" s="13">
        <v>2.1989237512120001E-2</v>
      </c>
      <c r="AH12" s="13">
        <v>0</v>
      </c>
      <c r="AI12" s="13">
        <v>5.5051605970989993E-2</v>
      </c>
      <c r="AJ12" s="13">
        <v>0</v>
      </c>
      <c r="AK12" s="13">
        <v>8.7924882275649999E-2</v>
      </c>
      <c r="AL12" s="13">
        <v>0</v>
      </c>
      <c r="AM12" s="13">
        <v>0.14358689955760001</v>
      </c>
      <c r="AN12" s="13">
        <v>9.4838851778989999E-2</v>
      </c>
      <c r="AO12" s="13">
        <v>6.9206024647500003E-2</v>
      </c>
      <c r="AP12" s="13">
        <v>7.5969238168379999E-2</v>
      </c>
      <c r="AQ12" s="13">
        <v>0.13181698306760001</v>
      </c>
      <c r="AR12" s="9"/>
    </row>
    <row r="13" spans="1:44" x14ac:dyDescent="0.2">
      <c r="A13" s="21"/>
      <c r="B13" s="21"/>
      <c r="C13" s="14">
        <v>170</v>
      </c>
      <c r="D13" s="14">
        <v>42</v>
      </c>
      <c r="E13" s="14">
        <v>35</v>
      </c>
      <c r="F13" s="14">
        <v>44</v>
      </c>
      <c r="G13" s="14">
        <v>49</v>
      </c>
      <c r="H13" s="14">
        <v>37</v>
      </c>
      <c r="I13" s="14">
        <v>41</v>
      </c>
      <c r="J13" s="14">
        <v>27</v>
      </c>
      <c r="K13" s="14">
        <v>34</v>
      </c>
      <c r="L13" s="14">
        <v>21</v>
      </c>
      <c r="M13" s="14">
        <v>96</v>
      </c>
      <c r="N13" s="14">
        <v>61</v>
      </c>
      <c r="O13" s="14">
        <v>15</v>
      </c>
      <c r="P13" s="14">
        <v>24</v>
      </c>
      <c r="Q13" s="14">
        <v>40</v>
      </c>
      <c r="R13" s="14">
        <v>54</v>
      </c>
      <c r="S13" s="14">
        <v>6</v>
      </c>
      <c r="T13" s="14">
        <v>1</v>
      </c>
      <c r="U13" s="14">
        <v>0</v>
      </c>
      <c r="V13" s="14">
        <v>17</v>
      </c>
      <c r="W13" s="14">
        <v>72</v>
      </c>
      <c r="X13" s="14">
        <v>56</v>
      </c>
      <c r="Y13" s="14">
        <v>14</v>
      </c>
      <c r="Z13" s="14">
        <v>1</v>
      </c>
      <c r="AA13" s="14">
        <v>2</v>
      </c>
      <c r="AB13" s="14">
        <v>88</v>
      </c>
      <c r="AC13" s="14">
        <v>24</v>
      </c>
      <c r="AD13" s="14">
        <v>1</v>
      </c>
      <c r="AE13" s="14">
        <v>3</v>
      </c>
      <c r="AF13" s="14">
        <v>6</v>
      </c>
      <c r="AG13" s="14">
        <v>1</v>
      </c>
      <c r="AH13" s="14">
        <v>0</v>
      </c>
      <c r="AI13" s="14">
        <v>1</v>
      </c>
      <c r="AJ13" s="14">
        <v>0</v>
      </c>
      <c r="AK13" s="14">
        <v>45</v>
      </c>
      <c r="AL13" s="14">
        <v>0</v>
      </c>
      <c r="AM13" s="14">
        <v>16</v>
      </c>
      <c r="AN13" s="14">
        <v>32</v>
      </c>
      <c r="AO13" s="14">
        <v>60</v>
      </c>
      <c r="AP13" s="14">
        <v>43</v>
      </c>
      <c r="AQ13" s="14">
        <v>11</v>
      </c>
      <c r="AR13" s="9"/>
    </row>
    <row r="14" spans="1:44" x14ac:dyDescent="0.2">
      <c r="A14" s="21"/>
      <c r="B14" s="21"/>
      <c r="C14" s="15" t="s">
        <v>111</v>
      </c>
      <c r="D14" s="15"/>
      <c r="E14" s="15"/>
      <c r="F14" s="15"/>
      <c r="G14" s="15"/>
      <c r="H14" s="16" t="s">
        <v>184</v>
      </c>
      <c r="I14" s="16" t="s">
        <v>143</v>
      </c>
      <c r="J14" s="16" t="s">
        <v>144</v>
      </c>
      <c r="K14" s="16" t="s">
        <v>143</v>
      </c>
      <c r="L14" s="15"/>
      <c r="M14" s="15"/>
      <c r="N14" s="15"/>
      <c r="O14" s="15"/>
      <c r="P14" s="16" t="s">
        <v>214</v>
      </c>
      <c r="Q14" s="16" t="s">
        <v>175</v>
      </c>
      <c r="R14" s="16" t="s">
        <v>175</v>
      </c>
      <c r="S14" s="15"/>
      <c r="T14" s="15"/>
      <c r="U14" s="15"/>
      <c r="V14" s="15"/>
      <c r="W14" s="16" t="s">
        <v>242</v>
      </c>
      <c r="X14" s="16" t="s">
        <v>254</v>
      </c>
      <c r="Y14" s="15"/>
      <c r="Z14" s="15"/>
      <c r="AA14" s="15"/>
      <c r="AB14" s="16" t="s">
        <v>144</v>
      </c>
      <c r="AC14" s="16" t="s">
        <v>170</v>
      </c>
      <c r="AD14" s="15"/>
      <c r="AE14" s="15"/>
      <c r="AF14" s="15"/>
      <c r="AG14" s="15"/>
      <c r="AH14" s="15"/>
      <c r="AI14" s="15"/>
      <c r="AJ14" s="15"/>
      <c r="AK14" s="16" t="s">
        <v>144</v>
      </c>
      <c r="AL14" s="15"/>
      <c r="AM14" s="15"/>
      <c r="AN14" s="15"/>
      <c r="AO14" s="15"/>
      <c r="AP14" s="15"/>
      <c r="AQ14" s="15"/>
      <c r="AR14" s="9"/>
    </row>
    <row r="15" spans="1:44" x14ac:dyDescent="0.2">
      <c r="A15" s="23"/>
      <c r="B15" s="20" t="s">
        <v>172</v>
      </c>
      <c r="C15" s="13">
        <v>3.9694275767989999E-2</v>
      </c>
      <c r="D15" s="13">
        <v>2.828840928727E-2</v>
      </c>
      <c r="E15" s="13">
        <v>4.0274002326180003E-2</v>
      </c>
      <c r="F15" s="13">
        <v>3.3351926536459998E-2</v>
      </c>
      <c r="G15" s="13">
        <v>5.5439809454410002E-2</v>
      </c>
      <c r="H15" s="13">
        <v>6.3150066149329998E-2</v>
      </c>
      <c r="I15" s="13">
        <v>4.4051558201420003E-2</v>
      </c>
      <c r="J15" s="13">
        <v>2.9365267698010001E-2</v>
      </c>
      <c r="K15" s="13">
        <v>3.1348772453229999E-2</v>
      </c>
      <c r="L15" s="13">
        <v>3.4501023934120002E-2</v>
      </c>
      <c r="M15" s="13">
        <v>3.3079295337729998E-2</v>
      </c>
      <c r="N15" s="13">
        <v>4.4066054508160007E-2</v>
      </c>
      <c r="O15" s="13">
        <v>9.0226007533839997E-3</v>
      </c>
      <c r="P15" s="13">
        <v>4.3247684360070003E-2</v>
      </c>
      <c r="Q15" s="13">
        <v>3.9327937002490002E-2</v>
      </c>
      <c r="R15" s="13">
        <v>6.1182992894210003E-2</v>
      </c>
      <c r="S15" s="13">
        <v>6.0895902380069998E-2</v>
      </c>
      <c r="T15" s="13">
        <v>4.340820757536E-2</v>
      </c>
      <c r="U15" s="13">
        <v>3.351198974261E-2</v>
      </c>
      <c r="V15" s="13">
        <v>1.9118275686720001E-2</v>
      </c>
      <c r="W15" s="13">
        <v>2.264790634361E-2</v>
      </c>
      <c r="X15" s="13">
        <v>5.960997763953E-2</v>
      </c>
      <c r="Y15" s="13">
        <v>5.5979243391780002E-2</v>
      </c>
      <c r="Z15" s="13">
        <v>7.0649807394709996E-2</v>
      </c>
      <c r="AA15" s="13">
        <v>0.12976898893380001</v>
      </c>
      <c r="AB15" s="13">
        <v>4.406933988075E-2</v>
      </c>
      <c r="AC15" s="13">
        <v>1.708769230581E-2</v>
      </c>
      <c r="AD15" s="13">
        <v>2.0883929990400001E-2</v>
      </c>
      <c r="AE15" s="13">
        <v>5.2883654569540001E-2</v>
      </c>
      <c r="AF15" s="13">
        <v>3.3012105022750003E-2</v>
      </c>
      <c r="AG15" s="13">
        <v>3.2459777203549998E-2</v>
      </c>
      <c r="AH15" s="13">
        <v>0</v>
      </c>
      <c r="AI15" s="13">
        <v>0.10690143326730001</v>
      </c>
      <c r="AJ15" s="13">
        <v>0</v>
      </c>
      <c r="AK15" s="13">
        <v>4.5395962384220001E-2</v>
      </c>
      <c r="AL15" s="13">
        <v>0.1786463298391</v>
      </c>
      <c r="AM15" s="13">
        <v>2.372131352377E-2</v>
      </c>
      <c r="AN15" s="13">
        <v>2.332456906321E-2</v>
      </c>
      <c r="AO15" s="13">
        <v>3.8967566167679997E-2</v>
      </c>
      <c r="AP15" s="13">
        <v>6.1306335523979988E-2</v>
      </c>
      <c r="AQ15" s="13">
        <v>2.086223710461E-2</v>
      </c>
      <c r="AR15" s="9"/>
    </row>
    <row r="16" spans="1:44" x14ac:dyDescent="0.2">
      <c r="A16" s="21"/>
      <c r="B16" s="21"/>
      <c r="C16" s="14">
        <v>94</v>
      </c>
      <c r="D16" s="14">
        <v>15</v>
      </c>
      <c r="E16" s="14">
        <v>22</v>
      </c>
      <c r="F16" s="14">
        <v>20</v>
      </c>
      <c r="G16" s="14">
        <v>37</v>
      </c>
      <c r="H16" s="14">
        <v>15</v>
      </c>
      <c r="I16" s="14">
        <v>16</v>
      </c>
      <c r="J16" s="14">
        <v>13</v>
      </c>
      <c r="K16" s="14">
        <v>15</v>
      </c>
      <c r="L16" s="14">
        <v>29</v>
      </c>
      <c r="M16" s="14">
        <v>49</v>
      </c>
      <c r="N16" s="14">
        <v>38</v>
      </c>
      <c r="O16" s="14">
        <v>5</v>
      </c>
      <c r="P16" s="14">
        <v>12</v>
      </c>
      <c r="Q16" s="14">
        <v>13</v>
      </c>
      <c r="R16" s="14">
        <v>26</v>
      </c>
      <c r="S16" s="14">
        <v>12</v>
      </c>
      <c r="T16" s="14">
        <v>4</v>
      </c>
      <c r="U16" s="14">
        <v>9</v>
      </c>
      <c r="V16" s="14">
        <v>15</v>
      </c>
      <c r="W16" s="14">
        <v>19</v>
      </c>
      <c r="X16" s="14">
        <v>26</v>
      </c>
      <c r="Y16" s="14">
        <v>18</v>
      </c>
      <c r="Z16" s="14">
        <v>9</v>
      </c>
      <c r="AA16" s="14">
        <v>2</v>
      </c>
      <c r="AB16" s="14">
        <v>41</v>
      </c>
      <c r="AC16" s="14">
        <v>5</v>
      </c>
      <c r="AD16" s="14">
        <v>2</v>
      </c>
      <c r="AE16" s="14">
        <v>9</v>
      </c>
      <c r="AF16" s="14">
        <v>6</v>
      </c>
      <c r="AG16" s="14">
        <v>2</v>
      </c>
      <c r="AH16" s="14">
        <v>0</v>
      </c>
      <c r="AI16" s="14">
        <v>1</v>
      </c>
      <c r="AJ16" s="14">
        <v>0</v>
      </c>
      <c r="AK16" s="14">
        <v>28</v>
      </c>
      <c r="AL16" s="14">
        <v>1</v>
      </c>
      <c r="AM16" s="14">
        <v>4</v>
      </c>
      <c r="AN16" s="14">
        <v>15</v>
      </c>
      <c r="AO16" s="14">
        <v>36</v>
      </c>
      <c r="AP16" s="14">
        <v>31</v>
      </c>
      <c r="AQ16" s="14">
        <v>2</v>
      </c>
      <c r="AR16" s="9"/>
    </row>
    <row r="17" spans="1:44" x14ac:dyDescent="0.2">
      <c r="A17" s="21"/>
      <c r="B17" s="21"/>
      <c r="C17" s="15" t="s">
        <v>111</v>
      </c>
      <c r="D17" s="15"/>
      <c r="E17" s="15"/>
      <c r="F17" s="15"/>
      <c r="G17" s="15"/>
      <c r="H17" s="15"/>
      <c r="I17" s="15"/>
      <c r="J17" s="15"/>
      <c r="K17" s="15"/>
      <c r="L17" s="15"/>
      <c r="M17" s="15"/>
      <c r="N17" s="15"/>
      <c r="O17" s="15"/>
      <c r="P17" s="15"/>
      <c r="Q17" s="15"/>
      <c r="R17" s="16" t="s">
        <v>113</v>
      </c>
      <c r="S17" s="16" t="s">
        <v>112</v>
      </c>
      <c r="T17" s="15"/>
      <c r="U17" s="15"/>
      <c r="V17" s="15"/>
      <c r="W17" s="15"/>
      <c r="X17" s="16" t="s">
        <v>228</v>
      </c>
      <c r="Y17" s="16" t="s">
        <v>112</v>
      </c>
      <c r="Z17" s="16" t="s">
        <v>112</v>
      </c>
      <c r="AA17" s="15"/>
      <c r="AB17" s="15"/>
      <c r="AC17" s="15"/>
      <c r="AD17" s="15"/>
      <c r="AE17" s="15"/>
      <c r="AF17" s="15"/>
      <c r="AG17" s="15"/>
      <c r="AH17" s="15"/>
      <c r="AI17" s="15"/>
      <c r="AJ17" s="15"/>
      <c r="AK17" s="15"/>
      <c r="AL17" s="15"/>
      <c r="AM17" s="15"/>
      <c r="AN17" s="15"/>
      <c r="AO17" s="15"/>
      <c r="AP17" s="15"/>
      <c r="AQ17" s="15"/>
      <c r="AR17" s="9"/>
    </row>
    <row r="18" spans="1:44" x14ac:dyDescent="0.2">
      <c r="A18" s="23"/>
      <c r="B18" s="20" t="s">
        <v>92</v>
      </c>
      <c r="C18" s="13">
        <v>0.11090103996099999</v>
      </c>
      <c r="D18" s="13">
        <v>0.1282728915521</v>
      </c>
      <c r="E18" s="13">
        <v>0.1117516899217</v>
      </c>
      <c r="F18" s="13">
        <v>0.10084094897360001</v>
      </c>
      <c r="G18" s="13">
        <v>0.1042294407734</v>
      </c>
      <c r="H18" s="13">
        <v>8.6704761754009999E-2</v>
      </c>
      <c r="I18" s="13">
        <v>0.1488055606839</v>
      </c>
      <c r="J18" s="13">
        <v>0.1042151577739</v>
      </c>
      <c r="K18" s="13">
        <v>0.10890304448760001</v>
      </c>
      <c r="L18" s="13">
        <v>9.7626345662509995E-2</v>
      </c>
      <c r="M18" s="13">
        <v>8.8630690832540007E-2</v>
      </c>
      <c r="N18" s="13">
        <v>0.13229778301209999</v>
      </c>
      <c r="O18" s="13">
        <v>4.1259546279180007E-2</v>
      </c>
      <c r="P18" s="13">
        <v>0.23600683848330001</v>
      </c>
      <c r="Q18" s="13">
        <v>8.9564854941770009E-2</v>
      </c>
      <c r="R18" s="13">
        <v>0.23046544549209999</v>
      </c>
      <c r="S18" s="13">
        <v>8.165562507341001E-2</v>
      </c>
      <c r="T18" s="13">
        <v>7.7913297691669992E-2</v>
      </c>
      <c r="U18" s="13">
        <v>1.8129468517089999E-2</v>
      </c>
      <c r="V18" s="13">
        <v>3.7900813550029999E-2</v>
      </c>
      <c r="W18" s="13">
        <v>0.15452193115999999</v>
      </c>
      <c r="X18" s="13">
        <v>0.19858740041260001</v>
      </c>
      <c r="Y18" s="13">
        <v>6.5226986484370003E-2</v>
      </c>
      <c r="Z18" s="13">
        <v>2.9287926028550001E-2</v>
      </c>
      <c r="AA18" s="13">
        <v>0.17677183253850001</v>
      </c>
      <c r="AB18" s="13">
        <v>0.1432472382744</v>
      </c>
      <c r="AC18" s="13">
        <v>6.9860422672660002E-2</v>
      </c>
      <c r="AD18" s="13">
        <v>0.1072244960885</v>
      </c>
      <c r="AE18" s="13">
        <v>4.9712455350860003E-2</v>
      </c>
      <c r="AF18" s="13">
        <v>6.83884578587E-2</v>
      </c>
      <c r="AG18" s="13">
        <v>9.8350519398619995E-2</v>
      </c>
      <c r="AH18" s="13">
        <v>0</v>
      </c>
      <c r="AI18" s="13">
        <v>7.009467770418E-2</v>
      </c>
      <c r="AJ18" s="13">
        <v>0.50646702473140004</v>
      </c>
      <c r="AK18" s="13">
        <v>0.1030655858488</v>
      </c>
      <c r="AL18" s="13">
        <v>7.6944175948450003E-2</v>
      </c>
      <c r="AM18" s="13">
        <v>4.3068238780839999E-2</v>
      </c>
      <c r="AN18" s="13">
        <v>0.11653097491180001</v>
      </c>
      <c r="AO18" s="13">
        <v>0.1059945673616</v>
      </c>
      <c r="AP18" s="13">
        <v>0.11221122912790001</v>
      </c>
      <c r="AQ18" s="13">
        <v>0.15773668678659999</v>
      </c>
      <c r="AR18" s="9"/>
    </row>
    <row r="19" spans="1:44" x14ac:dyDescent="0.2">
      <c r="A19" s="21"/>
      <c r="B19" s="21"/>
      <c r="C19" s="14">
        <v>237</v>
      </c>
      <c r="D19" s="14">
        <v>62</v>
      </c>
      <c r="E19" s="14">
        <v>52</v>
      </c>
      <c r="F19" s="14">
        <v>61</v>
      </c>
      <c r="G19" s="14">
        <v>62</v>
      </c>
      <c r="H19" s="14">
        <v>18</v>
      </c>
      <c r="I19" s="14">
        <v>51</v>
      </c>
      <c r="J19" s="14">
        <v>35</v>
      </c>
      <c r="K19" s="14">
        <v>59</v>
      </c>
      <c r="L19" s="14">
        <v>55</v>
      </c>
      <c r="M19" s="14">
        <v>110</v>
      </c>
      <c r="N19" s="14">
        <v>114</v>
      </c>
      <c r="O19" s="14">
        <v>29</v>
      </c>
      <c r="P19" s="14">
        <v>47</v>
      </c>
      <c r="Q19" s="14">
        <v>22</v>
      </c>
      <c r="R19" s="14">
        <v>76</v>
      </c>
      <c r="S19" s="14">
        <v>17</v>
      </c>
      <c r="T19" s="14">
        <v>7</v>
      </c>
      <c r="U19" s="14">
        <v>5</v>
      </c>
      <c r="V19" s="14">
        <v>21</v>
      </c>
      <c r="W19" s="14">
        <v>100</v>
      </c>
      <c r="X19" s="14">
        <v>68</v>
      </c>
      <c r="Y19" s="14">
        <v>28</v>
      </c>
      <c r="Z19" s="14">
        <v>2</v>
      </c>
      <c r="AA19" s="14">
        <v>5</v>
      </c>
      <c r="AB19" s="14">
        <v>122</v>
      </c>
      <c r="AC19" s="14">
        <v>22</v>
      </c>
      <c r="AD19" s="14">
        <v>6</v>
      </c>
      <c r="AE19" s="14">
        <v>5</v>
      </c>
      <c r="AF19" s="14">
        <v>9</v>
      </c>
      <c r="AG19" s="14">
        <v>8</v>
      </c>
      <c r="AH19" s="14">
        <v>0</v>
      </c>
      <c r="AI19" s="14">
        <v>1</v>
      </c>
      <c r="AJ19" s="14">
        <v>1</v>
      </c>
      <c r="AK19" s="14">
        <v>61</v>
      </c>
      <c r="AL19" s="14">
        <v>1</v>
      </c>
      <c r="AM19" s="14">
        <v>4</v>
      </c>
      <c r="AN19" s="14">
        <v>61</v>
      </c>
      <c r="AO19" s="14">
        <v>85</v>
      </c>
      <c r="AP19" s="14">
        <v>56</v>
      </c>
      <c r="AQ19" s="14">
        <v>16</v>
      </c>
      <c r="AR19" s="9"/>
    </row>
    <row r="20" spans="1:44" x14ac:dyDescent="0.2">
      <c r="A20" s="21"/>
      <c r="B20" s="21"/>
      <c r="C20" s="15" t="s">
        <v>111</v>
      </c>
      <c r="D20" s="15"/>
      <c r="E20" s="15"/>
      <c r="F20" s="15"/>
      <c r="G20" s="15"/>
      <c r="H20" s="15"/>
      <c r="I20" s="15"/>
      <c r="J20" s="15"/>
      <c r="K20" s="15"/>
      <c r="L20" s="15"/>
      <c r="M20" s="15"/>
      <c r="N20" s="16" t="s">
        <v>112</v>
      </c>
      <c r="O20" s="15"/>
      <c r="P20" s="16" t="s">
        <v>341</v>
      </c>
      <c r="Q20" s="16" t="s">
        <v>198</v>
      </c>
      <c r="R20" s="16" t="s">
        <v>341</v>
      </c>
      <c r="S20" s="16" t="s">
        <v>198</v>
      </c>
      <c r="T20" s="15"/>
      <c r="U20" s="15"/>
      <c r="V20" s="15"/>
      <c r="W20" s="16" t="s">
        <v>291</v>
      </c>
      <c r="X20" s="16" t="s">
        <v>242</v>
      </c>
      <c r="Y20" s="15"/>
      <c r="Z20" s="15"/>
      <c r="AA20" s="16" t="s">
        <v>112</v>
      </c>
      <c r="AB20" s="15"/>
      <c r="AC20" s="15"/>
      <c r="AD20" s="15"/>
      <c r="AE20" s="15"/>
      <c r="AF20" s="15"/>
      <c r="AG20" s="15"/>
      <c r="AH20" s="15"/>
      <c r="AI20" s="15"/>
      <c r="AJ20" s="15"/>
      <c r="AK20" s="15"/>
      <c r="AL20" s="15"/>
      <c r="AM20" s="15"/>
      <c r="AN20" s="15"/>
      <c r="AO20" s="15"/>
      <c r="AP20" s="15"/>
      <c r="AQ20" s="15"/>
      <c r="AR20" s="9"/>
    </row>
    <row r="21" spans="1:44" x14ac:dyDescent="0.2">
      <c r="A21" s="23"/>
      <c r="B21" s="20" t="s">
        <v>50</v>
      </c>
      <c r="C21" s="13">
        <v>1</v>
      </c>
      <c r="D21" s="13">
        <v>1</v>
      </c>
      <c r="E21" s="13">
        <v>1</v>
      </c>
      <c r="F21" s="13">
        <v>1</v>
      </c>
      <c r="G21" s="13">
        <v>1</v>
      </c>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v>1</v>
      </c>
      <c r="AM21" s="13">
        <v>1</v>
      </c>
      <c r="AN21" s="13">
        <v>1</v>
      </c>
      <c r="AO21" s="13">
        <v>1</v>
      </c>
      <c r="AP21" s="13">
        <v>1</v>
      </c>
      <c r="AQ21" s="13">
        <v>1</v>
      </c>
      <c r="AR21" s="9"/>
    </row>
    <row r="22" spans="1:44" x14ac:dyDescent="0.2">
      <c r="A22" s="21"/>
      <c r="B22" s="21"/>
      <c r="C22" s="14">
        <v>2270</v>
      </c>
      <c r="D22" s="14">
        <v>551</v>
      </c>
      <c r="E22" s="14">
        <v>558</v>
      </c>
      <c r="F22" s="14">
        <v>570</v>
      </c>
      <c r="G22" s="14">
        <v>591</v>
      </c>
      <c r="H22" s="14">
        <v>263</v>
      </c>
      <c r="I22" s="14">
        <v>360</v>
      </c>
      <c r="J22" s="14">
        <v>334</v>
      </c>
      <c r="K22" s="14">
        <v>532</v>
      </c>
      <c r="L22" s="14">
        <v>656</v>
      </c>
      <c r="M22" s="14">
        <v>1312</v>
      </c>
      <c r="N22" s="14">
        <v>858</v>
      </c>
      <c r="O22" s="14">
        <v>605</v>
      </c>
      <c r="P22" s="14">
        <v>224</v>
      </c>
      <c r="Q22" s="14">
        <v>291</v>
      </c>
      <c r="R22" s="14">
        <v>338</v>
      </c>
      <c r="S22" s="14">
        <v>237</v>
      </c>
      <c r="T22" s="14">
        <v>104</v>
      </c>
      <c r="U22" s="14">
        <v>269</v>
      </c>
      <c r="V22" s="14">
        <v>569</v>
      </c>
      <c r="W22" s="14">
        <v>661</v>
      </c>
      <c r="X22" s="14">
        <v>373</v>
      </c>
      <c r="Y22" s="14">
        <v>404</v>
      </c>
      <c r="Z22" s="14">
        <v>168</v>
      </c>
      <c r="AA22" s="14">
        <v>23</v>
      </c>
      <c r="AB22" s="14">
        <v>928</v>
      </c>
      <c r="AC22" s="14">
        <v>241</v>
      </c>
      <c r="AD22" s="14">
        <v>50</v>
      </c>
      <c r="AE22" s="14">
        <v>101</v>
      </c>
      <c r="AF22" s="14">
        <v>196</v>
      </c>
      <c r="AG22" s="14">
        <v>56</v>
      </c>
      <c r="AH22" s="14">
        <v>24</v>
      </c>
      <c r="AI22" s="14">
        <v>28</v>
      </c>
      <c r="AJ22" s="14">
        <v>6</v>
      </c>
      <c r="AK22" s="14">
        <v>620</v>
      </c>
      <c r="AL22" s="14">
        <v>6</v>
      </c>
      <c r="AM22" s="14">
        <v>147</v>
      </c>
      <c r="AN22" s="14">
        <v>508</v>
      </c>
      <c r="AO22" s="14">
        <v>888</v>
      </c>
      <c r="AP22" s="14">
        <v>554</v>
      </c>
      <c r="AQ22" s="14">
        <v>94</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342</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S91"/>
  <sheetViews>
    <sheetView workbookViewId="0">
      <pane xSplit="3" ySplit="5" topLeftCell="D6" activePane="bottomRight" state="frozen"/>
      <selection pane="topRight" activeCell="D1" sqref="D1"/>
      <selection pane="bottomLeft" activeCell="A6" sqref="A6"/>
      <selection pane="bottomRight" activeCell="D6" sqref="D6"/>
    </sheetView>
  </sheetViews>
  <sheetFormatPr baseColWidth="10" defaultColWidth="8.83203125" defaultRowHeight="15" x14ac:dyDescent="0.2"/>
  <cols>
    <col min="1" max="1" width="50" customWidth="1"/>
    <col min="2" max="2" width="25" bestFit="1" customWidth="1"/>
    <col min="3" max="3" width="19" bestFit="1" customWidth="1"/>
    <col min="4" max="44" width="12.6640625" customWidth="1"/>
  </cols>
  <sheetData>
    <row r="1" spans="1:45"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9"/>
    </row>
    <row r="2" spans="1:45" ht="36" customHeight="1" x14ac:dyDescent="0.2">
      <c r="A2" s="26" t="s">
        <v>343</v>
      </c>
      <c r="B2" s="25"/>
      <c r="C2" s="25"/>
      <c r="D2" s="25"/>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11"/>
      <c r="AS2" s="9"/>
    </row>
    <row r="3" spans="1:45" ht="37" customHeight="1" x14ac:dyDescent="0.2">
      <c r="A3" s="27"/>
      <c r="B3" s="25"/>
      <c r="C3" s="25"/>
      <c r="D3" s="12" t="s">
        <v>50</v>
      </c>
      <c r="E3" s="28" t="s">
        <v>51</v>
      </c>
      <c r="F3" s="25"/>
      <c r="G3" s="25"/>
      <c r="H3" s="25"/>
      <c r="I3" s="28" t="s">
        <v>52</v>
      </c>
      <c r="J3" s="25"/>
      <c r="K3" s="25"/>
      <c r="L3" s="25"/>
      <c r="M3" s="25"/>
      <c r="N3" s="28" t="s">
        <v>53</v>
      </c>
      <c r="O3" s="25"/>
      <c r="P3" s="28" t="s">
        <v>54</v>
      </c>
      <c r="Q3" s="25"/>
      <c r="R3" s="25"/>
      <c r="S3" s="25"/>
      <c r="T3" s="25"/>
      <c r="U3" s="25"/>
      <c r="V3" s="25"/>
      <c r="W3" s="28" t="s">
        <v>55</v>
      </c>
      <c r="X3" s="25"/>
      <c r="Y3" s="25"/>
      <c r="Z3" s="25"/>
      <c r="AA3" s="25"/>
      <c r="AB3" s="25"/>
      <c r="AC3" s="28" t="s">
        <v>56</v>
      </c>
      <c r="AD3" s="25"/>
      <c r="AE3" s="25"/>
      <c r="AF3" s="25"/>
      <c r="AG3" s="25"/>
      <c r="AH3" s="25"/>
      <c r="AI3" s="25"/>
      <c r="AJ3" s="25"/>
      <c r="AK3" s="25"/>
      <c r="AL3" s="25"/>
      <c r="AM3" s="28" t="s">
        <v>57</v>
      </c>
      <c r="AN3" s="25"/>
      <c r="AO3" s="25"/>
      <c r="AP3" s="25"/>
      <c r="AQ3" s="25"/>
      <c r="AR3" s="25"/>
      <c r="AS3" s="9"/>
    </row>
    <row r="4" spans="1:45" ht="16" customHeight="1" x14ac:dyDescent="0.2">
      <c r="A4" s="21"/>
      <c r="B4" s="25"/>
      <c r="C4" s="25"/>
      <c r="D4" s="10" t="s">
        <v>58</v>
      </c>
      <c r="E4" s="10" t="s">
        <v>58</v>
      </c>
      <c r="F4" s="10" t="s">
        <v>59</v>
      </c>
      <c r="G4" s="10" t="s">
        <v>60</v>
      </c>
      <c r="H4" s="10" t="s">
        <v>61</v>
      </c>
      <c r="I4" s="10" t="s">
        <v>58</v>
      </c>
      <c r="J4" s="10" t="s">
        <v>59</v>
      </c>
      <c r="K4" s="10" t="s">
        <v>60</v>
      </c>
      <c r="L4" s="10" t="s">
        <v>61</v>
      </c>
      <c r="M4" s="10" t="s">
        <v>62</v>
      </c>
      <c r="N4" s="10" t="s">
        <v>58</v>
      </c>
      <c r="O4" s="10" t="s">
        <v>59</v>
      </c>
      <c r="P4" s="10" t="s">
        <v>58</v>
      </c>
      <c r="Q4" s="10" t="s">
        <v>59</v>
      </c>
      <c r="R4" s="10" t="s">
        <v>60</v>
      </c>
      <c r="S4" s="10" t="s">
        <v>61</v>
      </c>
      <c r="T4" s="10" t="s">
        <v>62</v>
      </c>
      <c r="U4" s="10" t="s">
        <v>63</v>
      </c>
      <c r="V4" s="10" t="s">
        <v>64</v>
      </c>
      <c r="W4" s="10" t="s">
        <v>58</v>
      </c>
      <c r="X4" s="10" t="s">
        <v>59</v>
      </c>
      <c r="Y4" s="10" t="s">
        <v>60</v>
      </c>
      <c r="Z4" s="10" t="s">
        <v>61</v>
      </c>
      <c r="AA4" s="10" t="s">
        <v>62</v>
      </c>
      <c r="AB4" s="10" t="s">
        <v>63</v>
      </c>
      <c r="AC4" s="10" t="s">
        <v>58</v>
      </c>
      <c r="AD4" s="10" t="s">
        <v>59</v>
      </c>
      <c r="AE4" s="10" t="s">
        <v>60</v>
      </c>
      <c r="AF4" s="10" t="s">
        <v>61</v>
      </c>
      <c r="AG4" s="10" t="s">
        <v>62</v>
      </c>
      <c r="AH4" s="10" t="s">
        <v>63</v>
      </c>
      <c r="AI4" s="10" t="s">
        <v>64</v>
      </c>
      <c r="AJ4" s="10" t="s">
        <v>65</v>
      </c>
      <c r="AK4" s="10" t="s">
        <v>66</v>
      </c>
      <c r="AL4" s="10" t="s">
        <v>67</v>
      </c>
      <c r="AM4" s="10" t="s">
        <v>58</v>
      </c>
      <c r="AN4" s="10" t="s">
        <v>59</v>
      </c>
      <c r="AO4" s="10" t="s">
        <v>60</v>
      </c>
      <c r="AP4" s="10" t="s">
        <v>61</v>
      </c>
      <c r="AQ4" s="10" t="s">
        <v>62</v>
      </c>
      <c r="AR4" s="10" t="s">
        <v>63</v>
      </c>
      <c r="AS4" s="9"/>
    </row>
    <row r="5" spans="1:45" ht="37" x14ac:dyDescent="0.2">
      <c r="A5" s="21"/>
      <c r="B5" s="25"/>
      <c r="C5" s="25"/>
      <c r="D5" s="12" t="s">
        <v>68</v>
      </c>
      <c r="E5" s="12" t="s">
        <v>69</v>
      </c>
      <c r="F5" s="12" t="s">
        <v>70</v>
      </c>
      <c r="G5" s="12" t="s">
        <v>71</v>
      </c>
      <c r="H5" s="12" t="s">
        <v>72</v>
      </c>
      <c r="I5" s="12" t="s">
        <v>73</v>
      </c>
      <c r="J5" s="12" t="s">
        <v>74</v>
      </c>
      <c r="K5" s="12" t="s">
        <v>75</v>
      </c>
      <c r="L5" s="12" t="s">
        <v>76</v>
      </c>
      <c r="M5" s="12" t="s">
        <v>77</v>
      </c>
      <c r="N5" s="12" t="s">
        <v>78</v>
      </c>
      <c r="O5" s="12" t="s">
        <v>79</v>
      </c>
      <c r="P5" s="12" t="s">
        <v>80</v>
      </c>
      <c r="Q5" s="12" t="s">
        <v>81</v>
      </c>
      <c r="R5" s="12" t="s">
        <v>82</v>
      </c>
      <c r="S5" s="12" t="s">
        <v>83</v>
      </c>
      <c r="T5" s="12" t="s">
        <v>84</v>
      </c>
      <c r="U5" s="12" t="s">
        <v>85</v>
      </c>
      <c r="V5" s="12" t="s">
        <v>86</v>
      </c>
      <c r="W5" s="12" t="s">
        <v>87</v>
      </c>
      <c r="X5" s="12" t="s">
        <v>88</v>
      </c>
      <c r="Y5" s="12" t="s">
        <v>89</v>
      </c>
      <c r="Z5" s="12" t="s">
        <v>90</v>
      </c>
      <c r="AA5" s="12" t="s">
        <v>91</v>
      </c>
      <c r="AB5" s="12" t="s">
        <v>92</v>
      </c>
      <c r="AC5" s="12" t="s">
        <v>93</v>
      </c>
      <c r="AD5" s="12" t="s">
        <v>94</v>
      </c>
      <c r="AE5" s="12" t="s">
        <v>95</v>
      </c>
      <c r="AF5" s="12" t="s">
        <v>96</v>
      </c>
      <c r="AG5" s="12" t="s">
        <v>97</v>
      </c>
      <c r="AH5" s="12" t="s">
        <v>98</v>
      </c>
      <c r="AI5" s="12" t="s">
        <v>99</v>
      </c>
      <c r="AJ5" s="12" t="s">
        <v>100</v>
      </c>
      <c r="AK5" s="12" t="s">
        <v>101</v>
      </c>
      <c r="AL5" s="12" t="s">
        <v>102</v>
      </c>
      <c r="AM5" s="12" t="s">
        <v>103</v>
      </c>
      <c r="AN5" s="12" t="s">
        <v>104</v>
      </c>
      <c r="AO5" s="12" t="s">
        <v>105</v>
      </c>
      <c r="AP5" s="12" t="s">
        <v>106</v>
      </c>
      <c r="AQ5" s="12" t="s">
        <v>107</v>
      </c>
      <c r="AR5" s="12" t="s">
        <v>108</v>
      </c>
      <c r="AS5" s="9"/>
    </row>
    <row r="6" spans="1:45" x14ac:dyDescent="0.2">
      <c r="A6" s="22" t="s">
        <v>344</v>
      </c>
      <c r="B6" s="20" t="s">
        <v>345</v>
      </c>
      <c r="C6" s="20" t="s">
        <v>346</v>
      </c>
      <c r="D6" s="13">
        <v>0.21972827105959999</v>
      </c>
      <c r="E6" s="13">
        <v>0.1901430584256</v>
      </c>
      <c r="F6" s="13">
        <v>0.21791313647730001</v>
      </c>
      <c r="G6" s="13">
        <v>0.22987879732069999</v>
      </c>
      <c r="H6" s="13">
        <v>0.23824752257289999</v>
      </c>
      <c r="I6" s="13">
        <v>0.2485589514856</v>
      </c>
      <c r="J6" s="13">
        <v>0.23622863922930001</v>
      </c>
      <c r="K6" s="13">
        <v>0.20025218644410001</v>
      </c>
      <c r="L6" s="13">
        <v>0.22409781480650001</v>
      </c>
      <c r="M6" s="13">
        <v>0.20304791440610001</v>
      </c>
      <c r="N6" s="13">
        <v>0.20141560956499999</v>
      </c>
      <c r="O6" s="13">
        <v>0.23474921738740001</v>
      </c>
      <c r="P6" s="13">
        <v>0.12541584628319999</v>
      </c>
      <c r="Q6" s="13">
        <v>0.13714809829319999</v>
      </c>
      <c r="R6" s="13">
        <v>7.6690184674730003E-2</v>
      </c>
      <c r="S6" s="13">
        <v>0.23740548703549999</v>
      </c>
      <c r="T6" s="13">
        <v>0.31332263458909998</v>
      </c>
      <c r="U6" s="13">
        <v>0.41056729346300003</v>
      </c>
      <c r="V6" s="13">
        <v>0.57047502129530003</v>
      </c>
      <c r="W6" s="13">
        <v>9.1051686382990007E-2</v>
      </c>
      <c r="X6" s="13">
        <v>0.14699610644460001</v>
      </c>
      <c r="Y6" s="13">
        <v>0.23888503129720001</v>
      </c>
      <c r="Z6" s="13">
        <v>0.39433275957480002</v>
      </c>
      <c r="AA6" s="13">
        <v>0.4914713979559</v>
      </c>
      <c r="AB6" s="13">
        <v>9.9240566668020003E-2</v>
      </c>
      <c r="AC6" s="13">
        <v>0.17926591225089999</v>
      </c>
      <c r="AD6" s="13">
        <v>0.14895153947359999</v>
      </c>
      <c r="AE6" s="13">
        <v>0.25716662430580001</v>
      </c>
      <c r="AF6" s="13">
        <v>0.17713006293700001</v>
      </c>
      <c r="AG6" s="13">
        <v>0.21638075587040001</v>
      </c>
      <c r="AH6" s="13">
        <v>0.29204444948859998</v>
      </c>
      <c r="AI6" s="13">
        <v>0.38731274071290001</v>
      </c>
      <c r="AJ6" s="13">
        <v>0.42107137971750003</v>
      </c>
      <c r="AK6" s="13">
        <v>0.81300609605600005</v>
      </c>
      <c r="AL6" s="13">
        <v>0.28703302388719998</v>
      </c>
      <c r="AM6" s="13">
        <v>0.51777967617779996</v>
      </c>
      <c r="AN6" s="13">
        <v>0.2825373364107</v>
      </c>
      <c r="AO6" s="13">
        <v>0.1689100859371</v>
      </c>
      <c r="AP6" s="13">
        <v>0.2260140038198</v>
      </c>
      <c r="AQ6" s="13">
        <v>0.26160457303809997</v>
      </c>
      <c r="AR6" s="13">
        <v>6.3604020215929993E-2</v>
      </c>
      <c r="AS6" s="9"/>
    </row>
    <row r="7" spans="1:45" x14ac:dyDescent="0.2">
      <c r="A7" s="21"/>
      <c r="B7" s="21"/>
      <c r="C7" s="21"/>
      <c r="D7" s="14">
        <v>531</v>
      </c>
      <c r="E7" s="14">
        <v>121</v>
      </c>
      <c r="F7" s="14">
        <v>134</v>
      </c>
      <c r="G7" s="14">
        <v>124</v>
      </c>
      <c r="H7" s="14">
        <v>152</v>
      </c>
      <c r="I7" s="14">
        <v>81</v>
      </c>
      <c r="J7" s="14">
        <v>84</v>
      </c>
      <c r="K7" s="14">
        <v>74</v>
      </c>
      <c r="L7" s="14">
        <v>131</v>
      </c>
      <c r="M7" s="14">
        <v>133</v>
      </c>
      <c r="N7" s="14">
        <v>289</v>
      </c>
      <c r="O7" s="14">
        <v>216</v>
      </c>
      <c r="P7" s="14">
        <v>76</v>
      </c>
      <c r="Q7" s="14">
        <v>29</v>
      </c>
      <c r="R7" s="14">
        <v>22</v>
      </c>
      <c r="S7" s="14">
        <v>82</v>
      </c>
      <c r="T7" s="14">
        <v>81</v>
      </c>
      <c r="U7" s="14">
        <v>50</v>
      </c>
      <c r="V7" s="14">
        <v>157</v>
      </c>
      <c r="W7" s="14">
        <v>47</v>
      </c>
      <c r="X7" s="14">
        <v>101</v>
      </c>
      <c r="Y7" s="14">
        <v>100</v>
      </c>
      <c r="Z7" s="14">
        <v>171</v>
      </c>
      <c r="AA7" s="14">
        <v>87</v>
      </c>
      <c r="AB7" s="14">
        <v>4</v>
      </c>
      <c r="AC7" s="14">
        <v>178</v>
      </c>
      <c r="AD7" s="14">
        <v>36</v>
      </c>
      <c r="AE7" s="14">
        <v>11</v>
      </c>
      <c r="AF7" s="14">
        <v>18</v>
      </c>
      <c r="AG7" s="14">
        <v>52</v>
      </c>
      <c r="AH7" s="14">
        <v>18</v>
      </c>
      <c r="AI7" s="14">
        <v>10</v>
      </c>
      <c r="AJ7" s="14">
        <v>16</v>
      </c>
      <c r="AK7" s="14">
        <v>4</v>
      </c>
      <c r="AL7" s="14">
        <v>184</v>
      </c>
      <c r="AM7" s="14">
        <v>3</v>
      </c>
      <c r="AN7" s="14">
        <v>38</v>
      </c>
      <c r="AO7" s="14">
        <v>87</v>
      </c>
      <c r="AP7" s="14">
        <v>213</v>
      </c>
      <c r="AQ7" s="14">
        <v>161</v>
      </c>
      <c r="AR7" s="14">
        <v>8</v>
      </c>
      <c r="AS7" s="9"/>
    </row>
    <row r="8" spans="1:45" x14ac:dyDescent="0.2">
      <c r="A8" s="21"/>
      <c r="B8" s="21"/>
      <c r="C8" s="21"/>
      <c r="D8" s="15" t="s">
        <v>111</v>
      </c>
      <c r="E8" s="15"/>
      <c r="F8" s="15"/>
      <c r="G8" s="15"/>
      <c r="H8" s="15"/>
      <c r="I8" s="15"/>
      <c r="J8" s="15"/>
      <c r="K8" s="15"/>
      <c r="L8" s="15"/>
      <c r="M8" s="15"/>
      <c r="N8" s="15"/>
      <c r="O8" s="15"/>
      <c r="P8" s="15"/>
      <c r="Q8" s="15"/>
      <c r="R8" s="15"/>
      <c r="S8" s="16" t="s">
        <v>308</v>
      </c>
      <c r="T8" s="16" t="s">
        <v>229</v>
      </c>
      <c r="U8" s="16" t="s">
        <v>126</v>
      </c>
      <c r="V8" s="16" t="s">
        <v>347</v>
      </c>
      <c r="W8" s="15"/>
      <c r="X8" s="15"/>
      <c r="Y8" s="16" t="s">
        <v>130</v>
      </c>
      <c r="Z8" s="16" t="s">
        <v>348</v>
      </c>
      <c r="AA8" s="16" t="s">
        <v>162</v>
      </c>
      <c r="AB8" s="15"/>
      <c r="AC8" s="15"/>
      <c r="AD8" s="15"/>
      <c r="AE8" s="15"/>
      <c r="AF8" s="15"/>
      <c r="AG8" s="15"/>
      <c r="AH8" s="15"/>
      <c r="AI8" s="15"/>
      <c r="AJ8" s="15"/>
      <c r="AK8" s="16" t="s">
        <v>349</v>
      </c>
      <c r="AL8" s="16" t="s">
        <v>113</v>
      </c>
      <c r="AM8" s="16" t="s">
        <v>298</v>
      </c>
      <c r="AN8" s="16" t="s">
        <v>350</v>
      </c>
      <c r="AO8" s="15"/>
      <c r="AP8" s="16" t="s">
        <v>298</v>
      </c>
      <c r="AQ8" s="16" t="s">
        <v>351</v>
      </c>
      <c r="AR8" s="15"/>
      <c r="AS8" s="9"/>
    </row>
    <row r="9" spans="1:45" x14ac:dyDescent="0.2">
      <c r="A9" s="23"/>
      <c r="B9" s="23"/>
      <c r="C9" s="20" t="s">
        <v>352</v>
      </c>
      <c r="D9" s="13">
        <v>0.43275158932989999</v>
      </c>
      <c r="E9" s="13">
        <v>0.41902051556219999</v>
      </c>
      <c r="F9" s="13">
        <v>0.45118125016260002</v>
      </c>
      <c r="G9" s="13">
        <v>0.44433530867889998</v>
      </c>
      <c r="H9" s="13">
        <v>0.41629839754219999</v>
      </c>
      <c r="I9" s="13">
        <v>0.49910330263000002</v>
      </c>
      <c r="J9" s="13">
        <v>0.42251262350250002</v>
      </c>
      <c r="K9" s="13">
        <v>0.3884616443735</v>
      </c>
      <c r="L9" s="13">
        <v>0.44167219667379998</v>
      </c>
      <c r="M9" s="13">
        <v>0.41942465378470001</v>
      </c>
      <c r="N9" s="13">
        <v>0.43110604422909998</v>
      </c>
      <c r="O9" s="13">
        <v>0.43293601118349989</v>
      </c>
      <c r="P9" s="13">
        <v>0.32201756396150011</v>
      </c>
      <c r="Q9" s="13">
        <v>0.48660047230530001</v>
      </c>
      <c r="R9" s="13">
        <v>0.50067722323160002</v>
      </c>
      <c r="S9" s="13">
        <v>0.46221861397750003</v>
      </c>
      <c r="T9" s="13">
        <v>0.58981281386060003</v>
      </c>
      <c r="U9" s="13">
        <v>0.52787208390130003</v>
      </c>
      <c r="V9" s="13">
        <v>0.34022655832440002</v>
      </c>
      <c r="W9" s="13">
        <v>0.25106529573879999</v>
      </c>
      <c r="X9" s="13">
        <v>0.47862286778800001</v>
      </c>
      <c r="Y9" s="13">
        <v>0.55275160073679996</v>
      </c>
      <c r="Z9" s="13">
        <v>0.49368189966720011</v>
      </c>
      <c r="AA9" s="13">
        <v>0.40213130910750011</v>
      </c>
      <c r="AB9" s="13">
        <v>0.44169000007050002</v>
      </c>
      <c r="AC9" s="13">
        <v>0.45678527617480003</v>
      </c>
      <c r="AD9" s="13">
        <v>0.41277788357310002</v>
      </c>
      <c r="AE9" s="13">
        <v>0.3012791664901</v>
      </c>
      <c r="AF9" s="13">
        <v>0.3913030615732</v>
      </c>
      <c r="AG9" s="13">
        <v>0.38725498800449998</v>
      </c>
      <c r="AH9" s="13">
        <v>0.45722442031799998</v>
      </c>
      <c r="AI9" s="13">
        <v>0.28667639637659997</v>
      </c>
      <c r="AJ9" s="13">
        <v>0.40090963185799999</v>
      </c>
      <c r="AK9" s="13">
        <v>0.18699390394400001</v>
      </c>
      <c r="AL9" s="13">
        <v>0.44335604178499999</v>
      </c>
      <c r="AM9" s="13">
        <v>0.2014524260195</v>
      </c>
      <c r="AN9" s="13">
        <v>0.30058474317470002</v>
      </c>
      <c r="AO9" s="13">
        <v>0.42231880787600001</v>
      </c>
      <c r="AP9" s="13">
        <v>0.44699467181769997</v>
      </c>
      <c r="AQ9" s="13">
        <v>0.45087727266200001</v>
      </c>
      <c r="AR9" s="13">
        <v>0.47306939950470001</v>
      </c>
      <c r="AS9" s="9"/>
    </row>
    <row r="10" spans="1:45" x14ac:dyDescent="0.2">
      <c r="A10" s="21"/>
      <c r="B10" s="21"/>
      <c r="C10" s="21"/>
      <c r="D10" s="14">
        <v>957</v>
      </c>
      <c r="E10" s="14">
        <v>222</v>
      </c>
      <c r="F10" s="14">
        <v>243</v>
      </c>
      <c r="G10" s="14">
        <v>248</v>
      </c>
      <c r="H10" s="14">
        <v>244</v>
      </c>
      <c r="I10" s="14">
        <v>114</v>
      </c>
      <c r="J10" s="14">
        <v>148</v>
      </c>
      <c r="K10" s="14">
        <v>127</v>
      </c>
      <c r="L10" s="14">
        <v>234</v>
      </c>
      <c r="M10" s="14">
        <v>278</v>
      </c>
      <c r="N10" s="14">
        <v>541</v>
      </c>
      <c r="O10" s="14">
        <v>371</v>
      </c>
      <c r="P10" s="14">
        <v>210</v>
      </c>
      <c r="Q10" s="14">
        <v>103</v>
      </c>
      <c r="R10" s="14">
        <v>145</v>
      </c>
      <c r="S10" s="14">
        <v>143</v>
      </c>
      <c r="T10" s="14">
        <v>130</v>
      </c>
      <c r="U10" s="14">
        <v>47</v>
      </c>
      <c r="V10" s="14">
        <v>88</v>
      </c>
      <c r="W10" s="14">
        <v>166</v>
      </c>
      <c r="X10" s="14">
        <v>308</v>
      </c>
      <c r="Y10" s="14">
        <v>194</v>
      </c>
      <c r="Z10" s="14">
        <v>182</v>
      </c>
      <c r="AA10" s="14">
        <v>65</v>
      </c>
      <c r="AB10" s="14">
        <v>9</v>
      </c>
      <c r="AC10" s="14">
        <v>418</v>
      </c>
      <c r="AD10" s="14">
        <v>97</v>
      </c>
      <c r="AE10" s="14">
        <v>16</v>
      </c>
      <c r="AF10" s="14">
        <v>38</v>
      </c>
      <c r="AG10" s="14">
        <v>73</v>
      </c>
      <c r="AH10" s="14">
        <v>27</v>
      </c>
      <c r="AI10" s="14">
        <v>3</v>
      </c>
      <c r="AJ10" s="14">
        <v>9</v>
      </c>
      <c r="AK10" s="14">
        <v>2</v>
      </c>
      <c r="AL10" s="14">
        <v>265</v>
      </c>
      <c r="AM10" s="14">
        <v>1</v>
      </c>
      <c r="AN10" s="14">
        <v>40</v>
      </c>
      <c r="AO10" s="14">
        <v>210</v>
      </c>
      <c r="AP10" s="14">
        <v>383</v>
      </c>
      <c r="AQ10" s="14">
        <v>241</v>
      </c>
      <c r="AR10" s="14">
        <v>50</v>
      </c>
      <c r="AS10" s="9"/>
    </row>
    <row r="11" spans="1:45" x14ac:dyDescent="0.2">
      <c r="A11" s="21"/>
      <c r="B11" s="21"/>
      <c r="C11" s="21"/>
      <c r="D11" s="15" t="s">
        <v>111</v>
      </c>
      <c r="E11" s="15"/>
      <c r="F11" s="15"/>
      <c r="G11" s="15"/>
      <c r="H11" s="15"/>
      <c r="I11" s="15"/>
      <c r="J11" s="15"/>
      <c r="K11" s="15"/>
      <c r="L11" s="15"/>
      <c r="M11" s="15"/>
      <c r="N11" s="15"/>
      <c r="O11" s="15"/>
      <c r="P11" s="15"/>
      <c r="Q11" s="16" t="s">
        <v>112</v>
      </c>
      <c r="R11" s="16" t="s">
        <v>318</v>
      </c>
      <c r="S11" s="16" t="s">
        <v>112</v>
      </c>
      <c r="T11" s="16" t="s">
        <v>196</v>
      </c>
      <c r="U11" s="16" t="s">
        <v>112</v>
      </c>
      <c r="V11" s="15"/>
      <c r="W11" s="15"/>
      <c r="X11" s="16" t="s">
        <v>113</v>
      </c>
      <c r="Y11" s="16" t="s">
        <v>113</v>
      </c>
      <c r="Z11" s="16" t="s">
        <v>113</v>
      </c>
      <c r="AA11" s="16" t="s">
        <v>112</v>
      </c>
      <c r="AB11" s="15"/>
      <c r="AC11" s="15"/>
      <c r="AD11" s="15"/>
      <c r="AE11" s="15"/>
      <c r="AF11" s="15"/>
      <c r="AG11" s="15"/>
      <c r="AH11" s="15"/>
      <c r="AI11" s="15"/>
      <c r="AJ11" s="15"/>
      <c r="AK11" s="15"/>
      <c r="AL11" s="15"/>
      <c r="AM11" s="15"/>
      <c r="AN11" s="15"/>
      <c r="AO11" s="15"/>
      <c r="AP11" s="15"/>
      <c r="AQ11" s="15"/>
      <c r="AR11" s="15"/>
      <c r="AS11" s="9"/>
    </row>
    <row r="12" spans="1:45" x14ac:dyDescent="0.2">
      <c r="A12" s="23"/>
      <c r="B12" s="23"/>
      <c r="C12" s="20" t="s">
        <v>353</v>
      </c>
      <c r="D12" s="13">
        <v>0.34752013961049999</v>
      </c>
      <c r="E12" s="13">
        <v>0.39083642601219998</v>
      </c>
      <c r="F12" s="13">
        <v>0.33090561336009999</v>
      </c>
      <c r="G12" s="13">
        <v>0.32578589400039998</v>
      </c>
      <c r="H12" s="13">
        <v>0.34545407988490001</v>
      </c>
      <c r="I12" s="13">
        <v>0.2523377458844</v>
      </c>
      <c r="J12" s="13">
        <v>0.34125873726819989</v>
      </c>
      <c r="K12" s="13">
        <v>0.41128616918240002</v>
      </c>
      <c r="L12" s="13">
        <v>0.33422998851969998</v>
      </c>
      <c r="M12" s="13">
        <v>0.37752743180920001</v>
      </c>
      <c r="N12" s="13">
        <v>0.36747834620589998</v>
      </c>
      <c r="O12" s="13">
        <v>0.33231477142909999</v>
      </c>
      <c r="P12" s="13">
        <v>0.55256658975530004</v>
      </c>
      <c r="Q12" s="13">
        <v>0.37625142940150003</v>
      </c>
      <c r="R12" s="13">
        <v>0.42263259209359999</v>
      </c>
      <c r="S12" s="13">
        <v>0.30037589898700001</v>
      </c>
      <c r="T12" s="13">
        <v>9.6864551550279995E-2</v>
      </c>
      <c r="U12" s="13">
        <v>6.1560622635710001E-2</v>
      </c>
      <c r="V12" s="13">
        <v>8.9298420380269986E-2</v>
      </c>
      <c r="W12" s="13">
        <v>0.65788301787820003</v>
      </c>
      <c r="X12" s="13">
        <v>0.37438102576729998</v>
      </c>
      <c r="Y12" s="13">
        <v>0.208363367966</v>
      </c>
      <c r="Z12" s="13">
        <v>0.111985340758</v>
      </c>
      <c r="AA12" s="13">
        <v>0.1063972929367</v>
      </c>
      <c r="AB12" s="13">
        <v>0.45906943326150002</v>
      </c>
      <c r="AC12" s="13">
        <v>0.36394881157429998</v>
      </c>
      <c r="AD12" s="13">
        <v>0.43827057695330002</v>
      </c>
      <c r="AE12" s="13">
        <v>0.44155420920409999</v>
      </c>
      <c r="AF12" s="13">
        <v>0.43156687548980011</v>
      </c>
      <c r="AG12" s="13">
        <v>0.39636425612510001</v>
      </c>
      <c r="AH12" s="13">
        <v>0.25073113019339999</v>
      </c>
      <c r="AI12" s="13">
        <v>0.32601086291050002</v>
      </c>
      <c r="AJ12" s="13">
        <v>0.17801898842450001</v>
      </c>
      <c r="AK12" s="13">
        <v>0</v>
      </c>
      <c r="AL12" s="13">
        <v>0.26961093432779998</v>
      </c>
      <c r="AM12" s="13">
        <v>0.28076789780270001</v>
      </c>
      <c r="AN12" s="13">
        <v>0.41687792041459998</v>
      </c>
      <c r="AO12" s="13">
        <v>0.40877110618689999</v>
      </c>
      <c r="AP12" s="13">
        <v>0.32699132436240003</v>
      </c>
      <c r="AQ12" s="13">
        <v>0.28751815429990002</v>
      </c>
      <c r="AR12" s="13">
        <v>0.46332658027930002</v>
      </c>
      <c r="AS12" s="9"/>
    </row>
    <row r="13" spans="1:45" x14ac:dyDescent="0.2">
      <c r="A13" s="21"/>
      <c r="B13" s="21"/>
      <c r="C13" s="21"/>
      <c r="D13" s="14">
        <v>772</v>
      </c>
      <c r="E13" s="14">
        <v>206</v>
      </c>
      <c r="F13" s="14">
        <v>180</v>
      </c>
      <c r="G13" s="14">
        <v>193</v>
      </c>
      <c r="H13" s="14">
        <v>193</v>
      </c>
      <c r="I13" s="14">
        <v>67</v>
      </c>
      <c r="J13" s="14">
        <v>127</v>
      </c>
      <c r="K13" s="14">
        <v>132</v>
      </c>
      <c r="L13" s="14">
        <v>164</v>
      </c>
      <c r="M13" s="14">
        <v>243</v>
      </c>
      <c r="N13" s="14">
        <v>479</v>
      </c>
      <c r="O13" s="14">
        <v>266</v>
      </c>
      <c r="P13" s="14">
        <v>317</v>
      </c>
      <c r="Q13" s="14">
        <v>91</v>
      </c>
      <c r="R13" s="14">
        <v>123</v>
      </c>
      <c r="S13" s="14">
        <v>112</v>
      </c>
      <c r="T13" s="14">
        <v>23</v>
      </c>
      <c r="U13" s="14">
        <v>6</v>
      </c>
      <c r="V13" s="14">
        <v>23</v>
      </c>
      <c r="W13" s="14">
        <v>353</v>
      </c>
      <c r="X13" s="14">
        <v>252</v>
      </c>
      <c r="Y13" s="14">
        <v>76</v>
      </c>
      <c r="Z13" s="14">
        <v>48</v>
      </c>
      <c r="AA13" s="14">
        <v>16</v>
      </c>
      <c r="AB13" s="14">
        <v>10</v>
      </c>
      <c r="AC13" s="14">
        <v>328</v>
      </c>
      <c r="AD13" s="14">
        <v>108</v>
      </c>
      <c r="AE13" s="14">
        <v>22</v>
      </c>
      <c r="AF13" s="14">
        <v>44</v>
      </c>
      <c r="AG13" s="14">
        <v>71</v>
      </c>
      <c r="AH13" s="14">
        <v>11</v>
      </c>
      <c r="AI13" s="14">
        <v>10</v>
      </c>
      <c r="AJ13" s="14">
        <v>3</v>
      </c>
      <c r="AK13" s="14">
        <v>0</v>
      </c>
      <c r="AL13" s="14">
        <v>168</v>
      </c>
      <c r="AM13" s="14">
        <v>2</v>
      </c>
      <c r="AN13" s="14">
        <v>69</v>
      </c>
      <c r="AO13" s="14">
        <v>211</v>
      </c>
      <c r="AP13" s="14">
        <v>286</v>
      </c>
      <c r="AQ13" s="14">
        <v>149</v>
      </c>
      <c r="AR13" s="14">
        <v>36</v>
      </c>
      <c r="AS13" s="9"/>
    </row>
    <row r="14" spans="1:45" x14ac:dyDescent="0.2">
      <c r="A14" s="21"/>
      <c r="B14" s="21"/>
      <c r="C14" s="21"/>
      <c r="D14" s="15" t="s">
        <v>111</v>
      </c>
      <c r="E14" s="15"/>
      <c r="F14" s="15"/>
      <c r="G14" s="15"/>
      <c r="H14" s="15"/>
      <c r="I14" s="15"/>
      <c r="J14" s="15"/>
      <c r="K14" s="16" t="s">
        <v>112</v>
      </c>
      <c r="L14" s="15"/>
      <c r="M14" s="16" t="s">
        <v>112</v>
      </c>
      <c r="N14" s="15"/>
      <c r="O14" s="15"/>
      <c r="P14" s="16" t="s">
        <v>330</v>
      </c>
      <c r="Q14" s="16" t="s">
        <v>156</v>
      </c>
      <c r="R14" s="16" t="s">
        <v>156</v>
      </c>
      <c r="S14" s="16" t="s">
        <v>156</v>
      </c>
      <c r="T14" s="15"/>
      <c r="U14" s="15"/>
      <c r="V14" s="15"/>
      <c r="W14" s="16" t="s">
        <v>236</v>
      </c>
      <c r="X14" s="16" t="s">
        <v>184</v>
      </c>
      <c r="Y14" s="16" t="s">
        <v>157</v>
      </c>
      <c r="Z14" s="15"/>
      <c r="AA14" s="15"/>
      <c r="AB14" s="16" t="s">
        <v>185</v>
      </c>
      <c r="AC14" s="16" t="s">
        <v>122</v>
      </c>
      <c r="AD14" s="16" t="s">
        <v>122</v>
      </c>
      <c r="AE14" s="15"/>
      <c r="AF14" s="15"/>
      <c r="AG14" s="15"/>
      <c r="AH14" s="15"/>
      <c r="AI14" s="15"/>
      <c r="AJ14" s="15"/>
      <c r="AK14" s="15"/>
      <c r="AL14" s="15"/>
      <c r="AM14" s="15"/>
      <c r="AN14" s="15"/>
      <c r="AO14" s="16" t="s">
        <v>144</v>
      </c>
      <c r="AP14" s="15"/>
      <c r="AQ14" s="15"/>
      <c r="AR14" s="15"/>
      <c r="AS14" s="9"/>
    </row>
    <row r="15" spans="1:45" x14ac:dyDescent="0.2">
      <c r="A15" s="23"/>
      <c r="B15" s="23"/>
      <c r="C15" s="20" t="s">
        <v>50</v>
      </c>
      <c r="D15" s="13">
        <v>1</v>
      </c>
      <c r="E15" s="13">
        <v>1</v>
      </c>
      <c r="F15" s="13">
        <v>1</v>
      </c>
      <c r="G15" s="13">
        <v>1</v>
      </c>
      <c r="H15" s="13">
        <v>1</v>
      </c>
      <c r="I15" s="13">
        <v>1</v>
      </c>
      <c r="J15" s="13">
        <v>1</v>
      </c>
      <c r="K15" s="13">
        <v>1</v>
      </c>
      <c r="L15" s="13">
        <v>1</v>
      </c>
      <c r="M15" s="13">
        <v>1</v>
      </c>
      <c r="N15" s="13">
        <v>1</v>
      </c>
      <c r="O15" s="13">
        <v>1</v>
      </c>
      <c r="P15" s="13">
        <v>1</v>
      </c>
      <c r="Q15" s="13">
        <v>1</v>
      </c>
      <c r="R15" s="13">
        <v>1</v>
      </c>
      <c r="S15" s="13">
        <v>1</v>
      </c>
      <c r="T15" s="13">
        <v>1</v>
      </c>
      <c r="U15" s="13">
        <v>1</v>
      </c>
      <c r="V15" s="13">
        <v>1</v>
      </c>
      <c r="W15" s="13">
        <v>1</v>
      </c>
      <c r="X15" s="13">
        <v>1</v>
      </c>
      <c r="Y15" s="13">
        <v>1</v>
      </c>
      <c r="Z15" s="13">
        <v>1</v>
      </c>
      <c r="AA15" s="13">
        <v>1</v>
      </c>
      <c r="AB15" s="13">
        <v>1</v>
      </c>
      <c r="AC15" s="13">
        <v>1</v>
      </c>
      <c r="AD15" s="13">
        <v>1</v>
      </c>
      <c r="AE15" s="13">
        <v>1</v>
      </c>
      <c r="AF15" s="13">
        <v>1</v>
      </c>
      <c r="AG15" s="13">
        <v>1</v>
      </c>
      <c r="AH15" s="13">
        <v>1</v>
      </c>
      <c r="AI15" s="13">
        <v>1</v>
      </c>
      <c r="AJ15" s="13">
        <v>1</v>
      </c>
      <c r="AK15" s="13">
        <v>1</v>
      </c>
      <c r="AL15" s="13">
        <v>1</v>
      </c>
      <c r="AM15" s="13">
        <v>1</v>
      </c>
      <c r="AN15" s="13">
        <v>1</v>
      </c>
      <c r="AO15" s="13">
        <v>1</v>
      </c>
      <c r="AP15" s="13">
        <v>1</v>
      </c>
      <c r="AQ15" s="13">
        <v>1</v>
      </c>
      <c r="AR15" s="13">
        <v>1</v>
      </c>
      <c r="AS15" s="9"/>
    </row>
    <row r="16" spans="1:45" x14ac:dyDescent="0.2">
      <c r="A16" s="21"/>
      <c r="B16" s="21"/>
      <c r="C16" s="21"/>
      <c r="D16" s="14">
        <v>2260</v>
      </c>
      <c r="E16" s="14">
        <v>549</v>
      </c>
      <c r="F16" s="14">
        <v>557</v>
      </c>
      <c r="G16" s="14">
        <v>565</v>
      </c>
      <c r="H16" s="14">
        <v>589</v>
      </c>
      <c r="I16" s="14">
        <v>262</v>
      </c>
      <c r="J16" s="14">
        <v>359</v>
      </c>
      <c r="K16" s="14">
        <v>333</v>
      </c>
      <c r="L16" s="14">
        <v>529</v>
      </c>
      <c r="M16" s="14">
        <v>654</v>
      </c>
      <c r="N16" s="14">
        <v>1309</v>
      </c>
      <c r="O16" s="14">
        <v>853</v>
      </c>
      <c r="P16" s="14">
        <v>603</v>
      </c>
      <c r="Q16" s="14">
        <v>223</v>
      </c>
      <c r="R16" s="14">
        <v>290</v>
      </c>
      <c r="S16" s="14">
        <v>337</v>
      </c>
      <c r="T16" s="14">
        <v>234</v>
      </c>
      <c r="U16" s="14">
        <v>103</v>
      </c>
      <c r="V16" s="14">
        <v>268</v>
      </c>
      <c r="W16" s="14">
        <v>566</v>
      </c>
      <c r="X16" s="14">
        <v>661</v>
      </c>
      <c r="Y16" s="14">
        <v>370</v>
      </c>
      <c r="Z16" s="14">
        <v>401</v>
      </c>
      <c r="AA16" s="14">
        <v>168</v>
      </c>
      <c r="AB16" s="14">
        <v>23</v>
      </c>
      <c r="AC16" s="14">
        <v>924</v>
      </c>
      <c r="AD16" s="14">
        <v>241</v>
      </c>
      <c r="AE16" s="14">
        <v>49</v>
      </c>
      <c r="AF16" s="14">
        <v>100</v>
      </c>
      <c r="AG16" s="14">
        <v>196</v>
      </c>
      <c r="AH16" s="14">
        <v>56</v>
      </c>
      <c r="AI16" s="14">
        <v>23</v>
      </c>
      <c r="AJ16" s="14">
        <v>28</v>
      </c>
      <c r="AK16" s="14">
        <v>6</v>
      </c>
      <c r="AL16" s="14">
        <v>617</v>
      </c>
      <c r="AM16" s="14">
        <v>6</v>
      </c>
      <c r="AN16" s="14">
        <v>147</v>
      </c>
      <c r="AO16" s="14">
        <v>508</v>
      </c>
      <c r="AP16" s="14">
        <v>882</v>
      </c>
      <c r="AQ16" s="14">
        <v>551</v>
      </c>
      <c r="AR16" s="14">
        <v>94</v>
      </c>
      <c r="AS16" s="9"/>
    </row>
    <row r="17" spans="1:45" x14ac:dyDescent="0.2">
      <c r="A17" s="21"/>
      <c r="B17" s="21"/>
      <c r="C17" s="21"/>
      <c r="D17" s="15" t="s">
        <v>111</v>
      </c>
      <c r="E17" s="15" t="s">
        <v>111</v>
      </c>
      <c r="F17" s="15" t="s">
        <v>111</v>
      </c>
      <c r="G17" s="15" t="s">
        <v>111</v>
      </c>
      <c r="H17" s="15" t="s">
        <v>111</v>
      </c>
      <c r="I17" s="15" t="s">
        <v>111</v>
      </c>
      <c r="J17" s="15" t="s">
        <v>111</v>
      </c>
      <c r="K17" s="15" t="s">
        <v>111</v>
      </c>
      <c r="L17" s="15" t="s">
        <v>111</v>
      </c>
      <c r="M17" s="15" t="s">
        <v>111</v>
      </c>
      <c r="N17" s="15" t="s">
        <v>111</v>
      </c>
      <c r="O17" s="15" t="s">
        <v>111</v>
      </c>
      <c r="P17" s="15" t="s">
        <v>111</v>
      </c>
      <c r="Q17" s="15" t="s">
        <v>111</v>
      </c>
      <c r="R17" s="15" t="s">
        <v>111</v>
      </c>
      <c r="S17" s="15" t="s">
        <v>111</v>
      </c>
      <c r="T17" s="15" t="s">
        <v>111</v>
      </c>
      <c r="U17" s="15" t="s">
        <v>111</v>
      </c>
      <c r="V17" s="15" t="s">
        <v>111</v>
      </c>
      <c r="W17" s="15" t="s">
        <v>111</v>
      </c>
      <c r="X17" s="15" t="s">
        <v>111</v>
      </c>
      <c r="Y17" s="15" t="s">
        <v>111</v>
      </c>
      <c r="Z17" s="15" t="s">
        <v>111</v>
      </c>
      <c r="AA17" s="15" t="s">
        <v>111</v>
      </c>
      <c r="AB17" s="15" t="s">
        <v>111</v>
      </c>
      <c r="AC17" s="15" t="s">
        <v>111</v>
      </c>
      <c r="AD17" s="15" t="s">
        <v>111</v>
      </c>
      <c r="AE17" s="15" t="s">
        <v>111</v>
      </c>
      <c r="AF17" s="15" t="s">
        <v>111</v>
      </c>
      <c r="AG17" s="15" t="s">
        <v>111</v>
      </c>
      <c r="AH17" s="15" t="s">
        <v>111</v>
      </c>
      <c r="AI17" s="15" t="s">
        <v>111</v>
      </c>
      <c r="AJ17" s="15" t="s">
        <v>111</v>
      </c>
      <c r="AK17" s="15" t="s">
        <v>111</v>
      </c>
      <c r="AL17" s="15" t="s">
        <v>111</v>
      </c>
      <c r="AM17" s="15" t="s">
        <v>111</v>
      </c>
      <c r="AN17" s="15" t="s">
        <v>111</v>
      </c>
      <c r="AO17" s="15" t="s">
        <v>111</v>
      </c>
      <c r="AP17" s="15" t="s">
        <v>111</v>
      </c>
      <c r="AQ17" s="15" t="s">
        <v>111</v>
      </c>
      <c r="AR17" s="15" t="s">
        <v>111</v>
      </c>
      <c r="AS17" s="9"/>
    </row>
    <row r="18" spans="1:45" x14ac:dyDescent="0.2">
      <c r="A18" s="23"/>
      <c r="B18" s="20" t="s">
        <v>354</v>
      </c>
      <c r="C18" s="20" t="s">
        <v>346</v>
      </c>
      <c r="D18" s="13">
        <v>0.18352936979160001</v>
      </c>
      <c r="E18" s="13">
        <v>0.21288959106050001</v>
      </c>
      <c r="F18" s="13">
        <v>0.1392743590536</v>
      </c>
      <c r="G18" s="13">
        <v>0.19490004750330001</v>
      </c>
      <c r="H18" s="13">
        <v>0.1886290771702</v>
      </c>
      <c r="I18" s="13">
        <v>0.1540880582711</v>
      </c>
      <c r="J18" s="13">
        <v>0.1545365360739</v>
      </c>
      <c r="K18" s="13">
        <v>0.20444802616150001</v>
      </c>
      <c r="L18" s="13">
        <v>0.19126543212210001</v>
      </c>
      <c r="M18" s="13">
        <v>0.21045223619180001</v>
      </c>
      <c r="N18" s="13">
        <v>0.19290917258359999</v>
      </c>
      <c r="O18" s="13">
        <v>0.1796306951784</v>
      </c>
      <c r="P18" s="13">
        <v>0.32521984715770003</v>
      </c>
      <c r="Q18" s="13">
        <v>0.21651243553210001</v>
      </c>
      <c r="R18" s="13">
        <v>0.1100549525719</v>
      </c>
      <c r="S18" s="13">
        <v>0.15537566270889999</v>
      </c>
      <c r="T18" s="13">
        <v>7.0697354435259999E-2</v>
      </c>
      <c r="U18" s="13">
        <v>0.21998935304879999</v>
      </c>
      <c r="V18" s="13">
        <v>8.7902843339719997E-2</v>
      </c>
      <c r="W18" s="13">
        <v>0.26476577258889999</v>
      </c>
      <c r="X18" s="13">
        <v>0.22054816113049999</v>
      </c>
      <c r="Y18" s="13">
        <v>0.1193337449497</v>
      </c>
      <c r="Z18" s="13">
        <v>0.1168207643048</v>
      </c>
      <c r="AA18" s="13">
        <v>6.468073918285E-2</v>
      </c>
      <c r="AB18" s="13">
        <v>0.25385089241469999</v>
      </c>
      <c r="AC18" s="13">
        <v>0.226093855293</v>
      </c>
      <c r="AD18" s="13">
        <v>0.22103211178160001</v>
      </c>
      <c r="AE18" s="13">
        <v>0.32404658071920001</v>
      </c>
      <c r="AF18" s="13">
        <v>0.1870169624046</v>
      </c>
      <c r="AG18" s="13">
        <v>0.1523677776457</v>
      </c>
      <c r="AH18" s="13">
        <v>0.17978123050979999</v>
      </c>
      <c r="AI18" s="13">
        <v>6.2009149990599997E-2</v>
      </c>
      <c r="AJ18" s="13">
        <v>7.009467770418E-2</v>
      </c>
      <c r="AK18" s="13">
        <v>0</v>
      </c>
      <c r="AL18" s="13">
        <v>0.1161474258998</v>
      </c>
      <c r="AM18" s="13">
        <v>0.27839660196799998</v>
      </c>
      <c r="AN18" s="13">
        <v>0.22032605249920001</v>
      </c>
      <c r="AO18" s="13">
        <v>0.17816780447149999</v>
      </c>
      <c r="AP18" s="13">
        <v>0.20099222265110001</v>
      </c>
      <c r="AQ18" s="13">
        <v>0.17767244069419999</v>
      </c>
      <c r="AR18" s="13">
        <v>7.1487993681529999E-2</v>
      </c>
      <c r="AS18" s="9"/>
    </row>
    <row r="19" spans="1:45" x14ac:dyDescent="0.2">
      <c r="A19" s="21"/>
      <c r="B19" s="21"/>
      <c r="C19" s="21"/>
      <c r="D19" s="14">
        <v>414</v>
      </c>
      <c r="E19" s="14">
        <v>109</v>
      </c>
      <c r="F19" s="14">
        <v>80</v>
      </c>
      <c r="G19" s="14">
        <v>113</v>
      </c>
      <c r="H19" s="14">
        <v>112</v>
      </c>
      <c r="I19" s="14">
        <v>43</v>
      </c>
      <c r="J19" s="14">
        <v>47</v>
      </c>
      <c r="K19" s="14">
        <v>79</v>
      </c>
      <c r="L19" s="14">
        <v>94</v>
      </c>
      <c r="M19" s="14">
        <v>133</v>
      </c>
      <c r="N19" s="14">
        <v>247</v>
      </c>
      <c r="O19" s="14">
        <v>155</v>
      </c>
      <c r="P19" s="14">
        <v>195</v>
      </c>
      <c r="Q19" s="14">
        <v>50</v>
      </c>
      <c r="R19" s="14">
        <v>28</v>
      </c>
      <c r="S19" s="14">
        <v>58</v>
      </c>
      <c r="T19" s="14">
        <v>16</v>
      </c>
      <c r="U19" s="14">
        <v>20</v>
      </c>
      <c r="V19" s="14">
        <v>22</v>
      </c>
      <c r="W19" s="14">
        <v>150</v>
      </c>
      <c r="X19" s="14">
        <v>148</v>
      </c>
      <c r="Y19" s="14">
        <v>44</v>
      </c>
      <c r="Z19" s="14">
        <v>42</v>
      </c>
      <c r="AA19" s="14">
        <v>13</v>
      </c>
      <c r="AB19" s="14">
        <v>6</v>
      </c>
      <c r="AC19" s="14">
        <v>222</v>
      </c>
      <c r="AD19" s="14">
        <v>50</v>
      </c>
      <c r="AE19" s="14">
        <v>16</v>
      </c>
      <c r="AF19" s="14">
        <v>18</v>
      </c>
      <c r="AG19" s="14">
        <v>26</v>
      </c>
      <c r="AH19" s="14">
        <v>7</v>
      </c>
      <c r="AI19" s="14">
        <v>2</v>
      </c>
      <c r="AJ19" s="14">
        <v>1</v>
      </c>
      <c r="AK19" s="14">
        <v>0</v>
      </c>
      <c r="AL19" s="14">
        <v>69</v>
      </c>
      <c r="AM19" s="14">
        <v>2</v>
      </c>
      <c r="AN19" s="14">
        <v>30</v>
      </c>
      <c r="AO19" s="14">
        <v>99</v>
      </c>
      <c r="AP19" s="14">
        <v>174</v>
      </c>
      <c r="AQ19" s="14">
        <v>93</v>
      </c>
      <c r="AR19" s="14">
        <v>7</v>
      </c>
      <c r="AS19" s="9"/>
    </row>
    <row r="20" spans="1:45" x14ac:dyDescent="0.2">
      <c r="A20" s="21"/>
      <c r="B20" s="21"/>
      <c r="C20" s="21"/>
      <c r="D20" s="15" t="s">
        <v>111</v>
      </c>
      <c r="E20" s="15"/>
      <c r="F20" s="15"/>
      <c r="G20" s="15"/>
      <c r="H20" s="15"/>
      <c r="I20" s="15"/>
      <c r="J20" s="15"/>
      <c r="K20" s="15"/>
      <c r="L20" s="15"/>
      <c r="M20" s="15"/>
      <c r="N20" s="15"/>
      <c r="O20" s="15"/>
      <c r="P20" s="16" t="s">
        <v>355</v>
      </c>
      <c r="Q20" s="16" t="s">
        <v>280</v>
      </c>
      <c r="R20" s="15"/>
      <c r="S20" s="15"/>
      <c r="T20" s="15"/>
      <c r="U20" s="16" t="s">
        <v>144</v>
      </c>
      <c r="V20" s="15"/>
      <c r="W20" s="16" t="s">
        <v>184</v>
      </c>
      <c r="X20" s="16" t="s">
        <v>125</v>
      </c>
      <c r="Y20" s="15"/>
      <c r="Z20" s="15"/>
      <c r="AA20" s="15"/>
      <c r="AB20" s="15"/>
      <c r="AC20" s="16" t="s">
        <v>121</v>
      </c>
      <c r="AD20" s="15"/>
      <c r="AE20" s="16" t="s">
        <v>122</v>
      </c>
      <c r="AF20" s="15"/>
      <c r="AG20" s="15"/>
      <c r="AH20" s="15"/>
      <c r="AI20" s="15"/>
      <c r="AJ20" s="15"/>
      <c r="AK20" s="15"/>
      <c r="AL20" s="15"/>
      <c r="AM20" s="15"/>
      <c r="AN20" s="15"/>
      <c r="AO20" s="15"/>
      <c r="AP20" s="15"/>
      <c r="AQ20" s="15"/>
      <c r="AR20" s="15"/>
      <c r="AS20" s="9"/>
    </row>
    <row r="21" spans="1:45" x14ac:dyDescent="0.2">
      <c r="A21" s="23"/>
      <c r="B21" s="23"/>
      <c r="C21" s="20" t="s">
        <v>352</v>
      </c>
      <c r="D21" s="13">
        <v>0.50058580803289998</v>
      </c>
      <c r="E21" s="13">
        <v>0.45268587663199999</v>
      </c>
      <c r="F21" s="13">
        <v>0.53155880928300003</v>
      </c>
      <c r="G21" s="13">
        <v>0.51945183578239995</v>
      </c>
      <c r="H21" s="13">
        <v>0.49592431528249997</v>
      </c>
      <c r="I21" s="13">
        <v>0.51303332414830005</v>
      </c>
      <c r="J21" s="13">
        <v>0.45872899018930002</v>
      </c>
      <c r="K21" s="13">
        <v>0.53461914409220002</v>
      </c>
      <c r="L21" s="13">
        <v>0.46273260688349999</v>
      </c>
      <c r="M21" s="13">
        <v>0.51143558458619998</v>
      </c>
      <c r="N21" s="13">
        <v>0.52478418554460005</v>
      </c>
      <c r="O21" s="13">
        <v>0.47422136298709999</v>
      </c>
      <c r="P21" s="13">
        <v>0.53305930301250004</v>
      </c>
      <c r="Q21" s="13">
        <v>0.57321686730309995</v>
      </c>
      <c r="R21" s="13">
        <v>0.78011449202220007</v>
      </c>
      <c r="S21" s="13">
        <v>0.42013884426300002</v>
      </c>
      <c r="T21" s="13">
        <v>0.34475597709439998</v>
      </c>
      <c r="U21" s="13">
        <v>0.33675132707729999</v>
      </c>
      <c r="V21" s="13">
        <v>0.28761312340419998</v>
      </c>
      <c r="W21" s="13">
        <v>0.56803827931310003</v>
      </c>
      <c r="X21" s="13">
        <v>0.61811565385849998</v>
      </c>
      <c r="Y21" s="13">
        <v>0.50349520954250004</v>
      </c>
      <c r="Z21" s="13">
        <v>0.3439683824452</v>
      </c>
      <c r="AA21" s="13">
        <v>0.15538635588729999</v>
      </c>
      <c r="AB21" s="13">
        <v>0.36485091439770001</v>
      </c>
      <c r="AC21" s="13">
        <v>0.60152434737689997</v>
      </c>
      <c r="AD21" s="13">
        <v>0.5428549155472</v>
      </c>
      <c r="AE21" s="13">
        <v>0.4402669081692</v>
      </c>
      <c r="AF21" s="13">
        <v>0.56318208184160001</v>
      </c>
      <c r="AG21" s="13">
        <v>0.46028429878690003</v>
      </c>
      <c r="AH21" s="13">
        <v>0.32249732181750002</v>
      </c>
      <c r="AI21" s="13">
        <v>0.51547705525300003</v>
      </c>
      <c r="AJ21" s="13">
        <v>0.27532817399769999</v>
      </c>
      <c r="AK21" s="13">
        <v>0.56791428635999996</v>
      </c>
      <c r="AL21" s="13">
        <v>0.37223219553109999</v>
      </c>
      <c r="AM21" s="13">
        <v>0.35970954828879997</v>
      </c>
      <c r="AN21" s="13">
        <v>0.3996839895764</v>
      </c>
      <c r="AO21" s="13">
        <v>0.52316018654730001</v>
      </c>
      <c r="AP21" s="13">
        <v>0.47016305915790002</v>
      </c>
      <c r="AQ21" s="13">
        <v>0.53098427597490006</v>
      </c>
      <c r="AR21" s="13">
        <v>0.60510372122449996</v>
      </c>
      <c r="AS21" s="9"/>
    </row>
    <row r="22" spans="1:45" x14ac:dyDescent="0.2">
      <c r="A22" s="21"/>
      <c r="B22" s="21"/>
      <c r="C22" s="21"/>
      <c r="D22" s="14">
        <v>1087</v>
      </c>
      <c r="E22" s="14">
        <v>254</v>
      </c>
      <c r="F22" s="14">
        <v>287</v>
      </c>
      <c r="G22" s="14">
        <v>278</v>
      </c>
      <c r="H22" s="14">
        <v>268</v>
      </c>
      <c r="I22" s="14">
        <v>119</v>
      </c>
      <c r="J22" s="14">
        <v>165</v>
      </c>
      <c r="K22" s="14">
        <v>173</v>
      </c>
      <c r="L22" s="14">
        <v>245</v>
      </c>
      <c r="M22" s="14">
        <v>318</v>
      </c>
      <c r="N22" s="14">
        <v>651</v>
      </c>
      <c r="O22" s="14">
        <v>385</v>
      </c>
      <c r="P22" s="14">
        <v>329</v>
      </c>
      <c r="Q22" s="14">
        <v>120</v>
      </c>
      <c r="R22" s="14">
        <v>224</v>
      </c>
      <c r="S22" s="14">
        <v>121</v>
      </c>
      <c r="T22" s="14">
        <v>76</v>
      </c>
      <c r="U22" s="14">
        <v>38</v>
      </c>
      <c r="V22" s="14">
        <v>73</v>
      </c>
      <c r="W22" s="14">
        <v>318</v>
      </c>
      <c r="X22" s="14">
        <v>397</v>
      </c>
      <c r="Y22" s="14">
        <v>178</v>
      </c>
      <c r="Z22" s="14">
        <v>123</v>
      </c>
      <c r="AA22" s="14">
        <v>25</v>
      </c>
      <c r="AB22" s="14">
        <v>8</v>
      </c>
      <c r="AC22" s="14">
        <v>531</v>
      </c>
      <c r="AD22" s="14">
        <v>126</v>
      </c>
      <c r="AE22" s="14">
        <v>21</v>
      </c>
      <c r="AF22" s="14">
        <v>55</v>
      </c>
      <c r="AG22" s="14">
        <v>89</v>
      </c>
      <c r="AH22" s="14">
        <v>18</v>
      </c>
      <c r="AI22" s="14">
        <v>11</v>
      </c>
      <c r="AJ22" s="14">
        <v>6</v>
      </c>
      <c r="AK22" s="14">
        <v>2</v>
      </c>
      <c r="AL22" s="14">
        <v>219</v>
      </c>
      <c r="AM22" s="14">
        <v>2</v>
      </c>
      <c r="AN22" s="14">
        <v>60</v>
      </c>
      <c r="AO22" s="14">
        <v>243</v>
      </c>
      <c r="AP22" s="14">
        <v>399</v>
      </c>
      <c r="AQ22" s="14">
        <v>288</v>
      </c>
      <c r="AR22" s="14">
        <v>54</v>
      </c>
      <c r="AS22" s="9"/>
    </row>
    <row r="23" spans="1:45" x14ac:dyDescent="0.2">
      <c r="A23" s="21"/>
      <c r="B23" s="21"/>
      <c r="C23" s="21"/>
      <c r="D23" s="15" t="s">
        <v>111</v>
      </c>
      <c r="E23" s="15"/>
      <c r="F23" s="15"/>
      <c r="G23" s="15"/>
      <c r="H23" s="15"/>
      <c r="I23" s="15"/>
      <c r="J23" s="15"/>
      <c r="K23" s="15"/>
      <c r="L23" s="15"/>
      <c r="M23" s="15"/>
      <c r="N23" s="16" t="s">
        <v>138</v>
      </c>
      <c r="O23" s="15"/>
      <c r="P23" s="16" t="s">
        <v>284</v>
      </c>
      <c r="Q23" s="16" t="s">
        <v>284</v>
      </c>
      <c r="R23" s="16" t="s">
        <v>356</v>
      </c>
      <c r="S23" s="15"/>
      <c r="T23" s="15"/>
      <c r="U23" s="15"/>
      <c r="V23" s="15"/>
      <c r="W23" s="16" t="s">
        <v>120</v>
      </c>
      <c r="X23" s="16" t="s">
        <v>240</v>
      </c>
      <c r="Y23" s="16" t="s">
        <v>170</v>
      </c>
      <c r="Z23" s="16" t="s">
        <v>144</v>
      </c>
      <c r="AA23" s="15"/>
      <c r="AB23" s="15"/>
      <c r="AC23" s="16" t="s">
        <v>357</v>
      </c>
      <c r="AD23" s="16" t="s">
        <v>122</v>
      </c>
      <c r="AE23" s="15"/>
      <c r="AF23" s="15"/>
      <c r="AG23" s="15"/>
      <c r="AH23" s="15"/>
      <c r="AI23" s="15"/>
      <c r="AJ23" s="15"/>
      <c r="AK23" s="15"/>
      <c r="AL23" s="15"/>
      <c r="AM23" s="15"/>
      <c r="AN23" s="15"/>
      <c r="AO23" s="15"/>
      <c r="AP23" s="15"/>
      <c r="AQ23" s="15"/>
      <c r="AR23" s="15"/>
      <c r="AS23" s="9"/>
    </row>
    <row r="24" spans="1:45" x14ac:dyDescent="0.2">
      <c r="A24" s="23"/>
      <c r="B24" s="23"/>
      <c r="C24" s="20" t="s">
        <v>353</v>
      </c>
      <c r="D24" s="13">
        <v>0.31588482217550001</v>
      </c>
      <c r="E24" s="13">
        <v>0.33442453230739999</v>
      </c>
      <c r="F24" s="13">
        <v>0.32916683166339999</v>
      </c>
      <c r="G24" s="13">
        <v>0.28564811671439999</v>
      </c>
      <c r="H24" s="13">
        <v>0.31544660754729997</v>
      </c>
      <c r="I24" s="13">
        <v>0.33287861758050002</v>
      </c>
      <c r="J24" s="13">
        <v>0.38673447373679998</v>
      </c>
      <c r="K24" s="13">
        <v>0.26093282974639997</v>
      </c>
      <c r="L24" s="13">
        <v>0.3460019609944</v>
      </c>
      <c r="M24" s="13">
        <v>0.27811217922199999</v>
      </c>
      <c r="N24" s="13">
        <v>0.28230664187179999</v>
      </c>
      <c r="O24" s="13">
        <v>0.34614794183449998</v>
      </c>
      <c r="P24" s="13">
        <v>0.14172084982970001</v>
      </c>
      <c r="Q24" s="13">
        <v>0.21027069716480001</v>
      </c>
      <c r="R24" s="13">
        <v>0.1098305554059</v>
      </c>
      <c r="S24" s="13">
        <v>0.42448549302819999</v>
      </c>
      <c r="T24" s="13">
        <v>0.58454666847030001</v>
      </c>
      <c r="U24" s="13">
        <v>0.44325931987400002</v>
      </c>
      <c r="V24" s="13">
        <v>0.62448403325610002</v>
      </c>
      <c r="W24" s="13">
        <v>0.16719594809800001</v>
      </c>
      <c r="X24" s="13">
        <v>0.161336185011</v>
      </c>
      <c r="Y24" s="13">
        <v>0.37717104550780001</v>
      </c>
      <c r="Z24" s="13">
        <v>0.53921085324990004</v>
      </c>
      <c r="AA24" s="13">
        <v>0.77993290492989997</v>
      </c>
      <c r="AB24" s="13">
        <v>0.3812981931876</v>
      </c>
      <c r="AC24" s="13">
        <v>0.17238179733010001</v>
      </c>
      <c r="AD24" s="13">
        <v>0.23611297267119999</v>
      </c>
      <c r="AE24" s="13">
        <v>0.23568651111159999</v>
      </c>
      <c r="AF24" s="13">
        <v>0.24980095575370001</v>
      </c>
      <c r="AG24" s="13">
        <v>0.3873479235674</v>
      </c>
      <c r="AH24" s="13">
        <v>0.49772144767260001</v>
      </c>
      <c r="AI24" s="13">
        <v>0.4225137947564</v>
      </c>
      <c r="AJ24" s="13">
        <v>0.65457714829809999</v>
      </c>
      <c r="AK24" s="13">
        <v>0.43208571363999998</v>
      </c>
      <c r="AL24" s="13">
        <v>0.51162037856909992</v>
      </c>
      <c r="AM24" s="13">
        <v>0.36189384974319999</v>
      </c>
      <c r="AN24" s="13">
        <v>0.37998995792450002</v>
      </c>
      <c r="AO24" s="13">
        <v>0.2986720089812</v>
      </c>
      <c r="AP24" s="13">
        <v>0.3288447181909</v>
      </c>
      <c r="AQ24" s="13">
        <v>0.29134328333089998</v>
      </c>
      <c r="AR24" s="13">
        <v>0.32340828509399999</v>
      </c>
      <c r="AS24" s="9"/>
    </row>
    <row r="25" spans="1:45" x14ac:dyDescent="0.2">
      <c r="A25" s="21"/>
      <c r="B25" s="21"/>
      <c r="C25" s="21"/>
      <c r="D25" s="14">
        <v>758</v>
      </c>
      <c r="E25" s="14">
        <v>187</v>
      </c>
      <c r="F25" s="14">
        <v>189</v>
      </c>
      <c r="G25" s="14">
        <v>174</v>
      </c>
      <c r="H25" s="14">
        <v>208</v>
      </c>
      <c r="I25" s="14">
        <v>100</v>
      </c>
      <c r="J25" s="14">
        <v>147</v>
      </c>
      <c r="K25" s="14">
        <v>81</v>
      </c>
      <c r="L25" s="14">
        <v>190</v>
      </c>
      <c r="M25" s="14">
        <v>202</v>
      </c>
      <c r="N25" s="14">
        <v>412</v>
      </c>
      <c r="O25" s="14">
        <v>310</v>
      </c>
      <c r="P25" s="14">
        <v>78</v>
      </c>
      <c r="Q25" s="14">
        <v>53</v>
      </c>
      <c r="R25" s="14">
        <v>36</v>
      </c>
      <c r="S25" s="14">
        <v>159</v>
      </c>
      <c r="T25" s="14">
        <v>144</v>
      </c>
      <c r="U25" s="14">
        <v>45</v>
      </c>
      <c r="V25" s="14">
        <v>172</v>
      </c>
      <c r="W25" s="14">
        <v>96</v>
      </c>
      <c r="X25" s="14">
        <v>115</v>
      </c>
      <c r="Y25" s="14">
        <v>150</v>
      </c>
      <c r="Z25" s="14">
        <v>235</v>
      </c>
      <c r="AA25" s="14">
        <v>130</v>
      </c>
      <c r="AB25" s="14">
        <v>9</v>
      </c>
      <c r="AC25" s="14">
        <v>171</v>
      </c>
      <c r="AD25" s="14">
        <v>64</v>
      </c>
      <c r="AE25" s="14">
        <v>12</v>
      </c>
      <c r="AF25" s="14">
        <v>28</v>
      </c>
      <c r="AG25" s="14">
        <v>80</v>
      </c>
      <c r="AH25" s="14">
        <v>31</v>
      </c>
      <c r="AI25" s="14">
        <v>10</v>
      </c>
      <c r="AJ25" s="14">
        <v>21</v>
      </c>
      <c r="AK25" s="14">
        <v>4</v>
      </c>
      <c r="AL25" s="14">
        <v>329</v>
      </c>
      <c r="AM25" s="14">
        <v>2</v>
      </c>
      <c r="AN25" s="14">
        <v>57</v>
      </c>
      <c r="AO25" s="14">
        <v>164</v>
      </c>
      <c r="AP25" s="14">
        <v>309</v>
      </c>
      <c r="AQ25" s="14">
        <v>170</v>
      </c>
      <c r="AR25" s="14">
        <v>33</v>
      </c>
      <c r="AS25" s="9"/>
    </row>
    <row r="26" spans="1:45" x14ac:dyDescent="0.2">
      <c r="A26" s="21"/>
      <c r="B26" s="21"/>
      <c r="C26" s="21"/>
      <c r="D26" s="15" t="s">
        <v>111</v>
      </c>
      <c r="E26" s="15"/>
      <c r="F26" s="15"/>
      <c r="G26" s="15"/>
      <c r="H26" s="15"/>
      <c r="I26" s="15"/>
      <c r="J26" s="16" t="s">
        <v>319</v>
      </c>
      <c r="K26" s="15"/>
      <c r="L26" s="15"/>
      <c r="M26" s="15"/>
      <c r="N26" s="15"/>
      <c r="O26" s="16" t="s">
        <v>112</v>
      </c>
      <c r="P26" s="15"/>
      <c r="Q26" s="15"/>
      <c r="R26" s="15"/>
      <c r="S26" s="16" t="s">
        <v>126</v>
      </c>
      <c r="T26" s="16" t="s">
        <v>128</v>
      </c>
      <c r="U26" s="16" t="s">
        <v>229</v>
      </c>
      <c r="V26" s="16" t="s">
        <v>127</v>
      </c>
      <c r="W26" s="15"/>
      <c r="X26" s="15"/>
      <c r="Y26" s="16" t="s">
        <v>129</v>
      </c>
      <c r="Z26" s="16" t="s">
        <v>208</v>
      </c>
      <c r="AA26" s="16" t="s">
        <v>244</v>
      </c>
      <c r="AB26" s="15"/>
      <c r="AC26" s="15"/>
      <c r="AD26" s="15"/>
      <c r="AE26" s="15"/>
      <c r="AF26" s="15"/>
      <c r="AG26" s="16" t="s">
        <v>113</v>
      </c>
      <c r="AH26" s="16" t="s">
        <v>130</v>
      </c>
      <c r="AI26" s="15"/>
      <c r="AJ26" s="16" t="s">
        <v>202</v>
      </c>
      <c r="AK26" s="15"/>
      <c r="AL26" s="16" t="s">
        <v>358</v>
      </c>
      <c r="AM26" s="15"/>
      <c r="AN26" s="15"/>
      <c r="AO26" s="15"/>
      <c r="AP26" s="15"/>
      <c r="AQ26" s="15"/>
      <c r="AR26" s="15"/>
      <c r="AS26" s="9"/>
    </row>
    <row r="27" spans="1:45" x14ac:dyDescent="0.2">
      <c r="A27" s="23"/>
      <c r="B27" s="23"/>
      <c r="C27" s="20" t="s">
        <v>50</v>
      </c>
      <c r="D27" s="13">
        <v>1</v>
      </c>
      <c r="E27" s="13">
        <v>1</v>
      </c>
      <c r="F27" s="13">
        <v>1</v>
      </c>
      <c r="G27" s="13">
        <v>1</v>
      </c>
      <c r="H27" s="13">
        <v>1</v>
      </c>
      <c r="I27" s="13">
        <v>1</v>
      </c>
      <c r="J27" s="13">
        <v>1</v>
      </c>
      <c r="K27" s="13">
        <v>1</v>
      </c>
      <c r="L27" s="13">
        <v>1</v>
      </c>
      <c r="M27" s="13">
        <v>1</v>
      </c>
      <c r="N27" s="13">
        <v>1</v>
      </c>
      <c r="O27" s="13">
        <v>1</v>
      </c>
      <c r="P27" s="13">
        <v>1</v>
      </c>
      <c r="Q27" s="13">
        <v>1</v>
      </c>
      <c r="R27" s="13">
        <v>1</v>
      </c>
      <c r="S27" s="13">
        <v>1</v>
      </c>
      <c r="T27" s="13">
        <v>1</v>
      </c>
      <c r="U27" s="13">
        <v>1</v>
      </c>
      <c r="V27" s="13">
        <v>1</v>
      </c>
      <c r="W27" s="13">
        <v>1</v>
      </c>
      <c r="X27" s="13">
        <v>1</v>
      </c>
      <c r="Y27" s="13">
        <v>1</v>
      </c>
      <c r="Z27" s="13">
        <v>1</v>
      </c>
      <c r="AA27" s="13">
        <v>1</v>
      </c>
      <c r="AB27" s="13">
        <v>1</v>
      </c>
      <c r="AC27" s="13">
        <v>1</v>
      </c>
      <c r="AD27" s="13">
        <v>1</v>
      </c>
      <c r="AE27" s="13">
        <v>1</v>
      </c>
      <c r="AF27" s="13">
        <v>1</v>
      </c>
      <c r="AG27" s="13">
        <v>1</v>
      </c>
      <c r="AH27" s="13">
        <v>1</v>
      </c>
      <c r="AI27" s="13">
        <v>1</v>
      </c>
      <c r="AJ27" s="13">
        <v>1</v>
      </c>
      <c r="AK27" s="13">
        <v>1</v>
      </c>
      <c r="AL27" s="13">
        <v>1</v>
      </c>
      <c r="AM27" s="13">
        <v>1</v>
      </c>
      <c r="AN27" s="13">
        <v>1</v>
      </c>
      <c r="AO27" s="13">
        <v>1</v>
      </c>
      <c r="AP27" s="13">
        <v>1</v>
      </c>
      <c r="AQ27" s="13">
        <v>1</v>
      </c>
      <c r="AR27" s="13">
        <v>1</v>
      </c>
      <c r="AS27" s="9"/>
    </row>
    <row r="28" spans="1:45" x14ac:dyDescent="0.2">
      <c r="A28" s="21"/>
      <c r="B28" s="21"/>
      <c r="C28" s="21"/>
      <c r="D28" s="14">
        <v>2259</v>
      </c>
      <c r="E28" s="14">
        <v>550</v>
      </c>
      <c r="F28" s="14">
        <v>556</v>
      </c>
      <c r="G28" s="14">
        <v>565</v>
      </c>
      <c r="H28" s="14">
        <v>588</v>
      </c>
      <c r="I28" s="14">
        <v>262</v>
      </c>
      <c r="J28" s="14">
        <v>359</v>
      </c>
      <c r="K28" s="14">
        <v>333</v>
      </c>
      <c r="L28" s="14">
        <v>529</v>
      </c>
      <c r="M28" s="14">
        <v>653</v>
      </c>
      <c r="N28" s="14">
        <v>1310</v>
      </c>
      <c r="O28" s="14">
        <v>850</v>
      </c>
      <c r="P28" s="14">
        <v>602</v>
      </c>
      <c r="Q28" s="14">
        <v>223</v>
      </c>
      <c r="R28" s="14">
        <v>288</v>
      </c>
      <c r="S28" s="14">
        <v>338</v>
      </c>
      <c r="T28" s="14">
        <v>236</v>
      </c>
      <c r="U28" s="14">
        <v>103</v>
      </c>
      <c r="V28" s="14">
        <v>267</v>
      </c>
      <c r="W28" s="14">
        <v>564</v>
      </c>
      <c r="X28" s="14">
        <v>660</v>
      </c>
      <c r="Y28" s="14">
        <v>372</v>
      </c>
      <c r="Z28" s="14">
        <v>400</v>
      </c>
      <c r="AA28" s="14">
        <v>168</v>
      </c>
      <c r="AB28" s="14">
        <v>23</v>
      </c>
      <c r="AC28" s="14">
        <v>924</v>
      </c>
      <c r="AD28" s="14">
        <v>240</v>
      </c>
      <c r="AE28" s="14">
        <v>49</v>
      </c>
      <c r="AF28" s="14">
        <v>101</v>
      </c>
      <c r="AG28" s="14">
        <v>195</v>
      </c>
      <c r="AH28" s="14">
        <v>56</v>
      </c>
      <c r="AI28" s="14">
        <v>23</v>
      </c>
      <c r="AJ28" s="14">
        <v>28</v>
      </c>
      <c r="AK28" s="14">
        <v>6</v>
      </c>
      <c r="AL28" s="14">
        <v>617</v>
      </c>
      <c r="AM28" s="14">
        <v>6</v>
      </c>
      <c r="AN28" s="14">
        <v>147</v>
      </c>
      <c r="AO28" s="14">
        <v>506</v>
      </c>
      <c r="AP28" s="14">
        <v>882</v>
      </c>
      <c r="AQ28" s="14">
        <v>551</v>
      </c>
      <c r="AR28" s="14">
        <v>94</v>
      </c>
      <c r="AS28" s="9"/>
    </row>
    <row r="29" spans="1:45" x14ac:dyDescent="0.2">
      <c r="A29" s="21"/>
      <c r="B29" s="21"/>
      <c r="C29" s="21"/>
      <c r="D29" s="15" t="s">
        <v>111</v>
      </c>
      <c r="E29" s="15" t="s">
        <v>111</v>
      </c>
      <c r="F29" s="15" t="s">
        <v>111</v>
      </c>
      <c r="G29" s="15" t="s">
        <v>111</v>
      </c>
      <c r="H29" s="15" t="s">
        <v>111</v>
      </c>
      <c r="I29" s="15" t="s">
        <v>111</v>
      </c>
      <c r="J29" s="15" t="s">
        <v>111</v>
      </c>
      <c r="K29" s="15" t="s">
        <v>111</v>
      </c>
      <c r="L29" s="15" t="s">
        <v>111</v>
      </c>
      <c r="M29" s="15" t="s">
        <v>111</v>
      </c>
      <c r="N29" s="15" t="s">
        <v>111</v>
      </c>
      <c r="O29" s="15" t="s">
        <v>111</v>
      </c>
      <c r="P29" s="15" t="s">
        <v>111</v>
      </c>
      <c r="Q29" s="15" t="s">
        <v>111</v>
      </c>
      <c r="R29" s="15" t="s">
        <v>111</v>
      </c>
      <c r="S29" s="15" t="s">
        <v>111</v>
      </c>
      <c r="T29" s="15" t="s">
        <v>111</v>
      </c>
      <c r="U29" s="15" t="s">
        <v>111</v>
      </c>
      <c r="V29" s="15" t="s">
        <v>111</v>
      </c>
      <c r="W29" s="15" t="s">
        <v>111</v>
      </c>
      <c r="X29" s="15" t="s">
        <v>111</v>
      </c>
      <c r="Y29" s="15" t="s">
        <v>111</v>
      </c>
      <c r="Z29" s="15" t="s">
        <v>111</v>
      </c>
      <c r="AA29" s="15" t="s">
        <v>111</v>
      </c>
      <c r="AB29" s="15" t="s">
        <v>111</v>
      </c>
      <c r="AC29" s="15" t="s">
        <v>111</v>
      </c>
      <c r="AD29" s="15" t="s">
        <v>111</v>
      </c>
      <c r="AE29" s="15" t="s">
        <v>111</v>
      </c>
      <c r="AF29" s="15" t="s">
        <v>111</v>
      </c>
      <c r="AG29" s="15" t="s">
        <v>111</v>
      </c>
      <c r="AH29" s="15" t="s">
        <v>111</v>
      </c>
      <c r="AI29" s="15" t="s">
        <v>111</v>
      </c>
      <c r="AJ29" s="15" t="s">
        <v>111</v>
      </c>
      <c r="AK29" s="15" t="s">
        <v>111</v>
      </c>
      <c r="AL29" s="15" t="s">
        <v>111</v>
      </c>
      <c r="AM29" s="15" t="s">
        <v>111</v>
      </c>
      <c r="AN29" s="15" t="s">
        <v>111</v>
      </c>
      <c r="AO29" s="15" t="s">
        <v>111</v>
      </c>
      <c r="AP29" s="15" t="s">
        <v>111</v>
      </c>
      <c r="AQ29" s="15" t="s">
        <v>111</v>
      </c>
      <c r="AR29" s="15" t="s">
        <v>111</v>
      </c>
      <c r="AS29" s="9"/>
    </row>
    <row r="30" spans="1:45" x14ac:dyDescent="0.2">
      <c r="A30" s="23"/>
      <c r="B30" s="20" t="s">
        <v>359</v>
      </c>
      <c r="C30" s="20" t="s">
        <v>346</v>
      </c>
      <c r="D30" s="13">
        <v>0.28991758759899999</v>
      </c>
      <c r="E30" s="13">
        <v>0.29616757400709998</v>
      </c>
      <c r="F30" s="13">
        <v>0.23734449085270001</v>
      </c>
      <c r="G30" s="13">
        <v>0.3464521975814</v>
      </c>
      <c r="H30" s="13">
        <v>0.28070015912520002</v>
      </c>
      <c r="I30" s="13">
        <v>0.23317978400059999</v>
      </c>
      <c r="J30" s="13">
        <v>0.22857150592940001</v>
      </c>
      <c r="K30" s="13">
        <v>0.25041562883200003</v>
      </c>
      <c r="L30" s="13">
        <v>0.29996920564540003</v>
      </c>
      <c r="M30" s="13">
        <v>0.36818355594379998</v>
      </c>
      <c r="N30" s="13">
        <v>0.29426150188610001</v>
      </c>
      <c r="O30" s="13">
        <v>0.27409875180339999</v>
      </c>
      <c r="P30" s="13">
        <v>0.44117587376520001</v>
      </c>
      <c r="Q30" s="13">
        <v>0.37835332707960001</v>
      </c>
      <c r="R30" s="13">
        <v>0.28018704254650001</v>
      </c>
      <c r="S30" s="13">
        <v>0.22782097137269999</v>
      </c>
      <c r="T30" s="13">
        <v>0.1242772082357</v>
      </c>
      <c r="U30" s="13">
        <v>0.31823345638009998</v>
      </c>
      <c r="V30" s="13">
        <v>0.13138332049240001</v>
      </c>
      <c r="W30" s="13">
        <v>0.3588963557507</v>
      </c>
      <c r="X30" s="13">
        <v>0.3638269809934</v>
      </c>
      <c r="Y30" s="13">
        <v>0.24981814142799999</v>
      </c>
      <c r="Z30" s="13">
        <v>0.14851017876</v>
      </c>
      <c r="AA30" s="13">
        <v>0.10588365951960001</v>
      </c>
      <c r="AB30" s="13">
        <v>0.20656729362090001</v>
      </c>
      <c r="AC30" s="13">
        <v>0.4402916164349</v>
      </c>
      <c r="AD30" s="13">
        <v>0.26094409101440003</v>
      </c>
      <c r="AE30" s="13">
        <v>0.29173124922619997</v>
      </c>
      <c r="AF30" s="13">
        <v>0.1254105576806</v>
      </c>
      <c r="AG30" s="13">
        <v>0.121744115624</v>
      </c>
      <c r="AH30" s="13">
        <v>0.23036564772359999</v>
      </c>
      <c r="AI30" s="13">
        <v>0.37913332831169999</v>
      </c>
      <c r="AJ30" s="13">
        <v>0.1162190626809</v>
      </c>
      <c r="AK30" s="13">
        <v>0</v>
      </c>
      <c r="AL30" s="13">
        <v>0.1799960546055</v>
      </c>
      <c r="AM30" s="13">
        <v>7.6944175948450003E-2</v>
      </c>
      <c r="AN30" s="13">
        <v>0.32380993887050002</v>
      </c>
      <c r="AO30" s="13">
        <v>0.24042795990519999</v>
      </c>
      <c r="AP30" s="13">
        <v>0.27966213783119998</v>
      </c>
      <c r="AQ30" s="13">
        <v>0.34855334984399999</v>
      </c>
      <c r="AR30" s="13">
        <v>0.183061407727</v>
      </c>
      <c r="AS30" s="9"/>
    </row>
    <row r="31" spans="1:45" x14ac:dyDescent="0.2">
      <c r="A31" s="21"/>
      <c r="B31" s="21"/>
      <c r="C31" s="21"/>
      <c r="D31" s="14">
        <v>677</v>
      </c>
      <c r="E31" s="14">
        <v>175</v>
      </c>
      <c r="F31" s="14">
        <v>147</v>
      </c>
      <c r="G31" s="14">
        <v>202</v>
      </c>
      <c r="H31" s="14">
        <v>153</v>
      </c>
      <c r="I31" s="14">
        <v>63</v>
      </c>
      <c r="J31" s="14">
        <v>81</v>
      </c>
      <c r="K31" s="14">
        <v>97</v>
      </c>
      <c r="L31" s="14">
        <v>151</v>
      </c>
      <c r="M31" s="14">
        <v>239</v>
      </c>
      <c r="N31" s="14">
        <v>385</v>
      </c>
      <c r="O31" s="14">
        <v>251</v>
      </c>
      <c r="P31" s="14">
        <v>269</v>
      </c>
      <c r="Q31" s="14">
        <v>94</v>
      </c>
      <c r="R31" s="14">
        <v>91</v>
      </c>
      <c r="S31" s="14">
        <v>74</v>
      </c>
      <c r="T31" s="14">
        <v>28</v>
      </c>
      <c r="U31" s="14">
        <v>34</v>
      </c>
      <c r="V31" s="14">
        <v>37</v>
      </c>
      <c r="W31" s="14">
        <v>205</v>
      </c>
      <c r="X31" s="14">
        <v>264</v>
      </c>
      <c r="Y31" s="14">
        <v>88</v>
      </c>
      <c r="Z31" s="14">
        <v>60</v>
      </c>
      <c r="AA31" s="14">
        <v>19</v>
      </c>
      <c r="AB31" s="14">
        <v>6</v>
      </c>
      <c r="AC31" s="14">
        <v>419</v>
      </c>
      <c r="AD31" s="14">
        <v>70</v>
      </c>
      <c r="AE31" s="14">
        <v>13</v>
      </c>
      <c r="AF31" s="14">
        <v>13</v>
      </c>
      <c r="AG31" s="14">
        <v>23</v>
      </c>
      <c r="AH31" s="14">
        <v>11</v>
      </c>
      <c r="AI31" s="14">
        <v>9</v>
      </c>
      <c r="AJ31" s="14">
        <v>2</v>
      </c>
      <c r="AK31" s="14">
        <v>0</v>
      </c>
      <c r="AL31" s="14">
        <v>114</v>
      </c>
      <c r="AM31" s="14">
        <v>1</v>
      </c>
      <c r="AN31" s="14">
        <v>45</v>
      </c>
      <c r="AO31" s="14">
        <v>132</v>
      </c>
      <c r="AP31" s="14">
        <v>256</v>
      </c>
      <c r="AQ31" s="14">
        <v>194</v>
      </c>
      <c r="AR31" s="14">
        <v>15</v>
      </c>
      <c r="AS31" s="9"/>
    </row>
    <row r="32" spans="1:45" x14ac:dyDescent="0.2">
      <c r="A32" s="21"/>
      <c r="B32" s="21"/>
      <c r="C32" s="21"/>
      <c r="D32" s="15" t="s">
        <v>111</v>
      </c>
      <c r="E32" s="15"/>
      <c r="F32" s="15"/>
      <c r="G32" s="16" t="s">
        <v>138</v>
      </c>
      <c r="H32" s="15"/>
      <c r="I32" s="15"/>
      <c r="J32" s="15"/>
      <c r="K32" s="15"/>
      <c r="L32" s="15"/>
      <c r="M32" s="16" t="s">
        <v>360</v>
      </c>
      <c r="N32" s="15"/>
      <c r="O32" s="15"/>
      <c r="P32" s="16" t="s">
        <v>361</v>
      </c>
      <c r="Q32" s="16" t="s">
        <v>140</v>
      </c>
      <c r="R32" s="16" t="s">
        <v>280</v>
      </c>
      <c r="S32" s="15"/>
      <c r="T32" s="15"/>
      <c r="U32" s="16" t="s">
        <v>280</v>
      </c>
      <c r="V32" s="15"/>
      <c r="W32" s="16" t="s">
        <v>120</v>
      </c>
      <c r="X32" s="16" t="s">
        <v>240</v>
      </c>
      <c r="Y32" s="16" t="s">
        <v>123</v>
      </c>
      <c r="Z32" s="15"/>
      <c r="AA32" s="15"/>
      <c r="AB32" s="15"/>
      <c r="AC32" s="16" t="s">
        <v>211</v>
      </c>
      <c r="AD32" s="15"/>
      <c r="AE32" s="15"/>
      <c r="AF32" s="15"/>
      <c r="AG32" s="15"/>
      <c r="AH32" s="15"/>
      <c r="AI32" s="15"/>
      <c r="AJ32" s="15"/>
      <c r="AK32" s="15"/>
      <c r="AL32" s="15"/>
      <c r="AM32" s="15"/>
      <c r="AN32" s="15"/>
      <c r="AO32" s="15"/>
      <c r="AP32" s="15"/>
      <c r="AQ32" s="16" t="s">
        <v>147</v>
      </c>
      <c r="AR32" s="15"/>
      <c r="AS32" s="9"/>
    </row>
    <row r="33" spans="1:45" x14ac:dyDescent="0.2">
      <c r="A33" s="23"/>
      <c r="B33" s="23"/>
      <c r="C33" s="20" t="s">
        <v>352</v>
      </c>
      <c r="D33" s="13">
        <v>0.46705641543359999</v>
      </c>
      <c r="E33" s="13">
        <v>0.47086151849430002</v>
      </c>
      <c r="F33" s="13">
        <v>0.4801420046971</v>
      </c>
      <c r="G33" s="13">
        <v>0.47668571236599999</v>
      </c>
      <c r="H33" s="13">
        <v>0.4418834351034</v>
      </c>
      <c r="I33" s="13">
        <v>0.49630374712250003</v>
      </c>
      <c r="J33" s="13">
        <v>0.47361608319120002</v>
      </c>
      <c r="K33" s="13">
        <v>0.48764671277700011</v>
      </c>
      <c r="L33" s="13">
        <v>0.44700062382549999</v>
      </c>
      <c r="M33" s="13">
        <v>0.45561176788730001</v>
      </c>
      <c r="N33" s="13">
        <v>0.49063614838070002</v>
      </c>
      <c r="O33" s="13">
        <v>0.45111066332119998</v>
      </c>
      <c r="P33" s="13">
        <v>0.37343615159030003</v>
      </c>
      <c r="Q33" s="13">
        <v>0.44449162179860002</v>
      </c>
      <c r="R33" s="13">
        <v>0.5739175173344</v>
      </c>
      <c r="S33" s="13">
        <v>0.45635868522189998</v>
      </c>
      <c r="T33" s="13">
        <v>0.4670480966926</v>
      </c>
      <c r="U33" s="13">
        <v>0.47282537493249999</v>
      </c>
      <c r="V33" s="13">
        <v>0.55035249870610004</v>
      </c>
      <c r="W33" s="13">
        <v>0.42255333865029998</v>
      </c>
      <c r="X33" s="13">
        <v>0.46987876942009998</v>
      </c>
      <c r="Y33" s="13">
        <v>0.46241664545490002</v>
      </c>
      <c r="Z33" s="13">
        <v>0.54496247018170008</v>
      </c>
      <c r="AA33" s="13">
        <v>0.47133680489390001</v>
      </c>
      <c r="AB33" s="13">
        <v>0.51342801297020002</v>
      </c>
      <c r="AC33" s="13">
        <v>0.40380953144460002</v>
      </c>
      <c r="AD33" s="13">
        <v>0.54884982204419996</v>
      </c>
      <c r="AE33" s="13">
        <v>0.43837511224179998</v>
      </c>
      <c r="AF33" s="13">
        <v>0.68820761714409995</v>
      </c>
      <c r="AG33" s="13">
        <v>0.54825307358520003</v>
      </c>
      <c r="AH33" s="13">
        <v>0.45119825713459999</v>
      </c>
      <c r="AI33" s="13">
        <v>0.26480031623619998</v>
      </c>
      <c r="AJ33" s="13">
        <v>0.40932130137369999</v>
      </c>
      <c r="AK33" s="13">
        <v>0.95214159716180002</v>
      </c>
      <c r="AL33" s="13">
        <v>0.47046120133809999</v>
      </c>
      <c r="AM33" s="13">
        <v>0.64228792624880005</v>
      </c>
      <c r="AN33" s="13">
        <v>0.38070093990760001</v>
      </c>
      <c r="AO33" s="13">
        <v>0.47774754855559998</v>
      </c>
      <c r="AP33" s="13">
        <v>0.48657054242449999</v>
      </c>
      <c r="AQ33" s="13">
        <v>0.47590881218390002</v>
      </c>
      <c r="AR33" s="13">
        <v>0.38686491474270002</v>
      </c>
      <c r="AS33" s="9"/>
    </row>
    <row r="34" spans="1:45" x14ac:dyDescent="0.2">
      <c r="A34" s="21"/>
      <c r="B34" s="21"/>
      <c r="C34" s="21"/>
      <c r="D34" s="14">
        <v>1023</v>
      </c>
      <c r="E34" s="14">
        <v>241</v>
      </c>
      <c r="F34" s="14">
        <v>269</v>
      </c>
      <c r="G34" s="14">
        <v>254</v>
      </c>
      <c r="H34" s="14">
        <v>259</v>
      </c>
      <c r="I34" s="14">
        <v>116</v>
      </c>
      <c r="J34" s="14">
        <v>168</v>
      </c>
      <c r="K34" s="14">
        <v>148</v>
      </c>
      <c r="L34" s="14">
        <v>247</v>
      </c>
      <c r="M34" s="14">
        <v>295</v>
      </c>
      <c r="N34" s="14">
        <v>620</v>
      </c>
      <c r="O34" s="14">
        <v>366</v>
      </c>
      <c r="P34" s="14">
        <v>228</v>
      </c>
      <c r="Q34" s="14">
        <v>85</v>
      </c>
      <c r="R34" s="14">
        <v>154</v>
      </c>
      <c r="S34" s="14">
        <v>158</v>
      </c>
      <c r="T34" s="14">
        <v>121</v>
      </c>
      <c r="U34" s="14">
        <v>47</v>
      </c>
      <c r="V34" s="14">
        <v>133</v>
      </c>
      <c r="W34" s="14">
        <v>241</v>
      </c>
      <c r="X34" s="14">
        <v>279</v>
      </c>
      <c r="Y34" s="14">
        <v>170</v>
      </c>
      <c r="Z34" s="14">
        <v>232</v>
      </c>
      <c r="AA34" s="14">
        <v>68</v>
      </c>
      <c r="AB34" s="14">
        <v>9</v>
      </c>
      <c r="AC34" s="14">
        <v>355</v>
      </c>
      <c r="AD34" s="14">
        <v>120</v>
      </c>
      <c r="AE34" s="14">
        <v>22</v>
      </c>
      <c r="AF34" s="14">
        <v>70</v>
      </c>
      <c r="AG34" s="14">
        <v>102</v>
      </c>
      <c r="AH34" s="14">
        <v>25</v>
      </c>
      <c r="AI34" s="14">
        <v>3</v>
      </c>
      <c r="AJ34" s="14">
        <v>15</v>
      </c>
      <c r="AK34" s="14">
        <v>5</v>
      </c>
      <c r="AL34" s="14">
        <v>295</v>
      </c>
      <c r="AM34" s="14">
        <v>3</v>
      </c>
      <c r="AN34" s="14">
        <v>55</v>
      </c>
      <c r="AO34" s="14">
        <v>234</v>
      </c>
      <c r="AP34" s="14">
        <v>405</v>
      </c>
      <c r="AQ34" s="14">
        <v>261</v>
      </c>
      <c r="AR34" s="14">
        <v>40</v>
      </c>
      <c r="AS34" s="9"/>
    </row>
    <row r="35" spans="1:45" x14ac:dyDescent="0.2">
      <c r="A35" s="21"/>
      <c r="B35" s="21"/>
      <c r="C35" s="21"/>
      <c r="D35" s="15" t="s">
        <v>111</v>
      </c>
      <c r="E35" s="15"/>
      <c r="F35" s="15"/>
      <c r="G35" s="15"/>
      <c r="H35" s="15"/>
      <c r="I35" s="15"/>
      <c r="J35" s="15"/>
      <c r="K35" s="15"/>
      <c r="L35" s="15"/>
      <c r="M35" s="15"/>
      <c r="N35" s="15"/>
      <c r="O35" s="15"/>
      <c r="P35" s="15"/>
      <c r="Q35" s="15"/>
      <c r="R35" s="16" t="s">
        <v>113</v>
      </c>
      <c r="S35" s="15"/>
      <c r="T35" s="15"/>
      <c r="U35" s="15"/>
      <c r="V35" s="16" t="s">
        <v>113</v>
      </c>
      <c r="W35" s="15"/>
      <c r="X35" s="15"/>
      <c r="Y35" s="15"/>
      <c r="Z35" s="16" t="s">
        <v>112</v>
      </c>
      <c r="AA35" s="15"/>
      <c r="AB35" s="15"/>
      <c r="AC35" s="15"/>
      <c r="AD35" s="16" t="s">
        <v>112</v>
      </c>
      <c r="AE35" s="15"/>
      <c r="AF35" s="16" t="s">
        <v>266</v>
      </c>
      <c r="AG35" s="15"/>
      <c r="AH35" s="15"/>
      <c r="AI35" s="15"/>
      <c r="AJ35" s="15"/>
      <c r="AK35" s="16" t="s">
        <v>362</v>
      </c>
      <c r="AL35" s="15"/>
      <c r="AM35" s="15"/>
      <c r="AN35" s="15"/>
      <c r="AO35" s="15"/>
      <c r="AP35" s="15"/>
      <c r="AQ35" s="15"/>
      <c r="AR35" s="15"/>
      <c r="AS35" s="9"/>
    </row>
    <row r="36" spans="1:45" x14ac:dyDescent="0.2">
      <c r="A36" s="23"/>
      <c r="B36" s="23"/>
      <c r="C36" s="20" t="s">
        <v>353</v>
      </c>
      <c r="D36" s="13">
        <v>0.24302599696749999</v>
      </c>
      <c r="E36" s="13">
        <v>0.2329709074986</v>
      </c>
      <c r="F36" s="13">
        <v>0.28251350445009998</v>
      </c>
      <c r="G36" s="13">
        <v>0.17686209005260001</v>
      </c>
      <c r="H36" s="13">
        <v>0.27741640577139998</v>
      </c>
      <c r="I36" s="13">
        <v>0.27051646887690001</v>
      </c>
      <c r="J36" s="13">
        <v>0.29781241087929999</v>
      </c>
      <c r="K36" s="13">
        <v>0.2619376583909</v>
      </c>
      <c r="L36" s="13">
        <v>0.25303017052909998</v>
      </c>
      <c r="M36" s="13">
        <v>0.17620467616890001</v>
      </c>
      <c r="N36" s="13">
        <v>0.2151023497332</v>
      </c>
      <c r="O36" s="13">
        <v>0.27479058487539998</v>
      </c>
      <c r="P36" s="13">
        <v>0.18538797464449999</v>
      </c>
      <c r="Q36" s="13">
        <v>0.17715505112179999</v>
      </c>
      <c r="R36" s="13">
        <v>0.14589544011909999</v>
      </c>
      <c r="S36" s="13">
        <v>0.31582034340539999</v>
      </c>
      <c r="T36" s="13">
        <v>0.40867469507170001</v>
      </c>
      <c r="U36" s="13">
        <v>0.20894116868740001</v>
      </c>
      <c r="V36" s="13">
        <v>0.31826418080149999</v>
      </c>
      <c r="W36" s="13">
        <v>0.21855030559899999</v>
      </c>
      <c r="X36" s="13">
        <v>0.16629424958649999</v>
      </c>
      <c r="Y36" s="13">
        <v>0.28776521311710002</v>
      </c>
      <c r="Z36" s="13">
        <v>0.30652735105840001</v>
      </c>
      <c r="AA36" s="13">
        <v>0.4227795355865</v>
      </c>
      <c r="AB36" s="13">
        <v>0.2800046934089</v>
      </c>
      <c r="AC36" s="13">
        <v>0.1558988521205</v>
      </c>
      <c r="AD36" s="13">
        <v>0.19020608694140001</v>
      </c>
      <c r="AE36" s="13">
        <v>0.26989363853199999</v>
      </c>
      <c r="AF36" s="13">
        <v>0.1863818251753</v>
      </c>
      <c r="AG36" s="13">
        <v>0.33000281079089999</v>
      </c>
      <c r="AH36" s="13">
        <v>0.31843609514170002</v>
      </c>
      <c r="AI36" s="13">
        <v>0.35606635545210003</v>
      </c>
      <c r="AJ36" s="13">
        <v>0.47445963594540003</v>
      </c>
      <c r="AK36" s="13">
        <v>4.7858402838189998E-2</v>
      </c>
      <c r="AL36" s="13">
        <v>0.34954274405640001</v>
      </c>
      <c r="AM36" s="13">
        <v>0.28076789780270001</v>
      </c>
      <c r="AN36" s="13">
        <v>0.29548912122179999</v>
      </c>
      <c r="AO36" s="13">
        <v>0.28182449153919997</v>
      </c>
      <c r="AP36" s="13">
        <v>0.23376731974430001</v>
      </c>
      <c r="AQ36" s="13">
        <v>0.17553783797210001</v>
      </c>
      <c r="AR36" s="13">
        <v>0.43007367753030001</v>
      </c>
      <c r="AS36" s="9"/>
    </row>
    <row r="37" spans="1:45" x14ac:dyDescent="0.2">
      <c r="A37" s="21"/>
      <c r="B37" s="21"/>
      <c r="C37" s="21"/>
      <c r="D37" s="14">
        <v>561</v>
      </c>
      <c r="E37" s="14">
        <v>132</v>
      </c>
      <c r="F37" s="14">
        <v>142</v>
      </c>
      <c r="G37" s="14">
        <v>110</v>
      </c>
      <c r="H37" s="14">
        <v>177</v>
      </c>
      <c r="I37" s="14">
        <v>82</v>
      </c>
      <c r="J37" s="14">
        <v>110</v>
      </c>
      <c r="K37" s="14">
        <v>88</v>
      </c>
      <c r="L37" s="14">
        <v>132</v>
      </c>
      <c r="M37" s="14">
        <v>121</v>
      </c>
      <c r="N37" s="14">
        <v>304</v>
      </c>
      <c r="O37" s="14">
        <v>236</v>
      </c>
      <c r="P37" s="14">
        <v>106</v>
      </c>
      <c r="Q37" s="14">
        <v>44</v>
      </c>
      <c r="R37" s="14">
        <v>45</v>
      </c>
      <c r="S37" s="14">
        <v>106</v>
      </c>
      <c r="T37" s="14">
        <v>86</v>
      </c>
      <c r="U37" s="14">
        <v>22</v>
      </c>
      <c r="V37" s="14">
        <v>98</v>
      </c>
      <c r="W37" s="14">
        <v>120</v>
      </c>
      <c r="X37" s="14">
        <v>117</v>
      </c>
      <c r="Y37" s="14">
        <v>113</v>
      </c>
      <c r="Z37" s="14">
        <v>109</v>
      </c>
      <c r="AA37" s="14">
        <v>81</v>
      </c>
      <c r="AB37" s="14">
        <v>8</v>
      </c>
      <c r="AC37" s="14">
        <v>150</v>
      </c>
      <c r="AD37" s="14">
        <v>51</v>
      </c>
      <c r="AE37" s="14">
        <v>14</v>
      </c>
      <c r="AF37" s="14">
        <v>18</v>
      </c>
      <c r="AG37" s="14">
        <v>70</v>
      </c>
      <c r="AH37" s="14">
        <v>20</v>
      </c>
      <c r="AI37" s="14">
        <v>11</v>
      </c>
      <c r="AJ37" s="14">
        <v>11</v>
      </c>
      <c r="AK37" s="14">
        <v>1</v>
      </c>
      <c r="AL37" s="14">
        <v>209</v>
      </c>
      <c r="AM37" s="14">
        <v>2</v>
      </c>
      <c r="AN37" s="14">
        <v>47</v>
      </c>
      <c r="AO37" s="14">
        <v>141</v>
      </c>
      <c r="AP37" s="14">
        <v>222</v>
      </c>
      <c r="AQ37" s="14">
        <v>96</v>
      </c>
      <c r="AR37" s="14">
        <v>39</v>
      </c>
      <c r="AS37" s="9"/>
    </row>
    <row r="38" spans="1:45" x14ac:dyDescent="0.2">
      <c r="A38" s="21"/>
      <c r="B38" s="21"/>
      <c r="C38" s="21"/>
      <c r="D38" s="15" t="s">
        <v>111</v>
      </c>
      <c r="E38" s="15"/>
      <c r="F38" s="16" t="s">
        <v>147</v>
      </c>
      <c r="G38" s="15"/>
      <c r="H38" s="16" t="s">
        <v>147</v>
      </c>
      <c r="I38" s="15"/>
      <c r="J38" s="16" t="s">
        <v>144</v>
      </c>
      <c r="K38" s="15"/>
      <c r="L38" s="15"/>
      <c r="M38" s="15"/>
      <c r="N38" s="15"/>
      <c r="O38" s="16" t="s">
        <v>112</v>
      </c>
      <c r="P38" s="15"/>
      <c r="Q38" s="15"/>
      <c r="R38" s="15"/>
      <c r="S38" s="16" t="s">
        <v>363</v>
      </c>
      <c r="T38" s="16" t="s">
        <v>246</v>
      </c>
      <c r="U38" s="15"/>
      <c r="V38" s="16" t="s">
        <v>363</v>
      </c>
      <c r="W38" s="15"/>
      <c r="X38" s="15"/>
      <c r="Y38" s="16" t="s">
        <v>114</v>
      </c>
      <c r="Z38" s="16" t="s">
        <v>114</v>
      </c>
      <c r="AA38" s="16" t="s">
        <v>129</v>
      </c>
      <c r="AB38" s="15"/>
      <c r="AC38" s="15"/>
      <c r="AD38" s="15"/>
      <c r="AE38" s="15"/>
      <c r="AF38" s="15"/>
      <c r="AG38" s="16" t="s">
        <v>113</v>
      </c>
      <c r="AH38" s="15"/>
      <c r="AI38" s="15"/>
      <c r="AJ38" s="16" t="s">
        <v>112</v>
      </c>
      <c r="AK38" s="15"/>
      <c r="AL38" s="16" t="s">
        <v>130</v>
      </c>
      <c r="AM38" s="15"/>
      <c r="AN38" s="15"/>
      <c r="AO38" s="16" t="s">
        <v>144</v>
      </c>
      <c r="AP38" s="15"/>
      <c r="AQ38" s="15"/>
      <c r="AR38" s="16" t="s">
        <v>170</v>
      </c>
      <c r="AS38" s="9"/>
    </row>
    <row r="39" spans="1:45" x14ac:dyDescent="0.2">
      <c r="A39" s="23"/>
      <c r="B39" s="23"/>
      <c r="C39" s="20" t="s">
        <v>50</v>
      </c>
      <c r="D39" s="13">
        <v>1</v>
      </c>
      <c r="E39" s="13">
        <v>1</v>
      </c>
      <c r="F39" s="13">
        <v>1</v>
      </c>
      <c r="G39" s="13">
        <v>1</v>
      </c>
      <c r="H39" s="13">
        <v>1</v>
      </c>
      <c r="I39" s="13">
        <v>1</v>
      </c>
      <c r="J39" s="13">
        <v>1</v>
      </c>
      <c r="K39" s="13">
        <v>1</v>
      </c>
      <c r="L39" s="13">
        <v>1</v>
      </c>
      <c r="M39" s="13">
        <v>1</v>
      </c>
      <c r="N39" s="13">
        <v>1</v>
      </c>
      <c r="O39" s="13">
        <v>1</v>
      </c>
      <c r="P39" s="13">
        <v>1</v>
      </c>
      <c r="Q39" s="13">
        <v>1</v>
      </c>
      <c r="R39" s="13">
        <v>1</v>
      </c>
      <c r="S39" s="13">
        <v>1</v>
      </c>
      <c r="T39" s="13">
        <v>1</v>
      </c>
      <c r="U39" s="13">
        <v>1</v>
      </c>
      <c r="V39" s="13">
        <v>1</v>
      </c>
      <c r="W39" s="13">
        <v>1</v>
      </c>
      <c r="X39" s="13">
        <v>1</v>
      </c>
      <c r="Y39" s="13">
        <v>1</v>
      </c>
      <c r="Z39" s="13">
        <v>1</v>
      </c>
      <c r="AA39" s="13">
        <v>1</v>
      </c>
      <c r="AB39" s="13">
        <v>1</v>
      </c>
      <c r="AC39" s="13">
        <v>1</v>
      </c>
      <c r="AD39" s="13">
        <v>1</v>
      </c>
      <c r="AE39" s="13">
        <v>1</v>
      </c>
      <c r="AF39" s="13">
        <v>1</v>
      </c>
      <c r="AG39" s="13">
        <v>1</v>
      </c>
      <c r="AH39" s="13">
        <v>1</v>
      </c>
      <c r="AI39" s="13">
        <v>1</v>
      </c>
      <c r="AJ39" s="13">
        <v>1</v>
      </c>
      <c r="AK39" s="13">
        <v>1</v>
      </c>
      <c r="AL39" s="13">
        <v>1</v>
      </c>
      <c r="AM39" s="13">
        <v>1</v>
      </c>
      <c r="AN39" s="13">
        <v>1</v>
      </c>
      <c r="AO39" s="13">
        <v>1</v>
      </c>
      <c r="AP39" s="13">
        <v>1</v>
      </c>
      <c r="AQ39" s="13">
        <v>1</v>
      </c>
      <c r="AR39" s="13">
        <v>1</v>
      </c>
      <c r="AS39" s="9"/>
    </row>
    <row r="40" spans="1:45" x14ac:dyDescent="0.2">
      <c r="A40" s="21"/>
      <c r="B40" s="21"/>
      <c r="C40" s="21"/>
      <c r="D40" s="14">
        <v>2261</v>
      </c>
      <c r="E40" s="14">
        <v>548</v>
      </c>
      <c r="F40" s="14">
        <v>558</v>
      </c>
      <c r="G40" s="14">
        <v>566</v>
      </c>
      <c r="H40" s="14">
        <v>589</v>
      </c>
      <c r="I40" s="14">
        <v>261</v>
      </c>
      <c r="J40" s="14">
        <v>359</v>
      </c>
      <c r="K40" s="14">
        <v>333</v>
      </c>
      <c r="L40" s="14">
        <v>530</v>
      </c>
      <c r="M40" s="14">
        <v>655</v>
      </c>
      <c r="N40" s="14">
        <v>1309</v>
      </c>
      <c r="O40" s="14">
        <v>853</v>
      </c>
      <c r="P40" s="14">
        <v>603</v>
      </c>
      <c r="Q40" s="14">
        <v>223</v>
      </c>
      <c r="R40" s="14">
        <v>290</v>
      </c>
      <c r="S40" s="14">
        <v>338</v>
      </c>
      <c r="T40" s="14">
        <v>235</v>
      </c>
      <c r="U40" s="14">
        <v>103</v>
      </c>
      <c r="V40" s="14">
        <v>268</v>
      </c>
      <c r="W40" s="14">
        <v>566</v>
      </c>
      <c r="X40" s="14">
        <v>660</v>
      </c>
      <c r="Y40" s="14">
        <v>371</v>
      </c>
      <c r="Z40" s="14">
        <v>401</v>
      </c>
      <c r="AA40" s="14">
        <v>168</v>
      </c>
      <c r="AB40" s="14">
        <v>23</v>
      </c>
      <c r="AC40" s="14">
        <v>924</v>
      </c>
      <c r="AD40" s="14">
        <v>241</v>
      </c>
      <c r="AE40" s="14">
        <v>49</v>
      </c>
      <c r="AF40" s="14">
        <v>101</v>
      </c>
      <c r="AG40" s="14">
        <v>195</v>
      </c>
      <c r="AH40" s="14">
        <v>56</v>
      </c>
      <c r="AI40" s="14">
        <v>23</v>
      </c>
      <c r="AJ40" s="14">
        <v>28</v>
      </c>
      <c r="AK40" s="14">
        <v>6</v>
      </c>
      <c r="AL40" s="14">
        <v>618</v>
      </c>
      <c r="AM40" s="14">
        <v>6</v>
      </c>
      <c r="AN40" s="14">
        <v>147</v>
      </c>
      <c r="AO40" s="14">
        <v>507</v>
      </c>
      <c r="AP40" s="14">
        <v>883</v>
      </c>
      <c r="AQ40" s="14">
        <v>551</v>
      </c>
      <c r="AR40" s="14">
        <v>94</v>
      </c>
      <c r="AS40" s="9"/>
    </row>
    <row r="41" spans="1:45" x14ac:dyDescent="0.2">
      <c r="A41" s="21"/>
      <c r="B41" s="21"/>
      <c r="C41" s="21"/>
      <c r="D41" s="15" t="s">
        <v>111</v>
      </c>
      <c r="E41" s="15" t="s">
        <v>111</v>
      </c>
      <c r="F41" s="15" t="s">
        <v>111</v>
      </c>
      <c r="G41" s="15" t="s">
        <v>111</v>
      </c>
      <c r="H41" s="15" t="s">
        <v>111</v>
      </c>
      <c r="I41" s="15" t="s">
        <v>111</v>
      </c>
      <c r="J41" s="15" t="s">
        <v>111</v>
      </c>
      <c r="K41" s="15" t="s">
        <v>111</v>
      </c>
      <c r="L41" s="15" t="s">
        <v>111</v>
      </c>
      <c r="M41" s="15" t="s">
        <v>111</v>
      </c>
      <c r="N41" s="15" t="s">
        <v>111</v>
      </c>
      <c r="O41" s="15" t="s">
        <v>111</v>
      </c>
      <c r="P41" s="15" t="s">
        <v>111</v>
      </c>
      <c r="Q41" s="15" t="s">
        <v>111</v>
      </c>
      <c r="R41" s="15" t="s">
        <v>111</v>
      </c>
      <c r="S41" s="15" t="s">
        <v>111</v>
      </c>
      <c r="T41" s="15" t="s">
        <v>111</v>
      </c>
      <c r="U41" s="15" t="s">
        <v>111</v>
      </c>
      <c r="V41" s="15" t="s">
        <v>111</v>
      </c>
      <c r="W41" s="15" t="s">
        <v>111</v>
      </c>
      <c r="X41" s="15" t="s">
        <v>111</v>
      </c>
      <c r="Y41" s="15" t="s">
        <v>111</v>
      </c>
      <c r="Z41" s="15" t="s">
        <v>111</v>
      </c>
      <c r="AA41" s="15" t="s">
        <v>111</v>
      </c>
      <c r="AB41" s="15" t="s">
        <v>111</v>
      </c>
      <c r="AC41" s="15" t="s">
        <v>111</v>
      </c>
      <c r="AD41" s="15" t="s">
        <v>111</v>
      </c>
      <c r="AE41" s="15" t="s">
        <v>111</v>
      </c>
      <c r="AF41" s="15" t="s">
        <v>111</v>
      </c>
      <c r="AG41" s="15" t="s">
        <v>111</v>
      </c>
      <c r="AH41" s="15" t="s">
        <v>111</v>
      </c>
      <c r="AI41" s="15" t="s">
        <v>111</v>
      </c>
      <c r="AJ41" s="15" t="s">
        <v>111</v>
      </c>
      <c r="AK41" s="15" t="s">
        <v>111</v>
      </c>
      <c r="AL41" s="15" t="s">
        <v>111</v>
      </c>
      <c r="AM41" s="15" t="s">
        <v>111</v>
      </c>
      <c r="AN41" s="15" t="s">
        <v>111</v>
      </c>
      <c r="AO41" s="15" t="s">
        <v>111</v>
      </c>
      <c r="AP41" s="15" t="s">
        <v>111</v>
      </c>
      <c r="AQ41" s="15" t="s">
        <v>111</v>
      </c>
      <c r="AR41" s="15" t="s">
        <v>111</v>
      </c>
      <c r="AS41" s="9"/>
    </row>
    <row r="42" spans="1:45" x14ac:dyDescent="0.2">
      <c r="A42" s="23"/>
      <c r="B42" s="20" t="s">
        <v>364</v>
      </c>
      <c r="C42" s="20" t="s">
        <v>346</v>
      </c>
      <c r="D42" s="13">
        <v>0.29736080350889998</v>
      </c>
      <c r="E42" s="13">
        <v>0.26466704755019999</v>
      </c>
      <c r="F42" s="13">
        <v>0.3378981305389</v>
      </c>
      <c r="G42" s="13">
        <v>0.3113302268732</v>
      </c>
      <c r="H42" s="13">
        <v>0.2745002970123</v>
      </c>
      <c r="I42" s="13">
        <v>0.321808049263</v>
      </c>
      <c r="J42" s="13">
        <v>0.3040595867077</v>
      </c>
      <c r="K42" s="13">
        <v>0.25008049693950002</v>
      </c>
      <c r="L42" s="13">
        <v>0.2984401531161</v>
      </c>
      <c r="M42" s="13">
        <v>0.3104644784542</v>
      </c>
      <c r="N42" s="13">
        <v>0.28089165111440001</v>
      </c>
      <c r="O42" s="13">
        <v>0.3062171609789</v>
      </c>
      <c r="P42" s="13">
        <v>0.32172594761079998</v>
      </c>
      <c r="Q42" s="13">
        <v>0.3198036240214</v>
      </c>
      <c r="R42" s="13">
        <v>0.31272290948760001</v>
      </c>
      <c r="S42" s="13">
        <v>0.1775912337085</v>
      </c>
      <c r="T42" s="13">
        <v>0.2883691991174</v>
      </c>
      <c r="U42" s="13">
        <v>0.38321489071499998</v>
      </c>
      <c r="V42" s="13">
        <v>0.38091188782590002</v>
      </c>
      <c r="W42" s="13">
        <v>0.26672651182250001</v>
      </c>
      <c r="X42" s="13">
        <v>0.32386818607079998</v>
      </c>
      <c r="Y42" s="13">
        <v>0.26965828657610003</v>
      </c>
      <c r="Z42" s="13">
        <v>0.28262493372899999</v>
      </c>
      <c r="AA42" s="13">
        <v>0.37680140775819998</v>
      </c>
      <c r="AB42" s="13">
        <v>0.17185240977960001</v>
      </c>
      <c r="AC42" s="13">
        <v>0.36157020791779998</v>
      </c>
      <c r="AD42" s="13">
        <v>0.27014969007419998</v>
      </c>
      <c r="AE42" s="13">
        <v>0.13854169056439999</v>
      </c>
      <c r="AF42" s="13">
        <v>0.2463383451451</v>
      </c>
      <c r="AG42" s="13">
        <v>0.2088034140534</v>
      </c>
      <c r="AH42" s="13">
        <v>0.20109578542920001</v>
      </c>
      <c r="AI42" s="13">
        <v>0.3572572481713</v>
      </c>
      <c r="AJ42" s="13">
        <v>0.3386651710886</v>
      </c>
      <c r="AK42" s="13">
        <v>0.13212020475899999</v>
      </c>
      <c r="AL42" s="13">
        <v>0.27004794542740002</v>
      </c>
      <c r="AM42" s="13">
        <v>0.28318478641330003</v>
      </c>
      <c r="AN42" s="13">
        <v>0.2100780962346</v>
      </c>
      <c r="AO42" s="13">
        <v>0.24268480963239999</v>
      </c>
      <c r="AP42" s="13">
        <v>0.31497631365029999</v>
      </c>
      <c r="AQ42" s="13">
        <v>0.34876521826549989</v>
      </c>
      <c r="AR42" s="13">
        <v>0.26204133912810001</v>
      </c>
      <c r="AS42" s="9"/>
    </row>
    <row r="43" spans="1:45" x14ac:dyDescent="0.2">
      <c r="A43" s="21"/>
      <c r="B43" s="21"/>
      <c r="C43" s="21"/>
      <c r="D43" s="14">
        <v>688</v>
      </c>
      <c r="E43" s="14">
        <v>165</v>
      </c>
      <c r="F43" s="14">
        <v>194</v>
      </c>
      <c r="G43" s="14">
        <v>171</v>
      </c>
      <c r="H43" s="14">
        <v>158</v>
      </c>
      <c r="I43" s="14">
        <v>88</v>
      </c>
      <c r="J43" s="14">
        <v>99</v>
      </c>
      <c r="K43" s="14">
        <v>94</v>
      </c>
      <c r="L43" s="14">
        <v>156</v>
      </c>
      <c r="M43" s="14">
        <v>214</v>
      </c>
      <c r="N43" s="14">
        <v>381</v>
      </c>
      <c r="O43" s="14">
        <v>268</v>
      </c>
      <c r="P43" s="14">
        <v>200</v>
      </c>
      <c r="Q43" s="14">
        <v>75</v>
      </c>
      <c r="R43" s="14">
        <v>93</v>
      </c>
      <c r="S43" s="14">
        <v>59</v>
      </c>
      <c r="T43" s="14">
        <v>71</v>
      </c>
      <c r="U43" s="14">
        <v>41</v>
      </c>
      <c r="V43" s="14">
        <v>98</v>
      </c>
      <c r="W43" s="14">
        <v>152</v>
      </c>
      <c r="X43" s="14">
        <v>217</v>
      </c>
      <c r="Y43" s="14">
        <v>116</v>
      </c>
      <c r="Z43" s="14">
        <v>114</v>
      </c>
      <c r="AA43" s="14">
        <v>58</v>
      </c>
      <c r="AB43" s="14">
        <v>4</v>
      </c>
      <c r="AC43" s="14">
        <v>336</v>
      </c>
      <c r="AD43" s="14">
        <v>69</v>
      </c>
      <c r="AE43" s="14">
        <v>6</v>
      </c>
      <c r="AF43" s="14">
        <v>29</v>
      </c>
      <c r="AG43" s="14">
        <v>43</v>
      </c>
      <c r="AH43" s="14">
        <v>12</v>
      </c>
      <c r="AI43" s="14">
        <v>9</v>
      </c>
      <c r="AJ43" s="14">
        <v>7</v>
      </c>
      <c r="AK43" s="14">
        <v>1</v>
      </c>
      <c r="AL43" s="14">
        <v>169</v>
      </c>
      <c r="AM43" s="14">
        <v>2</v>
      </c>
      <c r="AN43" s="14">
        <v>35</v>
      </c>
      <c r="AO43" s="14">
        <v>133</v>
      </c>
      <c r="AP43" s="14">
        <v>269</v>
      </c>
      <c r="AQ43" s="14">
        <v>195</v>
      </c>
      <c r="AR43" s="14">
        <v>27</v>
      </c>
      <c r="AS43" s="9"/>
    </row>
    <row r="44" spans="1:45" x14ac:dyDescent="0.2">
      <c r="A44" s="21"/>
      <c r="B44" s="21"/>
      <c r="C44" s="21"/>
      <c r="D44" s="15" t="s">
        <v>111</v>
      </c>
      <c r="E44" s="15"/>
      <c r="F44" s="15"/>
      <c r="G44" s="15"/>
      <c r="H44" s="15"/>
      <c r="I44" s="15"/>
      <c r="J44" s="15"/>
      <c r="K44" s="15"/>
      <c r="L44" s="15"/>
      <c r="M44" s="15"/>
      <c r="N44" s="15"/>
      <c r="O44" s="15"/>
      <c r="P44" s="16" t="s">
        <v>217</v>
      </c>
      <c r="Q44" s="16" t="s">
        <v>157</v>
      </c>
      <c r="R44" s="16" t="s">
        <v>157</v>
      </c>
      <c r="S44" s="15"/>
      <c r="T44" s="15"/>
      <c r="U44" s="16" t="s">
        <v>157</v>
      </c>
      <c r="V44" s="16" t="s">
        <v>217</v>
      </c>
      <c r="W44" s="15"/>
      <c r="X44" s="15"/>
      <c r="Y44" s="15"/>
      <c r="Z44" s="15"/>
      <c r="AA44" s="15"/>
      <c r="AB44" s="15"/>
      <c r="AC44" s="15"/>
      <c r="AD44" s="15"/>
      <c r="AE44" s="15"/>
      <c r="AF44" s="15"/>
      <c r="AG44" s="15"/>
      <c r="AH44" s="15"/>
      <c r="AI44" s="15"/>
      <c r="AJ44" s="15"/>
      <c r="AK44" s="15"/>
      <c r="AL44" s="15"/>
      <c r="AM44" s="15"/>
      <c r="AN44" s="15"/>
      <c r="AO44" s="15"/>
      <c r="AP44" s="15"/>
      <c r="AQ44" s="16" t="s">
        <v>365</v>
      </c>
      <c r="AR44" s="15"/>
      <c r="AS44" s="9"/>
    </row>
    <row r="45" spans="1:45" x14ac:dyDescent="0.2">
      <c r="A45" s="23"/>
      <c r="B45" s="23"/>
      <c r="C45" s="20" t="s">
        <v>352</v>
      </c>
      <c r="D45" s="13">
        <v>0.493464072541</v>
      </c>
      <c r="E45" s="13">
        <v>0.44909490159470011</v>
      </c>
      <c r="F45" s="13">
        <v>0.49128546520380001</v>
      </c>
      <c r="G45" s="13">
        <v>0.48363497848730003</v>
      </c>
      <c r="H45" s="13">
        <v>0.54443417174300002</v>
      </c>
      <c r="I45" s="13">
        <v>0.38715869404620001</v>
      </c>
      <c r="J45" s="13">
        <v>0.5067352575456</v>
      </c>
      <c r="K45" s="13">
        <v>0.56761472220410003</v>
      </c>
      <c r="L45" s="13">
        <v>0.54003087630940005</v>
      </c>
      <c r="M45" s="13">
        <v>0.48194186786319998</v>
      </c>
      <c r="N45" s="13">
        <v>0.49445740113390002</v>
      </c>
      <c r="O45" s="13">
        <v>0.50874652643749996</v>
      </c>
      <c r="P45" s="13">
        <v>0.4784131178546</v>
      </c>
      <c r="Q45" s="13">
        <v>0.52378863087939997</v>
      </c>
      <c r="R45" s="13">
        <v>0.39795895873080001</v>
      </c>
      <c r="S45" s="13">
        <v>0.52483491293130002</v>
      </c>
      <c r="T45" s="13">
        <v>0.55272909502650003</v>
      </c>
      <c r="U45" s="13">
        <v>0.5184165608829</v>
      </c>
      <c r="V45" s="13">
        <v>0.45616251567470001</v>
      </c>
      <c r="W45" s="13">
        <v>0.51839540075059998</v>
      </c>
      <c r="X45" s="13">
        <v>0.47214725650939998</v>
      </c>
      <c r="Y45" s="13">
        <v>0.51739593242170001</v>
      </c>
      <c r="Z45" s="13">
        <v>0.53323140694060001</v>
      </c>
      <c r="AA45" s="13">
        <v>0.42040220866529998</v>
      </c>
      <c r="AB45" s="13">
        <v>0.54141462200809998</v>
      </c>
      <c r="AC45" s="13">
        <v>0.49313480178020003</v>
      </c>
      <c r="AD45" s="13">
        <v>0.45219754040700011</v>
      </c>
      <c r="AE45" s="13">
        <v>0.65636631754700003</v>
      </c>
      <c r="AF45" s="13">
        <v>0.52016589904150001</v>
      </c>
      <c r="AG45" s="13">
        <v>0.58292155181729999</v>
      </c>
      <c r="AH45" s="13">
        <v>0.46511137328169999</v>
      </c>
      <c r="AI45" s="13">
        <v>0.33612897081620002</v>
      </c>
      <c r="AJ45" s="13">
        <v>0.58424388622930001</v>
      </c>
      <c r="AK45" s="13">
        <v>0.22227726940369999</v>
      </c>
      <c r="AL45" s="13">
        <v>0.47360797824720002</v>
      </c>
      <c r="AM45" s="13">
        <v>0.2014524260195</v>
      </c>
      <c r="AN45" s="13">
        <v>0.52771576839989998</v>
      </c>
      <c r="AO45" s="13">
        <v>0.48533914287930002</v>
      </c>
      <c r="AP45" s="13">
        <v>0.50844331329280001</v>
      </c>
      <c r="AQ45" s="13">
        <v>0.48918469093380001</v>
      </c>
      <c r="AR45" s="13">
        <v>0.51334633677169994</v>
      </c>
      <c r="AS45" s="9"/>
    </row>
    <row r="46" spans="1:45" x14ac:dyDescent="0.2">
      <c r="A46" s="21"/>
      <c r="B46" s="21"/>
      <c r="C46" s="21"/>
      <c r="D46" s="14">
        <v>1120</v>
      </c>
      <c r="E46" s="14">
        <v>257</v>
      </c>
      <c r="F46" s="14">
        <v>267</v>
      </c>
      <c r="G46" s="14">
        <v>269</v>
      </c>
      <c r="H46" s="14">
        <v>327</v>
      </c>
      <c r="I46" s="14">
        <v>115</v>
      </c>
      <c r="J46" s="14">
        <v>182</v>
      </c>
      <c r="K46" s="14">
        <v>178</v>
      </c>
      <c r="L46" s="14">
        <v>290</v>
      </c>
      <c r="M46" s="14">
        <v>306</v>
      </c>
      <c r="N46" s="14">
        <v>666</v>
      </c>
      <c r="O46" s="14">
        <v>423</v>
      </c>
      <c r="P46" s="14">
        <v>286</v>
      </c>
      <c r="Q46" s="14">
        <v>117</v>
      </c>
      <c r="R46" s="14">
        <v>123</v>
      </c>
      <c r="S46" s="14">
        <v>177</v>
      </c>
      <c r="T46" s="14">
        <v>130</v>
      </c>
      <c r="U46" s="14">
        <v>51</v>
      </c>
      <c r="V46" s="14">
        <v>127</v>
      </c>
      <c r="W46" s="14">
        <v>288</v>
      </c>
      <c r="X46" s="14">
        <v>322</v>
      </c>
      <c r="Y46" s="14">
        <v>180</v>
      </c>
      <c r="Z46" s="14">
        <v>221</v>
      </c>
      <c r="AA46" s="14">
        <v>76</v>
      </c>
      <c r="AB46" s="14">
        <v>11</v>
      </c>
      <c r="AC46" s="14">
        <v>443</v>
      </c>
      <c r="AD46" s="14">
        <v>109</v>
      </c>
      <c r="AE46" s="14">
        <v>32</v>
      </c>
      <c r="AF46" s="14">
        <v>51</v>
      </c>
      <c r="AG46" s="14">
        <v>117</v>
      </c>
      <c r="AH46" s="14">
        <v>32</v>
      </c>
      <c r="AI46" s="14">
        <v>3</v>
      </c>
      <c r="AJ46" s="14">
        <v>19</v>
      </c>
      <c r="AK46" s="14">
        <v>3</v>
      </c>
      <c r="AL46" s="14">
        <v>305</v>
      </c>
      <c r="AM46" s="14">
        <v>1</v>
      </c>
      <c r="AN46" s="14">
        <v>78</v>
      </c>
      <c r="AO46" s="14">
        <v>243</v>
      </c>
      <c r="AP46" s="14">
        <v>459</v>
      </c>
      <c r="AQ46" s="14">
        <v>271</v>
      </c>
      <c r="AR46" s="14">
        <v>45</v>
      </c>
      <c r="AS46" s="9"/>
    </row>
    <row r="47" spans="1:45" x14ac:dyDescent="0.2">
      <c r="A47" s="21"/>
      <c r="B47" s="21"/>
      <c r="C47" s="21"/>
      <c r="D47" s="15" t="s">
        <v>111</v>
      </c>
      <c r="E47" s="15"/>
      <c r="F47" s="15"/>
      <c r="G47" s="15"/>
      <c r="H47" s="16" t="s">
        <v>112</v>
      </c>
      <c r="I47" s="15"/>
      <c r="J47" s="15"/>
      <c r="K47" s="16" t="s">
        <v>112</v>
      </c>
      <c r="L47" s="16" t="s">
        <v>112</v>
      </c>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9"/>
    </row>
    <row r="48" spans="1:45" x14ac:dyDescent="0.2">
      <c r="A48" s="23"/>
      <c r="B48" s="23"/>
      <c r="C48" s="20" t="s">
        <v>353</v>
      </c>
      <c r="D48" s="13">
        <v>0.20917512395009999</v>
      </c>
      <c r="E48" s="13">
        <v>0.28623805085510001</v>
      </c>
      <c r="F48" s="13">
        <v>0.1708164042574</v>
      </c>
      <c r="G48" s="13">
        <v>0.2050347946395</v>
      </c>
      <c r="H48" s="13">
        <v>0.18106553124470001</v>
      </c>
      <c r="I48" s="13">
        <v>0.29103325669079999</v>
      </c>
      <c r="J48" s="13">
        <v>0.18920515574669999</v>
      </c>
      <c r="K48" s="13">
        <v>0.18230478085640001</v>
      </c>
      <c r="L48" s="13">
        <v>0.1615289705745</v>
      </c>
      <c r="M48" s="13">
        <v>0.2075936536827</v>
      </c>
      <c r="N48" s="13">
        <v>0.2246509477517</v>
      </c>
      <c r="O48" s="13">
        <v>0.18503631258360001</v>
      </c>
      <c r="P48" s="13">
        <v>0.19986093453459999</v>
      </c>
      <c r="Q48" s="13">
        <v>0.1564077450992</v>
      </c>
      <c r="R48" s="13">
        <v>0.28931813178159999</v>
      </c>
      <c r="S48" s="13">
        <v>0.2975738533601</v>
      </c>
      <c r="T48" s="13">
        <v>0.1589017058561</v>
      </c>
      <c r="U48" s="13">
        <v>9.8368548402120004E-2</v>
      </c>
      <c r="V48" s="13">
        <v>0.1629255964995</v>
      </c>
      <c r="W48" s="13">
        <v>0.21487808742690001</v>
      </c>
      <c r="X48" s="13">
        <v>0.20398455741980001</v>
      </c>
      <c r="Y48" s="13">
        <v>0.21294578100219999</v>
      </c>
      <c r="Z48" s="13">
        <v>0.1841436593304</v>
      </c>
      <c r="AA48" s="13">
        <v>0.20279638357659999</v>
      </c>
      <c r="AB48" s="13">
        <v>0.28673296821229999</v>
      </c>
      <c r="AC48" s="13">
        <v>0.14529499030199999</v>
      </c>
      <c r="AD48" s="13">
        <v>0.27765276951880002</v>
      </c>
      <c r="AE48" s="13">
        <v>0.2050919918886</v>
      </c>
      <c r="AF48" s="13">
        <v>0.23349575581340001</v>
      </c>
      <c r="AG48" s="13">
        <v>0.20827503412930001</v>
      </c>
      <c r="AH48" s="13">
        <v>0.33379284128899989</v>
      </c>
      <c r="AI48" s="13">
        <v>0.30661378101249998</v>
      </c>
      <c r="AJ48" s="13">
        <v>7.7090942682060001E-2</v>
      </c>
      <c r="AK48" s="13">
        <v>0.64560252583730005</v>
      </c>
      <c r="AL48" s="13">
        <v>0.25634407632540002</v>
      </c>
      <c r="AM48" s="13">
        <v>0.51536278756709997</v>
      </c>
      <c r="AN48" s="13">
        <v>0.26220613536539999</v>
      </c>
      <c r="AO48" s="13">
        <v>0.27197604748819998</v>
      </c>
      <c r="AP48" s="13">
        <v>0.1765803730569</v>
      </c>
      <c r="AQ48" s="13">
        <v>0.16205009080069999</v>
      </c>
      <c r="AR48" s="13">
        <v>0.22461232410019999</v>
      </c>
      <c r="AS48" s="9"/>
    </row>
    <row r="49" spans="1:45" x14ac:dyDescent="0.2">
      <c r="A49" s="21"/>
      <c r="B49" s="21"/>
      <c r="C49" s="21"/>
      <c r="D49" s="14">
        <v>444</v>
      </c>
      <c r="E49" s="14">
        <v>125</v>
      </c>
      <c r="F49" s="14">
        <v>96</v>
      </c>
      <c r="G49" s="14">
        <v>119</v>
      </c>
      <c r="H49" s="14">
        <v>104</v>
      </c>
      <c r="I49" s="14">
        <v>59</v>
      </c>
      <c r="J49" s="14">
        <v>77</v>
      </c>
      <c r="K49" s="14">
        <v>60</v>
      </c>
      <c r="L49" s="14">
        <v>84</v>
      </c>
      <c r="M49" s="14">
        <v>129</v>
      </c>
      <c r="N49" s="14">
        <v>259</v>
      </c>
      <c r="O49" s="14">
        <v>157</v>
      </c>
      <c r="P49" s="14">
        <v>113</v>
      </c>
      <c r="Q49" s="14">
        <v>31</v>
      </c>
      <c r="R49" s="14">
        <v>73</v>
      </c>
      <c r="S49" s="14">
        <v>99</v>
      </c>
      <c r="T49" s="14">
        <v>32</v>
      </c>
      <c r="U49" s="14">
        <v>12</v>
      </c>
      <c r="V49" s="14">
        <v>43</v>
      </c>
      <c r="W49" s="14">
        <v>122</v>
      </c>
      <c r="X49" s="14">
        <v>120</v>
      </c>
      <c r="Y49" s="14">
        <v>72</v>
      </c>
      <c r="Z49" s="14">
        <v>66</v>
      </c>
      <c r="AA49" s="14">
        <v>34</v>
      </c>
      <c r="AB49" s="14">
        <v>8</v>
      </c>
      <c r="AC49" s="14">
        <v>141</v>
      </c>
      <c r="AD49" s="14">
        <v>63</v>
      </c>
      <c r="AE49" s="14">
        <v>11</v>
      </c>
      <c r="AF49" s="14">
        <v>20</v>
      </c>
      <c r="AG49" s="14">
        <v>35</v>
      </c>
      <c r="AH49" s="14">
        <v>12</v>
      </c>
      <c r="AI49" s="14">
        <v>11</v>
      </c>
      <c r="AJ49" s="14">
        <v>2</v>
      </c>
      <c r="AK49" s="14">
        <v>2</v>
      </c>
      <c r="AL49" s="14">
        <v>141</v>
      </c>
      <c r="AM49" s="14">
        <v>3</v>
      </c>
      <c r="AN49" s="14">
        <v>34</v>
      </c>
      <c r="AO49" s="14">
        <v>128</v>
      </c>
      <c r="AP49" s="14">
        <v>150</v>
      </c>
      <c r="AQ49" s="14">
        <v>85</v>
      </c>
      <c r="AR49" s="14">
        <v>22</v>
      </c>
      <c r="AS49" s="9"/>
    </row>
    <row r="50" spans="1:45" x14ac:dyDescent="0.2">
      <c r="A50" s="21"/>
      <c r="B50" s="21"/>
      <c r="C50" s="21"/>
      <c r="D50" s="15" t="s">
        <v>111</v>
      </c>
      <c r="E50" s="16" t="s">
        <v>154</v>
      </c>
      <c r="F50" s="15"/>
      <c r="G50" s="15"/>
      <c r="H50" s="15"/>
      <c r="I50" s="16" t="s">
        <v>157</v>
      </c>
      <c r="J50" s="15"/>
      <c r="K50" s="15"/>
      <c r="L50" s="15"/>
      <c r="M50" s="15"/>
      <c r="N50" s="15"/>
      <c r="O50" s="15"/>
      <c r="P50" s="15"/>
      <c r="Q50" s="15"/>
      <c r="R50" s="16" t="s">
        <v>298</v>
      </c>
      <c r="S50" s="16" t="s">
        <v>366</v>
      </c>
      <c r="T50" s="15"/>
      <c r="U50" s="15"/>
      <c r="V50" s="15"/>
      <c r="W50" s="15"/>
      <c r="X50" s="15"/>
      <c r="Y50" s="15"/>
      <c r="Z50" s="15"/>
      <c r="AA50" s="15"/>
      <c r="AB50" s="15"/>
      <c r="AC50" s="15"/>
      <c r="AD50" s="16" t="s">
        <v>112</v>
      </c>
      <c r="AE50" s="15"/>
      <c r="AF50" s="15"/>
      <c r="AG50" s="15"/>
      <c r="AH50" s="15"/>
      <c r="AI50" s="15"/>
      <c r="AJ50" s="15"/>
      <c r="AK50" s="15"/>
      <c r="AL50" s="16" t="s">
        <v>113</v>
      </c>
      <c r="AM50" s="15"/>
      <c r="AN50" s="15"/>
      <c r="AO50" s="16" t="s">
        <v>123</v>
      </c>
      <c r="AP50" s="15"/>
      <c r="AQ50" s="15"/>
      <c r="AR50" s="15"/>
      <c r="AS50" s="9"/>
    </row>
    <row r="51" spans="1:45" x14ac:dyDescent="0.2">
      <c r="A51" s="23"/>
      <c r="B51" s="23"/>
      <c r="C51" s="20" t="s">
        <v>50</v>
      </c>
      <c r="D51" s="13">
        <v>1</v>
      </c>
      <c r="E51" s="13">
        <v>1</v>
      </c>
      <c r="F51" s="13">
        <v>1</v>
      </c>
      <c r="G51" s="13">
        <v>1</v>
      </c>
      <c r="H51" s="13">
        <v>1</v>
      </c>
      <c r="I51" s="13">
        <v>1</v>
      </c>
      <c r="J51" s="13">
        <v>1</v>
      </c>
      <c r="K51" s="13">
        <v>1</v>
      </c>
      <c r="L51" s="13">
        <v>1</v>
      </c>
      <c r="M51" s="13">
        <v>1</v>
      </c>
      <c r="N51" s="13">
        <v>1</v>
      </c>
      <c r="O51" s="13">
        <v>1</v>
      </c>
      <c r="P51" s="13">
        <v>1</v>
      </c>
      <c r="Q51" s="13">
        <v>1</v>
      </c>
      <c r="R51" s="13">
        <v>1</v>
      </c>
      <c r="S51" s="13">
        <v>1</v>
      </c>
      <c r="T51" s="13">
        <v>1</v>
      </c>
      <c r="U51" s="13">
        <v>1</v>
      </c>
      <c r="V51" s="13">
        <v>1</v>
      </c>
      <c r="W51" s="13">
        <v>1</v>
      </c>
      <c r="X51" s="13">
        <v>1</v>
      </c>
      <c r="Y51" s="13">
        <v>1</v>
      </c>
      <c r="Z51" s="13">
        <v>1</v>
      </c>
      <c r="AA51" s="13">
        <v>1</v>
      </c>
      <c r="AB51" s="13">
        <v>1</v>
      </c>
      <c r="AC51" s="13">
        <v>1</v>
      </c>
      <c r="AD51" s="13">
        <v>1</v>
      </c>
      <c r="AE51" s="13">
        <v>1</v>
      </c>
      <c r="AF51" s="13">
        <v>1</v>
      </c>
      <c r="AG51" s="13">
        <v>1</v>
      </c>
      <c r="AH51" s="13">
        <v>1</v>
      </c>
      <c r="AI51" s="13">
        <v>1</v>
      </c>
      <c r="AJ51" s="13">
        <v>1</v>
      </c>
      <c r="AK51" s="13">
        <v>1</v>
      </c>
      <c r="AL51" s="13">
        <v>1</v>
      </c>
      <c r="AM51" s="13">
        <v>1</v>
      </c>
      <c r="AN51" s="13">
        <v>1</v>
      </c>
      <c r="AO51" s="13">
        <v>1</v>
      </c>
      <c r="AP51" s="13">
        <v>1</v>
      </c>
      <c r="AQ51" s="13">
        <v>1</v>
      </c>
      <c r="AR51" s="13">
        <v>1</v>
      </c>
      <c r="AS51" s="9"/>
    </row>
    <row r="52" spans="1:45" x14ac:dyDescent="0.2">
      <c r="A52" s="21"/>
      <c r="B52" s="21"/>
      <c r="C52" s="21"/>
      <c r="D52" s="14">
        <v>2252</v>
      </c>
      <c r="E52" s="14">
        <v>547</v>
      </c>
      <c r="F52" s="14">
        <v>557</v>
      </c>
      <c r="G52" s="14">
        <v>559</v>
      </c>
      <c r="H52" s="14">
        <v>589</v>
      </c>
      <c r="I52" s="14">
        <v>262</v>
      </c>
      <c r="J52" s="14">
        <v>358</v>
      </c>
      <c r="K52" s="14">
        <v>332</v>
      </c>
      <c r="L52" s="14">
        <v>530</v>
      </c>
      <c r="M52" s="14">
        <v>649</v>
      </c>
      <c r="N52" s="14">
        <v>1306</v>
      </c>
      <c r="O52" s="14">
        <v>848</v>
      </c>
      <c r="P52" s="14">
        <v>599</v>
      </c>
      <c r="Q52" s="14">
        <v>223</v>
      </c>
      <c r="R52" s="14">
        <v>289</v>
      </c>
      <c r="S52" s="14">
        <v>335</v>
      </c>
      <c r="T52" s="14">
        <v>233</v>
      </c>
      <c r="U52" s="14">
        <v>104</v>
      </c>
      <c r="V52" s="14">
        <v>268</v>
      </c>
      <c r="W52" s="14">
        <v>562</v>
      </c>
      <c r="X52" s="14">
        <v>659</v>
      </c>
      <c r="Y52" s="14">
        <v>368</v>
      </c>
      <c r="Z52" s="14">
        <v>401</v>
      </c>
      <c r="AA52" s="14">
        <v>168</v>
      </c>
      <c r="AB52" s="14">
        <v>23</v>
      </c>
      <c r="AC52" s="14">
        <v>920</v>
      </c>
      <c r="AD52" s="14">
        <v>241</v>
      </c>
      <c r="AE52" s="14">
        <v>49</v>
      </c>
      <c r="AF52" s="14">
        <v>100</v>
      </c>
      <c r="AG52" s="14">
        <v>195</v>
      </c>
      <c r="AH52" s="14">
        <v>56</v>
      </c>
      <c r="AI52" s="14">
        <v>23</v>
      </c>
      <c r="AJ52" s="14">
        <v>28</v>
      </c>
      <c r="AK52" s="14">
        <v>6</v>
      </c>
      <c r="AL52" s="14">
        <v>615</v>
      </c>
      <c r="AM52" s="14">
        <v>6</v>
      </c>
      <c r="AN52" s="14">
        <v>147</v>
      </c>
      <c r="AO52" s="14">
        <v>504</v>
      </c>
      <c r="AP52" s="14">
        <v>878</v>
      </c>
      <c r="AQ52" s="14">
        <v>551</v>
      </c>
      <c r="AR52" s="14">
        <v>94</v>
      </c>
      <c r="AS52" s="9"/>
    </row>
    <row r="53" spans="1:45" x14ac:dyDescent="0.2">
      <c r="A53" s="21"/>
      <c r="B53" s="21"/>
      <c r="C53" s="21"/>
      <c r="D53" s="15" t="s">
        <v>111</v>
      </c>
      <c r="E53" s="15" t="s">
        <v>111</v>
      </c>
      <c r="F53" s="15" t="s">
        <v>111</v>
      </c>
      <c r="G53" s="15" t="s">
        <v>111</v>
      </c>
      <c r="H53" s="15" t="s">
        <v>111</v>
      </c>
      <c r="I53" s="15" t="s">
        <v>111</v>
      </c>
      <c r="J53" s="15" t="s">
        <v>111</v>
      </c>
      <c r="K53" s="15" t="s">
        <v>111</v>
      </c>
      <c r="L53" s="15" t="s">
        <v>111</v>
      </c>
      <c r="M53" s="15" t="s">
        <v>111</v>
      </c>
      <c r="N53" s="15" t="s">
        <v>111</v>
      </c>
      <c r="O53" s="15" t="s">
        <v>111</v>
      </c>
      <c r="P53" s="15" t="s">
        <v>111</v>
      </c>
      <c r="Q53" s="15" t="s">
        <v>111</v>
      </c>
      <c r="R53" s="15" t="s">
        <v>111</v>
      </c>
      <c r="S53" s="15" t="s">
        <v>111</v>
      </c>
      <c r="T53" s="15" t="s">
        <v>111</v>
      </c>
      <c r="U53" s="15" t="s">
        <v>111</v>
      </c>
      <c r="V53" s="15" t="s">
        <v>111</v>
      </c>
      <c r="W53" s="15" t="s">
        <v>111</v>
      </c>
      <c r="X53" s="15" t="s">
        <v>111</v>
      </c>
      <c r="Y53" s="15" t="s">
        <v>111</v>
      </c>
      <c r="Z53" s="15" t="s">
        <v>111</v>
      </c>
      <c r="AA53" s="15" t="s">
        <v>111</v>
      </c>
      <c r="AB53" s="15" t="s">
        <v>111</v>
      </c>
      <c r="AC53" s="15" t="s">
        <v>111</v>
      </c>
      <c r="AD53" s="15" t="s">
        <v>111</v>
      </c>
      <c r="AE53" s="15" t="s">
        <v>111</v>
      </c>
      <c r="AF53" s="15" t="s">
        <v>111</v>
      </c>
      <c r="AG53" s="15" t="s">
        <v>111</v>
      </c>
      <c r="AH53" s="15" t="s">
        <v>111</v>
      </c>
      <c r="AI53" s="15" t="s">
        <v>111</v>
      </c>
      <c r="AJ53" s="15" t="s">
        <v>111</v>
      </c>
      <c r="AK53" s="15" t="s">
        <v>111</v>
      </c>
      <c r="AL53" s="15" t="s">
        <v>111</v>
      </c>
      <c r="AM53" s="15" t="s">
        <v>111</v>
      </c>
      <c r="AN53" s="15" t="s">
        <v>111</v>
      </c>
      <c r="AO53" s="15" t="s">
        <v>111</v>
      </c>
      <c r="AP53" s="15" t="s">
        <v>111</v>
      </c>
      <c r="AQ53" s="15" t="s">
        <v>111</v>
      </c>
      <c r="AR53" s="15" t="s">
        <v>111</v>
      </c>
      <c r="AS53" s="9"/>
    </row>
    <row r="54" spans="1:45" x14ac:dyDescent="0.2">
      <c r="A54" s="23"/>
      <c r="B54" s="20" t="s">
        <v>367</v>
      </c>
      <c r="C54" s="20" t="s">
        <v>346</v>
      </c>
      <c r="D54" s="13">
        <v>0.19911315122260001</v>
      </c>
      <c r="E54" s="13">
        <v>0.22426925716759999</v>
      </c>
      <c r="F54" s="13">
        <v>0.1878993660087</v>
      </c>
      <c r="G54" s="13">
        <v>0.18931334975129999</v>
      </c>
      <c r="H54" s="13">
        <v>0.1967210933661</v>
      </c>
      <c r="I54" s="13">
        <v>0.15655096598320001</v>
      </c>
      <c r="J54" s="13">
        <v>0.14642706937809999</v>
      </c>
      <c r="K54" s="13">
        <v>0.24587978913530001</v>
      </c>
      <c r="L54" s="13">
        <v>0.19912558614129999</v>
      </c>
      <c r="M54" s="13">
        <v>0.24237960554650001</v>
      </c>
      <c r="N54" s="13">
        <v>0.2223101040388</v>
      </c>
      <c r="O54" s="13">
        <v>0.1827203922192</v>
      </c>
      <c r="P54" s="13">
        <v>0.37326982466640002</v>
      </c>
      <c r="Q54" s="13">
        <v>0.1810956676171</v>
      </c>
      <c r="R54" s="13">
        <v>0.1445619184992</v>
      </c>
      <c r="S54" s="13">
        <v>0.13696410112929999</v>
      </c>
      <c r="T54" s="13">
        <v>7.661111892269E-2</v>
      </c>
      <c r="U54" s="13">
        <v>0.1409774231947</v>
      </c>
      <c r="V54" s="13">
        <v>0.10245975362860001</v>
      </c>
      <c r="W54" s="13">
        <v>0.34590557771000002</v>
      </c>
      <c r="X54" s="13">
        <v>0.2142593654893</v>
      </c>
      <c r="Y54" s="13">
        <v>0.1324514905634</v>
      </c>
      <c r="Z54" s="13">
        <v>8.4089823682240009E-2</v>
      </c>
      <c r="AA54" s="13">
        <v>9.024247753124999E-2</v>
      </c>
      <c r="AB54" s="13">
        <v>0.2828808625434</v>
      </c>
      <c r="AC54" s="13">
        <v>0.22563204052169999</v>
      </c>
      <c r="AD54" s="13">
        <v>0.2319302454918</v>
      </c>
      <c r="AE54" s="13">
        <v>0.32416933411269999</v>
      </c>
      <c r="AF54" s="13">
        <v>0.28887821753229997</v>
      </c>
      <c r="AG54" s="13">
        <v>0.18961044372620001</v>
      </c>
      <c r="AH54" s="13">
        <v>0.17375036672630001</v>
      </c>
      <c r="AI54" s="13">
        <v>0.1658453407512</v>
      </c>
      <c r="AJ54" s="13">
        <v>7.1566088078519996E-2</v>
      </c>
      <c r="AK54" s="13">
        <v>0</v>
      </c>
      <c r="AL54" s="13">
        <v>0.13598551000209999</v>
      </c>
      <c r="AM54" s="13">
        <v>0.27839660196799998</v>
      </c>
      <c r="AN54" s="13">
        <v>0.22749735874099999</v>
      </c>
      <c r="AO54" s="13">
        <v>0.2258887407821</v>
      </c>
      <c r="AP54" s="13">
        <v>0.19587010419779999</v>
      </c>
      <c r="AQ54" s="13">
        <v>0.19599630926270001</v>
      </c>
      <c r="AR54" s="13">
        <v>0.12073342351870001</v>
      </c>
      <c r="AS54" s="9"/>
    </row>
    <row r="55" spans="1:45" x14ac:dyDescent="0.2">
      <c r="A55" s="21"/>
      <c r="B55" s="21"/>
      <c r="C55" s="21"/>
      <c r="D55" s="14">
        <v>435</v>
      </c>
      <c r="E55" s="14">
        <v>110</v>
      </c>
      <c r="F55" s="14">
        <v>104</v>
      </c>
      <c r="G55" s="14">
        <v>111</v>
      </c>
      <c r="H55" s="14">
        <v>110</v>
      </c>
      <c r="I55" s="14">
        <v>41</v>
      </c>
      <c r="J55" s="14">
        <v>49</v>
      </c>
      <c r="K55" s="14">
        <v>85</v>
      </c>
      <c r="L55" s="14">
        <v>90</v>
      </c>
      <c r="M55" s="14">
        <v>152</v>
      </c>
      <c r="N55" s="14">
        <v>271</v>
      </c>
      <c r="O55" s="14">
        <v>153</v>
      </c>
      <c r="P55" s="14">
        <v>221</v>
      </c>
      <c r="Q55" s="14">
        <v>43</v>
      </c>
      <c r="R55" s="14">
        <v>40</v>
      </c>
      <c r="S55" s="14">
        <v>47</v>
      </c>
      <c r="T55" s="14">
        <v>17</v>
      </c>
      <c r="U55" s="14">
        <v>11</v>
      </c>
      <c r="V55" s="14">
        <v>24</v>
      </c>
      <c r="W55" s="14">
        <v>183</v>
      </c>
      <c r="X55" s="14">
        <v>146</v>
      </c>
      <c r="Y55" s="14">
        <v>47</v>
      </c>
      <c r="Z55" s="14">
        <v>30</v>
      </c>
      <c r="AA55" s="14">
        <v>15</v>
      </c>
      <c r="AB55" s="14">
        <v>6</v>
      </c>
      <c r="AC55" s="14">
        <v>210</v>
      </c>
      <c r="AD55" s="14">
        <v>51</v>
      </c>
      <c r="AE55" s="14">
        <v>17</v>
      </c>
      <c r="AF55" s="14">
        <v>25</v>
      </c>
      <c r="AG55" s="14">
        <v>34</v>
      </c>
      <c r="AH55" s="14">
        <v>7</v>
      </c>
      <c r="AI55" s="14">
        <v>3</v>
      </c>
      <c r="AJ55" s="14">
        <v>2</v>
      </c>
      <c r="AK55" s="14">
        <v>0</v>
      </c>
      <c r="AL55" s="14">
        <v>81</v>
      </c>
      <c r="AM55" s="14">
        <v>2</v>
      </c>
      <c r="AN55" s="14">
        <v>31</v>
      </c>
      <c r="AO55" s="14">
        <v>119</v>
      </c>
      <c r="AP55" s="14">
        <v>167</v>
      </c>
      <c r="AQ55" s="14">
        <v>96</v>
      </c>
      <c r="AR55" s="14">
        <v>13</v>
      </c>
      <c r="AS55" s="9"/>
    </row>
    <row r="56" spans="1:45" x14ac:dyDescent="0.2">
      <c r="A56" s="21"/>
      <c r="B56" s="21"/>
      <c r="C56" s="21"/>
      <c r="D56" s="15" t="s">
        <v>111</v>
      </c>
      <c r="E56" s="15"/>
      <c r="F56" s="15"/>
      <c r="G56" s="15"/>
      <c r="H56" s="15"/>
      <c r="I56" s="15"/>
      <c r="J56" s="15"/>
      <c r="K56" s="16" t="s">
        <v>138</v>
      </c>
      <c r="L56" s="15"/>
      <c r="M56" s="16" t="s">
        <v>138</v>
      </c>
      <c r="N56" s="15"/>
      <c r="O56" s="15"/>
      <c r="P56" s="16" t="s">
        <v>368</v>
      </c>
      <c r="Q56" s="15"/>
      <c r="R56" s="15"/>
      <c r="S56" s="15"/>
      <c r="T56" s="15"/>
      <c r="U56" s="15"/>
      <c r="V56" s="15"/>
      <c r="W56" s="16" t="s">
        <v>236</v>
      </c>
      <c r="X56" s="16" t="s">
        <v>185</v>
      </c>
      <c r="Y56" s="15"/>
      <c r="Z56" s="15"/>
      <c r="AA56" s="15"/>
      <c r="AB56" s="15"/>
      <c r="AC56" s="16" t="s">
        <v>122</v>
      </c>
      <c r="AD56" s="15"/>
      <c r="AE56" s="16" t="s">
        <v>122</v>
      </c>
      <c r="AF56" s="15"/>
      <c r="AG56" s="15"/>
      <c r="AH56" s="15"/>
      <c r="AI56" s="15"/>
      <c r="AJ56" s="15"/>
      <c r="AK56" s="15"/>
      <c r="AL56" s="15"/>
      <c r="AM56" s="15"/>
      <c r="AN56" s="15"/>
      <c r="AO56" s="15"/>
      <c r="AP56" s="15"/>
      <c r="AQ56" s="15"/>
      <c r="AR56" s="15"/>
      <c r="AS56" s="9"/>
    </row>
    <row r="57" spans="1:45" x14ac:dyDescent="0.2">
      <c r="A57" s="23"/>
      <c r="B57" s="23"/>
      <c r="C57" s="20" t="s">
        <v>352</v>
      </c>
      <c r="D57" s="13">
        <v>0.4118879225355</v>
      </c>
      <c r="E57" s="13">
        <v>0.43706982098500002</v>
      </c>
      <c r="F57" s="13">
        <v>0.36384549419669998</v>
      </c>
      <c r="G57" s="13">
        <v>0.43146411754280001</v>
      </c>
      <c r="H57" s="13">
        <v>0.4166482284429</v>
      </c>
      <c r="I57" s="13">
        <v>0.40285182290220001</v>
      </c>
      <c r="J57" s="13">
        <v>0.39195997073799999</v>
      </c>
      <c r="K57" s="13">
        <v>0.4113567381539</v>
      </c>
      <c r="L57" s="13">
        <v>0.39913516027610002</v>
      </c>
      <c r="M57" s="13">
        <v>0.41467848238159999</v>
      </c>
      <c r="N57" s="13">
        <v>0.42723837881179999</v>
      </c>
      <c r="O57" s="13">
        <v>0.39133118925679999</v>
      </c>
      <c r="P57" s="13">
        <v>0.48788061102629998</v>
      </c>
      <c r="Q57" s="13">
        <v>0.61628817167859995</v>
      </c>
      <c r="R57" s="13">
        <v>0.65474244856100006</v>
      </c>
      <c r="S57" s="13">
        <v>0.34292638259989999</v>
      </c>
      <c r="T57" s="13">
        <v>0.122310602325</v>
      </c>
      <c r="U57" s="13">
        <v>0.23892333609700001</v>
      </c>
      <c r="V57" s="13">
        <v>0.1125827244791</v>
      </c>
      <c r="W57" s="13">
        <v>0.49914838642929998</v>
      </c>
      <c r="X57" s="13">
        <v>0.58173279855009996</v>
      </c>
      <c r="Y57" s="13">
        <v>0.34779004764310001</v>
      </c>
      <c r="Z57" s="13">
        <v>0.18317013324340001</v>
      </c>
      <c r="AA57" s="13">
        <v>6.9607573959200003E-2</v>
      </c>
      <c r="AB57" s="13">
        <v>0.28940446119840002</v>
      </c>
      <c r="AC57" s="13">
        <v>0.51689689471540001</v>
      </c>
      <c r="AD57" s="13">
        <v>0.46691874748470003</v>
      </c>
      <c r="AE57" s="13">
        <v>0.29688461141459999</v>
      </c>
      <c r="AF57" s="13">
        <v>0.4294975838506</v>
      </c>
      <c r="AG57" s="13">
        <v>0.41689145542549999</v>
      </c>
      <c r="AH57" s="13">
        <v>0.2408792700479</v>
      </c>
      <c r="AI57" s="13">
        <v>0.1987512827822</v>
      </c>
      <c r="AJ57" s="13">
        <v>0.1930620601577</v>
      </c>
      <c r="AK57" s="13">
        <v>0.55432542756960002</v>
      </c>
      <c r="AL57" s="13">
        <v>0.27750373734650002</v>
      </c>
      <c r="AM57" s="13">
        <v>0.46183111625239998</v>
      </c>
      <c r="AN57" s="13">
        <v>0.29827027571760001</v>
      </c>
      <c r="AO57" s="13">
        <v>0.43853441090200002</v>
      </c>
      <c r="AP57" s="13">
        <v>0.38670336254920001</v>
      </c>
      <c r="AQ57" s="13">
        <v>0.41061762068110003</v>
      </c>
      <c r="AR57" s="13">
        <v>0.56799407104779998</v>
      </c>
      <c r="AS57" s="9"/>
    </row>
    <row r="58" spans="1:45" x14ac:dyDescent="0.2">
      <c r="A58" s="21"/>
      <c r="B58" s="21"/>
      <c r="C58" s="21"/>
      <c r="D58" s="14">
        <v>916</v>
      </c>
      <c r="E58" s="14">
        <v>241</v>
      </c>
      <c r="F58" s="14">
        <v>208</v>
      </c>
      <c r="G58" s="14">
        <v>244</v>
      </c>
      <c r="H58" s="14">
        <v>223</v>
      </c>
      <c r="I58" s="14">
        <v>95</v>
      </c>
      <c r="J58" s="14">
        <v>130</v>
      </c>
      <c r="K58" s="14">
        <v>138</v>
      </c>
      <c r="L58" s="14">
        <v>214</v>
      </c>
      <c r="M58" s="14">
        <v>277</v>
      </c>
      <c r="N58" s="14">
        <v>552</v>
      </c>
      <c r="O58" s="14">
        <v>319</v>
      </c>
      <c r="P58" s="14">
        <v>302</v>
      </c>
      <c r="Q58" s="14">
        <v>130</v>
      </c>
      <c r="R58" s="14">
        <v>197</v>
      </c>
      <c r="S58" s="14">
        <v>116</v>
      </c>
      <c r="T58" s="14">
        <v>28</v>
      </c>
      <c r="U58" s="14">
        <v>25</v>
      </c>
      <c r="V58" s="14">
        <v>24</v>
      </c>
      <c r="W58" s="14">
        <v>292</v>
      </c>
      <c r="X58" s="14">
        <v>379</v>
      </c>
      <c r="Y58" s="14">
        <v>129</v>
      </c>
      <c r="Z58" s="14">
        <v>62</v>
      </c>
      <c r="AA58" s="14">
        <v>11</v>
      </c>
      <c r="AB58" s="14">
        <v>7</v>
      </c>
      <c r="AC58" s="14">
        <v>472</v>
      </c>
      <c r="AD58" s="14">
        <v>112</v>
      </c>
      <c r="AE58" s="14">
        <v>13</v>
      </c>
      <c r="AF58" s="14">
        <v>44</v>
      </c>
      <c r="AG58" s="14">
        <v>76</v>
      </c>
      <c r="AH58" s="14">
        <v>15</v>
      </c>
      <c r="AI58" s="14">
        <v>8</v>
      </c>
      <c r="AJ58" s="14">
        <v>3</v>
      </c>
      <c r="AK58" s="14">
        <v>2</v>
      </c>
      <c r="AL58" s="14">
        <v>167</v>
      </c>
      <c r="AM58" s="14">
        <v>3</v>
      </c>
      <c r="AN58" s="14">
        <v>48</v>
      </c>
      <c r="AO58" s="14">
        <v>216</v>
      </c>
      <c r="AP58" s="14">
        <v>331</v>
      </c>
      <c r="AQ58" s="14">
        <v>229</v>
      </c>
      <c r="AR58" s="14">
        <v>50</v>
      </c>
      <c r="AS58" s="9"/>
    </row>
    <row r="59" spans="1:45" x14ac:dyDescent="0.2">
      <c r="A59" s="21"/>
      <c r="B59" s="21"/>
      <c r="C59" s="21"/>
      <c r="D59" s="15" t="s">
        <v>111</v>
      </c>
      <c r="E59" s="15"/>
      <c r="F59" s="15"/>
      <c r="G59" s="15"/>
      <c r="H59" s="15"/>
      <c r="I59" s="15"/>
      <c r="J59" s="15"/>
      <c r="K59" s="15"/>
      <c r="L59" s="15"/>
      <c r="M59" s="15"/>
      <c r="N59" s="15"/>
      <c r="O59" s="15"/>
      <c r="P59" s="16" t="s">
        <v>237</v>
      </c>
      <c r="Q59" s="16" t="s">
        <v>116</v>
      </c>
      <c r="R59" s="16" t="s">
        <v>238</v>
      </c>
      <c r="S59" s="16" t="s">
        <v>239</v>
      </c>
      <c r="T59" s="15"/>
      <c r="U59" s="15"/>
      <c r="V59" s="15"/>
      <c r="W59" s="16" t="s">
        <v>240</v>
      </c>
      <c r="X59" s="16" t="s">
        <v>184</v>
      </c>
      <c r="Y59" s="16" t="s">
        <v>120</v>
      </c>
      <c r="Z59" s="15"/>
      <c r="AA59" s="15"/>
      <c r="AB59" s="16" t="s">
        <v>144</v>
      </c>
      <c r="AC59" s="16" t="s">
        <v>357</v>
      </c>
      <c r="AD59" s="16" t="s">
        <v>121</v>
      </c>
      <c r="AE59" s="15"/>
      <c r="AF59" s="15"/>
      <c r="AG59" s="15"/>
      <c r="AH59" s="15"/>
      <c r="AI59" s="15"/>
      <c r="AJ59" s="15"/>
      <c r="AK59" s="15"/>
      <c r="AL59" s="15"/>
      <c r="AM59" s="15"/>
      <c r="AN59" s="15"/>
      <c r="AO59" s="15"/>
      <c r="AP59" s="15"/>
      <c r="AQ59" s="15"/>
      <c r="AR59" s="16" t="s">
        <v>138</v>
      </c>
      <c r="AS59" s="9"/>
    </row>
    <row r="60" spans="1:45" x14ac:dyDescent="0.2">
      <c r="A60" s="23"/>
      <c r="B60" s="23"/>
      <c r="C60" s="20" t="s">
        <v>353</v>
      </c>
      <c r="D60" s="13">
        <v>0.38899892624190002</v>
      </c>
      <c r="E60" s="13">
        <v>0.33866092184739999</v>
      </c>
      <c r="F60" s="13">
        <v>0.44825513979460002</v>
      </c>
      <c r="G60" s="13">
        <v>0.37922253270590001</v>
      </c>
      <c r="H60" s="13">
        <v>0.386630678191</v>
      </c>
      <c r="I60" s="13">
        <v>0.44059721111459998</v>
      </c>
      <c r="J60" s="13">
        <v>0.4616129598839</v>
      </c>
      <c r="K60" s="13">
        <v>0.34276347271090002</v>
      </c>
      <c r="L60" s="13">
        <v>0.40173925358259999</v>
      </c>
      <c r="M60" s="13">
        <v>0.34294191207190011</v>
      </c>
      <c r="N60" s="13">
        <v>0.35045151714950001</v>
      </c>
      <c r="O60" s="13">
        <v>0.42594841852400001</v>
      </c>
      <c r="P60" s="13">
        <v>0.1388495643073</v>
      </c>
      <c r="Q60" s="13">
        <v>0.2026161607043</v>
      </c>
      <c r="R60" s="13">
        <v>0.2006956329398</v>
      </c>
      <c r="S60" s="13">
        <v>0.52010951627079993</v>
      </c>
      <c r="T60" s="13">
        <v>0.80107827875240001</v>
      </c>
      <c r="U60" s="13">
        <v>0.62009924070840006</v>
      </c>
      <c r="V60" s="13">
        <v>0.78495752189230006</v>
      </c>
      <c r="W60" s="13">
        <v>0.15494603586069999</v>
      </c>
      <c r="X60" s="13">
        <v>0.20400783596069999</v>
      </c>
      <c r="Y60" s="13">
        <v>0.51975846179359997</v>
      </c>
      <c r="Z60" s="13">
        <v>0.73274004307439999</v>
      </c>
      <c r="AA60" s="13">
        <v>0.8401499485095999</v>
      </c>
      <c r="AB60" s="13">
        <v>0.42771467625819998</v>
      </c>
      <c r="AC60" s="13">
        <v>0.25747106476289999</v>
      </c>
      <c r="AD60" s="13">
        <v>0.30115100702350001</v>
      </c>
      <c r="AE60" s="13">
        <v>0.37894605447270002</v>
      </c>
      <c r="AF60" s="13">
        <v>0.28162419861709997</v>
      </c>
      <c r="AG60" s="13">
        <v>0.39349810084829989</v>
      </c>
      <c r="AH60" s="13">
        <v>0.58537036322580005</v>
      </c>
      <c r="AI60" s="13">
        <v>0.63540337646659995</v>
      </c>
      <c r="AJ60" s="13">
        <v>0.73537185176380004</v>
      </c>
      <c r="AK60" s="13">
        <v>0.44567457243039998</v>
      </c>
      <c r="AL60" s="13">
        <v>0.58651075265139996</v>
      </c>
      <c r="AM60" s="13">
        <v>0.25977228177959999</v>
      </c>
      <c r="AN60" s="13">
        <v>0.47423236554140002</v>
      </c>
      <c r="AO60" s="13">
        <v>0.33557684831590001</v>
      </c>
      <c r="AP60" s="13">
        <v>0.417426533253</v>
      </c>
      <c r="AQ60" s="13">
        <v>0.39338607005620002</v>
      </c>
      <c r="AR60" s="13">
        <v>0.31127250543349999</v>
      </c>
      <c r="AS60" s="9"/>
    </row>
    <row r="61" spans="1:45" x14ac:dyDescent="0.2">
      <c r="A61" s="21"/>
      <c r="B61" s="21"/>
      <c r="C61" s="21"/>
      <c r="D61" s="14">
        <v>913</v>
      </c>
      <c r="E61" s="14">
        <v>199</v>
      </c>
      <c r="F61" s="14">
        <v>246</v>
      </c>
      <c r="G61" s="14">
        <v>212</v>
      </c>
      <c r="H61" s="14">
        <v>256</v>
      </c>
      <c r="I61" s="14">
        <v>126</v>
      </c>
      <c r="J61" s="14">
        <v>180</v>
      </c>
      <c r="K61" s="14">
        <v>110</v>
      </c>
      <c r="L61" s="14">
        <v>226</v>
      </c>
      <c r="M61" s="14">
        <v>226</v>
      </c>
      <c r="N61" s="14">
        <v>488</v>
      </c>
      <c r="O61" s="14">
        <v>382</v>
      </c>
      <c r="P61" s="14">
        <v>81</v>
      </c>
      <c r="Q61" s="14">
        <v>50</v>
      </c>
      <c r="R61" s="14">
        <v>53</v>
      </c>
      <c r="S61" s="14">
        <v>175</v>
      </c>
      <c r="T61" s="14">
        <v>191</v>
      </c>
      <c r="U61" s="14">
        <v>67</v>
      </c>
      <c r="V61" s="14">
        <v>220</v>
      </c>
      <c r="W61" s="14">
        <v>92</v>
      </c>
      <c r="X61" s="14">
        <v>136</v>
      </c>
      <c r="Y61" s="14">
        <v>196</v>
      </c>
      <c r="Z61" s="14">
        <v>309</v>
      </c>
      <c r="AA61" s="14">
        <v>142</v>
      </c>
      <c r="AB61" s="14">
        <v>10</v>
      </c>
      <c r="AC61" s="14">
        <v>244</v>
      </c>
      <c r="AD61" s="14">
        <v>78</v>
      </c>
      <c r="AE61" s="14">
        <v>19</v>
      </c>
      <c r="AF61" s="14">
        <v>32</v>
      </c>
      <c r="AG61" s="14">
        <v>86</v>
      </c>
      <c r="AH61" s="14">
        <v>34</v>
      </c>
      <c r="AI61" s="14">
        <v>12</v>
      </c>
      <c r="AJ61" s="14">
        <v>23</v>
      </c>
      <c r="AK61" s="14">
        <v>4</v>
      </c>
      <c r="AL61" s="14">
        <v>370</v>
      </c>
      <c r="AM61" s="14">
        <v>1</v>
      </c>
      <c r="AN61" s="14">
        <v>68</v>
      </c>
      <c r="AO61" s="14">
        <v>173</v>
      </c>
      <c r="AP61" s="14">
        <v>386</v>
      </c>
      <c r="AQ61" s="14">
        <v>227</v>
      </c>
      <c r="AR61" s="14">
        <v>31</v>
      </c>
      <c r="AS61" s="9"/>
    </row>
    <row r="62" spans="1:45" x14ac:dyDescent="0.2">
      <c r="A62" s="21"/>
      <c r="B62" s="21"/>
      <c r="C62" s="21"/>
      <c r="D62" s="15" t="s">
        <v>111</v>
      </c>
      <c r="E62" s="15"/>
      <c r="F62" s="16" t="s">
        <v>112</v>
      </c>
      <c r="G62" s="15"/>
      <c r="H62" s="15"/>
      <c r="I62" s="15"/>
      <c r="J62" s="16" t="s">
        <v>144</v>
      </c>
      <c r="K62" s="15"/>
      <c r="L62" s="15"/>
      <c r="M62" s="15"/>
      <c r="N62" s="15"/>
      <c r="O62" s="16" t="s">
        <v>112</v>
      </c>
      <c r="P62" s="15"/>
      <c r="Q62" s="15"/>
      <c r="R62" s="15"/>
      <c r="S62" s="16" t="s">
        <v>126</v>
      </c>
      <c r="T62" s="16" t="s">
        <v>127</v>
      </c>
      <c r="U62" s="16" t="s">
        <v>126</v>
      </c>
      <c r="V62" s="16" t="s">
        <v>127</v>
      </c>
      <c r="W62" s="15"/>
      <c r="X62" s="15"/>
      <c r="Y62" s="16" t="s">
        <v>129</v>
      </c>
      <c r="Z62" s="16" t="s">
        <v>126</v>
      </c>
      <c r="AA62" s="16" t="s">
        <v>246</v>
      </c>
      <c r="AB62" s="16" t="s">
        <v>112</v>
      </c>
      <c r="AC62" s="15"/>
      <c r="AD62" s="15"/>
      <c r="AE62" s="15"/>
      <c r="AF62" s="15"/>
      <c r="AG62" s="15"/>
      <c r="AH62" s="16" t="s">
        <v>130</v>
      </c>
      <c r="AI62" s="16" t="s">
        <v>112</v>
      </c>
      <c r="AJ62" s="16" t="s">
        <v>202</v>
      </c>
      <c r="AK62" s="15"/>
      <c r="AL62" s="16" t="s">
        <v>164</v>
      </c>
      <c r="AM62" s="15"/>
      <c r="AN62" s="15"/>
      <c r="AO62" s="15"/>
      <c r="AP62" s="15"/>
      <c r="AQ62" s="15"/>
      <c r="AR62" s="15"/>
      <c r="AS62" s="9"/>
    </row>
    <row r="63" spans="1:45" x14ac:dyDescent="0.2">
      <c r="A63" s="23"/>
      <c r="B63" s="23"/>
      <c r="C63" s="20" t="s">
        <v>50</v>
      </c>
      <c r="D63" s="13">
        <v>1</v>
      </c>
      <c r="E63" s="13">
        <v>1</v>
      </c>
      <c r="F63" s="13">
        <v>1</v>
      </c>
      <c r="G63" s="13">
        <v>1</v>
      </c>
      <c r="H63" s="13">
        <v>1</v>
      </c>
      <c r="I63" s="13">
        <v>1</v>
      </c>
      <c r="J63" s="13">
        <v>1</v>
      </c>
      <c r="K63" s="13">
        <v>1</v>
      </c>
      <c r="L63" s="13">
        <v>1</v>
      </c>
      <c r="M63" s="13">
        <v>1</v>
      </c>
      <c r="N63" s="13">
        <v>1</v>
      </c>
      <c r="O63" s="13">
        <v>1</v>
      </c>
      <c r="P63" s="13">
        <v>1</v>
      </c>
      <c r="Q63" s="13">
        <v>1</v>
      </c>
      <c r="R63" s="13">
        <v>1</v>
      </c>
      <c r="S63" s="13">
        <v>1</v>
      </c>
      <c r="T63" s="13">
        <v>1</v>
      </c>
      <c r="U63" s="13">
        <v>1</v>
      </c>
      <c r="V63" s="13">
        <v>1</v>
      </c>
      <c r="W63" s="13">
        <v>1</v>
      </c>
      <c r="X63" s="13">
        <v>1</v>
      </c>
      <c r="Y63" s="13">
        <v>1</v>
      </c>
      <c r="Z63" s="13">
        <v>1</v>
      </c>
      <c r="AA63" s="13">
        <v>1</v>
      </c>
      <c r="AB63" s="13">
        <v>1</v>
      </c>
      <c r="AC63" s="13">
        <v>1</v>
      </c>
      <c r="AD63" s="13">
        <v>1</v>
      </c>
      <c r="AE63" s="13">
        <v>1</v>
      </c>
      <c r="AF63" s="13">
        <v>1</v>
      </c>
      <c r="AG63" s="13">
        <v>1</v>
      </c>
      <c r="AH63" s="13">
        <v>1</v>
      </c>
      <c r="AI63" s="13">
        <v>1</v>
      </c>
      <c r="AJ63" s="13">
        <v>1</v>
      </c>
      <c r="AK63" s="13">
        <v>1</v>
      </c>
      <c r="AL63" s="13">
        <v>1</v>
      </c>
      <c r="AM63" s="13">
        <v>1</v>
      </c>
      <c r="AN63" s="13">
        <v>1</v>
      </c>
      <c r="AO63" s="13">
        <v>1</v>
      </c>
      <c r="AP63" s="13">
        <v>1</v>
      </c>
      <c r="AQ63" s="13">
        <v>1</v>
      </c>
      <c r="AR63" s="13">
        <v>1</v>
      </c>
      <c r="AS63" s="9"/>
    </row>
    <row r="64" spans="1:45" x14ac:dyDescent="0.2">
      <c r="A64" s="21"/>
      <c r="B64" s="21"/>
      <c r="C64" s="21"/>
      <c r="D64" s="14">
        <v>2264</v>
      </c>
      <c r="E64" s="14">
        <v>550</v>
      </c>
      <c r="F64" s="14">
        <v>558</v>
      </c>
      <c r="G64" s="14">
        <v>567</v>
      </c>
      <c r="H64" s="14">
        <v>589</v>
      </c>
      <c r="I64" s="14">
        <v>262</v>
      </c>
      <c r="J64" s="14">
        <v>359</v>
      </c>
      <c r="K64" s="14">
        <v>333</v>
      </c>
      <c r="L64" s="14">
        <v>530</v>
      </c>
      <c r="M64" s="14">
        <v>655</v>
      </c>
      <c r="N64" s="14">
        <v>1311</v>
      </c>
      <c r="O64" s="14">
        <v>854</v>
      </c>
      <c r="P64" s="14">
        <v>604</v>
      </c>
      <c r="Q64" s="14">
        <v>223</v>
      </c>
      <c r="R64" s="14">
        <v>290</v>
      </c>
      <c r="S64" s="14">
        <v>338</v>
      </c>
      <c r="T64" s="14">
        <v>236</v>
      </c>
      <c r="U64" s="14">
        <v>103</v>
      </c>
      <c r="V64" s="14">
        <v>268</v>
      </c>
      <c r="W64" s="14">
        <v>567</v>
      </c>
      <c r="X64" s="14">
        <v>661</v>
      </c>
      <c r="Y64" s="14">
        <v>372</v>
      </c>
      <c r="Z64" s="14">
        <v>401</v>
      </c>
      <c r="AA64" s="14">
        <v>168</v>
      </c>
      <c r="AB64" s="14">
        <v>23</v>
      </c>
      <c r="AC64" s="14">
        <v>926</v>
      </c>
      <c r="AD64" s="14">
        <v>241</v>
      </c>
      <c r="AE64" s="14">
        <v>49</v>
      </c>
      <c r="AF64" s="14">
        <v>101</v>
      </c>
      <c r="AG64" s="14">
        <v>196</v>
      </c>
      <c r="AH64" s="14">
        <v>56</v>
      </c>
      <c r="AI64" s="14">
        <v>23</v>
      </c>
      <c r="AJ64" s="14">
        <v>28</v>
      </c>
      <c r="AK64" s="14">
        <v>6</v>
      </c>
      <c r="AL64" s="14">
        <v>618</v>
      </c>
      <c r="AM64" s="14">
        <v>6</v>
      </c>
      <c r="AN64" s="14">
        <v>147</v>
      </c>
      <c r="AO64" s="14">
        <v>508</v>
      </c>
      <c r="AP64" s="14">
        <v>884</v>
      </c>
      <c r="AQ64" s="14">
        <v>552</v>
      </c>
      <c r="AR64" s="14">
        <v>94</v>
      </c>
      <c r="AS64" s="9"/>
    </row>
    <row r="65" spans="1:45" x14ac:dyDescent="0.2">
      <c r="A65" s="21"/>
      <c r="B65" s="21"/>
      <c r="C65" s="21"/>
      <c r="D65" s="15" t="s">
        <v>111</v>
      </c>
      <c r="E65" s="15" t="s">
        <v>111</v>
      </c>
      <c r="F65" s="15" t="s">
        <v>111</v>
      </c>
      <c r="G65" s="15" t="s">
        <v>111</v>
      </c>
      <c r="H65" s="15" t="s">
        <v>111</v>
      </c>
      <c r="I65" s="15" t="s">
        <v>111</v>
      </c>
      <c r="J65" s="15" t="s">
        <v>111</v>
      </c>
      <c r="K65" s="15" t="s">
        <v>111</v>
      </c>
      <c r="L65" s="15" t="s">
        <v>111</v>
      </c>
      <c r="M65" s="15" t="s">
        <v>111</v>
      </c>
      <c r="N65" s="15" t="s">
        <v>111</v>
      </c>
      <c r="O65" s="15" t="s">
        <v>111</v>
      </c>
      <c r="P65" s="15" t="s">
        <v>111</v>
      </c>
      <c r="Q65" s="15" t="s">
        <v>111</v>
      </c>
      <c r="R65" s="15" t="s">
        <v>111</v>
      </c>
      <c r="S65" s="15" t="s">
        <v>111</v>
      </c>
      <c r="T65" s="15" t="s">
        <v>111</v>
      </c>
      <c r="U65" s="15" t="s">
        <v>111</v>
      </c>
      <c r="V65" s="15" t="s">
        <v>111</v>
      </c>
      <c r="W65" s="15" t="s">
        <v>111</v>
      </c>
      <c r="X65" s="15" t="s">
        <v>111</v>
      </c>
      <c r="Y65" s="15" t="s">
        <v>111</v>
      </c>
      <c r="Z65" s="15" t="s">
        <v>111</v>
      </c>
      <c r="AA65" s="15" t="s">
        <v>111</v>
      </c>
      <c r="AB65" s="15" t="s">
        <v>111</v>
      </c>
      <c r="AC65" s="15" t="s">
        <v>111</v>
      </c>
      <c r="AD65" s="15" t="s">
        <v>111</v>
      </c>
      <c r="AE65" s="15" t="s">
        <v>111</v>
      </c>
      <c r="AF65" s="15" t="s">
        <v>111</v>
      </c>
      <c r="AG65" s="15" t="s">
        <v>111</v>
      </c>
      <c r="AH65" s="15" t="s">
        <v>111</v>
      </c>
      <c r="AI65" s="15" t="s">
        <v>111</v>
      </c>
      <c r="AJ65" s="15" t="s">
        <v>111</v>
      </c>
      <c r="AK65" s="15" t="s">
        <v>111</v>
      </c>
      <c r="AL65" s="15" t="s">
        <v>111</v>
      </c>
      <c r="AM65" s="15" t="s">
        <v>111</v>
      </c>
      <c r="AN65" s="15" t="s">
        <v>111</v>
      </c>
      <c r="AO65" s="15" t="s">
        <v>111</v>
      </c>
      <c r="AP65" s="15" t="s">
        <v>111</v>
      </c>
      <c r="AQ65" s="15" t="s">
        <v>111</v>
      </c>
      <c r="AR65" s="15" t="s">
        <v>111</v>
      </c>
      <c r="AS65" s="9"/>
    </row>
    <row r="66" spans="1:45" x14ac:dyDescent="0.2">
      <c r="A66" s="23"/>
      <c r="B66" s="20" t="s">
        <v>369</v>
      </c>
      <c r="C66" s="20" t="s">
        <v>346</v>
      </c>
      <c r="D66" s="13">
        <v>0.2040692519617</v>
      </c>
      <c r="E66" s="13">
        <v>0.1798442278371</v>
      </c>
      <c r="F66" s="13">
        <v>0.2044932843834</v>
      </c>
      <c r="G66" s="13">
        <v>0.2084784930975</v>
      </c>
      <c r="H66" s="13">
        <v>0.22117027569120001</v>
      </c>
      <c r="I66" s="13">
        <v>0.2437379492765</v>
      </c>
      <c r="J66" s="13">
        <v>0.21822123504739999</v>
      </c>
      <c r="K66" s="13">
        <v>0.1805235710533</v>
      </c>
      <c r="L66" s="13">
        <v>0.2006901044669</v>
      </c>
      <c r="M66" s="13">
        <v>0.20217011384270001</v>
      </c>
      <c r="N66" s="13">
        <v>0.18150130902969999</v>
      </c>
      <c r="O66" s="13">
        <v>0.23142737989350001</v>
      </c>
      <c r="P66" s="13">
        <v>0.13109543192750001</v>
      </c>
      <c r="Q66" s="13">
        <v>0.1176767753367</v>
      </c>
      <c r="R66" s="13">
        <v>9.070885537529999E-2</v>
      </c>
      <c r="S66" s="13">
        <v>0.20538865637830001</v>
      </c>
      <c r="T66" s="13">
        <v>0.2723745496312</v>
      </c>
      <c r="U66" s="13">
        <v>0.23701267482210001</v>
      </c>
      <c r="V66" s="13">
        <v>0.52884770965399996</v>
      </c>
      <c r="W66" s="13">
        <v>9.4045135350599995E-2</v>
      </c>
      <c r="X66" s="13">
        <v>0.14053928870769999</v>
      </c>
      <c r="Y66" s="13">
        <v>0.23880261915859999</v>
      </c>
      <c r="Z66" s="13">
        <v>0.35698214541250001</v>
      </c>
      <c r="AA66" s="13">
        <v>0.43183410277290002</v>
      </c>
      <c r="AB66" s="13">
        <v>0.21715458933490001</v>
      </c>
      <c r="AC66" s="13">
        <v>0.1578312104837</v>
      </c>
      <c r="AD66" s="13">
        <v>0.14655762198130001</v>
      </c>
      <c r="AE66" s="13">
        <v>0.2315461850419</v>
      </c>
      <c r="AF66" s="13">
        <v>0.20761435515580001</v>
      </c>
      <c r="AG66" s="13">
        <v>0.22756373927869999</v>
      </c>
      <c r="AH66" s="13">
        <v>0.27521406818619998</v>
      </c>
      <c r="AI66" s="13">
        <v>8.4439108862709999E-2</v>
      </c>
      <c r="AJ66" s="13">
        <v>0.44089515835569998</v>
      </c>
      <c r="AK66" s="13">
        <v>0.82002139240280003</v>
      </c>
      <c r="AL66" s="13">
        <v>0.26742764516270001</v>
      </c>
      <c r="AM66" s="13">
        <v>0.51777967617779996</v>
      </c>
      <c r="AN66" s="13">
        <v>0.30520898404629998</v>
      </c>
      <c r="AO66" s="13">
        <v>0.19473946782029999</v>
      </c>
      <c r="AP66" s="13">
        <v>0.20147584504150001</v>
      </c>
      <c r="AQ66" s="13">
        <v>0.21381359784330001</v>
      </c>
      <c r="AR66" s="13">
        <v>0.1076404591502</v>
      </c>
      <c r="AS66" s="9"/>
    </row>
    <row r="67" spans="1:45" x14ac:dyDescent="0.2">
      <c r="A67" s="21"/>
      <c r="B67" s="21"/>
      <c r="C67" s="21"/>
      <c r="D67" s="14">
        <v>454</v>
      </c>
      <c r="E67" s="14">
        <v>105</v>
      </c>
      <c r="F67" s="14">
        <v>118</v>
      </c>
      <c r="G67" s="14">
        <v>107</v>
      </c>
      <c r="H67" s="14">
        <v>124</v>
      </c>
      <c r="I67" s="14">
        <v>72</v>
      </c>
      <c r="J67" s="14">
        <v>73</v>
      </c>
      <c r="K67" s="14">
        <v>60</v>
      </c>
      <c r="L67" s="14">
        <v>105</v>
      </c>
      <c r="M67" s="14">
        <v>127</v>
      </c>
      <c r="N67" s="14">
        <v>235</v>
      </c>
      <c r="O67" s="14">
        <v>204</v>
      </c>
      <c r="P67" s="14">
        <v>77</v>
      </c>
      <c r="Q67" s="14">
        <v>22</v>
      </c>
      <c r="R67" s="14">
        <v>25</v>
      </c>
      <c r="S67" s="14">
        <v>69</v>
      </c>
      <c r="T67" s="14">
        <v>63</v>
      </c>
      <c r="U67" s="14">
        <v>25</v>
      </c>
      <c r="V67" s="14">
        <v>141</v>
      </c>
      <c r="W67" s="14">
        <v>49</v>
      </c>
      <c r="X67" s="14">
        <v>90</v>
      </c>
      <c r="Y67" s="14">
        <v>78</v>
      </c>
      <c r="Z67" s="14">
        <v>150</v>
      </c>
      <c r="AA67" s="14">
        <v>73</v>
      </c>
      <c r="AB67" s="14">
        <v>6</v>
      </c>
      <c r="AC67" s="14">
        <v>137</v>
      </c>
      <c r="AD67" s="14">
        <v>32</v>
      </c>
      <c r="AE67" s="14">
        <v>10</v>
      </c>
      <c r="AF67" s="14">
        <v>20</v>
      </c>
      <c r="AG67" s="14">
        <v>45</v>
      </c>
      <c r="AH67" s="14">
        <v>18</v>
      </c>
      <c r="AI67" s="14">
        <v>2</v>
      </c>
      <c r="AJ67" s="14">
        <v>16</v>
      </c>
      <c r="AK67" s="14">
        <v>4</v>
      </c>
      <c r="AL67" s="14">
        <v>167</v>
      </c>
      <c r="AM67" s="14">
        <v>3</v>
      </c>
      <c r="AN67" s="14">
        <v>40</v>
      </c>
      <c r="AO67" s="14">
        <v>97</v>
      </c>
      <c r="AP67" s="14">
        <v>176</v>
      </c>
      <c r="AQ67" s="14">
        <v>118</v>
      </c>
      <c r="AR67" s="14">
        <v>11</v>
      </c>
      <c r="AS67" s="9"/>
    </row>
    <row r="68" spans="1:45" x14ac:dyDescent="0.2">
      <c r="A68" s="21"/>
      <c r="B68" s="21"/>
      <c r="C68" s="21"/>
      <c r="D68" s="15" t="s">
        <v>111</v>
      </c>
      <c r="E68" s="15"/>
      <c r="F68" s="15"/>
      <c r="G68" s="15"/>
      <c r="H68" s="15"/>
      <c r="I68" s="15"/>
      <c r="J68" s="15"/>
      <c r="K68" s="15"/>
      <c r="L68" s="15"/>
      <c r="M68" s="15"/>
      <c r="N68" s="15"/>
      <c r="O68" s="16" t="s">
        <v>112</v>
      </c>
      <c r="P68" s="15"/>
      <c r="Q68" s="15"/>
      <c r="R68" s="15"/>
      <c r="S68" s="16" t="s">
        <v>147</v>
      </c>
      <c r="T68" s="16" t="s">
        <v>229</v>
      </c>
      <c r="U68" s="16" t="s">
        <v>147</v>
      </c>
      <c r="V68" s="16" t="s">
        <v>323</v>
      </c>
      <c r="W68" s="15"/>
      <c r="X68" s="15"/>
      <c r="Y68" s="16" t="s">
        <v>130</v>
      </c>
      <c r="Z68" s="16" t="s">
        <v>129</v>
      </c>
      <c r="AA68" s="16" t="s">
        <v>208</v>
      </c>
      <c r="AB68" s="15"/>
      <c r="AC68" s="15"/>
      <c r="AD68" s="15"/>
      <c r="AE68" s="15"/>
      <c r="AF68" s="15"/>
      <c r="AG68" s="15"/>
      <c r="AH68" s="15"/>
      <c r="AI68" s="15"/>
      <c r="AJ68" s="16" t="s">
        <v>228</v>
      </c>
      <c r="AK68" s="16" t="s">
        <v>247</v>
      </c>
      <c r="AL68" s="16" t="s">
        <v>113</v>
      </c>
      <c r="AM68" s="15"/>
      <c r="AN68" s="16" t="s">
        <v>298</v>
      </c>
      <c r="AO68" s="15"/>
      <c r="AP68" s="15"/>
      <c r="AQ68" s="15"/>
      <c r="AR68" s="15"/>
      <c r="AS68" s="9"/>
    </row>
    <row r="69" spans="1:45" x14ac:dyDescent="0.2">
      <c r="A69" s="23"/>
      <c r="B69" s="23"/>
      <c r="C69" s="20" t="s">
        <v>352</v>
      </c>
      <c r="D69" s="13">
        <v>0.30765480722549998</v>
      </c>
      <c r="E69" s="13">
        <v>0.29045043361669998</v>
      </c>
      <c r="F69" s="13">
        <v>0.33537225894229999</v>
      </c>
      <c r="G69" s="13">
        <v>0.2725489393578</v>
      </c>
      <c r="H69" s="13">
        <v>0.33009510772900003</v>
      </c>
      <c r="I69" s="13">
        <v>0.44011956729980001</v>
      </c>
      <c r="J69" s="13">
        <v>0.30163449662719999</v>
      </c>
      <c r="K69" s="13">
        <v>0.27351820845469998</v>
      </c>
      <c r="L69" s="13">
        <v>0.33956016353919999</v>
      </c>
      <c r="M69" s="13">
        <v>0.2302161704962</v>
      </c>
      <c r="N69" s="13">
        <v>0.28531444942099998</v>
      </c>
      <c r="O69" s="13">
        <v>0.33011563069709998</v>
      </c>
      <c r="P69" s="13">
        <v>0.1064406548955</v>
      </c>
      <c r="Q69" s="13">
        <v>0.30299983578680001</v>
      </c>
      <c r="R69" s="13">
        <v>0.22372967230269999</v>
      </c>
      <c r="S69" s="13">
        <v>0.372582756312</v>
      </c>
      <c r="T69" s="13">
        <v>0.6271771777788</v>
      </c>
      <c r="U69" s="13">
        <v>0.69428682101670003</v>
      </c>
      <c r="V69" s="13">
        <v>0.38172526357019998</v>
      </c>
      <c r="W69" s="13">
        <v>6.6765263065980004E-2</v>
      </c>
      <c r="X69" s="13">
        <v>0.25370935984449999</v>
      </c>
      <c r="Y69" s="13">
        <v>0.44696396959520002</v>
      </c>
      <c r="Z69" s="13">
        <v>0.53366599711380003</v>
      </c>
      <c r="AA69" s="13">
        <v>0.4693223707643</v>
      </c>
      <c r="AB69" s="13">
        <v>0.16499405196719999</v>
      </c>
      <c r="AC69" s="13">
        <v>0.2488095976236</v>
      </c>
      <c r="AD69" s="13">
        <v>0.34686564560569999</v>
      </c>
      <c r="AE69" s="13">
        <v>0.24222312720639999</v>
      </c>
      <c r="AF69" s="13">
        <v>0.22111948593620001</v>
      </c>
      <c r="AG69" s="13">
        <v>0.26712590494630001</v>
      </c>
      <c r="AH69" s="13">
        <v>0.3963592639356</v>
      </c>
      <c r="AI69" s="13">
        <v>0.58955002822680003</v>
      </c>
      <c r="AJ69" s="13">
        <v>0.2907239044446</v>
      </c>
      <c r="AK69" s="13">
        <v>0.13212020475899999</v>
      </c>
      <c r="AL69" s="13">
        <v>0.3963933358949</v>
      </c>
      <c r="AM69" s="13">
        <v>0.2014524260195</v>
      </c>
      <c r="AN69" s="13">
        <v>0.23468745781959999</v>
      </c>
      <c r="AO69" s="13">
        <v>0.28739850080610002</v>
      </c>
      <c r="AP69" s="13">
        <v>0.32382105511260001</v>
      </c>
      <c r="AQ69" s="13">
        <v>0.31748091151730001</v>
      </c>
      <c r="AR69" s="13">
        <v>0.30789187846630001</v>
      </c>
      <c r="AS69" s="9"/>
    </row>
    <row r="70" spans="1:45" x14ac:dyDescent="0.2">
      <c r="A70" s="21"/>
      <c r="B70" s="21"/>
      <c r="C70" s="21"/>
      <c r="D70" s="14">
        <v>695</v>
      </c>
      <c r="E70" s="14">
        <v>147</v>
      </c>
      <c r="F70" s="14">
        <v>181</v>
      </c>
      <c r="G70" s="14">
        <v>157</v>
      </c>
      <c r="H70" s="14">
        <v>210</v>
      </c>
      <c r="I70" s="14">
        <v>104</v>
      </c>
      <c r="J70" s="14">
        <v>108</v>
      </c>
      <c r="K70" s="14">
        <v>93</v>
      </c>
      <c r="L70" s="14">
        <v>190</v>
      </c>
      <c r="M70" s="14">
        <v>158</v>
      </c>
      <c r="N70" s="14">
        <v>370</v>
      </c>
      <c r="O70" s="14">
        <v>291</v>
      </c>
      <c r="P70" s="14">
        <v>60</v>
      </c>
      <c r="Q70" s="14">
        <v>64</v>
      </c>
      <c r="R70" s="14">
        <v>61</v>
      </c>
      <c r="S70" s="14">
        <v>116</v>
      </c>
      <c r="T70" s="14">
        <v>154</v>
      </c>
      <c r="U70" s="14">
        <v>70</v>
      </c>
      <c r="V70" s="14">
        <v>104</v>
      </c>
      <c r="W70" s="14">
        <v>34</v>
      </c>
      <c r="X70" s="14">
        <v>164</v>
      </c>
      <c r="Y70" s="14">
        <v>177</v>
      </c>
      <c r="Z70" s="14">
        <v>208</v>
      </c>
      <c r="AA70" s="14">
        <v>80</v>
      </c>
      <c r="AB70" s="14">
        <v>3</v>
      </c>
      <c r="AC70" s="14">
        <v>233</v>
      </c>
      <c r="AD70" s="14">
        <v>81</v>
      </c>
      <c r="AE70" s="14">
        <v>12</v>
      </c>
      <c r="AF70" s="14">
        <v>21</v>
      </c>
      <c r="AG70" s="14">
        <v>55</v>
      </c>
      <c r="AH70" s="14">
        <v>25</v>
      </c>
      <c r="AI70" s="14">
        <v>11</v>
      </c>
      <c r="AJ70" s="14">
        <v>7</v>
      </c>
      <c r="AK70" s="14">
        <v>1</v>
      </c>
      <c r="AL70" s="14">
        <v>244</v>
      </c>
      <c r="AM70" s="14">
        <v>1</v>
      </c>
      <c r="AN70" s="14">
        <v>33</v>
      </c>
      <c r="AO70" s="14">
        <v>128</v>
      </c>
      <c r="AP70" s="14">
        <v>291</v>
      </c>
      <c r="AQ70" s="14">
        <v>184</v>
      </c>
      <c r="AR70" s="14">
        <v>31</v>
      </c>
      <c r="AS70" s="9"/>
    </row>
    <row r="71" spans="1:45" x14ac:dyDescent="0.2">
      <c r="A71" s="21"/>
      <c r="B71" s="21"/>
      <c r="C71" s="21"/>
      <c r="D71" s="15" t="s">
        <v>111</v>
      </c>
      <c r="E71" s="15"/>
      <c r="F71" s="15"/>
      <c r="G71" s="15"/>
      <c r="H71" s="15"/>
      <c r="I71" s="16" t="s">
        <v>370</v>
      </c>
      <c r="J71" s="15"/>
      <c r="K71" s="15"/>
      <c r="L71" s="16" t="s">
        <v>144</v>
      </c>
      <c r="M71" s="15"/>
      <c r="N71" s="15"/>
      <c r="O71" s="15"/>
      <c r="P71" s="15"/>
      <c r="Q71" s="16" t="s">
        <v>113</v>
      </c>
      <c r="R71" s="16" t="s">
        <v>112</v>
      </c>
      <c r="S71" s="16" t="s">
        <v>200</v>
      </c>
      <c r="T71" s="16" t="s">
        <v>371</v>
      </c>
      <c r="U71" s="16" t="s">
        <v>371</v>
      </c>
      <c r="V71" s="16" t="s">
        <v>200</v>
      </c>
      <c r="W71" s="15"/>
      <c r="X71" s="16" t="s">
        <v>113</v>
      </c>
      <c r="Y71" s="16" t="s">
        <v>129</v>
      </c>
      <c r="Z71" s="16" t="s">
        <v>129</v>
      </c>
      <c r="AA71" s="16" t="s">
        <v>129</v>
      </c>
      <c r="AB71" s="15"/>
      <c r="AC71" s="15"/>
      <c r="AD71" s="15"/>
      <c r="AE71" s="15"/>
      <c r="AF71" s="15"/>
      <c r="AG71" s="15"/>
      <c r="AH71" s="15"/>
      <c r="AI71" s="15"/>
      <c r="AJ71" s="15"/>
      <c r="AK71" s="15"/>
      <c r="AL71" s="16" t="s">
        <v>113</v>
      </c>
      <c r="AM71" s="15"/>
      <c r="AN71" s="15"/>
      <c r="AO71" s="15"/>
      <c r="AP71" s="15"/>
      <c r="AQ71" s="15"/>
      <c r="AR71" s="15"/>
      <c r="AS71" s="9"/>
    </row>
    <row r="72" spans="1:45" x14ac:dyDescent="0.2">
      <c r="A72" s="23"/>
      <c r="B72" s="23"/>
      <c r="C72" s="20" t="s">
        <v>353</v>
      </c>
      <c r="D72" s="13">
        <v>0.48827594081280001</v>
      </c>
      <c r="E72" s="13">
        <v>0.52970533854620006</v>
      </c>
      <c r="F72" s="13">
        <v>0.46013445667429997</v>
      </c>
      <c r="G72" s="13">
        <v>0.5189725675447</v>
      </c>
      <c r="H72" s="13">
        <v>0.44873461657989999</v>
      </c>
      <c r="I72" s="13">
        <v>0.31614248342380002</v>
      </c>
      <c r="J72" s="13">
        <v>0.4801442683255</v>
      </c>
      <c r="K72" s="13">
        <v>0.54595822049209997</v>
      </c>
      <c r="L72" s="13">
        <v>0.45974973199390001</v>
      </c>
      <c r="M72" s="13">
        <v>0.5676137156612</v>
      </c>
      <c r="N72" s="13">
        <v>0.5331842415493</v>
      </c>
      <c r="O72" s="13">
        <v>0.43845698940939998</v>
      </c>
      <c r="P72" s="13">
        <v>0.76246391317700002</v>
      </c>
      <c r="Q72" s="13">
        <v>0.57932338887649992</v>
      </c>
      <c r="R72" s="13">
        <v>0.68556147232200004</v>
      </c>
      <c r="S72" s="13">
        <v>0.4220285873097</v>
      </c>
      <c r="T72" s="13">
        <v>0.10044827259</v>
      </c>
      <c r="U72" s="13">
        <v>6.8700504161179995E-2</v>
      </c>
      <c r="V72" s="13">
        <v>8.94270267758E-2</v>
      </c>
      <c r="W72" s="13">
        <v>0.83918960158339995</v>
      </c>
      <c r="X72" s="13">
        <v>0.60575135144769998</v>
      </c>
      <c r="Y72" s="13">
        <v>0.31423341124620002</v>
      </c>
      <c r="Z72" s="13">
        <v>0.1093518574738</v>
      </c>
      <c r="AA72" s="13">
        <v>9.8843526462759998E-2</v>
      </c>
      <c r="AB72" s="13">
        <v>0.61785135869800001</v>
      </c>
      <c r="AC72" s="13">
        <v>0.59335919189279995</v>
      </c>
      <c r="AD72" s="13">
        <v>0.50657673241300005</v>
      </c>
      <c r="AE72" s="13">
        <v>0.52623068775159998</v>
      </c>
      <c r="AF72" s="13">
        <v>0.57126615890799992</v>
      </c>
      <c r="AG72" s="13">
        <v>0.50531035577499994</v>
      </c>
      <c r="AH72" s="13">
        <v>0.32842666787820002</v>
      </c>
      <c r="AI72" s="13">
        <v>0.32601086291050002</v>
      </c>
      <c r="AJ72" s="13">
        <v>0.2683809371998</v>
      </c>
      <c r="AK72" s="13">
        <v>4.7858402838189998E-2</v>
      </c>
      <c r="AL72" s="13">
        <v>0.33617901894239999</v>
      </c>
      <c r="AM72" s="13">
        <v>0.28076789780270001</v>
      </c>
      <c r="AN72" s="13">
        <v>0.46010355813409998</v>
      </c>
      <c r="AO72" s="13">
        <v>0.51786203137359998</v>
      </c>
      <c r="AP72" s="13">
        <v>0.47470309984589998</v>
      </c>
      <c r="AQ72" s="13">
        <v>0.46870549063950001</v>
      </c>
      <c r="AR72" s="13">
        <v>0.58446766238350001</v>
      </c>
      <c r="AS72" s="9"/>
    </row>
    <row r="73" spans="1:45" x14ac:dyDescent="0.2">
      <c r="A73" s="21"/>
      <c r="B73" s="21"/>
      <c r="C73" s="21"/>
      <c r="D73" s="14">
        <v>1114</v>
      </c>
      <c r="E73" s="14">
        <v>298</v>
      </c>
      <c r="F73" s="14">
        <v>259</v>
      </c>
      <c r="G73" s="14">
        <v>302</v>
      </c>
      <c r="H73" s="14">
        <v>255</v>
      </c>
      <c r="I73" s="14">
        <v>86</v>
      </c>
      <c r="J73" s="14">
        <v>178</v>
      </c>
      <c r="K73" s="14">
        <v>180</v>
      </c>
      <c r="L73" s="14">
        <v>235</v>
      </c>
      <c r="M73" s="14">
        <v>370</v>
      </c>
      <c r="N73" s="14">
        <v>705</v>
      </c>
      <c r="O73" s="14">
        <v>359</v>
      </c>
      <c r="P73" s="14">
        <v>466</v>
      </c>
      <c r="Q73" s="14">
        <v>137</v>
      </c>
      <c r="R73" s="14">
        <v>204</v>
      </c>
      <c r="S73" s="14">
        <v>153</v>
      </c>
      <c r="T73" s="14">
        <v>19</v>
      </c>
      <c r="U73" s="14">
        <v>8</v>
      </c>
      <c r="V73" s="14">
        <v>23</v>
      </c>
      <c r="W73" s="14">
        <v>483</v>
      </c>
      <c r="X73" s="14">
        <v>407</v>
      </c>
      <c r="Y73" s="14">
        <v>117</v>
      </c>
      <c r="Z73" s="14">
        <v>43</v>
      </c>
      <c r="AA73" s="14">
        <v>15</v>
      </c>
      <c r="AB73" s="14">
        <v>14</v>
      </c>
      <c r="AC73" s="14">
        <v>555</v>
      </c>
      <c r="AD73" s="14">
        <v>128</v>
      </c>
      <c r="AE73" s="14">
        <v>27</v>
      </c>
      <c r="AF73" s="14">
        <v>60</v>
      </c>
      <c r="AG73" s="14">
        <v>96</v>
      </c>
      <c r="AH73" s="14">
        <v>13</v>
      </c>
      <c r="AI73" s="14">
        <v>10</v>
      </c>
      <c r="AJ73" s="14">
        <v>5</v>
      </c>
      <c r="AK73" s="14">
        <v>1</v>
      </c>
      <c r="AL73" s="14">
        <v>207</v>
      </c>
      <c r="AM73" s="14">
        <v>2</v>
      </c>
      <c r="AN73" s="14">
        <v>74</v>
      </c>
      <c r="AO73" s="14">
        <v>283</v>
      </c>
      <c r="AP73" s="14">
        <v>416</v>
      </c>
      <c r="AQ73" s="14">
        <v>250</v>
      </c>
      <c r="AR73" s="14">
        <v>52</v>
      </c>
      <c r="AS73" s="9"/>
    </row>
    <row r="74" spans="1:45" x14ac:dyDescent="0.2">
      <c r="A74" s="21"/>
      <c r="B74" s="21"/>
      <c r="C74" s="21"/>
      <c r="D74" s="15" t="s">
        <v>111</v>
      </c>
      <c r="E74" s="15"/>
      <c r="F74" s="15"/>
      <c r="G74" s="15"/>
      <c r="H74" s="15"/>
      <c r="I74" s="15"/>
      <c r="J74" s="16" t="s">
        <v>112</v>
      </c>
      <c r="K74" s="16" t="s">
        <v>113</v>
      </c>
      <c r="L74" s="16" t="s">
        <v>112</v>
      </c>
      <c r="M74" s="16" t="s">
        <v>291</v>
      </c>
      <c r="N74" s="16" t="s">
        <v>114</v>
      </c>
      <c r="O74" s="15"/>
      <c r="P74" s="16" t="s">
        <v>235</v>
      </c>
      <c r="Q74" s="16" t="s">
        <v>329</v>
      </c>
      <c r="R74" s="16" t="s">
        <v>116</v>
      </c>
      <c r="S74" s="16" t="s">
        <v>156</v>
      </c>
      <c r="T74" s="15"/>
      <c r="U74" s="15"/>
      <c r="V74" s="15"/>
      <c r="W74" s="16" t="s">
        <v>236</v>
      </c>
      <c r="X74" s="16" t="s">
        <v>184</v>
      </c>
      <c r="Y74" s="16" t="s">
        <v>120</v>
      </c>
      <c r="Z74" s="15"/>
      <c r="AA74" s="15"/>
      <c r="AB74" s="16" t="s">
        <v>120</v>
      </c>
      <c r="AC74" s="16" t="s">
        <v>372</v>
      </c>
      <c r="AD74" s="16" t="s">
        <v>373</v>
      </c>
      <c r="AE74" s="16" t="s">
        <v>374</v>
      </c>
      <c r="AF74" s="16" t="s">
        <v>373</v>
      </c>
      <c r="AG74" s="16" t="s">
        <v>373</v>
      </c>
      <c r="AH74" s="15"/>
      <c r="AI74" s="15"/>
      <c r="AJ74" s="15"/>
      <c r="AK74" s="15"/>
      <c r="AL74" s="15"/>
      <c r="AM74" s="15"/>
      <c r="AN74" s="15"/>
      <c r="AO74" s="15"/>
      <c r="AP74" s="15"/>
      <c r="AQ74" s="15"/>
      <c r="AR74" s="15"/>
      <c r="AS74" s="9"/>
    </row>
    <row r="75" spans="1:45" x14ac:dyDescent="0.2">
      <c r="A75" s="23"/>
      <c r="B75" s="23"/>
      <c r="C75" s="20" t="s">
        <v>50</v>
      </c>
      <c r="D75" s="13">
        <v>1</v>
      </c>
      <c r="E75" s="13">
        <v>1</v>
      </c>
      <c r="F75" s="13">
        <v>1</v>
      </c>
      <c r="G75" s="13">
        <v>1</v>
      </c>
      <c r="H75" s="13">
        <v>1</v>
      </c>
      <c r="I75" s="13">
        <v>1</v>
      </c>
      <c r="J75" s="13">
        <v>1</v>
      </c>
      <c r="K75" s="13">
        <v>1</v>
      </c>
      <c r="L75" s="13">
        <v>1</v>
      </c>
      <c r="M75" s="13">
        <v>1</v>
      </c>
      <c r="N75" s="13">
        <v>1</v>
      </c>
      <c r="O75" s="13">
        <v>1</v>
      </c>
      <c r="P75" s="13">
        <v>1</v>
      </c>
      <c r="Q75" s="13">
        <v>1</v>
      </c>
      <c r="R75" s="13">
        <v>1</v>
      </c>
      <c r="S75" s="13">
        <v>1</v>
      </c>
      <c r="T75" s="13">
        <v>1</v>
      </c>
      <c r="U75" s="13">
        <v>1</v>
      </c>
      <c r="V75" s="13">
        <v>1</v>
      </c>
      <c r="W75" s="13">
        <v>1</v>
      </c>
      <c r="X75" s="13">
        <v>1</v>
      </c>
      <c r="Y75" s="13">
        <v>1</v>
      </c>
      <c r="Z75" s="13">
        <v>1</v>
      </c>
      <c r="AA75" s="13">
        <v>1</v>
      </c>
      <c r="AB75" s="13">
        <v>1</v>
      </c>
      <c r="AC75" s="13">
        <v>1</v>
      </c>
      <c r="AD75" s="13">
        <v>1</v>
      </c>
      <c r="AE75" s="13">
        <v>1</v>
      </c>
      <c r="AF75" s="13">
        <v>1</v>
      </c>
      <c r="AG75" s="13">
        <v>1</v>
      </c>
      <c r="AH75" s="13">
        <v>1</v>
      </c>
      <c r="AI75" s="13">
        <v>1</v>
      </c>
      <c r="AJ75" s="13">
        <v>1</v>
      </c>
      <c r="AK75" s="13">
        <v>1</v>
      </c>
      <c r="AL75" s="13">
        <v>1</v>
      </c>
      <c r="AM75" s="13">
        <v>1</v>
      </c>
      <c r="AN75" s="13">
        <v>1</v>
      </c>
      <c r="AO75" s="13">
        <v>1</v>
      </c>
      <c r="AP75" s="13">
        <v>1</v>
      </c>
      <c r="AQ75" s="13">
        <v>1</v>
      </c>
      <c r="AR75" s="13">
        <v>1</v>
      </c>
      <c r="AS75" s="9"/>
    </row>
    <row r="76" spans="1:45" x14ac:dyDescent="0.2">
      <c r="A76" s="21"/>
      <c r="B76" s="21"/>
      <c r="C76" s="21"/>
      <c r="D76" s="14">
        <v>2263</v>
      </c>
      <c r="E76" s="14">
        <v>550</v>
      </c>
      <c r="F76" s="14">
        <v>558</v>
      </c>
      <c r="G76" s="14">
        <v>566</v>
      </c>
      <c r="H76" s="14">
        <v>589</v>
      </c>
      <c r="I76" s="14">
        <v>262</v>
      </c>
      <c r="J76" s="14">
        <v>359</v>
      </c>
      <c r="K76" s="14">
        <v>333</v>
      </c>
      <c r="L76" s="14">
        <v>530</v>
      </c>
      <c r="M76" s="14">
        <v>655</v>
      </c>
      <c r="N76" s="14">
        <v>1310</v>
      </c>
      <c r="O76" s="14">
        <v>854</v>
      </c>
      <c r="P76" s="14">
        <v>603</v>
      </c>
      <c r="Q76" s="14">
        <v>223</v>
      </c>
      <c r="R76" s="14">
        <v>290</v>
      </c>
      <c r="S76" s="14">
        <v>338</v>
      </c>
      <c r="T76" s="14">
        <v>236</v>
      </c>
      <c r="U76" s="14">
        <v>103</v>
      </c>
      <c r="V76" s="14">
        <v>268</v>
      </c>
      <c r="W76" s="14">
        <v>566</v>
      </c>
      <c r="X76" s="14">
        <v>661</v>
      </c>
      <c r="Y76" s="14">
        <v>372</v>
      </c>
      <c r="Z76" s="14">
        <v>401</v>
      </c>
      <c r="AA76" s="14">
        <v>168</v>
      </c>
      <c r="AB76" s="14">
        <v>23</v>
      </c>
      <c r="AC76" s="14">
        <v>925</v>
      </c>
      <c r="AD76" s="14">
        <v>241</v>
      </c>
      <c r="AE76" s="14">
        <v>49</v>
      </c>
      <c r="AF76" s="14">
        <v>101</v>
      </c>
      <c r="AG76" s="14">
        <v>196</v>
      </c>
      <c r="AH76" s="14">
        <v>56</v>
      </c>
      <c r="AI76" s="14">
        <v>23</v>
      </c>
      <c r="AJ76" s="14">
        <v>28</v>
      </c>
      <c r="AK76" s="14">
        <v>6</v>
      </c>
      <c r="AL76" s="14">
        <v>618</v>
      </c>
      <c r="AM76" s="14">
        <v>6</v>
      </c>
      <c r="AN76" s="14">
        <v>147</v>
      </c>
      <c r="AO76" s="14">
        <v>508</v>
      </c>
      <c r="AP76" s="14">
        <v>883</v>
      </c>
      <c r="AQ76" s="14">
        <v>552</v>
      </c>
      <c r="AR76" s="14">
        <v>94</v>
      </c>
      <c r="AS76" s="9"/>
    </row>
    <row r="77" spans="1:45" x14ac:dyDescent="0.2">
      <c r="A77" s="21"/>
      <c r="B77" s="21"/>
      <c r="C77" s="21"/>
      <c r="D77" s="15" t="s">
        <v>111</v>
      </c>
      <c r="E77" s="15" t="s">
        <v>111</v>
      </c>
      <c r="F77" s="15" t="s">
        <v>111</v>
      </c>
      <c r="G77" s="15" t="s">
        <v>111</v>
      </c>
      <c r="H77" s="15" t="s">
        <v>111</v>
      </c>
      <c r="I77" s="15" t="s">
        <v>111</v>
      </c>
      <c r="J77" s="15" t="s">
        <v>111</v>
      </c>
      <c r="K77" s="15" t="s">
        <v>111</v>
      </c>
      <c r="L77" s="15" t="s">
        <v>111</v>
      </c>
      <c r="M77" s="15" t="s">
        <v>111</v>
      </c>
      <c r="N77" s="15" t="s">
        <v>111</v>
      </c>
      <c r="O77" s="15" t="s">
        <v>111</v>
      </c>
      <c r="P77" s="15" t="s">
        <v>111</v>
      </c>
      <c r="Q77" s="15" t="s">
        <v>111</v>
      </c>
      <c r="R77" s="15" t="s">
        <v>111</v>
      </c>
      <c r="S77" s="15" t="s">
        <v>111</v>
      </c>
      <c r="T77" s="15" t="s">
        <v>111</v>
      </c>
      <c r="U77" s="15" t="s">
        <v>111</v>
      </c>
      <c r="V77" s="15" t="s">
        <v>111</v>
      </c>
      <c r="W77" s="15" t="s">
        <v>111</v>
      </c>
      <c r="X77" s="15" t="s">
        <v>111</v>
      </c>
      <c r="Y77" s="15" t="s">
        <v>111</v>
      </c>
      <c r="Z77" s="15" t="s">
        <v>111</v>
      </c>
      <c r="AA77" s="15" t="s">
        <v>111</v>
      </c>
      <c r="AB77" s="15" t="s">
        <v>111</v>
      </c>
      <c r="AC77" s="15" t="s">
        <v>111</v>
      </c>
      <c r="AD77" s="15" t="s">
        <v>111</v>
      </c>
      <c r="AE77" s="15" t="s">
        <v>111</v>
      </c>
      <c r="AF77" s="15" t="s">
        <v>111</v>
      </c>
      <c r="AG77" s="15" t="s">
        <v>111</v>
      </c>
      <c r="AH77" s="15" t="s">
        <v>111</v>
      </c>
      <c r="AI77" s="15" t="s">
        <v>111</v>
      </c>
      <c r="AJ77" s="15" t="s">
        <v>111</v>
      </c>
      <c r="AK77" s="15" t="s">
        <v>111</v>
      </c>
      <c r="AL77" s="15" t="s">
        <v>111</v>
      </c>
      <c r="AM77" s="15" t="s">
        <v>111</v>
      </c>
      <c r="AN77" s="15" t="s">
        <v>111</v>
      </c>
      <c r="AO77" s="15" t="s">
        <v>111</v>
      </c>
      <c r="AP77" s="15" t="s">
        <v>111</v>
      </c>
      <c r="AQ77" s="15" t="s">
        <v>111</v>
      </c>
      <c r="AR77" s="15" t="s">
        <v>111</v>
      </c>
      <c r="AS77" s="9"/>
    </row>
    <row r="78" spans="1:45" x14ac:dyDescent="0.2">
      <c r="A78" s="23"/>
      <c r="B78" s="20" t="s">
        <v>375</v>
      </c>
      <c r="C78" s="20" t="s">
        <v>346</v>
      </c>
      <c r="D78" s="13">
        <v>0.42418728256740001</v>
      </c>
      <c r="E78" s="13">
        <v>0.43387494904660001</v>
      </c>
      <c r="F78" s="13">
        <v>0.40100013575959997</v>
      </c>
      <c r="G78" s="13">
        <v>0.46219981366230001</v>
      </c>
      <c r="H78" s="13">
        <v>0.4012824012708</v>
      </c>
      <c r="I78" s="13">
        <v>0.28584447821100001</v>
      </c>
      <c r="J78" s="13">
        <v>0.36464151636990011</v>
      </c>
      <c r="K78" s="13">
        <v>0.48189498610019998</v>
      </c>
      <c r="L78" s="13">
        <v>0.41671996249810001</v>
      </c>
      <c r="M78" s="13">
        <v>0.51641109316129996</v>
      </c>
      <c r="N78" s="13">
        <v>0.4749201250872</v>
      </c>
      <c r="O78" s="13">
        <v>0.38126627107959998</v>
      </c>
      <c r="P78" s="13">
        <v>0.7362011617834</v>
      </c>
      <c r="Q78" s="13">
        <v>0.51131528308310004</v>
      </c>
      <c r="R78" s="13">
        <v>0.52760408128129999</v>
      </c>
      <c r="S78" s="13">
        <v>0.26656386527339998</v>
      </c>
      <c r="T78" s="13">
        <v>6.4823246396119999E-2</v>
      </c>
      <c r="U78" s="13">
        <v>0.1713889514054</v>
      </c>
      <c r="V78" s="13">
        <v>0.10083357579879999</v>
      </c>
      <c r="W78" s="13">
        <v>0.78693771129910006</v>
      </c>
      <c r="X78" s="13">
        <v>0.51476595181319995</v>
      </c>
      <c r="Y78" s="13">
        <v>0.23730661516320001</v>
      </c>
      <c r="Z78" s="13">
        <v>0.1019248037209</v>
      </c>
      <c r="AA78" s="13">
        <v>8.4749600169280001E-2</v>
      </c>
      <c r="AB78" s="13">
        <v>0.3891586809548</v>
      </c>
      <c r="AC78" s="13">
        <v>0.50708362335079993</v>
      </c>
      <c r="AD78" s="13">
        <v>0.46600891406919998</v>
      </c>
      <c r="AE78" s="13">
        <v>0.49307087163570001</v>
      </c>
      <c r="AF78" s="13">
        <v>0.6154768417516</v>
      </c>
      <c r="AG78" s="13">
        <v>0.49108123281100002</v>
      </c>
      <c r="AH78" s="13">
        <v>0.23319693808389999</v>
      </c>
      <c r="AI78" s="13">
        <v>0.3645966235334</v>
      </c>
      <c r="AJ78" s="13">
        <v>0.16524076256799999</v>
      </c>
      <c r="AK78" s="13">
        <v>0</v>
      </c>
      <c r="AL78" s="13">
        <v>0.26062948450450002</v>
      </c>
      <c r="AM78" s="13">
        <v>0.38051816993159998</v>
      </c>
      <c r="AN78" s="13">
        <v>0.49414678627179998</v>
      </c>
      <c r="AO78" s="13">
        <v>0.4731041766654</v>
      </c>
      <c r="AP78" s="13">
        <v>0.4046818364184</v>
      </c>
      <c r="AQ78" s="13">
        <v>0.38198953909330002</v>
      </c>
      <c r="AR78" s="13">
        <v>0.53197581513480008</v>
      </c>
      <c r="AS78" s="9"/>
    </row>
    <row r="79" spans="1:45" x14ac:dyDescent="0.2">
      <c r="A79" s="21"/>
      <c r="B79" s="21"/>
      <c r="C79" s="21"/>
      <c r="D79" s="14">
        <v>960</v>
      </c>
      <c r="E79" s="14">
        <v>241</v>
      </c>
      <c r="F79" s="14">
        <v>230</v>
      </c>
      <c r="G79" s="14">
        <v>270</v>
      </c>
      <c r="H79" s="14">
        <v>219</v>
      </c>
      <c r="I79" s="14">
        <v>74</v>
      </c>
      <c r="J79" s="14">
        <v>122</v>
      </c>
      <c r="K79" s="14">
        <v>159</v>
      </c>
      <c r="L79" s="14">
        <v>212</v>
      </c>
      <c r="M79" s="14">
        <v>342</v>
      </c>
      <c r="N79" s="14">
        <v>620</v>
      </c>
      <c r="O79" s="14">
        <v>309</v>
      </c>
      <c r="P79" s="14">
        <v>453</v>
      </c>
      <c r="Q79" s="14">
        <v>114</v>
      </c>
      <c r="R79" s="14">
        <v>169</v>
      </c>
      <c r="S79" s="14">
        <v>92</v>
      </c>
      <c r="T79" s="14">
        <v>14</v>
      </c>
      <c r="U79" s="14">
        <v>14</v>
      </c>
      <c r="V79" s="14">
        <v>25</v>
      </c>
      <c r="W79" s="14">
        <v>449</v>
      </c>
      <c r="X79" s="14">
        <v>351</v>
      </c>
      <c r="Y79" s="14">
        <v>80</v>
      </c>
      <c r="Z79" s="14">
        <v>33</v>
      </c>
      <c r="AA79" s="14">
        <v>16</v>
      </c>
      <c r="AB79" s="14">
        <v>8</v>
      </c>
      <c r="AC79" s="14">
        <v>476</v>
      </c>
      <c r="AD79" s="14">
        <v>118</v>
      </c>
      <c r="AE79" s="14">
        <v>25</v>
      </c>
      <c r="AF79" s="14">
        <v>61</v>
      </c>
      <c r="AG79" s="14">
        <v>91</v>
      </c>
      <c r="AH79" s="14">
        <v>11</v>
      </c>
      <c r="AI79" s="14">
        <v>11</v>
      </c>
      <c r="AJ79" s="14">
        <v>3</v>
      </c>
      <c r="AK79" s="14">
        <v>0</v>
      </c>
      <c r="AL79" s="14">
        <v>154</v>
      </c>
      <c r="AM79" s="14">
        <v>3</v>
      </c>
      <c r="AN79" s="14">
        <v>71</v>
      </c>
      <c r="AO79" s="14">
        <v>255</v>
      </c>
      <c r="AP79" s="14">
        <v>354</v>
      </c>
      <c r="AQ79" s="14">
        <v>208</v>
      </c>
      <c r="AR79" s="14">
        <v>46</v>
      </c>
      <c r="AS79" s="9"/>
    </row>
    <row r="80" spans="1:45" x14ac:dyDescent="0.2">
      <c r="A80" s="21"/>
      <c r="B80" s="21"/>
      <c r="C80" s="21"/>
      <c r="D80" s="15" t="s">
        <v>111</v>
      </c>
      <c r="E80" s="15"/>
      <c r="F80" s="15"/>
      <c r="G80" s="15"/>
      <c r="H80" s="15"/>
      <c r="I80" s="15"/>
      <c r="J80" s="15"/>
      <c r="K80" s="16" t="s">
        <v>113</v>
      </c>
      <c r="L80" s="16" t="s">
        <v>112</v>
      </c>
      <c r="M80" s="16" t="s">
        <v>202</v>
      </c>
      <c r="N80" s="16" t="s">
        <v>114</v>
      </c>
      <c r="O80" s="15"/>
      <c r="P80" s="16" t="s">
        <v>115</v>
      </c>
      <c r="Q80" s="16" t="s">
        <v>116</v>
      </c>
      <c r="R80" s="16" t="s">
        <v>116</v>
      </c>
      <c r="S80" s="16" t="s">
        <v>239</v>
      </c>
      <c r="T80" s="15"/>
      <c r="U80" s="15"/>
      <c r="V80" s="15"/>
      <c r="W80" s="16" t="s">
        <v>376</v>
      </c>
      <c r="X80" s="16" t="s">
        <v>184</v>
      </c>
      <c r="Y80" s="16" t="s">
        <v>123</v>
      </c>
      <c r="Z80" s="15"/>
      <c r="AA80" s="15"/>
      <c r="AB80" s="16" t="s">
        <v>123</v>
      </c>
      <c r="AC80" s="16" t="s">
        <v>121</v>
      </c>
      <c r="AD80" s="16" t="s">
        <v>121</v>
      </c>
      <c r="AE80" s="15"/>
      <c r="AF80" s="16" t="s">
        <v>377</v>
      </c>
      <c r="AG80" s="16" t="s">
        <v>121</v>
      </c>
      <c r="AH80" s="15"/>
      <c r="AI80" s="15"/>
      <c r="AJ80" s="15"/>
      <c r="AK80" s="15"/>
      <c r="AL80" s="15"/>
      <c r="AM80" s="15"/>
      <c r="AN80" s="15"/>
      <c r="AO80" s="15"/>
      <c r="AP80" s="15"/>
      <c r="AQ80" s="15"/>
      <c r="AR80" s="15"/>
      <c r="AS80" s="9"/>
    </row>
    <row r="81" spans="1:45" x14ac:dyDescent="0.2">
      <c r="A81" s="23"/>
      <c r="B81" s="23"/>
      <c r="C81" s="20" t="s">
        <v>352</v>
      </c>
      <c r="D81" s="13">
        <v>0.15291825775250001</v>
      </c>
      <c r="E81" s="13">
        <v>0.18424499729050001</v>
      </c>
      <c r="F81" s="13">
        <v>0.11935981253239999</v>
      </c>
      <c r="G81" s="13">
        <v>0.15706707247439999</v>
      </c>
      <c r="H81" s="13">
        <v>0.15306265620260001</v>
      </c>
      <c r="I81" s="13">
        <v>0.19391306976870001</v>
      </c>
      <c r="J81" s="13">
        <v>0.1592434931925</v>
      </c>
      <c r="K81" s="13">
        <v>0.17115957511089999</v>
      </c>
      <c r="L81" s="13">
        <v>0.12773498185859999</v>
      </c>
      <c r="M81" s="13">
        <v>0.123791456918</v>
      </c>
      <c r="N81" s="13">
        <v>0.16278974864039999</v>
      </c>
      <c r="O81" s="13">
        <v>0.14173621628050001</v>
      </c>
      <c r="P81" s="13">
        <v>0.1238675782873</v>
      </c>
      <c r="Q81" s="13">
        <v>0.2681604662548</v>
      </c>
      <c r="R81" s="13">
        <v>0.2957214125989</v>
      </c>
      <c r="S81" s="13">
        <v>0.1713197041307</v>
      </c>
      <c r="T81" s="13">
        <v>6.4408460654829996E-2</v>
      </c>
      <c r="U81" s="13">
        <v>3.7819088486750002E-2</v>
      </c>
      <c r="V81" s="13">
        <v>4.808203036059E-2</v>
      </c>
      <c r="W81" s="13">
        <v>0.1010301282664</v>
      </c>
      <c r="X81" s="13">
        <v>0.2447792145495</v>
      </c>
      <c r="Y81" s="13">
        <v>0.18022215801649999</v>
      </c>
      <c r="Z81" s="13">
        <v>6.5145740284300008E-2</v>
      </c>
      <c r="AA81" s="13">
        <v>5.1434418067890002E-2</v>
      </c>
      <c r="AB81" s="13">
        <v>0.16029410449369999</v>
      </c>
      <c r="AC81" s="13">
        <v>0.18710985024650001</v>
      </c>
      <c r="AD81" s="13">
        <v>0.21062111078990001</v>
      </c>
      <c r="AE81" s="13">
        <v>2.497195467314E-2</v>
      </c>
      <c r="AF81" s="13">
        <v>2.633545228916E-2</v>
      </c>
      <c r="AG81" s="13">
        <v>0.11400336505939999</v>
      </c>
      <c r="AH81" s="13">
        <v>0.15659610626500001</v>
      </c>
      <c r="AI81" s="13">
        <v>0</v>
      </c>
      <c r="AJ81" s="13">
        <v>5.5051605970989993E-2</v>
      </c>
      <c r="AK81" s="13">
        <v>0.55432542756960002</v>
      </c>
      <c r="AL81" s="13">
        <v>0.12517120856050001</v>
      </c>
      <c r="AM81" s="13">
        <v>0.1810632184497</v>
      </c>
      <c r="AN81" s="13">
        <v>1.291657053885E-2</v>
      </c>
      <c r="AO81" s="13">
        <v>0.21161949644270001</v>
      </c>
      <c r="AP81" s="13">
        <v>0.13104899522300001</v>
      </c>
      <c r="AQ81" s="13">
        <v>0.16662796184709999</v>
      </c>
      <c r="AR81" s="13">
        <v>0.1107950282983</v>
      </c>
      <c r="AS81" s="9"/>
    </row>
    <row r="82" spans="1:45" x14ac:dyDescent="0.2">
      <c r="A82" s="21"/>
      <c r="B82" s="21"/>
      <c r="C82" s="21"/>
      <c r="D82" s="14">
        <v>318</v>
      </c>
      <c r="E82" s="14">
        <v>79</v>
      </c>
      <c r="F82" s="14">
        <v>61</v>
      </c>
      <c r="G82" s="14">
        <v>87</v>
      </c>
      <c r="H82" s="14">
        <v>91</v>
      </c>
      <c r="I82" s="14">
        <v>42</v>
      </c>
      <c r="J82" s="14">
        <v>64</v>
      </c>
      <c r="K82" s="14">
        <v>57</v>
      </c>
      <c r="L82" s="14">
        <v>65</v>
      </c>
      <c r="M82" s="14">
        <v>69</v>
      </c>
      <c r="N82" s="14">
        <v>184</v>
      </c>
      <c r="O82" s="14">
        <v>118</v>
      </c>
      <c r="P82" s="14">
        <v>67</v>
      </c>
      <c r="Q82" s="14">
        <v>64</v>
      </c>
      <c r="R82" s="14">
        <v>67</v>
      </c>
      <c r="S82" s="14">
        <v>61</v>
      </c>
      <c r="T82" s="14">
        <v>14</v>
      </c>
      <c r="U82" s="14">
        <v>4</v>
      </c>
      <c r="V82" s="14">
        <v>11</v>
      </c>
      <c r="W82" s="14">
        <v>58</v>
      </c>
      <c r="X82" s="14">
        <v>146</v>
      </c>
      <c r="Y82" s="14">
        <v>63</v>
      </c>
      <c r="Z82" s="14">
        <v>24</v>
      </c>
      <c r="AA82" s="14">
        <v>9</v>
      </c>
      <c r="AB82" s="14">
        <v>4</v>
      </c>
      <c r="AC82" s="14">
        <v>167</v>
      </c>
      <c r="AD82" s="14">
        <v>37</v>
      </c>
      <c r="AE82" s="14">
        <v>2</v>
      </c>
      <c r="AF82" s="14">
        <v>4</v>
      </c>
      <c r="AG82" s="14">
        <v>18</v>
      </c>
      <c r="AH82" s="14">
        <v>7</v>
      </c>
      <c r="AI82" s="14">
        <v>0</v>
      </c>
      <c r="AJ82" s="14">
        <v>1</v>
      </c>
      <c r="AK82" s="14">
        <v>2</v>
      </c>
      <c r="AL82" s="14">
        <v>78</v>
      </c>
      <c r="AM82" s="14">
        <v>1</v>
      </c>
      <c r="AN82" s="14">
        <v>3</v>
      </c>
      <c r="AO82" s="14">
        <v>99</v>
      </c>
      <c r="AP82" s="14">
        <v>106</v>
      </c>
      <c r="AQ82" s="14">
        <v>82</v>
      </c>
      <c r="AR82" s="14">
        <v>12</v>
      </c>
      <c r="AS82" s="9"/>
    </row>
    <row r="83" spans="1:45" x14ac:dyDescent="0.2">
      <c r="A83" s="21"/>
      <c r="B83" s="21"/>
      <c r="C83" s="21"/>
      <c r="D83" s="15" t="s">
        <v>111</v>
      </c>
      <c r="E83" s="15"/>
      <c r="F83" s="15"/>
      <c r="G83" s="15"/>
      <c r="H83" s="15"/>
      <c r="I83" s="15"/>
      <c r="J83" s="15"/>
      <c r="K83" s="15"/>
      <c r="L83" s="15"/>
      <c r="M83" s="15"/>
      <c r="N83" s="15"/>
      <c r="O83" s="15"/>
      <c r="P83" s="15"/>
      <c r="Q83" s="16" t="s">
        <v>378</v>
      </c>
      <c r="R83" s="16" t="s">
        <v>379</v>
      </c>
      <c r="S83" s="16" t="s">
        <v>380</v>
      </c>
      <c r="T83" s="15"/>
      <c r="U83" s="15"/>
      <c r="V83" s="15"/>
      <c r="W83" s="15"/>
      <c r="X83" s="16" t="s">
        <v>254</v>
      </c>
      <c r="Y83" s="16" t="s">
        <v>123</v>
      </c>
      <c r="Z83" s="15"/>
      <c r="AA83" s="15"/>
      <c r="AB83" s="15"/>
      <c r="AC83" s="16" t="s">
        <v>265</v>
      </c>
      <c r="AD83" s="16" t="s">
        <v>265</v>
      </c>
      <c r="AE83" s="15"/>
      <c r="AF83" s="15"/>
      <c r="AG83" s="15"/>
      <c r="AH83" s="15"/>
      <c r="AI83" s="15"/>
      <c r="AJ83" s="15"/>
      <c r="AK83" s="16" t="s">
        <v>265</v>
      </c>
      <c r="AL83" s="15"/>
      <c r="AM83" s="16" t="s">
        <v>138</v>
      </c>
      <c r="AN83" s="15"/>
      <c r="AO83" s="16" t="s">
        <v>381</v>
      </c>
      <c r="AP83" s="16" t="s">
        <v>114</v>
      </c>
      <c r="AQ83" s="16" t="s">
        <v>114</v>
      </c>
      <c r="AR83" s="16" t="s">
        <v>138</v>
      </c>
      <c r="AS83" s="9"/>
    </row>
    <row r="84" spans="1:45" x14ac:dyDescent="0.2">
      <c r="A84" s="23"/>
      <c r="B84" s="23"/>
      <c r="C84" s="20" t="s">
        <v>353</v>
      </c>
      <c r="D84" s="13">
        <v>0.42289445968009998</v>
      </c>
      <c r="E84" s="13">
        <v>0.38188005366290001</v>
      </c>
      <c r="F84" s="13">
        <v>0.479640051708</v>
      </c>
      <c r="G84" s="13">
        <v>0.3807331138633</v>
      </c>
      <c r="H84" s="13">
        <v>0.44565494252659998</v>
      </c>
      <c r="I84" s="13">
        <v>0.52024245202039998</v>
      </c>
      <c r="J84" s="13">
        <v>0.47611499043760003</v>
      </c>
      <c r="K84" s="13">
        <v>0.34694543878900003</v>
      </c>
      <c r="L84" s="13">
        <v>0.4555450556433</v>
      </c>
      <c r="M84" s="13">
        <v>0.35979744992070001</v>
      </c>
      <c r="N84" s="13">
        <v>0.36229012627239998</v>
      </c>
      <c r="O84" s="13">
        <v>0.47699751263989998</v>
      </c>
      <c r="P84" s="13">
        <v>0.1399312599293</v>
      </c>
      <c r="Q84" s="13">
        <v>0.22052425066209999</v>
      </c>
      <c r="R84" s="13">
        <v>0.17667450611980001</v>
      </c>
      <c r="S84" s="13">
        <v>0.5621164305959</v>
      </c>
      <c r="T84" s="13">
        <v>0.87076829294909996</v>
      </c>
      <c r="U84" s="13">
        <v>0.79079196010789998</v>
      </c>
      <c r="V84" s="13">
        <v>0.85108439384060008</v>
      </c>
      <c r="W84" s="13">
        <v>0.11203216043439999</v>
      </c>
      <c r="X84" s="13">
        <v>0.2404548336373</v>
      </c>
      <c r="Y84" s="13">
        <v>0.58247122682030006</v>
      </c>
      <c r="Z84" s="13">
        <v>0.83292945599480006</v>
      </c>
      <c r="AA84" s="13">
        <v>0.86381598176279994</v>
      </c>
      <c r="AB84" s="13">
        <v>0.45054721455149999</v>
      </c>
      <c r="AC84" s="13">
        <v>0.30580652640279998</v>
      </c>
      <c r="AD84" s="13">
        <v>0.32336997514089999</v>
      </c>
      <c r="AE84" s="13">
        <v>0.48195717369110003</v>
      </c>
      <c r="AF84" s="13">
        <v>0.35818770595920002</v>
      </c>
      <c r="AG84" s="13">
        <v>0.39491540212960002</v>
      </c>
      <c r="AH84" s="13">
        <v>0.61020695565119998</v>
      </c>
      <c r="AI84" s="13">
        <v>0.63540337646659995</v>
      </c>
      <c r="AJ84" s="13">
        <v>0.77970763146099997</v>
      </c>
      <c r="AK84" s="13">
        <v>0.44567457243039998</v>
      </c>
      <c r="AL84" s="13">
        <v>0.61419930693500002</v>
      </c>
      <c r="AM84" s="13">
        <v>0.43841861161869999</v>
      </c>
      <c r="AN84" s="13">
        <v>0.49293664318929997</v>
      </c>
      <c r="AO84" s="13">
        <v>0.31527632689189999</v>
      </c>
      <c r="AP84" s="13">
        <v>0.46426916835859999</v>
      </c>
      <c r="AQ84" s="13">
        <v>0.45138249905959998</v>
      </c>
      <c r="AR84" s="13">
        <v>0.35722915656690002</v>
      </c>
      <c r="AS84" s="9"/>
    </row>
    <row r="85" spans="1:45" x14ac:dyDescent="0.2">
      <c r="A85" s="21"/>
      <c r="B85" s="21"/>
      <c r="C85" s="21"/>
      <c r="D85" s="14">
        <v>986</v>
      </c>
      <c r="E85" s="14">
        <v>230</v>
      </c>
      <c r="F85" s="14">
        <v>267</v>
      </c>
      <c r="G85" s="14">
        <v>210</v>
      </c>
      <c r="H85" s="14">
        <v>279</v>
      </c>
      <c r="I85" s="14">
        <v>146</v>
      </c>
      <c r="J85" s="14">
        <v>173</v>
      </c>
      <c r="K85" s="14">
        <v>117</v>
      </c>
      <c r="L85" s="14">
        <v>253</v>
      </c>
      <c r="M85" s="14">
        <v>244</v>
      </c>
      <c r="N85" s="14">
        <v>507</v>
      </c>
      <c r="O85" s="14">
        <v>427</v>
      </c>
      <c r="P85" s="14">
        <v>84</v>
      </c>
      <c r="Q85" s="14">
        <v>45</v>
      </c>
      <c r="R85" s="14">
        <v>54</v>
      </c>
      <c r="S85" s="14">
        <v>185</v>
      </c>
      <c r="T85" s="14">
        <v>208</v>
      </c>
      <c r="U85" s="14">
        <v>85</v>
      </c>
      <c r="V85" s="14">
        <v>232</v>
      </c>
      <c r="W85" s="14">
        <v>60</v>
      </c>
      <c r="X85" s="14">
        <v>164</v>
      </c>
      <c r="Y85" s="14">
        <v>229</v>
      </c>
      <c r="Z85" s="14">
        <v>344</v>
      </c>
      <c r="AA85" s="14">
        <v>143</v>
      </c>
      <c r="AB85" s="14">
        <v>11</v>
      </c>
      <c r="AC85" s="14">
        <v>283</v>
      </c>
      <c r="AD85" s="14">
        <v>86</v>
      </c>
      <c r="AE85" s="14">
        <v>22</v>
      </c>
      <c r="AF85" s="14">
        <v>36</v>
      </c>
      <c r="AG85" s="14">
        <v>87</v>
      </c>
      <c r="AH85" s="14">
        <v>38</v>
      </c>
      <c r="AI85" s="14">
        <v>12</v>
      </c>
      <c r="AJ85" s="14">
        <v>24</v>
      </c>
      <c r="AK85" s="14">
        <v>4</v>
      </c>
      <c r="AL85" s="14">
        <v>386</v>
      </c>
      <c r="AM85" s="14">
        <v>2</v>
      </c>
      <c r="AN85" s="14">
        <v>73</v>
      </c>
      <c r="AO85" s="14">
        <v>154</v>
      </c>
      <c r="AP85" s="14">
        <v>424</v>
      </c>
      <c r="AQ85" s="14">
        <v>262</v>
      </c>
      <c r="AR85" s="14">
        <v>36</v>
      </c>
      <c r="AS85" s="9"/>
    </row>
    <row r="86" spans="1:45" x14ac:dyDescent="0.2">
      <c r="A86" s="21"/>
      <c r="B86" s="21"/>
      <c r="C86" s="21"/>
      <c r="D86" s="15" t="s">
        <v>111</v>
      </c>
      <c r="E86" s="15"/>
      <c r="F86" s="16" t="s">
        <v>160</v>
      </c>
      <c r="G86" s="15"/>
      <c r="H86" s="15"/>
      <c r="I86" s="16" t="s">
        <v>319</v>
      </c>
      <c r="J86" s="16" t="s">
        <v>319</v>
      </c>
      <c r="K86" s="15"/>
      <c r="L86" s="16" t="s">
        <v>144</v>
      </c>
      <c r="M86" s="15"/>
      <c r="N86" s="15"/>
      <c r="O86" s="16" t="s">
        <v>113</v>
      </c>
      <c r="P86" s="15"/>
      <c r="Q86" s="15"/>
      <c r="R86" s="15"/>
      <c r="S86" s="16" t="s">
        <v>126</v>
      </c>
      <c r="T86" s="16" t="s">
        <v>127</v>
      </c>
      <c r="U86" s="16" t="s">
        <v>128</v>
      </c>
      <c r="V86" s="16" t="s">
        <v>127</v>
      </c>
      <c r="W86" s="15"/>
      <c r="X86" s="16" t="s">
        <v>113</v>
      </c>
      <c r="Y86" s="16" t="s">
        <v>129</v>
      </c>
      <c r="Z86" s="16" t="s">
        <v>246</v>
      </c>
      <c r="AA86" s="16" t="s">
        <v>162</v>
      </c>
      <c r="AB86" s="16" t="s">
        <v>113</v>
      </c>
      <c r="AC86" s="15"/>
      <c r="AD86" s="15"/>
      <c r="AE86" s="15"/>
      <c r="AF86" s="15"/>
      <c r="AG86" s="15"/>
      <c r="AH86" s="16" t="s">
        <v>228</v>
      </c>
      <c r="AI86" s="15"/>
      <c r="AJ86" s="16" t="s">
        <v>130</v>
      </c>
      <c r="AK86" s="15"/>
      <c r="AL86" s="16" t="s">
        <v>248</v>
      </c>
      <c r="AM86" s="15"/>
      <c r="AN86" s="16" t="s">
        <v>147</v>
      </c>
      <c r="AO86" s="15"/>
      <c r="AP86" s="16" t="s">
        <v>165</v>
      </c>
      <c r="AQ86" s="16" t="s">
        <v>147</v>
      </c>
      <c r="AR86" s="15"/>
      <c r="AS86" s="9"/>
    </row>
    <row r="87" spans="1:45" x14ac:dyDescent="0.2">
      <c r="A87" s="23"/>
      <c r="B87" s="23"/>
      <c r="C87" s="20" t="s">
        <v>50</v>
      </c>
      <c r="D87" s="13">
        <v>1</v>
      </c>
      <c r="E87" s="13">
        <v>1</v>
      </c>
      <c r="F87" s="13">
        <v>1</v>
      </c>
      <c r="G87" s="13">
        <v>1</v>
      </c>
      <c r="H87" s="13">
        <v>1</v>
      </c>
      <c r="I87" s="13">
        <v>1</v>
      </c>
      <c r="J87" s="13">
        <v>1</v>
      </c>
      <c r="K87" s="13">
        <v>1</v>
      </c>
      <c r="L87" s="13">
        <v>1</v>
      </c>
      <c r="M87" s="13">
        <v>1</v>
      </c>
      <c r="N87" s="13">
        <v>1</v>
      </c>
      <c r="O87" s="13">
        <v>1</v>
      </c>
      <c r="P87" s="13">
        <v>1</v>
      </c>
      <c r="Q87" s="13">
        <v>1</v>
      </c>
      <c r="R87" s="13">
        <v>1</v>
      </c>
      <c r="S87" s="13">
        <v>1</v>
      </c>
      <c r="T87" s="13">
        <v>1</v>
      </c>
      <c r="U87" s="13">
        <v>1</v>
      </c>
      <c r="V87" s="13">
        <v>1</v>
      </c>
      <c r="W87" s="13">
        <v>1</v>
      </c>
      <c r="X87" s="13">
        <v>1</v>
      </c>
      <c r="Y87" s="13">
        <v>1</v>
      </c>
      <c r="Z87" s="13">
        <v>1</v>
      </c>
      <c r="AA87" s="13">
        <v>1</v>
      </c>
      <c r="AB87" s="13">
        <v>1</v>
      </c>
      <c r="AC87" s="13">
        <v>1</v>
      </c>
      <c r="AD87" s="13">
        <v>1</v>
      </c>
      <c r="AE87" s="13">
        <v>1</v>
      </c>
      <c r="AF87" s="13">
        <v>1</v>
      </c>
      <c r="AG87" s="13">
        <v>1</v>
      </c>
      <c r="AH87" s="13">
        <v>1</v>
      </c>
      <c r="AI87" s="13">
        <v>1</v>
      </c>
      <c r="AJ87" s="13">
        <v>1</v>
      </c>
      <c r="AK87" s="13">
        <v>1</v>
      </c>
      <c r="AL87" s="13">
        <v>1</v>
      </c>
      <c r="AM87" s="13">
        <v>1</v>
      </c>
      <c r="AN87" s="13">
        <v>1</v>
      </c>
      <c r="AO87" s="13">
        <v>1</v>
      </c>
      <c r="AP87" s="13">
        <v>1</v>
      </c>
      <c r="AQ87" s="13">
        <v>1</v>
      </c>
      <c r="AR87" s="13">
        <v>1</v>
      </c>
      <c r="AS87" s="9"/>
    </row>
    <row r="88" spans="1:45" x14ac:dyDescent="0.2">
      <c r="A88" s="21"/>
      <c r="B88" s="21"/>
      <c r="C88" s="21"/>
      <c r="D88" s="14">
        <v>2264</v>
      </c>
      <c r="E88" s="14">
        <v>550</v>
      </c>
      <c r="F88" s="14">
        <v>558</v>
      </c>
      <c r="G88" s="14">
        <v>567</v>
      </c>
      <c r="H88" s="14">
        <v>589</v>
      </c>
      <c r="I88" s="14">
        <v>262</v>
      </c>
      <c r="J88" s="14">
        <v>359</v>
      </c>
      <c r="K88" s="14">
        <v>333</v>
      </c>
      <c r="L88" s="14">
        <v>530</v>
      </c>
      <c r="M88" s="14">
        <v>655</v>
      </c>
      <c r="N88" s="14">
        <v>1311</v>
      </c>
      <c r="O88" s="14">
        <v>854</v>
      </c>
      <c r="P88" s="14">
        <v>604</v>
      </c>
      <c r="Q88" s="14">
        <v>223</v>
      </c>
      <c r="R88" s="14">
        <v>290</v>
      </c>
      <c r="S88" s="14">
        <v>338</v>
      </c>
      <c r="T88" s="14">
        <v>236</v>
      </c>
      <c r="U88" s="14">
        <v>103</v>
      </c>
      <c r="V88" s="14">
        <v>268</v>
      </c>
      <c r="W88" s="14">
        <v>567</v>
      </c>
      <c r="X88" s="14">
        <v>661</v>
      </c>
      <c r="Y88" s="14">
        <v>372</v>
      </c>
      <c r="Z88" s="14">
        <v>401</v>
      </c>
      <c r="AA88" s="14">
        <v>168</v>
      </c>
      <c r="AB88" s="14">
        <v>23</v>
      </c>
      <c r="AC88" s="14">
        <v>926</v>
      </c>
      <c r="AD88" s="14">
        <v>241</v>
      </c>
      <c r="AE88" s="14">
        <v>49</v>
      </c>
      <c r="AF88" s="14">
        <v>101</v>
      </c>
      <c r="AG88" s="14">
        <v>196</v>
      </c>
      <c r="AH88" s="14">
        <v>56</v>
      </c>
      <c r="AI88" s="14">
        <v>23</v>
      </c>
      <c r="AJ88" s="14">
        <v>28</v>
      </c>
      <c r="AK88" s="14">
        <v>6</v>
      </c>
      <c r="AL88" s="14">
        <v>618</v>
      </c>
      <c r="AM88" s="14">
        <v>6</v>
      </c>
      <c r="AN88" s="14">
        <v>147</v>
      </c>
      <c r="AO88" s="14">
        <v>508</v>
      </c>
      <c r="AP88" s="14">
        <v>884</v>
      </c>
      <c r="AQ88" s="14">
        <v>552</v>
      </c>
      <c r="AR88" s="14">
        <v>94</v>
      </c>
      <c r="AS88" s="9"/>
    </row>
    <row r="89" spans="1:45" x14ac:dyDescent="0.2">
      <c r="A89" s="21"/>
      <c r="B89" s="21"/>
      <c r="C89" s="21"/>
      <c r="D89" s="15" t="s">
        <v>111</v>
      </c>
      <c r="E89" s="15" t="s">
        <v>111</v>
      </c>
      <c r="F89" s="15" t="s">
        <v>111</v>
      </c>
      <c r="G89" s="15" t="s">
        <v>111</v>
      </c>
      <c r="H89" s="15" t="s">
        <v>111</v>
      </c>
      <c r="I89" s="15" t="s">
        <v>111</v>
      </c>
      <c r="J89" s="15" t="s">
        <v>111</v>
      </c>
      <c r="K89" s="15" t="s">
        <v>111</v>
      </c>
      <c r="L89" s="15" t="s">
        <v>111</v>
      </c>
      <c r="M89" s="15" t="s">
        <v>111</v>
      </c>
      <c r="N89" s="15" t="s">
        <v>111</v>
      </c>
      <c r="O89" s="15" t="s">
        <v>111</v>
      </c>
      <c r="P89" s="15" t="s">
        <v>111</v>
      </c>
      <c r="Q89" s="15" t="s">
        <v>111</v>
      </c>
      <c r="R89" s="15" t="s">
        <v>111</v>
      </c>
      <c r="S89" s="15" t="s">
        <v>111</v>
      </c>
      <c r="T89" s="15" t="s">
        <v>111</v>
      </c>
      <c r="U89" s="15" t="s">
        <v>111</v>
      </c>
      <c r="V89" s="15" t="s">
        <v>111</v>
      </c>
      <c r="W89" s="15" t="s">
        <v>111</v>
      </c>
      <c r="X89" s="15" t="s">
        <v>111</v>
      </c>
      <c r="Y89" s="15" t="s">
        <v>111</v>
      </c>
      <c r="Z89" s="15" t="s">
        <v>111</v>
      </c>
      <c r="AA89" s="15" t="s">
        <v>111</v>
      </c>
      <c r="AB89" s="15" t="s">
        <v>111</v>
      </c>
      <c r="AC89" s="15" t="s">
        <v>111</v>
      </c>
      <c r="AD89" s="15" t="s">
        <v>111</v>
      </c>
      <c r="AE89" s="15" t="s">
        <v>111</v>
      </c>
      <c r="AF89" s="15" t="s">
        <v>111</v>
      </c>
      <c r="AG89" s="15" t="s">
        <v>111</v>
      </c>
      <c r="AH89" s="15" t="s">
        <v>111</v>
      </c>
      <c r="AI89" s="15" t="s">
        <v>111</v>
      </c>
      <c r="AJ89" s="15" t="s">
        <v>111</v>
      </c>
      <c r="AK89" s="15" t="s">
        <v>111</v>
      </c>
      <c r="AL89" s="15" t="s">
        <v>111</v>
      </c>
      <c r="AM89" s="15" t="s">
        <v>111</v>
      </c>
      <c r="AN89" s="15" t="s">
        <v>111</v>
      </c>
      <c r="AO89" s="15" t="s">
        <v>111</v>
      </c>
      <c r="AP89" s="15" t="s">
        <v>111</v>
      </c>
      <c r="AQ89" s="15" t="s">
        <v>111</v>
      </c>
      <c r="AR89" s="15" t="s">
        <v>111</v>
      </c>
      <c r="AS89" s="9"/>
    </row>
    <row r="90" spans="1:45" x14ac:dyDescent="0.2">
      <c r="A90" s="17" t="s">
        <v>382</v>
      </c>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row>
    <row r="91" spans="1:45" x14ac:dyDescent="0.2">
      <c r="A91" s="19" t="s">
        <v>134</v>
      </c>
    </row>
  </sheetData>
  <mergeCells count="46">
    <mergeCell ref="AO2:AQ2"/>
    <mergeCell ref="A2:D2"/>
    <mergeCell ref="A3:C5"/>
    <mergeCell ref="C6:C8"/>
    <mergeCell ref="C9:C11"/>
    <mergeCell ref="A6:A89"/>
    <mergeCell ref="AM3:AR3"/>
    <mergeCell ref="E3:H3"/>
    <mergeCell ref="I3:M3"/>
    <mergeCell ref="N3:O3"/>
    <mergeCell ref="P3:V3"/>
    <mergeCell ref="W3:AB3"/>
    <mergeCell ref="AC3:AL3"/>
    <mergeCell ref="C12:C14"/>
    <mergeCell ref="C15:C17"/>
    <mergeCell ref="C18:C20"/>
    <mergeCell ref="C21:C23"/>
    <mergeCell ref="C24:C26"/>
    <mergeCell ref="C27:C29"/>
    <mergeCell ref="C30:C32"/>
    <mergeCell ref="C33:C35"/>
    <mergeCell ref="C36:C38"/>
    <mergeCell ref="C39:C41"/>
    <mergeCell ref="C66:C68"/>
    <mergeCell ref="C69:C71"/>
    <mergeCell ref="C42:C44"/>
    <mergeCell ref="C45:C47"/>
    <mergeCell ref="C48:C50"/>
    <mergeCell ref="C51:C53"/>
    <mergeCell ref="C54:C56"/>
    <mergeCell ref="C87:C89"/>
    <mergeCell ref="B6:B17"/>
    <mergeCell ref="B18:B29"/>
    <mergeCell ref="B30:B41"/>
    <mergeCell ref="B42:B53"/>
    <mergeCell ref="B54:B65"/>
    <mergeCell ref="B66:B77"/>
    <mergeCell ref="B78:B89"/>
    <mergeCell ref="C72:C74"/>
    <mergeCell ref="C75:C77"/>
    <mergeCell ref="C78:C80"/>
    <mergeCell ref="C81:C83"/>
    <mergeCell ref="C84:C86"/>
    <mergeCell ref="C57:C59"/>
    <mergeCell ref="C60:C62"/>
    <mergeCell ref="C63:C65"/>
  </mergeCells>
  <hyperlinks>
    <hyperlink ref="A1" location="'TOC'!A1:A1" display="Back to TOC" xr:uid="{00000000-0004-0000-11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S157"/>
  <sheetViews>
    <sheetView workbookViewId="0">
      <pane xSplit="3" ySplit="5" topLeftCell="D6" activePane="bottomRight" state="frozen"/>
      <selection pane="topRight" activeCell="D1" sqref="D1"/>
      <selection pane="bottomLeft" activeCell="A6" sqref="A6"/>
      <selection pane="bottomRight" activeCell="D6" sqref="D6"/>
    </sheetView>
  </sheetViews>
  <sheetFormatPr baseColWidth="10" defaultColWidth="8.83203125" defaultRowHeight="15" x14ac:dyDescent="0.2"/>
  <cols>
    <col min="1" max="1" width="50" customWidth="1"/>
    <col min="2" max="2" width="25" bestFit="1" customWidth="1"/>
    <col min="3" max="3" width="38.1640625" bestFit="1" customWidth="1"/>
    <col min="4" max="44" width="12.6640625" customWidth="1"/>
  </cols>
  <sheetData>
    <row r="1" spans="1:45"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9"/>
    </row>
    <row r="2" spans="1:45" ht="36" customHeight="1" x14ac:dyDescent="0.2">
      <c r="A2" s="26" t="s">
        <v>383</v>
      </c>
      <c r="B2" s="25"/>
      <c r="C2" s="25"/>
      <c r="D2" s="25"/>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11"/>
      <c r="AS2" s="9"/>
    </row>
    <row r="3" spans="1:45" ht="37" customHeight="1" x14ac:dyDescent="0.2">
      <c r="A3" s="27"/>
      <c r="B3" s="25"/>
      <c r="C3" s="25"/>
      <c r="D3" s="12" t="s">
        <v>50</v>
      </c>
      <c r="E3" s="28" t="s">
        <v>51</v>
      </c>
      <c r="F3" s="25"/>
      <c r="G3" s="25"/>
      <c r="H3" s="25"/>
      <c r="I3" s="28" t="s">
        <v>52</v>
      </c>
      <c r="J3" s="25"/>
      <c r="K3" s="25"/>
      <c r="L3" s="25"/>
      <c r="M3" s="25"/>
      <c r="N3" s="28" t="s">
        <v>53</v>
      </c>
      <c r="O3" s="25"/>
      <c r="P3" s="28" t="s">
        <v>54</v>
      </c>
      <c r="Q3" s="25"/>
      <c r="R3" s="25"/>
      <c r="S3" s="25"/>
      <c r="T3" s="25"/>
      <c r="U3" s="25"/>
      <c r="V3" s="25"/>
      <c r="W3" s="28" t="s">
        <v>55</v>
      </c>
      <c r="X3" s="25"/>
      <c r="Y3" s="25"/>
      <c r="Z3" s="25"/>
      <c r="AA3" s="25"/>
      <c r="AB3" s="25"/>
      <c r="AC3" s="28" t="s">
        <v>56</v>
      </c>
      <c r="AD3" s="25"/>
      <c r="AE3" s="25"/>
      <c r="AF3" s="25"/>
      <c r="AG3" s="25"/>
      <c r="AH3" s="25"/>
      <c r="AI3" s="25"/>
      <c r="AJ3" s="25"/>
      <c r="AK3" s="25"/>
      <c r="AL3" s="25"/>
      <c r="AM3" s="28" t="s">
        <v>57</v>
      </c>
      <c r="AN3" s="25"/>
      <c r="AO3" s="25"/>
      <c r="AP3" s="25"/>
      <c r="AQ3" s="25"/>
      <c r="AR3" s="25"/>
      <c r="AS3" s="9"/>
    </row>
    <row r="4" spans="1:45" ht="16" customHeight="1" x14ac:dyDescent="0.2">
      <c r="A4" s="21"/>
      <c r="B4" s="25"/>
      <c r="C4" s="25"/>
      <c r="D4" s="10" t="s">
        <v>58</v>
      </c>
      <c r="E4" s="10" t="s">
        <v>58</v>
      </c>
      <c r="F4" s="10" t="s">
        <v>59</v>
      </c>
      <c r="G4" s="10" t="s">
        <v>60</v>
      </c>
      <c r="H4" s="10" t="s">
        <v>61</v>
      </c>
      <c r="I4" s="10" t="s">
        <v>58</v>
      </c>
      <c r="J4" s="10" t="s">
        <v>59</v>
      </c>
      <c r="K4" s="10" t="s">
        <v>60</v>
      </c>
      <c r="L4" s="10" t="s">
        <v>61</v>
      </c>
      <c r="M4" s="10" t="s">
        <v>62</v>
      </c>
      <c r="N4" s="10" t="s">
        <v>58</v>
      </c>
      <c r="O4" s="10" t="s">
        <v>59</v>
      </c>
      <c r="P4" s="10" t="s">
        <v>58</v>
      </c>
      <c r="Q4" s="10" t="s">
        <v>59</v>
      </c>
      <c r="R4" s="10" t="s">
        <v>60</v>
      </c>
      <c r="S4" s="10" t="s">
        <v>61</v>
      </c>
      <c r="T4" s="10" t="s">
        <v>62</v>
      </c>
      <c r="U4" s="10" t="s">
        <v>63</v>
      </c>
      <c r="V4" s="10" t="s">
        <v>64</v>
      </c>
      <c r="W4" s="10" t="s">
        <v>58</v>
      </c>
      <c r="X4" s="10" t="s">
        <v>59</v>
      </c>
      <c r="Y4" s="10" t="s">
        <v>60</v>
      </c>
      <c r="Z4" s="10" t="s">
        <v>61</v>
      </c>
      <c r="AA4" s="10" t="s">
        <v>62</v>
      </c>
      <c r="AB4" s="10" t="s">
        <v>63</v>
      </c>
      <c r="AC4" s="10" t="s">
        <v>58</v>
      </c>
      <c r="AD4" s="10" t="s">
        <v>59</v>
      </c>
      <c r="AE4" s="10" t="s">
        <v>60</v>
      </c>
      <c r="AF4" s="10" t="s">
        <v>61</v>
      </c>
      <c r="AG4" s="10" t="s">
        <v>62</v>
      </c>
      <c r="AH4" s="10" t="s">
        <v>63</v>
      </c>
      <c r="AI4" s="10" t="s">
        <v>64</v>
      </c>
      <c r="AJ4" s="10" t="s">
        <v>65</v>
      </c>
      <c r="AK4" s="10" t="s">
        <v>66</v>
      </c>
      <c r="AL4" s="10" t="s">
        <v>67</v>
      </c>
      <c r="AM4" s="10" t="s">
        <v>58</v>
      </c>
      <c r="AN4" s="10" t="s">
        <v>59</v>
      </c>
      <c r="AO4" s="10" t="s">
        <v>60</v>
      </c>
      <c r="AP4" s="10" t="s">
        <v>61</v>
      </c>
      <c r="AQ4" s="10" t="s">
        <v>62</v>
      </c>
      <c r="AR4" s="10" t="s">
        <v>63</v>
      </c>
      <c r="AS4" s="9"/>
    </row>
    <row r="5" spans="1:45" ht="37" x14ac:dyDescent="0.2">
      <c r="A5" s="21"/>
      <c r="B5" s="25"/>
      <c r="C5" s="25"/>
      <c r="D5" s="12" t="s">
        <v>68</v>
      </c>
      <c r="E5" s="12" t="s">
        <v>69</v>
      </c>
      <c r="F5" s="12" t="s">
        <v>70</v>
      </c>
      <c r="G5" s="12" t="s">
        <v>71</v>
      </c>
      <c r="H5" s="12" t="s">
        <v>72</v>
      </c>
      <c r="I5" s="12" t="s">
        <v>73</v>
      </c>
      <c r="J5" s="12" t="s">
        <v>74</v>
      </c>
      <c r="K5" s="12" t="s">
        <v>75</v>
      </c>
      <c r="L5" s="12" t="s">
        <v>76</v>
      </c>
      <c r="M5" s="12" t="s">
        <v>77</v>
      </c>
      <c r="N5" s="12" t="s">
        <v>78</v>
      </c>
      <c r="O5" s="12" t="s">
        <v>79</v>
      </c>
      <c r="P5" s="12" t="s">
        <v>80</v>
      </c>
      <c r="Q5" s="12" t="s">
        <v>81</v>
      </c>
      <c r="R5" s="12" t="s">
        <v>82</v>
      </c>
      <c r="S5" s="12" t="s">
        <v>83</v>
      </c>
      <c r="T5" s="12" t="s">
        <v>84</v>
      </c>
      <c r="U5" s="12" t="s">
        <v>85</v>
      </c>
      <c r="V5" s="12" t="s">
        <v>86</v>
      </c>
      <c r="W5" s="12" t="s">
        <v>87</v>
      </c>
      <c r="X5" s="12" t="s">
        <v>88</v>
      </c>
      <c r="Y5" s="12" t="s">
        <v>89</v>
      </c>
      <c r="Z5" s="12" t="s">
        <v>90</v>
      </c>
      <c r="AA5" s="12" t="s">
        <v>91</v>
      </c>
      <c r="AB5" s="12" t="s">
        <v>92</v>
      </c>
      <c r="AC5" s="12" t="s">
        <v>93</v>
      </c>
      <c r="AD5" s="12" t="s">
        <v>94</v>
      </c>
      <c r="AE5" s="12" t="s">
        <v>95</v>
      </c>
      <c r="AF5" s="12" t="s">
        <v>96</v>
      </c>
      <c r="AG5" s="12" t="s">
        <v>97</v>
      </c>
      <c r="AH5" s="12" t="s">
        <v>98</v>
      </c>
      <c r="AI5" s="12" t="s">
        <v>99</v>
      </c>
      <c r="AJ5" s="12" t="s">
        <v>100</v>
      </c>
      <c r="AK5" s="12" t="s">
        <v>101</v>
      </c>
      <c r="AL5" s="12" t="s">
        <v>102</v>
      </c>
      <c r="AM5" s="12" t="s">
        <v>103</v>
      </c>
      <c r="AN5" s="12" t="s">
        <v>104</v>
      </c>
      <c r="AO5" s="12" t="s">
        <v>105</v>
      </c>
      <c r="AP5" s="12" t="s">
        <v>106</v>
      </c>
      <c r="AQ5" s="12" t="s">
        <v>107</v>
      </c>
      <c r="AR5" s="12" t="s">
        <v>108</v>
      </c>
      <c r="AS5" s="9"/>
    </row>
    <row r="6" spans="1:45" x14ac:dyDescent="0.2">
      <c r="A6" s="22" t="s">
        <v>384</v>
      </c>
      <c r="B6" s="20" t="s">
        <v>385</v>
      </c>
      <c r="C6" s="20" t="s">
        <v>386</v>
      </c>
      <c r="D6" s="13">
        <v>0.40834085724250002</v>
      </c>
      <c r="E6" s="13">
        <v>0.37643706557939999</v>
      </c>
      <c r="F6" s="13">
        <v>0.44652787461249999</v>
      </c>
      <c r="G6" s="13">
        <v>0.35988864063140003</v>
      </c>
      <c r="H6" s="13">
        <v>0.44720002911020001</v>
      </c>
      <c r="I6" s="13">
        <v>0.48188674872440002</v>
      </c>
      <c r="J6" s="13">
        <v>0.4003665202151</v>
      </c>
      <c r="K6" s="13">
        <v>0.3609808468997</v>
      </c>
      <c r="L6" s="13">
        <v>0.38900434895410002</v>
      </c>
      <c r="M6" s="13">
        <v>0.40894872928460002</v>
      </c>
      <c r="N6" s="13">
        <v>0.33321284782209998</v>
      </c>
      <c r="O6" s="13">
        <v>0.48019589229940002</v>
      </c>
      <c r="P6" s="13">
        <v>0.1762165553601</v>
      </c>
      <c r="Q6" s="13">
        <v>0.2487833811671</v>
      </c>
      <c r="R6" s="13">
        <v>0.161602895296</v>
      </c>
      <c r="S6" s="13">
        <v>0.41364653872040003</v>
      </c>
      <c r="T6" s="13">
        <v>0.77548419270739999</v>
      </c>
      <c r="U6" s="13">
        <v>0.78303604333889998</v>
      </c>
      <c r="V6" s="13">
        <v>0.88434916306760003</v>
      </c>
      <c r="W6" s="13">
        <v>0.1210656580498</v>
      </c>
      <c r="X6" s="13">
        <v>0.24180674550449999</v>
      </c>
      <c r="Y6" s="13">
        <v>0.51686920010540005</v>
      </c>
      <c r="Z6" s="13">
        <v>0.74968540877950007</v>
      </c>
      <c r="AA6" s="13">
        <v>0.9354998405192001</v>
      </c>
      <c r="AB6" s="13">
        <v>0.44231051014860001</v>
      </c>
      <c r="AC6" s="13">
        <v>0.2600315921536</v>
      </c>
      <c r="AD6" s="13">
        <v>0.29296403833329998</v>
      </c>
      <c r="AE6" s="13">
        <v>0.37065184757230002</v>
      </c>
      <c r="AF6" s="13">
        <v>0.32810541272920002</v>
      </c>
      <c r="AG6" s="13">
        <v>0.48998809346790001</v>
      </c>
      <c r="AH6" s="13">
        <v>0.36936233923139999</v>
      </c>
      <c r="AI6" s="13">
        <v>0.96055792000859996</v>
      </c>
      <c r="AJ6" s="13">
        <v>0.71272498620470004</v>
      </c>
      <c r="AK6" s="13">
        <v>0.44567457243039998</v>
      </c>
      <c r="AL6" s="13">
        <v>0.62809021620400007</v>
      </c>
      <c r="AM6" s="13">
        <v>0.55916449977070004</v>
      </c>
      <c r="AN6" s="13">
        <v>0.48299857364650001</v>
      </c>
      <c r="AO6" s="13">
        <v>0.33381989699550002</v>
      </c>
      <c r="AP6" s="13">
        <v>0.42396917813430002</v>
      </c>
      <c r="AQ6" s="13">
        <v>0.43481465985239998</v>
      </c>
      <c r="AR6" s="13">
        <v>0.3414963698174</v>
      </c>
      <c r="AS6" s="9"/>
    </row>
    <row r="7" spans="1:45" x14ac:dyDescent="0.2">
      <c r="A7" s="21"/>
      <c r="B7" s="21"/>
      <c r="C7" s="21"/>
      <c r="D7" s="14">
        <v>941</v>
      </c>
      <c r="E7" s="14">
        <v>212</v>
      </c>
      <c r="F7" s="14">
        <v>245</v>
      </c>
      <c r="G7" s="14">
        <v>209</v>
      </c>
      <c r="H7" s="14">
        <v>275</v>
      </c>
      <c r="I7" s="14">
        <v>132</v>
      </c>
      <c r="J7" s="14">
        <v>140</v>
      </c>
      <c r="K7" s="14">
        <v>123</v>
      </c>
      <c r="L7" s="14">
        <v>210</v>
      </c>
      <c r="M7" s="14">
        <v>280</v>
      </c>
      <c r="N7" s="14">
        <v>466</v>
      </c>
      <c r="O7" s="14">
        <v>426</v>
      </c>
      <c r="P7" s="14">
        <v>96</v>
      </c>
      <c r="Q7" s="14">
        <v>64</v>
      </c>
      <c r="R7" s="14">
        <v>41</v>
      </c>
      <c r="S7" s="14">
        <v>148</v>
      </c>
      <c r="T7" s="14">
        <v>184</v>
      </c>
      <c r="U7" s="14">
        <v>81</v>
      </c>
      <c r="V7" s="14">
        <v>240</v>
      </c>
      <c r="W7" s="14">
        <v>65</v>
      </c>
      <c r="X7" s="14">
        <v>156</v>
      </c>
      <c r="Y7" s="14">
        <v>195</v>
      </c>
      <c r="Z7" s="14">
        <v>318</v>
      </c>
      <c r="AA7" s="14">
        <v>158</v>
      </c>
      <c r="AB7" s="14">
        <v>9</v>
      </c>
      <c r="AC7" s="14">
        <v>236</v>
      </c>
      <c r="AD7" s="14">
        <v>68</v>
      </c>
      <c r="AE7" s="14">
        <v>16</v>
      </c>
      <c r="AF7" s="14">
        <v>37</v>
      </c>
      <c r="AG7" s="14">
        <v>99</v>
      </c>
      <c r="AH7" s="14">
        <v>21</v>
      </c>
      <c r="AI7" s="14">
        <v>23</v>
      </c>
      <c r="AJ7" s="14">
        <v>23</v>
      </c>
      <c r="AK7" s="14">
        <v>4</v>
      </c>
      <c r="AL7" s="14">
        <v>405</v>
      </c>
      <c r="AM7" s="14">
        <v>4</v>
      </c>
      <c r="AN7" s="14">
        <v>72</v>
      </c>
      <c r="AO7" s="14">
        <v>172</v>
      </c>
      <c r="AP7" s="14">
        <v>372</v>
      </c>
      <c r="AQ7" s="14">
        <v>251</v>
      </c>
      <c r="AR7" s="14">
        <v>32</v>
      </c>
      <c r="AS7" s="9"/>
    </row>
    <row r="8" spans="1:45" x14ac:dyDescent="0.2">
      <c r="A8" s="21"/>
      <c r="B8" s="21"/>
      <c r="C8" s="21"/>
      <c r="D8" s="15" t="s">
        <v>111</v>
      </c>
      <c r="E8" s="15"/>
      <c r="F8" s="15"/>
      <c r="G8" s="15"/>
      <c r="H8" s="16" t="s">
        <v>147</v>
      </c>
      <c r="I8" s="15"/>
      <c r="J8" s="15"/>
      <c r="K8" s="15"/>
      <c r="L8" s="15"/>
      <c r="M8" s="15"/>
      <c r="N8" s="15"/>
      <c r="O8" s="16" t="s">
        <v>113</v>
      </c>
      <c r="P8" s="15"/>
      <c r="Q8" s="15"/>
      <c r="R8" s="15"/>
      <c r="S8" s="16" t="s">
        <v>229</v>
      </c>
      <c r="T8" s="16" t="s">
        <v>127</v>
      </c>
      <c r="U8" s="16" t="s">
        <v>127</v>
      </c>
      <c r="V8" s="16" t="s">
        <v>127</v>
      </c>
      <c r="W8" s="15"/>
      <c r="X8" s="16" t="s">
        <v>113</v>
      </c>
      <c r="Y8" s="16" t="s">
        <v>129</v>
      </c>
      <c r="Z8" s="16" t="s">
        <v>126</v>
      </c>
      <c r="AA8" s="16" t="s">
        <v>163</v>
      </c>
      <c r="AB8" s="16" t="s">
        <v>112</v>
      </c>
      <c r="AC8" s="15"/>
      <c r="AD8" s="15"/>
      <c r="AE8" s="15"/>
      <c r="AF8" s="15"/>
      <c r="AG8" s="16" t="s">
        <v>130</v>
      </c>
      <c r="AH8" s="15"/>
      <c r="AI8" s="16" t="s">
        <v>387</v>
      </c>
      <c r="AJ8" s="16" t="s">
        <v>130</v>
      </c>
      <c r="AK8" s="15"/>
      <c r="AL8" s="16" t="s">
        <v>388</v>
      </c>
      <c r="AM8" s="15"/>
      <c r="AN8" s="15"/>
      <c r="AO8" s="15"/>
      <c r="AP8" s="15"/>
      <c r="AQ8" s="15"/>
      <c r="AR8" s="15"/>
      <c r="AS8" s="9"/>
    </row>
    <row r="9" spans="1:45" x14ac:dyDescent="0.2">
      <c r="A9" s="23"/>
      <c r="B9" s="23"/>
      <c r="C9" s="20" t="s">
        <v>389</v>
      </c>
      <c r="D9" s="13">
        <v>0.39353796869669999</v>
      </c>
      <c r="E9" s="13">
        <v>0.40311815334489998</v>
      </c>
      <c r="F9" s="13">
        <v>0.35321088875829998</v>
      </c>
      <c r="G9" s="13">
        <v>0.42402008917939998</v>
      </c>
      <c r="H9" s="13">
        <v>0.39401138003989999</v>
      </c>
      <c r="I9" s="13">
        <v>0.3908765445049</v>
      </c>
      <c r="J9" s="13">
        <v>0.32987266865949999</v>
      </c>
      <c r="K9" s="13">
        <v>0.38911350174569997</v>
      </c>
      <c r="L9" s="13">
        <v>0.45129500800959998</v>
      </c>
      <c r="M9" s="13">
        <v>0.39956467288170011</v>
      </c>
      <c r="N9" s="13">
        <v>0.41502512255500001</v>
      </c>
      <c r="O9" s="13">
        <v>0.37756795032849999</v>
      </c>
      <c r="P9" s="13">
        <v>0.51137600879099998</v>
      </c>
      <c r="Q9" s="13">
        <v>0.46143284152449998</v>
      </c>
      <c r="R9" s="13">
        <v>0.56039904352619996</v>
      </c>
      <c r="S9" s="13">
        <v>0.40337840120000001</v>
      </c>
      <c r="T9" s="13">
        <v>0.2097069345117</v>
      </c>
      <c r="U9" s="13">
        <v>0.18460588585109999</v>
      </c>
      <c r="V9" s="13">
        <v>0.11135586272670001</v>
      </c>
      <c r="W9" s="13">
        <v>0.49648334324499999</v>
      </c>
      <c r="X9" s="13">
        <v>0.49131967744990002</v>
      </c>
      <c r="Y9" s="13">
        <v>0.40126524267489999</v>
      </c>
      <c r="Z9" s="13">
        <v>0.22586203552209999</v>
      </c>
      <c r="AA9" s="13">
        <v>6.0255066064730002E-2</v>
      </c>
      <c r="AB9" s="13">
        <v>0.31251908406349999</v>
      </c>
      <c r="AC9" s="13">
        <v>0.47948516298150001</v>
      </c>
      <c r="AD9" s="13">
        <v>0.4331066060771</v>
      </c>
      <c r="AE9" s="13">
        <v>0.42258178322090001</v>
      </c>
      <c r="AF9" s="13">
        <v>0.34330713249919997</v>
      </c>
      <c r="AG9" s="13">
        <v>0.3728728006259</v>
      </c>
      <c r="AH9" s="13">
        <v>0.43130780930520002</v>
      </c>
      <c r="AI9" s="13">
        <v>3.9442079991390003E-2</v>
      </c>
      <c r="AJ9" s="13">
        <v>0.1163662074424</v>
      </c>
      <c r="AK9" s="13">
        <v>0.55432542756960002</v>
      </c>
      <c r="AL9" s="13">
        <v>0.28725811043830002</v>
      </c>
      <c r="AM9" s="13">
        <v>0.44083550022930001</v>
      </c>
      <c r="AN9" s="13">
        <v>0.40016820856690011</v>
      </c>
      <c r="AO9" s="13">
        <v>0.42578472993650002</v>
      </c>
      <c r="AP9" s="13">
        <v>0.39119888840479999</v>
      </c>
      <c r="AQ9" s="13">
        <v>0.35994274231559997</v>
      </c>
      <c r="AR9" s="13">
        <v>0.44036533480279999</v>
      </c>
      <c r="AS9" s="9"/>
    </row>
    <row r="10" spans="1:45" x14ac:dyDescent="0.2">
      <c r="A10" s="21"/>
      <c r="B10" s="21"/>
      <c r="C10" s="21"/>
      <c r="D10" s="14">
        <v>860</v>
      </c>
      <c r="E10" s="14">
        <v>196</v>
      </c>
      <c r="F10" s="14">
        <v>202</v>
      </c>
      <c r="G10" s="14">
        <v>236</v>
      </c>
      <c r="H10" s="14">
        <v>226</v>
      </c>
      <c r="I10" s="14">
        <v>90</v>
      </c>
      <c r="J10" s="14">
        <v>110</v>
      </c>
      <c r="K10" s="14">
        <v>135</v>
      </c>
      <c r="L10" s="14">
        <v>232</v>
      </c>
      <c r="M10" s="14">
        <v>245</v>
      </c>
      <c r="N10" s="14">
        <v>509</v>
      </c>
      <c r="O10" s="14">
        <v>320</v>
      </c>
      <c r="P10" s="14">
        <v>302</v>
      </c>
      <c r="Q10" s="14">
        <v>98</v>
      </c>
      <c r="R10" s="14">
        <v>163</v>
      </c>
      <c r="S10" s="14">
        <v>131</v>
      </c>
      <c r="T10" s="14">
        <v>50</v>
      </c>
      <c r="U10" s="14">
        <v>15</v>
      </c>
      <c r="V10" s="14">
        <v>27</v>
      </c>
      <c r="W10" s="14">
        <v>262</v>
      </c>
      <c r="X10" s="14">
        <v>343</v>
      </c>
      <c r="Y10" s="14">
        <v>141</v>
      </c>
      <c r="Z10" s="14">
        <v>77</v>
      </c>
      <c r="AA10" s="14">
        <v>8</v>
      </c>
      <c r="AB10" s="14">
        <v>7</v>
      </c>
      <c r="AC10" s="14">
        <v>436</v>
      </c>
      <c r="AD10" s="14">
        <v>101</v>
      </c>
      <c r="AE10" s="14">
        <v>24</v>
      </c>
      <c r="AF10" s="14">
        <v>33</v>
      </c>
      <c r="AG10" s="14">
        <v>64</v>
      </c>
      <c r="AH10" s="14">
        <v>27</v>
      </c>
      <c r="AI10" s="14">
        <v>1</v>
      </c>
      <c r="AJ10" s="14">
        <v>2</v>
      </c>
      <c r="AK10" s="14">
        <v>2</v>
      </c>
      <c r="AL10" s="14">
        <v>164</v>
      </c>
      <c r="AM10" s="14">
        <v>2</v>
      </c>
      <c r="AN10" s="14">
        <v>54</v>
      </c>
      <c r="AO10" s="14">
        <v>210</v>
      </c>
      <c r="AP10" s="14">
        <v>342</v>
      </c>
      <c r="AQ10" s="14">
        <v>187</v>
      </c>
      <c r="AR10" s="14">
        <v>41</v>
      </c>
      <c r="AS10" s="9"/>
    </row>
    <row r="11" spans="1:45" x14ac:dyDescent="0.2">
      <c r="A11" s="21"/>
      <c r="B11" s="21"/>
      <c r="C11" s="21"/>
      <c r="D11" s="15" t="s">
        <v>111</v>
      </c>
      <c r="E11" s="15"/>
      <c r="F11" s="15"/>
      <c r="G11" s="15"/>
      <c r="H11" s="15"/>
      <c r="I11" s="15"/>
      <c r="J11" s="15"/>
      <c r="K11" s="15"/>
      <c r="L11" s="16" t="s">
        <v>138</v>
      </c>
      <c r="M11" s="15"/>
      <c r="N11" s="15"/>
      <c r="O11" s="15"/>
      <c r="P11" s="16" t="s">
        <v>156</v>
      </c>
      <c r="Q11" s="16" t="s">
        <v>117</v>
      </c>
      <c r="R11" s="16" t="s">
        <v>329</v>
      </c>
      <c r="S11" s="16" t="s">
        <v>117</v>
      </c>
      <c r="T11" s="15"/>
      <c r="U11" s="15"/>
      <c r="V11" s="15"/>
      <c r="W11" s="16" t="s">
        <v>120</v>
      </c>
      <c r="X11" s="16" t="s">
        <v>120</v>
      </c>
      <c r="Y11" s="16" t="s">
        <v>120</v>
      </c>
      <c r="Z11" s="16" t="s">
        <v>144</v>
      </c>
      <c r="AA11" s="15"/>
      <c r="AB11" s="16" t="s">
        <v>144</v>
      </c>
      <c r="AC11" s="16" t="s">
        <v>332</v>
      </c>
      <c r="AD11" s="16" t="s">
        <v>390</v>
      </c>
      <c r="AE11" s="15"/>
      <c r="AF11" s="15"/>
      <c r="AG11" s="15"/>
      <c r="AH11" s="16" t="s">
        <v>198</v>
      </c>
      <c r="AI11" s="15"/>
      <c r="AJ11" s="15"/>
      <c r="AK11" s="15"/>
      <c r="AL11" s="15"/>
      <c r="AM11" s="15"/>
      <c r="AN11" s="15"/>
      <c r="AO11" s="15"/>
      <c r="AP11" s="15"/>
      <c r="AQ11" s="15"/>
      <c r="AR11" s="15"/>
      <c r="AS11" s="9"/>
    </row>
    <row r="12" spans="1:45" x14ac:dyDescent="0.2">
      <c r="A12" s="23"/>
      <c r="B12" s="23"/>
      <c r="C12" s="20" t="s">
        <v>391</v>
      </c>
      <c r="D12" s="13">
        <v>0.16270120065890001</v>
      </c>
      <c r="E12" s="13">
        <v>0.20011832135999999</v>
      </c>
      <c r="F12" s="13">
        <v>0.16480326227879999</v>
      </c>
      <c r="G12" s="13">
        <v>0.16395863125349999</v>
      </c>
      <c r="H12" s="13">
        <v>0.12598556300079999</v>
      </c>
      <c r="I12" s="13">
        <v>7.0628470393859999E-2</v>
      </c>
      <c r="J12" s="13">
        <v>0.23141501576340001</v>
      </c>
      <c r="K12" s="13">
        <v>0.1989592132993</v>
      </c>
      <c r="L12" s="13">
        <v>0.14711637682250001</v>
      </c>
      <c r="M12" s="13">
        <v>0.1671462815824</v>
      </c>
      <c r="N12" s="13">
        <v>0.20305991344159999</v>
      </c>
      <c r="O12" s="13">
        <v>0.1249700538979</v>
      </c>
      <c r="P12" s="13">
        <v>0.2803018280015</v>
      </c>
      <c r="Q12" s="13">
        <v>0.23865310514720001</v>
      </c>
      <c r="R12" s="13">
        <v>0.25014718235229999</v>
      </c>
      <c r="S12" s="13">
        <v>8.3728945550109998E-2</v>
      </c>
      <c r="T12" s="13">
        <v>9.6581732810679995E-3</v>
      </c>
      <c r="U12" s="13">
        <v>3.235807081E-2</v>
      </c>
      <c r="V12" s="13">
        <v>4.2949742057129996E-3</v>
      </c>
      <c r="W12" s="13">
        <v>0.3077001994172</v>
      </c>
      <c r="X12" s="13">
        <v>0.229166562435</v>
      </c>
      <c r="Y12" s="13">
        <v>7.5953166880450007E-2</v>
      </c>
      <c r="Z12" s="13">
        <v>2.164629312751E-2</v>
      </c>
      <c r="AA12" s="13">
        <v>4.2450934160760002E-3</v>
      </c>
      <c r="AB12" s="13">
        <v>4.1342302124720003E-2</v>
      </c>
      <c r="AC12" s="13">
        <v>0.20567939773800001</v>
      </c>
      <c r="AD12" s="13">
        <v>0.22089840669819999</v>
      </c>
      <c r="AE12" s="13">
        <v>0.16048528013810001</v>
      </c>
      <c r="AF12" s="13">
        <v>0.30840846606610001</v>
      </c>
      <c r="AG12" s="13">
        <v>0.12820914509770001</v>
      </c>
      <c r="AH12" s="13">
        <v>0.1848822640376</v>
      </c>
      <c r="AI12" s="13">
        <v>0</v>
      </c>
      <c r="AJ12" s="13">
        <v>0.17090880635290001</v>
      </c>
      <c r="AK12" s="13">
        <v>0</v>
      </c>
      <c r="AL12" s="13">
        <v>6.8017372195189996E-2</v>
      </c>
      <c r="AM12" s="13">
        <v>0</v>
      </c>
      <c r="AN12" s="13">
        <v>7.0644370671789997E-2</v>
      </c>
      <c r="AO12" s="13">
        <v>0.1946065685701</v>
      </c>
      <c r="AP12" s="13">
        <v>0.15700125605510001</v>
      </c>
      <c r="AQ12" s="13">
        <v>0.16853845270250001</v>
      </c>
      <c r="AR12" s="13">
        <v>0.21813829537990001</v>
      </c>
      <c r="AS12" s="9"/>
    </row>
    <row r="13" spans="1:45" x14ac:dyDescent="0.2">
      <c r="A13" s="21"/>
      <c r="B13" s="21"/>
      <c r="C13" s="21"/>
      <c r="D13" s="14">
        <v>389</v>
      </c>
      <c r="E13" s="14">
        <v>132</v>
      </c>
      <c r="F13" s="14">
        <v>92</v>
      </c>
      <c r="G13" s="14">
        <v>94</v>
      </c>
      <c r="H13" s="14">
        <v>71</v>
      </c>
      <c r="I13" s="14">
        <v>22</v>
      </c>
      <c r="J13" s="14">
        <v>95</v>
      </c>
      <c r="K13" s="14">
        <v>61</v>
      </c>
      <c r="L13" s="14">
        <v>82</v>
      </c>
      <c r="M13" s="14">
        <v>114</v>
      </c>
      <c r="N13" s="14">
        <v>280</v>
      </c>
      <c r="O13" s="14">
        <v>97</v>
      </c>
      <c r="P13" s="14">
        <v>183</v>
      </c>
      <c r="Q13" s="14">
        <v>56</v>
      </c>
      <c r="R13" s="14">
        <v>78</v>
      </c>
      <c r="S13" s="14">
        <v>27</v>
      </c>
      <c r="T13" s="14">
        <v>1</v>
      </c>
      <c r="U13" s="14">
        <v>8</v>
      </c>
      <c r="V13" s="14">
        <v>2</v>
      </c>
      <c r="W13" s="14">
        <v>198</v>
      </c>
      <c r="X13" s="14">
        <v>142</v>
      </c>
      <c r="Y13" s="14">
        <v>34</v>
      </c>
      <c r="Z13" s="14">
        <v>8</v>
      </c>
      <c r="AA13" s="14">
        <v>1</v>
      </c>
      <c r="AB13" s="14">
        <v>1</v>
      </c>
      <c r="AC13" s="14">
        <v>207</v>
      </c>
      <c r="AD13" s="14">
        <v>59</v>
      </c>
      <c r="AE13" s="14">
        <v>7</v>
      </c>
      <c r="AF13" s="14">
        <v>29</v>
      </c>
      <c r="AG13" s="14">
        <v>30</v>
      </c>
      <c r="AH13" s="14">
        <v>7</v>
      </c>
      <c r="AI13" s="14">
        <v>0</v>
      </c>
      <c r="AJ13" s="14">
        <v>3</v>
      </c>
      <c r="AK13" s="14">
        <v>0</v>
      </c>
      <c r="AL13" s="14">
        <v>42</v>
      </c>
      <c r="AM13" s="14">
        <v>0</v>
      </c>
      <c r="AN13" s="14">
        <v>15</v>
      </c>
      <c r="AO13" s="14">
        <v>103</v>
      </c>
      <c r="AP13" s="14">
        <v>150</v>
      </c>
      <c r="AQ13" s="14">
        <v>94</v>
      </c>
      <c r="AR13" s="14">
        <v>21</v>
      </c>
      <c r="AS13" s="9"/>
    </row>
    <row r="14" spans="1:45" x14ac:dyDescent="0.2">
      <c r="A14" s="21"/>
      <c r="B14" s="21"/>
      <c r="C14" s="21"/>
      <c r="D14" s="15" t="s">
        <v>111</v>
      </c>
      <c r="E14" s="16" t="s">
        <v>157</v>
      </c>
      <c r="F14" s="15"/>
      <c r="G14" s="15"/>
      <c r="H14" s="15"/>
      <c r="I14" s="15"/>
      <c r="J14" s="16" t="s">
        <v>291</v>
      </c>
      <c r="K14" s="16" t="s">
        <v>113</v>
      </c>
      <c r="L14" s="16" t="s">
        <v>112</v>
      </c>
      <c r="M14" s="16" t="s">
        <v>112</v>
      </c>
      <c r="N14" s="16" t="s">
        <v>114</v>
      </c>
      <c r="O14" s="15"/>
      <c r="P14" s="16" t="s">
        <v>116</v>
      </c>
      <c r="Q14" s="16" t="s">
        <v>116</v>
      </c>
      <c r="R14" s="16" t="s">
        <v>116</v>
      </c>
      <c r="S14" s="16" t="s">
        <v>213</v>
      </c>
      <c r="T14" s="15"/>
      <c r="U14" s="15"/>
      <c r="V14" s="15"/>
      <c r="W14" s="16" t="s">
        <v>184</v>
      </c>
      <c r="X14" s="16" t="s">
        <v>184</v>
      </c>
      <c r="Y14" s="16" t="s">
        <v>123</v>
      </c>
      <c r="Z14" s="15"/>
      <c r="AA14" s="15"/>
      <c r="AB14" s="15"/>
      <c r="AC14" s="16" t="s">
        <v>121</v>
      </c>
      <c r="AD14" s="16" t="s">
        <v>121</v>
      </c>
      <c r="AE14" s="15"/>
      <c r="AF14" s="16" t="s">
        <v>121</v>
      </c>
      <c r="AG14" s="15"/>
      <c r="AH14" s="15"/>
      <c r="AI14" s="15"/>
      <c r="AJ14" s="15"/>
      <c r="AK14" s="15"/>
      <c r="AL14" s="15"/>
      <c r="AM14" s="15"/>
      <c r="AN14" s="15"/>
      <c r="AO14" s="16" t="s">
        <v>138</v>
      </c>
      <c r="AP14" s="15"/>
      <c r="AQ14" s="15"/>
      <c r="AR14" s="16" t="s">
        <v>138</v>
      </c>
      <c r="AS14" s="9"/>
    </row>
    <row r="15" spans="1:45" x14ac:dyDescent="0.2">
      <c r="A15" s="23"/>
      <c r="B15" s="23"/>
      <c r="C15" s="20" t="s">
        <v>392</v>
      </c>
      <c r="D15" s="13">
        <v>3.5419973401969999E-2</v>
      </c>
      <c r="E15" s="13">
        <v>2.0326459715630001E-2</v>
      </c>
      <c r="F15" s="13">
        <v>3.5457974350420002E-2</v>
      </c>
      <c r="G15" s="13">
        <v>5.2132638935730002E-2</v>
      </c>
      <c r="H15" s="13">
        <v>3.2803027849089998E-2</v>
      </c>
      <c r="I15" s="13">
        <v>5.6608236376889998E-2</v>
      </c>
      <c r="J15" s="13">
        <v>3.8345795361969998E-2</v>
      </c>
      <c r="K15" s="13">
        <v>5.0946438055380003E-2</v>
      </c>
      <c r="L15" s="13">
        <v>1.25842662138E-2</v>
      </c>
      <c r="M15" s="13">
        <v>2.4340316251310001E-2</v>
      </c>
      <c r="N15" s="13">
        <v>4.8702116181309998E-2</v>
      </c>
      <c r="O15" s="13">
        <v>1.72661034742E-2</v>
      </c>
      <c r="P15" s="13">
        <v>3.2105607847409998E-2</v>
      </c>
      <c r="Q15" s="13">
        <v>5.1130672161159997E-2</v>
      </c>
      <c r="R15" s="13">
        <v>2.7850878825460001E-2</v>
      </c>
      <c r="S15" s="13">
        <v>9.924611452946E-2</v>
      </c>
      <c r="T15" s="13">
        <v>5.1506994998440003E-3</v>
      </c>
      <c r="U15" s="13">
        <v>0</v>
      </c>
      <c r="V15" s="13">
        <v>0</v>
      </c>
      <c r="W15" s="13">
        <v>7.4750799288009998E-2</v>
      </c>
      <c r="X15" s="13">
        <v>3.7707014610589999E-2</v>
      </c>
      <c r="Y15" s="13">
        <v>5.9123903391809993E-3</v>
      </c>
      <c r="Z15" s="13">
        <v>2.806262570895E-3</v>
      </c>
      <c r="AA15" s="13">
        <v>0</v>
      </c>
      <c r="AB15" s="13">
        <v>0.20382810366320001</v>
      </c>
      <c r="AC15" s="13">
        <v>5.4803847126989998E-2</v>
      </c>
      <c r="AD15" s="13">
        <v>5.3030948891399997E-2</v>
      </c>
      <c r="AE15" s="13">
        <v>4.6281089068679997E-2</v>
      </c>
      <c r="AF15" s="13">
        <v>2.017898870551E-2</v>
      </c>
      <c r="AG15" s="13">
        <v>8.9299608084159997E-3</v>
      </c>
      <c r="AH15" s="13">
        <v>1.444758742569E-2</v>
      </c>
      <c r="AI15" s="13">
        <v>0</v>
      </c>
      <c r="AJ15" s="13">
        <v>0</v>
      </c>
      <c r="AK15" s="13">
        <v>0</v>
      </c>
      <c r="AL15" s="13">
        <v>1.6634301162560001E-2</v>
      </c>
      <c r="AM15" s="13">
        <v>0</v>
      </c>
      <c r="AN15" s="13">
        <v>4.6188847114819999E-2</v>
      </c>
      <c r="AO15" s="13">
        <v>4.5788804497890002E-2</v>
      </c>
      <c r="AP15" s="13">
        <v>2.7830677405750001E-2</v>
      </c>
      <c r="AQ15" s="13">
        <v>3.6704145129479997E-2</v>
      </c>
      <c r="AR15" s="13">
        <v>0</v>
      </c>
      <c r="AS15" s="9"/>
    </row>
    <row r="16" spans="1:45" x14ac:dyDescent="0.2">
      <c r="A16" s="21"/>
      <c r="B16" s="21"/>
      <c r="C16" s="21"/>
      <c r="D16" s="14">
        <v>77</v>
      </c>
      <c r="E16" s="14">
        <v>11</v>
      </c>
      <c r="F16" s="14">
        <v>17</v>
      </c>
      <c r="G16" s="14">
        <v>31</v>
      </c>
      <c r="H16" s="14">
        <v>18</v>
      </c>
      <c r="I16" s="14">
        <v>19</v>
      </c>
      <c r="J16" s="14">
        <v>15</v>
      </c>
      <c r="K16" s="14">
        <v>15</v>
      </c>
      <c r="L16" s="14">
        <v>8</v>
      </c>
      <c r="M16" s="14">
        <v>14</v>
      </c>
      <c r="N16" s="14">
        <v>55</v>
      </c>
      <c r="O16" s="14">
        <v>14</v>
      </c>
      <c r="P16" s="14">
        <v>22</v>
      </c>
      <c r="Q16" s="14">
        <v>6</v>
      </c>
      <c r="R16" s="14">
        <v>9</v>
      </c>
      <c r="S16" s="14">
        <v>32</v>
      </c>
      <c r="T16" s="14">
        <v>1</v>
      </c>
      <c r="U16" s="14">
        <v>0</v>
      </c>
      <c r="V16" s="14">
        <v>0</v>
      </c>
      <c r="W16" s="14">
        <v>42</v>
      </c>
      <c r="X16" s="14">
        <v>20</v>
      </c>
      <c r="Y16" s="14">
        <v>3</v>
      </c>
      <c r="Z16" s="14">
        <v>1</v>
      </c>
      <c r="AA16" s="14">
        <v>0</v>
      </c>
      <c r="AB16" s="14">
        <v>6</v>
      </c>
      <c r="AC16" s="14">
        <v>47</v>
      </c>
      <c r="AD16" s="14">
        <v>13</v>
      </c>
      <c r="AE16" s="14">
        <v>3</v>
      </c>
      <c r="AF16" s="14">
        <v>2</v>
      </c>
      <c r="AG16" s="14">
        <v>2</v>
      </c>
      <c r="AH16" s="14">
        <v>1</v>
      </c>
      <c r="AI16" s="14">
        <v>0</v>
      </c>
      <c r="AJ16" s="14">
        <v>0</v>
      </c>
      <c r="AK16" s="14">
        <v>0</v>
      </c>
      <c r="AL16" s="14">
        <v>9</v>
      </c>
      <c r="AM16" s="14">
        <v>0</v>
      </c>
      <c r="AN16" s="14">
        <v>6</v>
      </c>
      <c r="AO16" s="14">
        <v>22</v>
      </c>
      <c r="AP16" s="14">
        <v>23</v>
      </c>
      <c r="AQ16" s="14">
        <v>21</v>
      </c>
      <c r="AR16" s="14">
        <v>0</v>
      </c>
      <c r="AS16" s="9"/>
    </row>
    <row r="17" spans="1:45" x14ac:dyDescent="0.2">
      <c r="A17" s="21"/>
      <c r="B17" s="21"/>
      <c r="C17" s="21"/>
      <c r="D17" s="15" t="s">
        <v>111</v>
      </c>
      <c r="E17" s="15"/>
      <c r="F17" s="15"/>
      <c r="G17" s="15"/>
      <c r="H17" s="15"/>
      <c r="I17" s="16" t="s">
        <v>157</v>
      </c>
      <c r="J17" s="15"/>
      <c r="K17" s="16" t="s">
        <v>157</v>
      </c>
      <c r="L17" s="15"/>
      <c r="M17" s="15"/>
      <c r="N17" s="16" t="s">
        <v>138</v>
      </c>
      <c r="O17" s="15"/>
      <c r="P17" s="15"/>
      <c r="Q17" s="15"/>
      <c r="R17" s="15"/>
      <c r="S17" s="16" t="s">
        <v>393</v>
      </c>
      <c r="T17" s="15"/>
      <c r="U17" s="15"/>
      <c r="V17" s="15"/>
      <c r="W17" s="16" t="s">
        <v>283</v>
      </c>
      <c r="X17" s="16" t="s">
        <v>394</v>
      </c>
      <c r="Y17" s="15"/>
      <c r="Z17" s="15"/>
      <c r="AA17" s="15"/>
      <c r="AB17" s="16" t="s">
        <v>282</v>
      </c>
      <c r="AC17" s="16" t="s">
        <v>122</v>
      </c>
      <c r="AD17" s="15"/>
      <c r="AE17" s="15"/>
      <c r="AF17" s="15"/>
      <c r="AG17" s="15"/>
      <c r="AH17" s="15"/>
      <c r="AI17" s="15"/>
      <c r="AJ17" s="15"/>
      <c r="AK17" s="15"/>
      <c r="AL17" s="15"/>
      <c r="AM17" s="15"/>
      <c r="AN17" s="15"/>
      <c r="AO17" s="15"/>
      <c r="AP17" s="15"/>
      <c r="AQ17" s="15"/>
      <c r="AR17" s="15"/>
      <c r="AS17" s="9"/>
    </row>
    <row r="18" spans="1:45" x14ac:dyDescent="0.2">
      <c r="A18" s="23"/>
      <c r="B18" s="23"/>
      <c r="C18" s="20" t="s">
        <v>50</v>
      </c>
      <c r="D18" s="13">
        <v>1</v>
      </c>
      <c r="E18" s="13">
        <v>1</v>
      </c>
      <c r="F18" s="13">
        <v>1</v>
      </c>
      <c r="G18" s="13">
        <v>1</v>
      </c>
      <c r="H18" s="13">
        <v>1</v>
      </c>
      <c r="I18" s="13">
        <v>1</v>
      </c>
      <c r="J18" s="13">
        <v>1</v>
      </c>
      <c r="K18" s="13">
        <v>1</v>
      </c>
      <c r="L18" s="13">
        <v>1</v>
      </c>
      <c r="M18" s="13">
        <v>1</v>
      </c>
      <c r="N18" s="13">
        <v>1</v>
      </c>
      <c r="O18" s="13">
        <v>1</v>
      </c>
      <c r="P18" s="13">
        <v>1</v>
      </c>
      <c r="Q18" s="13">
        <v>1</v>
      </c>
      <c r="R18" s="13">
        <v>1</v>
      </c>
      <c r="S18" s="13">
        <v>1</v>
      </c>
      <c r="T18" s="13">
        <v>1</v>
      </c>
      <c r="U18" s="13">
        <v>1</v>
      </c>
      <c r="V18" s="13">
        <v>1</v>
      </c>
      <c r="W18" s="13">
        <v>1</v>
      </c>
      <c r="X18" s="13">
        <v>1</v>
      </c>
      <c r="Y18" s="13">
        <v>1</v>
      </c>
      <c r="Z18" s="13">
        <v>1</v>
      </c>
      <c r="AA18" s="13">
        <v>1</v>
      </c>
      <c r="AB18" s="13">
        <v>1</v>
      </c>
      <c r="AC18" s="13">
        <v>1</v>
      </c>
      <c r="AD18" s="13">
        <v>1</v>
      </c>
      <c r="AE18" s="13">
        <v>1</v>
      </c>
      <c r="AF18" s="13">
        <v>1</v>
      </c>
      <c r="AG18" s="13">
        <v>1</v>
      </c>
      <c r="AH18" s="13">
        <v>1</v>
      </c>
      <c r="AI18" s="13">
        <v>1</v>
      </c>
      <c r="AJ18" s="13">
        <v>1</v>
      </c>
      <c r="AK18" s="13">
        <v>1</v>
      </c>
      <c r="AL18" s="13">
        <v>1</v>
      </c>
      <c r="AM18" s="13">
        <v>1</v>
      </c>
      <c r="AN18" s="13">
        <v>1</v>
      </c>
      <c r="AO18" s="13">
        <v>1</v>
      </c>
      <c r="AP18" s="13">
        <v>1</v>
      </c>
      <c r="AQ18" s="13">
        <v>1</v>
      </c>
      <c r="AR18" s="13">
        <v>1</v>
      </c>
      <c r="AS18" s="9"/>
    </row>
    <row r="19" spans="1:45" x14ac:dyDescent="0.2">
      <c r="A19" s="21"/>
      <c r="B19" s="21"/>
      <c r="C19" s="21"/>
      <c r="D19" s="14">
        <v>2267</v>
      </c>
      <c r="E19" s="14">
        <v>551</v>
      </c>
      <c r="F19" s="14">
        <v>556</v>
      </c>
      <c r="G19" s="14">
        <v>570</v>
      </c>
      <c r="H19" s="14">
        <v>590</v>
      </c>
      <c r="I19" s="14">
        <v>263</v>
      </c>
      <c r="J19" s="14">
        <v>360</v>
      </c>
      <c r="K19" s="14">
        <v>334</v>
      </c>
      <c r="L19" s="14">
        <v>532</v>
      </c>
      <c r="M19" s="14">
        <v>653</v>
      </c>
      <c r="N19" s="14">
        <v>1310</v>
      </c>
      <c r="O19" s="14">
        <v>857</v>
      </c>
      <c r="P19" s="14">
        <v>603</v>
      </c>
      <c r="Q19" s="14">
        <v>224</v>
      </c>
      <c r="R19" s="14">
        <v>291</v>
      </c>
      <c r="S19" s="14">
        <v>338</v>
      </c>
      <c r="T19" s="14">
        <v>236</v>
      </c>
      <c r="U19" s="14">
        <v>104</v>
      </c>
      <c r="V19" s="14">
        <v>269</v>
      </c>
      <c r="W19" s="14">
        <v>567</v>
      </c>
      <c r="X19" s="14">
        <v>661</v>
      </c>
      <c r="Y19" s="14">
        <v>373</v>
      </c>
      <c r="Z19" s="14">
        <v>404</v>
      </c>
      <c r="AA19" s="14">
        <v>167</v>
      </c>
      <c r="AB19" s="14">
        <v>23</v>
      </c>
      <c r="AC19" s="14">
        <v>926</v>
      </c>
      <c r="AD19" s="14">
        <v>241</v>
      </c>
      <c r="AE19" s="14">
        <v>50</v>
      </c>
      <c r="AF19" s="14">
        <v>101</v>
      </c>
      <c r="AG19" s="14">
        <v>195</v>
      </c>
      <c r="AH19" s="14">
        <v>56</v>
      </c>
      <c r="AI19" s="14">
        <v>24</v>
      </c>
      <c r="AJ19" s="14">
        <v>28</v>
      </c>
      <c r="AK19" s="14">
        <v>6</v>
      </c>
      <c r="AL19" s="14">
        <v>620</v>
      </c>
      <c r="AM19" s="14">
        <v>6</v>
      </c>
      <c r="AN19" s="14">
        <v>147</v>
      </c>
      <c r="AO19" s="14">
        <v>507</v>
      </c>
      <c r="AP19" s="14">
        <v>887</v>
      </c>
      <c r="AQ19" s="14">
        <v>553</v>
      </c>
      <c r="AR19" s="14">
        <v>94</v>
      </c>
      <c r="AS19" s="9"/>
    </row>
    <row r="20" spans="1:45" x14ac:dyDescent="0.2">
      <c r="A20" s="21"/>
      <c r="B20" s="21"/>
      <c r="C20" s="21"/>
      <c r="D20" s="15" t="s">
        <v>111</v>
      </c>
      <c r="E20" s="15" t="s">
        <v>111</v>
      </c>
      <c r="F20" s="15" t="s">
        <v>111</v>
      </c>
      <c r="G20" s="15" t="s">
        <v>111</v>
      </c>
      <c r="H20" s="15" t="s">
        <v>111</v>
      </c>
      <c r="I20" s="15" t="s">
        <v>111</v>
      </c>
      <c r="J20" s="15" t="s">
        <v>111</v>
      </c>
      <c r="K20" s="15" t="s">
        <v>111</v>
      </c>
      <c r="L20" s="15" t="s">
        <v>111</v>
      </c>
      <c r="M20" s="15" t="s">
        <v>111</v>
      </c>
      <c r="N20" s="15" t="s">
        <v>111</v>
      </c>
      <c r="O20" s="15" t="s">
        <v>111</v>
      </c>
      <c r="P20" s="15" t="s">
        <v>111</v>
      </c>
      <c r="Q20" s="15" t="s">
        <v>111</v>
      </c>
      <c r="R20" s="15" t="s">
        <v>111</v>
      </c>
      <c r="S20" s="15" t="s">
        <v>111</v>
      </c>
      <c r="T20" s="15" t="s">
        <v>111</v>
      </c>
      <c r="U20" s="15" t="s">
        <v>111</v>
      </c>
      <c r="V20" s="15" t="s">
        <v>111</v>
      </c>
      <c r="W20" s="15" t="s">
        <v>111</v>
      </c>
      <c r="X20" s="15" t="s">
        <v>111</v>
      </c>
      <c r="Y20" s="15" t="s">
        <v>111</v>
      </c>
      <c r="Z20" s="15" t="s">
        <v>111</v>
      </c>
      <c r="AA20" s="15" t="s">
        <v>111</v>
      </c>
      <c r="AB20" s="15" t="s">
        <v>111</v>
      </c>
      <c r="AC20" s="15" t="s">
        <v>111</v>
      </c>
      <c r="AD20" s="15" t="s">
        <v>111</v>
      </c>
      <c r="AE20" s="15" t="s">
        <v>111</v>
      </c>
      <c r="AF20" s="15" t="s">
        <v>111</v>
      </c>
      <c r="AG20" s="15" t="s">
        <v>111</v>
      </c>
      <c r="AH20" s="15" t="s">
        <v>111</v>
      </c>
      <c r="AI20" s="15" t="s">
        <v>111</v>
      </c>
      <c r="AJ20" s="15" t="s">
        <v>111</v>
      </c>
      <c r="AK20" s="15" t="s">
        <v>111</v>
      </c>
      <c r="AL20" s="15" t="s">
        <v>111</v>
      </c>
      <c r="AM20" s="15" t="s">
        <v>111</v>
      </c>
      <c r="AN20" s="15" t="s">
        <v>111</v>
      </c>
      <c r="AO20" s="15" t="s">
        <v>111</v>
      </c>
      <c r="AP20" s="15" t="s">
        <v>111</v>
      </c>
      <c r="AQ20" s="15" t="s">
        <v>111</v>
      </c>
      <c r="AR20" s="15" t="s">
        <v>111</v>
      </c>
      <c r="AS20" s="9"/>
    </row>
    <row r="21" spans="1:45" x14ac:dyDescent="0.2">
      <c r="A21" s="23"/>
      <c r="B21" s="20" t="s">
        <v>395</v>
      </c>
      <c r="C21" s="20" t="s">
        <v>386</v>
      </c>
      <c r="D21" s="13">
        <v>0.30446714292659999</v>
      </c>
      <c r="E21" s="13">
        <v>0.31630223353390002</v>
      </c>
      <c r="F21" s="13">
        <v>0.29871663452140002</v>
      </c>
      <c r="G21" s="13">
        <v>0.30890284094789999</v>
      </c>
      <c r="H21" s="13">
        <v>0.29510881413599999</v>
      </c>
      <c r="I21" s="13">
        <v>0.3022712281214</v>
      </c>
      <c r="J21" s="13">
        <v>0.2486638363083</v>
      </c>
      <c r="K21" s="13">
        <v>0.2481066143167</v>
      </c>
      <c r="L21" s="13">
        <v>0.25268014606450001</v>
      </c>
      <c r="M21" s="13">
        <v>0.40815927020440002</v>
      </c>
      <c r="N21" s="13">
        <v>0.29112007297289999</v>
      </c>
      <c r="O21" s="13">
        <v>0.31297179092979999</v>
      </c>
      <c r="P21" s="13">
        <v>0.33714544262439999</v>
      </c>
      <c r="Q21" s="13">
        <v>0.27512451821549999</v>
      </c>
      <c r="R21" s="13">
        <v>0.24763556731639999</v>
      </c>
      <c r="S21" s="13">
        <v>0.2400558226291</v>
      </c>
      <c r="T21" s="13">
        <v>0.25000301112360002</v>
      </c>
      <c r="U21" s="13">
        <v>0.40161684951600002</v>
      </c>
      <c r="V21" s="13">
        <v>0.36421515977469998</v>
      </c>
      <c r="W21" s="13">
        <v>0.3269901845341</v>
      </c>
      <c r="X21" s="13">
        <v>0.27222936037489998</v>
      </c>
      <c r="Y21" s="13">
        <v>0.2730283412042</v>
      </c>
      <c r="Z21" s="13">
        <v>0.29172261105570002</v>
      </c>
      <c r="AA21" s="13">
        <v>0.41848130125639998</v>
      </c>
      <c r="AB21" s="13">
        <v>0.2440960465823</v>
      </c>
      <c r="AC21" s="13">
        <v>0.2964899271816</v>
      </c>
      <c r="AD21" s="13">
        <v>0.2461448109594</v>
      </c>
      <c r="AE21" s="13">
        <v>0.30278297568309998</v>
      </c>
      <c r="AF21" s="13">
        <v>0.33390433482510001</v>
      </c>
      <c r="AG21" s="13">
        <v>0.33405140112519999</v>
      </c>
      <c r="AH21" s="13">
        <v>0.28218786917869998</v>
      </c>
      <c r="AI21" s="13">
        <v>6.8312121392009997E-2</v>
      </c>
      <c r="AJ21" s="13">
        <v>0.1670314050534</v>
      </c>
      <c r="AK21" s="13">
        <v>0.1391355011058</v>
      </c>
      <c r="AL21" s="13">
        <v>0.34823085314820001</v>
      </c>
      <c r="AM21" s="13">
        <v>0.72160339803200002</v>
      </c>
      <c r="AN21" s="13">
        <v>0.31982119574340001</v>
      </c>
      <c r="AO21" s="13">
        <v>0.3347069999376</v>
      </c>
      <c r="AP21" s="13">
        <v>0.30099653431450002</v>
      </c>
      <c r="AQ21" s="13">
        <v>0.25522227857070001</v>
      </c>
      <c r="AR21" s="13">
        <v>0.28167016838309999</v>
      </c>
      <c r="AS21" s="9"/>
    </row>
    <row r="22" spans="1:45" x14ac:dyDescent="0.2">
      <c r="A22" s="21"/>
      <c r="B22" s="21"/>
      <c r="C22" s="21"/>
      <c r="D22" s="14">
        <v>670</v>
      </c>
      <c r="E22" s="14">
        <v>152</v>
      </c>
      <c r="F22" s="14">
        <v>175</v>
      </c>
      <c r="G22" s="14">
        <v>166</v>
      </c>
      <c r="H22" s="14">
        <v>177</v>
      </c>
      <c r="I22" s="14">
        <v>72</v>
      </c>
      <c r="J22" s="14">
        <v>88</v>
      </c>
      <c r="K22" s="14">
        <v>81</v>
      </c>
      <c r="L22" s="14">
        <v>129</v>
      </c>
      <c r="M22" s="14">
        <v>255</v>
      </c>
      <c r="N22" s="14">
        <v>362</v>
      </c>
      <c r="O22" s="14">
        <v>270</v>
      </c>
      <c r="P22" s="14">
        <v>197</v>
      </c>
      <c r="Q22" s="14">
        <v>69</v>
      </c>
      <c r="R22" s="14">
        <v>75</v>
      </c>
      <c r="S22" s="14">
        <v>75</v>
      </c>
      <c r="T22" s="14">
        <v>55</v>
      </c>
      <c r="U22" s="14">
        <v>40</v>
      </c>
      <c r="V22" s="14">
        <v>92</v>
      </c>
      <c r="W22" s="14">
        <v>174</v>
      </c>
      <c r="X22" s="14">
        <v>186</v>
      </c>
      <c r="Y22" s="14">
        <v>103</v>
      </c>
      <c r="Z22" s="14">
        <v>107</v>
      </c>
      <c r="AA22" s="14">
        <v>62</v>
      </c>
      <c r="AB22" s="14">
        <v>4</v>
      </c>
      <c r="AC22" s="14">
        <v>265</v>
      </c>
      <c r="AD22" s="14">
        <v>63</v>
      </c>
      <c r="AE22" s="14">
        <v>13</v>
      </c>
      <c r="AF22" s="14">
        <v>36</v>
      </c>
      <c r="AG22" s="14">
        <v>65</v>
      </c>
      <c r="AH22" s="14">
        <v>13</v>
      </c>
      <c r="AI22" s="14">
        <v>2</v>
      </c>
      <c r="AJ22" s="14">
        <v>4</v>
      </c>
      <c r="AK22" s="14">
        <v>1</v>
      </c>
      <c r="AL22" s="14">
        <v>204</v>
      </c>
      <c r="AM22" s="14">
        <v>4</v>
      </c>
      <c r="AN22" s="14">
        <v>46</v>
      </c>
      <c r="AO22" s="14">
        <v>171</v>
      </c>
      <c r="AP22" s="14">
        <v>259</v>
      </c>
      <c r="AQ22" s="14">
        <v>136</v>
      </c>
      <c r="AR22" s="14">
        <v>21</v>
      </c>
      <c r="AS22" s="9"/>
    </row>
    <row r="23" spans="1:45" x14ac:dyDescent="0.2">
      <c r="A23" s="21"/>
      <c r="B23" s="21"/>
      <c r="C23" s="21"/>
      <c r="D23" s="15" t="s">
        <v>111</v>
      </c>
      <c r="E23" s="15"/>
      <c r="F23" s="15"/>
      <c r="G23" s="15"/>
      <c r="H23" s="15"/>
      <c r="I23" s="15"/>
      <c r="J23" s="15"/>
      <c r="K23" s="15"/>
      <c r="L23" s="15"/>
      <c r="M23" s="16" t="s">
        <v>396</v>
      </c>
      <c r="N23" s="15"/>
      <c r="O23" s="15"/>
      <c r="P23" s="15"/>
      <c r="Q23" s="15"/>
      <c r="R23" s="15"/>
      <c r="S23" s="15"/>
      <c r="T23" s="15"/>
      <c r="U23" s="15"/>
      <c r="V23" s="15"/>
      <c r="W23" s="15"/>
      <c r="X23" s="15"/>
      <c r="Y23" s="15"/>
      <c r="Z23" s="15"/>
      <c r="AA23" s="16" t="s">
        <v>138</v>
      </c>
      <c r="AB23" s="15"/>
      <c r="AC23" s="15"/>
      <c r="AD23" s="15"/>
      <c r="AE23" s="15"/>
      <c r="AF23" s="15"/>
      <c r="AG23" s="15"/>
      <c r="AH23" s="15"/>
      <c r="AI23" s="15"/>
      <c r="AJ23" s="15"/>
      <c r="AK23" s="15"/>
      <c r="AL23" s="15"/>
      <c r="AM23" s="15"/>
      <c r="AN23" s="15"/>
      <c r="AO23" s="15"/>
      <c r="AP23" s="15"/>
      <c r="AQ23" s="15"/>
      <c r="AR23" s="15"/>
      <c r="AS23" s="9"/>
    </row>
    <row r="24" spans="1:45" x14ac:dyDescent="0.2">
      <c r="A24" s="23"/>
      <c r="B24" s="23"/>
      <c r="C24" s="20" t="s">
        <v>389</v>
      </c>
      <c r="D24" s="13">
        <v>0.42729220937910001</v>
      </c>
      <c r="E24" s="13">
        <v>0.40769266779710001</v>
      </c>
      <c r="F24" s="13">
        <v>0.42662150873600002</v>
      </c>
      <c r="G24" s="13">
        <v>0.45974393559010002</v>
      </c>
      <c r="H24" s="13">
        <v>0.414185695081</v>
      </c>
      <c r="I24" s="13">
        <v>0.348822829035</v>
      </c>
      <c r="J24" s="13">
        <v>0.45195287925729999</v>
      </c>
      <c r="K24" s="13">
        <v>0.44263856469320001</v>
      </c>
      <c r="L24" s="13">
        <v>0.4463962237827</v>
      </c>
      <c r="M24" s="13">
        <v>0.44578684374860011</v>
      </c>
      <c r="N24" s="13">
        <v>0.41277616017879998</v>
      </c>
      <c r="O24" s="13">
        <v>0.45251098151480001</v>
      </c>
      <c r="P24" s="13">
        <v>0.45006556650000001</v>
      </c>
      <c r="Q24" s="13">
        <v>0.44688319997949999</v>
      </c>
      <c r="R24" s="13">
        <v>0.3043506247137</v>
      </c>
      <c r="S24" s="13">
        <v>0.4471333667606</v>
      </c>
      <c r="T24" s="13">
        <v>0.52506003891669994</v>
      </c>
      <c r="U24" s="13">
        <v>0.39024243736679998</v>
      </c>
      <c r="V24" s="13">
        <v>0.44163861868080001</v>
      </c>
      <c r="W24" s="13">
        <v>0.4139437129788</v>
      </c>
      <c r="X24" s="13">
        <v>0.4261265633945</v>
      </c>
      <c r="Y24" s="13">
        <v>0.38562416956840001</v>
      </c>
      <c r="Z24" s="13">
        <v>0.51782838439099999</v>
      </c>
      <c r="AA24" s="13">
        <v>0.38766285903940001</v>
      </c>
      <c r="AB24" s="13">
        <v>0.40166370600149998</v>
      </c>
      <c r="AC24" s="13">
        <v>0.45244748758839998</v>
      </c>
      <c r="AD24" s="13">
        <v>0.33951858297249998</v>
      </c>
      <c r="AE24" s="13">
        <v>0.33536464858830001</v>
      </c>
      <c r="AF24" s="13">
        <v>0.46212359839820011</v>
      </c>
      <c r="AG24" s="13">
        <v>0.43344703815469998</v>
      </c>
      <c r="AH24" s="13">
        <v>0.45358034140890002</v>
      </c>
      <c r="AI24" s="13">
        <v>0.69338245355479999</v>
      </c>
      <c r="AJ24" s="13">
        <v>0.65958351283309991</v>
      </c>
      <c r="AK24" s="13">
        <v>0.79941723726559999</v>
      </c>
      <c r="AL24" s="13">
        <v>0.40865411928540002</v>
      </c>
      <c r="AM24" s="13">
        <v>0.2014524260195</v>
      </c>
      <c r="AN24" s="13">
        <v>0.40370912949080001</v>
      </c>
      <c r="AO24" s="13">
        <v>0.3780362803624</v>
      </c>
      <c r="AP24" s="13">
        <v>0.4266009726958</v>
      </c>
      <c r="AQ24" s="13">
        <v>0.50403916753060007</v>
      </c>
      <c r="AR24" s="13">
        <v>0.39708961093310002</v>
      </c>
      <c r="AS24" s="9"/>
    </row>
    <row r="25" spans="1:45" x14ac:dyDescent="0.2">
      <c r="A25" s="21"/>
      <c r="B25" s="21"/>
      <c r="C25" s="21"/>
      <c r="D25" s="14">
        <v>992</v>
      </c>
      <c r="E25" s="14">
        <v>239</v>
      </c>
      <c r="F25" s="14">
        <v>237</v>
      </c>
      <c r="G25" s="14">
        <v>274</v>
      </c>
      <c r="H25" s="14">
        <v>242</v>
      </c>
      <c r="I25" s="14">
        <v>93</v>
      </c>
      <c r="J25" s="14">
        <v>159</v>
      </c>
      <c r="K25" s="14">
        <v>149</v>
      </c>
      <c r="L25" s="14">
        <v>246</v>
      </c>
      <c r="M25" s="14">
        <v>298</v>
      </c>
      <c r="N25" s="14">
        <v>560</v>
      </c>
      <c r="O25" s="14">
        <v>400</v>
      </c>
      <c r="P25" s="14">
        <v>272</v>
      </c>
      <c r="Q25" s="14">
        <v>92</v>
      </c>
      <c r="R25" s="14">
        <v>97</v>
      </c>
      <c r="S25" s="14">
        <v>162</v>
      </c>
      <c r="T25" s="14">
        <v>125</v>
      </c>
      <c r="U25" s="14">
        <v>44</v>
      </c>
      <c r="V25" s="14">
        <v>119</v>
      </c>
      <c r="W25" s="14">
        <v>242</v>
      </c>
      <c r="X25" s="14">
        <v>283</v>
      </c>
      <c r="Y25" s="14">
        <v>144</v>
      </c>
      <c r="Z25" s="14">
        <v>223</v>
      </c>
      <c r="AA25" s="14">
        <v>67</v>
      </c>
      <c r="AB25" s="14">
        <v>8</v>
      </c>
      <c r="AC25" s="14">
        <v>418</v>
      </c>
      <c r="AD25" s="14">
        <v>86</v>
      </c>
      <c r="AE25" s="14">
        <v>18</v>
      </c>
      <c r="AF25" s="14">
        <v>40</v>
      </c>
      <c r="AG25" s="14">
        <v>88</v>
      </c>
      <c r="AH25" s="14">
        <v>28</v>
      </c>
      <c r="AI25" s="14">
        <v>20</v>
      </c>
      <c r="AJ25" s="14">
        <v>20</v>
      </c>
      <c r="AK25" s="14">
        <v>4</v>
      </c>
      <c r="AL25" s="14">
        <v>263</v>
      </c>
      <c r="AM25" s="14">
        <v>1</v>
      </c>
      <c r="AN25" s="14">
        <v>64</v>
      </c>
      <c r="AO25" s="14">
        <v>211</v>
      </c>
      <c r="AP25" s="14">
        <v>376</v>
      </c>
      <c r="AQ25" s="14">
        <v>270</v>
      </c>
      <c r="AR25" s="14">
        <v>44</v>
      </c>
      <c r="AS25" s="9"/>
    </row>
    <row r="26" spans="1:45" x14ac:dyDescent="0.2">
      <c r="A26" s="21"/>
      <c r="B26" s="21"/>
      <c r="C26" s="21"/>
      <c r="D26" s="15" t="s">
        <v>111</v>
      </c>
      <c r="E26" s="15"/>
      <c r="F26" s="15"/>
      <c r="G26" s="15"/>
      <c r="H26" s="15"/>
      <c r="I26" s="15"/>
      <c r="J26" s="15"/>
      <c r="K26" s="15"/>
      <c r="L26" s="15"/>
      <c r="M26" s="15"/>
      <c r="N26" s="15"/>
      <c r="O26" s="15"/>
      <c r="P26" s="16" t="s">
        <v>147</v>
      </c>
      <c r="Q26" s="15"/>
      <c r="R26" s="15"/>
      <c r="S26" s="16" t="s">
        <v>147</v>
      </c>
      <c r="T26" s="16" t="s">
        <v>165</v>
      </c>
      <c r="U26" s="15"/>
      <c r="V26" s="15"/>
      <c r="W26" s="15"/>
      <c r="X26" s="15"/>
      <c r="Y26" s="15"/>
      <c r="Z26" s="16" t="s">
        <v>147</v>
      </c>
      <c r="AA26" s="15"/>
      <c r="AB26" s="15"/>
      <c r="AC26" s="15"/>
      <c r="AD26" s="15"/>
      <c r="AE26" s="15"/>
      <c r="AF26" s="15"/>
      <c r="AG26" s="15"/>
      <c r="AH26" s="15"/>
      <c r="AI26" s="15"/>
      <c r="AJ26" s="15"/>
      <c r="AK26" s="15"/>
      <c r="AL26" s="15"/>
      <c r="AM26" s="15"/>
      <c r="AN26" s="15"/>
      <c r="AO26" s="15"/>
      <c r="AP26" s="15"/>
      <c r="AQ26" s="16" t="s">
        <v>147</v>
      </c>
      <c r="AR26" s="15"/>
      <c r="AS26" s="9"/>
    </row>
    <row r="27" spans="1:45" x14ac:dyDescent="0.2">
      <c r="A27" s="23"/>
      <c r="B27" s="23"/>
      <c r="C27" s="20" t="s">
        <v>391</v>
      </c>
      <c r="D27" s="13">
        <v>0.20537591723160001</v>
      </c>
      <c r="E27" s="13">
        <v>0.21027542795199999</v>
      </c>
      <c r="F27" s="13">
        <v>0.21358475769839999</v>
      </c>
      <c r="G27" s="13">
        <v>0.17471167097429999</v>
      </c>
      <c r="H27" s="13">
        <v>0.22270147313749999</v>
      </c>
      <c r="I27" s="13">
        <v>0.20925354880819999</v>
      </c>
      <c r="J27" s="13">
        <v>0.24099290115130001</v>
      </c>
      <c r="K27" s="13">
        <v>0.21689854632200001</v>
      </c>
      <c r="L27" s="13">
        <v>0.26318283228099998</v>
      </c>
      <c r="M27" s="13">
        <v>0.121907146381</v>
      </c>
      <c r="N27" s="13">
        <v>0.20219095256120001</v>
      </c>
      <c r="O27" s="13">
        <v>0.2041522741921</v>
      </c>
      <c r="P27" s="13">
        <v>0.17217675043460001</v>
      </c>
      <c r="Q27" s="13">
        <v>0.1770456279922</v>
      </c>
      <c r="R27" s="13">
        <v>0.27695993934730001</v>
      </c>
      <c r="S27" s="13">
        <v>0.23854724302470001</v>
      </c>
      <c r="T27" s="13">
        <v>0.2120618596886</v>
      </c>
      <c r="U27" s="13">
        <v>0.18431771033550001</v>
      </c>
      <c r="V27" s="13">
        <v>0.1749071367716</v>
      </c>
      <c r="W27" s="13">
        <v>0.16200407891169999</v>
      </c>
      <c r="X27" s="13">
        <v>0.21085543703000001</v>
      </c>
      <c r="Y27" s="13">
        <v>0.31623134832970001</v>
      </c>
      <c r="Z27" s="13">
        <v>0.16260786558990001</v>
      </c>
      <c r="AA27" s="13">
        <v>0.1768648709823</v>
      </c>
      <c r="AB27" s="13">
        <v>0.2558488144228</v>
      </c>
      <c r="AC27" s="13">
        <v>0.2052514916516</v>
      </c>
      <c r="AD27" s="13">
        <v>0.2057060188439</v>
      </c>
      <c r="AE27" s="13">
        <v>0.28315182462589999</v>
      </c>
      <c r="AF27" s="13">
        <v>0.14508361304670001</v>
      </c>
      <c r="AG27" s="13">
        <v>0.1640761324444</v>
      </c>
      <c r="AH27" s="13">
        <v>0.25449706967840002</v>
      </c>
      <c r="AI27" s="13">
        <v>0.18606681167719999</v>
      </c>
      <c r="AJ27" s="13">
        <v>0.17338508211350001</v>
      </c>
      <c r="AK27" s="13">
        <v>6.1447261628579997E-2</v>
      </c>
      <c r="AL27" s="13">
        <v>0.20528180286799999</v>
      </c>
      <c r="AM27" s="13">
        <v>0</v>
      </c>
      <c r="AN27" s="13">
        <v>0.17473305033180001</v>
      </c>
      <c r="AO27" s="13">
        <v>0.1850021090698</v>
      </c>
      <c r="AP27" s="13">
        <v>0.23302142601440001</v>
      </c>
      <c r="AQ27" s="13">
        <v>0.18104461112600001</v>
      </c>
      <c r="AR27" s="13">
        <v>0.28560887530099999</v>
      </c>
      <c r="AS27" s="9"/>
    </row>
    <row r="28" spans="1:45" x14ac:dyDescent="0.2">
      <c r="A28" s="21"/>
      <c r="B28" s="21"/>
      <c r="C28" s="21"/>
      <c r="D28" s="14">
        <v>475</v>
      </c>
      <c r="E28" s="14">
        <v>138</v>
      </c>
      <c r="F28" s="14">
        <v>107</v>
      </c>
      <c r="G28" s="14">
        <v>100</v>
      </c>
      <c r="H28" s="14">
        <v>130</v>
      </c>
      <c r="I28" s="14">
        <v>65</v>
      </c>
      <c r="J28" s="14">
        <v>89</v>
      </c>
      <c r="K28" s="14">
        <v>75</v>
      </c>
      <c r="L28" s="14">
        <v>135</v>
      </c>
      <c r="M28" s="14">
        <v>82</v>
      </c>
      <c r="N28" s="14">
        <v>284</v>
      </c>
      <c r="O28" s="14">
        <v>167</v>
      </c>
      <c r="P28" s="14">
        <v>109</v>
      </c>
      <c r="Q28" s="14">
        <v>45</v>
      </c>
      <c r="R28" s="14">
        <v>78</v>
      </c>
      <c r="S28" s="14">
        <v>79</v>
      </c>
      <c r="T28" s="14">
        <v>53</v>
      </c>
      <c r="U28" s="14">
        <v>18</v>
      </c>
      <c r="V28" s="14">
        <v>53</v>
      </c>
      <c r="W28" s="14">
        <v>96</v>
      </c>
      <c r="X28" s="14">
        <v>145</v>
      </c>
      <c r="Y28" s="14">
        <v>116</v>
      </c>
      <c r="Z28" s="14">
        <v>62</v>
      </c>
      <c r="AA28" s="14">
        <v>36</v>
      </c>
      <c r="AB28" s="14">
        <v>8</v>
      </c>
      <c r="AC28" s="14">
        <v>204</v>
      </c>
      <c r="AD28" s="14">
        <v>47</v>
      </c>
      <c r="AE28" s="14">
        <v>14</v>
      </c>
      <c r="AF28" s="14">
        <v>19</v>
      </c>
      <c r="AG28" s="14">
        <v>32</v>
      </c>
      <c r="AH28" s="14">
        <v>14</v>
      </c>
      <c r="AI28" s="14">
        <v>1</v>
      </c>
      <c r="AJ28" s="14">
        <v>4</v>
      </c>
      <c r="AK28" s="14">
        <v>1</v>
      </c>
      <c r="AL28" s="14">
        <v>130</v>
      </c>
      <c r="AM28" s="14">
        <v>0</v>
      </c>
      <c r="AN28" s="14">
        <v>25</v>
      </c>
      <c r="AO28" s="14">
        <v>79</v>
      </c>
      <c r="AP28" s="14">
        <v>224</v>
      </c>
      <c r="AQ28" s="14">
        <v>111</v>
      </c>
      <c r="AR28" s="14">
        <v>24</v>
      </c>
      <c r="AS28" s="9"/>
    </row>
    <row r="29" spans="1:45" x14ac:dyDescent="0.2">
      <c r="A29" s="21"/>
      <c r="B29" s="21"/>
      <c r="C29" s="21"/>
      <c r="D29" s="15" t="s">
        <v>111</v>
      </c>
      <c r="E29" s="15"/>
      <c r="F29" s="15"/>
      <c r="G29" s="15"/>
      <c r="H29" s="15"/>
      <c r="I29" s="15"/>
      <c r="J29" s="16" t="s">
        <v>143</v>
      </c>
      <c r="K29" s="16" t="s">
        <v>144</v>
      </c>
      <c r="L29" s="16" t="s">
        <v>143</v>
      </c>
      <c r="M29" s="15"/>
      <c r="N29" s="15"/>
      <c r="O29" s="15"/>
      <c r="P29" s="15"/>
      <c r="Q29" s="15"/>
      <c r="R29" s="15"/>
      <c r="S29" s="15"/>
      <c r="T29" s="15"/>
      <c r="U29" s="15"/>
      <c r="V29" s="15"/>
      <c r="W29" s="15"/>
      <c r="X29" s="15"/>
      <c r="Y29" s="16" t="s">
        <v>327</v>
      </c>
      <c r="Z29" s="15"/>
      <c r="AA29" s="15"/>
      <c r="AB29" s="15"/>
      <c r="AC29" s="15"/>
      <c r="AD29" s="15"/>
      <c r="AE29" s="15"/>
      <c r="AF29" s="15"/>
      <c r="AG29" s="15"/>
      <c r="AH29" s="15"/>
      <c r="AI29" s="15"/>
      <c r="AJ29" s="15"/>
      <c r="AK29" s="15"/>
      <c r="AL29" s="15"/>
      <c r="AM29" s="15"/>
      <c r="AN29" s="15"/>
      <c r="AO29" s="15"/>
      <c r="AP29" s="15"/>
      <c r="AQ29" s="15"/>
      <c r="AR29" s="15"/>
      <c r="AS29" s="9"/>
    </row>
    <row r="30" spans="1:45" x14ac:dyDescent="0.2">
      <c r="A30" s="23"/>
      <c r="B30" s="23"/>
      <c r="C30" s="20" t="s">
        <v>392</v>
      </c>
      <c r="D30" s="13">
        <v>6.2864730462669993E-2</v>
      </c>
      <c r="E30" s="13">
        <v>6.5729670717009997E-2</v>
      </c>
      <c r="F30" s="13">
        <v>6.107709904421E-2</v>
      </c>
      <c r="G30" s="13">
        <v>5.6641552487780002E-2</v>
      </c>
      <c r="H30" s="13">
        <v>6.8004017645580006E-2</v>
      </c>
      <c r="I30" s="13">
        <v>0.1396523940353</v>
      </c>
      <c r="J30" s="13">
        <v>5.8390383283099999E-2</v>
      </c>
      <c r="K30" s="13">
        <v>9.2356274668170008E-2</v>
      </c>
      <c r="L30" s="13">
        <v>3.7740797871770003E-2</v>
      </c>
      <c r="M30" s="13">
        <v>2.414673966609E-2</v>
      </c>
      <c r="N30" s="13">
        <v>9.3912814287150009E-2</v>
      </c>
      <c r="O30" s="13">
        <v>3.036495336331E-2</v>
      </c>
      <c r="P30" s="13">
        <v>4.0612240440990002E-2</v>
      </c>
      <c r="Q30" s="13">
        <v>0.10094665381280001</v>
      </c>
      <c r="R30" s="13">
        <v>0.17105386862249999</v>
      </c>
      <c r="S30" s="13">
        <v>7.4263567585580004E-2</v>
      </c>
      <c r="T30" s="13">
        <v>1.287509027107E-2</v>
      </c>
      <c r="U30" s="13">
        <v>2.3823002781750001E-2</v>
      </c>
      <c r="V30" s="13">
        <v>1.923908477291E-2</v>
      </c>
      <c r="W30" s="13">
        <v>9.7062023575420001E-2</v>
      </c>
      <c r="X30" s="13">
        <v>9.0788639200589993E-2</v>
      </c>
      <c r="Y30" s="13">
        <v>2.5116140897650002E-2</v>
      </c>
      <c r="Z30" s="13">
        <v>2.7841138963379999E-2</v>
      </c>
      <c r="AA30" s="13">
        <v>1.6990968721949998E-2</v>
      </c>
      <c r="AB30" s="13">
        <v>9.8391432993500005E-2</v>
      </c>
      <c r="AC30" s="13">
        <v>4.5811093578369988E-2</v>
      </c>
      <c r="AD30" s="13">
        <v>0.2086305872242</v>
      </c>
      <c r="AE30" s="13">
        <v>7.8700551102790006E-2</v>
      </c>
      <c r="AF30" s="13">
        <v>5.8888453729970001E-2</v>
      </c>
      <c r="AG30" s="13">
        <v>6.8425428275739997E-2</v>
      </c>
      <c r="AH30" s="13">
        <v>9.7347197340209995E-3</v>
      </c>
      <c r="AI30" s="13">
        <v>5.223861337592E-2</v>
      </c>
      <c r="AJ30" s="13">
        <v>0</v>
      </c>
      <c r="AK30" s="13">
        <v>0</v>
      </c>
      <c r="AL30" s="13">
        <v>3.7833224698389997E-2</v>
      </c>
      <c r="AM30" s="13">
        <v>7.6944175948450003E-2</v>
      </c>
      <c r="AN30" s="13">
        <v>0.101736624434</v>
      </c>
      <c r="AO30" s="13">
        <v>0.1022546106303</v>
      </c>
      <c r="AP30" s="13">
        <v>3.9381066975329997E-2</v>
      </c>
      <c r="AQ30" s="13">
        <v>5.969394277271E-2</v>
      </c>
      <c r="AR30" s="13">
        <v>3.5631345382730002E-2</v>
      </c>
      <c r="AS30" s="9"/>
    </row>
    <row r="31" spans="1:45" x14ac:dyDescent="0.2">
      <c r="A31" s="21"/>
      <c r="B31" s="21"/>
      <c r="C31" s="21"/>
      <c r="D31" s="14">
        <v>130</v>
      </c>
      <c r="E31" s="14">
        <v>21</v>
      </c>
      <c r="F31" s="14">
        <v>38</v>
      </c>
      <c r="G31" s="14">
        <v>30</v>
      </c>
      <c r="H31" s="14">
        <v>41</v>
      </c>
      <c r="I31" s="14">
        <v>33</v>
      </c>
      <c r="J31" s="14">
        <v>24</v>
      </c>
      <c r="K31" s="14">
        <v>29</v>
      </c>
      <c r="L31" s="14">
        <v>22</v>
      </c>
      <c r="M31" s="14">
        <v>18</v>
      </c>
      <c r="N31" s="14">
        <v>104</v>
      </c>
      <c r="O31" s="14">
        <v>20</v>
      </c>
      <c r="P31" s="14">
        <v>25</v>
      </c>
      <c r="Q31" s="14">
        <v>18</v>
      </c>
      <c r="R31" s="14">
        <v>41</v>
      </c>
      <c r="S31" s="14">
        <v>22</v>
      </c>
      <c r="T31" s="14">
        <v>3</v>
      </c>
      <c r="U31" s="14">
        <v>2</v>
      </c>
      <c r="V31" s="14">
        <v>5</v>
      </c>
      <c r="W31" s="14">
        <v>56</v>
      </c>
      <c r="X31" s="14">
        <v>46</v>
      </c>
      <c r="Y31" s="14">
        <v>10</v>
      </c>
      <c r="Z31" s="14">
        <v>12</v>
      </c>
      <c r="AA31" s="14">
        <v>2</v>
      </c>
      <c r="AB31" s="14">
        <v>3</v>
      </c>
      <c r="AC31" s="14">
        <v>39</v>
      </c>
      <c r="AD31" s="14">
        <v>45</v>
      </c>
      <c r="AE31" s="14">
        <v>5</v>
      </c>
      <c r="AF31" s="14">
        <v>6</v>
      </c>
      <c r="AG31" s="14">
        <v>10</v>
      </c>
      <c r="AH31" s="14">
        <v>1</v>
      </c>
      <c r="AI31" s="14">
        <v>1</v>
      </c>
      <c r="AJ31" s="14">
        <v>0</v>
      </c>
      <c r="AK31" s="14">
        <v>0</v>
      </c>
      <c r="AL31" s="14">
        <v>23</v>
      </c>
      <c r="AM31" s="14">
        <v>1</v>
      </c>
      <c r="AN31" s="14">
        <v>12</v>
      </c>
      <c r="AO31" s="14">
        <v>46</v>
      </c>
      <c r="AP31" s="14">
        <v>29</v>
      </c>
      <c r="AQ31" s="14">
        <v>35</v>
      </c>
      <c r="AR31" s="14">
        <v>5</v>
      </c>
      <c r="AS31" s="9"/>
    </row>
    <row r="32" spans="1:45" x14ac:dyDescent="0.2">
      <c r="A32" s="21"/>
      <c r="B32" s="21"/>
      <c r="C32" s="21"/>
      <c r="D32" s="15" t="s">
        <v>111</v>
      </c>
      <c r="E32" s="15"/>
      <c r="F32" s="15"/>
      <c r="G32" s="15"/>
      <c r="H32" s="15"/>
      <c r="I32" s="16" t="s">
        <v>397</v>
      </c>
      <c r="J32" s="15"/>
      <c r="K32" s="16" t="s">
        <v>123</v>
      </c>
      <c r="L32" s="15"/>
      <c r="M32" s="15"/>
      <c r="N32" s="16" t="s">
        <v>114</v>
      </c>
      <c r="O32" s="15"/>
      <c r="P32" s="15"/>
      <c r="Q32" s="16" t="s">
        <v>144</v>
      </c>
      <c r="R32" s="16" t="s">
        <v>398</v>
      </c>
      <c r="S32" s="16" t="s">
        <v>144</v>
      </c>
      <c r="T32" s="15"/>
      <c r="U32" s="15"/>
      <c r="V32" s="15"/>
      <c r="W32" s="16" t="s">
        <v>286</v>
      </c>
      <c r="X32" s="16" t="s">
        <v>394</v>
      </c>
      <c r="Y32" s="15"/>
      <c r="Z32" s="15"/>
      <c r="AA32" s="15"/>
      <c r="AB32" s="15"/>
      <c r="AC32" s="15"/>
      <c r="AD32" s="16" t="s">
        <v>399</v>
      </c>
      <c r="AE32" s="15"/>
      <c r="AF32" s="15"/>
      <c r="AG32" s="15"/>
      <c r="AH32" s="15"/>
      <c r="AI32" s="15"/>
      <c r="AJ32" s="15"/>
      <c r="AK32" s="15"/>
      <c r="AL32" s="15"/>
      <c r="AM32" s="15"/>
      <c r="AN32" s="15"/>
      <c r="AO32" s="16" t="s">
        <v>157</v>
      </c>
      <c r="AP32" s="15"/>
      <c r="AQ32" s="15"/>
      <c r="AR32" s="15"/>
      <c r="AS32" s="9"/>
    </row>
    <row r="33" spans="1:45" x14ac:dyDescent="0.2">
      <c r="A33" s="23"/>
      <c r="B33" s="23"/>
      <c r="C33" s="20" t="s">
        <v>50</v>
      </c>
      <c r="D33" s="13">
        <v>1</v>
      </c>
      <c r="E33" s="13">
        <v>1</v>
      </c>
      <c r="F33" s="13">
        <v>1</v>
      </c>
      <c r="G33" s="13">
        <v>1</v>
      </c>
      <c r="H33" s="13">
        <v>1</v>
      </c>
      <c r="I33" s="13">
        <v>1</v>
      </c>
      <c r="J33" s="13">
        <v>1</v>
      </c>
      <c r="K33" s="13">
        <v>1</v>
      </c>
      <c r="L33" s="13">
        <v>1</v>
      </c>
      <c r="M33" s="13">
        <v>1</v>
      </c>
      <c r="N33" s="13">
        <v>1</v>
      </c>
      <c r="O33" s="13">
        <v>1</v>
      </c>
      <c r="P33" s="13">
        <v>1</v>
      </c>
      <c r="Q33" s="13">
        <v>1</v>
      </c>
      <c r="R33" s="13">
        <v>1</v>
      </c>
      <c r="S33" s="13">
        <v>1</v>
      </c>
      <c r="T33" s="13">
        <v>1</v>
      </c>
      <c r="U33" s="13">
        <v>1</v>
      </c>
      <c r="V33" s="13">
        <v>1</v>
      </c>
      <c r="W33" s="13">
        <v>1</v>
      </c>
      <c r="X33" s="13">
        <v>1</v>
      </c>
      <c r="Y33" s="13">
        <v>1</v>
      </c>
      <c r="Z33" s="13">
        <v>1</v>
      </c>
      <c r="AA33" s="13">
        <v>1</v>
      </c>
      <c r="AB33" s="13">
        <v>1</v>
      </c>
      <c r="AC33" s="13">
        <v>1</v>
      </c>
      <c r="AD33" s="13">
        <v>1</v>
      </c>
      <c r="AE33" s="13">
        <v>1</v>
      </c>
      <c r="AF33" s="13">
        <v>1</v>
      </c>
      <c r="AG33" s="13">
        <v>1</v>
      </c>
      <c r="AH33" s="13">
        <v>1</v>
      </c>
      <c r="AI33" s="13">
        <v>1</v>
      </c>
      <c r="AJ33" s="13">
        <v>1</v>
      </c>
      <c r="AK33" s="13">
        <v>1</v>
      </c>
      <c r="AL33" s="13">
        <v>1</v>
      </c>
      <c r="AM33" s="13">
        <v>1</v>
      </c>
      <c r="AN33" s="13">
        <v>1</v>
      </c>
      <c r="AO33" s="13">
        <v>1</v>
      </c>
      <c r="AP33" s="13">
        <v>1</v>
      </c>
      <c r="AQ33" s="13">
        <v>1</v>
      </c>
      <c r="AR33" s="13">
        <v>1</v>
      </c>
      <c r="AS33" s="9"/>
    </row>
    <row r="34" spans="1:45" x14ac:dyDescent="0.2">
      <c r="A34" s="21"/>
      <c r="B34" s="21"/>
      <c r="C34" s="21"/>
      <c r="D34" s="14">
        <v>2267</v>
      </c>
      <c r="E34" s="14">
        <v>550</v>
      </c>
      <c r="F34" s="14">
        <v>557</v>
      </c>
      <c r="G34" s="14">
        <v>570</v>
      </c>
      <c r="H34" s="14">
        <v>590</v>
      </c>
      <c r="I34" s="14">
        <v>263</v>
      </c>
      <c r="J34" s="14">
        <v>360</v>
      </c>
      <c r="K34" s="14">
        <v>334</v>
      </c>
      <c r="L34" s="14">
        <v>532</v>
      </c>
      <c r="M34" s="14">
        <v>653</v>
      </c>
      <c r="N34" s="14">
        <v>1310</v>
      </c>
      <c r="O34" s="14">
        <v>857</v>
      </c>
      <c r="P34" s="14">
        <v>603</v>
      </c>
      <c r="Q34" s="14">
        <v>224</v>
      </c>
      <c r="R34" s="14">
        <v>291</v>
      </c>
      <c r="S34" s="14">
        <v>338</v>
      </c>
      <c r="T34" s="14">
        <v>236</v>
      </c>
      <c r="U34" s="14">
        <v>104</v>
      </c>
      <c r="V34" s="14">
        <v>269</v>
      </c>
      <c r="W34" s="14">
        <v>568</v>
      </c>
      <c r="X34" s="14">
        <v>660</v>
      </c>
      <c r="Y34" s="14">
        <v>373</v>
      </c>
      <c r="Z34" s="14">
        <v>404</v>
      </c>
      <c r="AA34" s="14">
        <v>167</v>
      </c>
      <c r="AB34" s="14">
        <v>23</v>
      </c>
      <c r="AC34" s="14">
        <v>926</v>
      </c>
      <c r="AD34" s="14">
        <v>241</v>
      </c>
      <c r="AE34" s="14">
        <v>50</v>
      </c>
      <c r="AF34" s="14">
        <v>101</v>
      </c>
      <c r="AG34" s="14">
        <v>195</v>
      </c>
      <c r="AH34" s="14">
        <v>56</v>
      </c>
      <c r="AI34" s="14">
        <v>24</v>
      </c>
      <c r="AJ34" s="14">
        <v>28</v>
      </c>
      <c r="AK34" s="14">
        <v>6</v>
      </c>
      <c r="AL34" s="14">
        <v>620</v>
      </c>
      <c r="AM34" s="14">
        <v>6</v>
      </c>
      <c r="AN34" s="14">
        <v>147</v>
      </c>
      <c r="AO34" s="14">
        <v>507</v>
      </c>
      <c r="AP34" s="14">
        <v>888</v>
      </c>
      <c r="AQ34" s="14">
        <v>552</v>
      </c>
      <c r="AR34" s="14">
        <v>94</v>
      </c>
      <c r="AS34" s="9"/>
    </row>
    <row r="35" spans="1:45" x14ac:dyDescent="0.2">
      <c r="A35" s="21"/>
      <c r="B35" s="21"/>
      <c r="C35" s="21"/>
      <c r="D35" s="15" t="s">
        <v>111</v>
      </c>
      <c r="E35" s="15" t="s">
        <v>111</v>
      </c>
      <c r="F35" s="15" t="s">
        <v>111</v>
      </c>
      <c r="G35" s="15" t="s">
        <v>111</v>
      </c>
      <c r="H35" s="15" t="s">
        <v>111</v>
      </c>
      <c r="I35" s="15" t="s">
        <v>111</v>
      </c>
      <c r="J35" s="15" t="s">
        <v>111</v>
      </c>
      <c r="K35" s="15" t="s">
        <v>111</v>
      </c>
      <c r="L35" s="15" t="s">
        <v>111</v>
      </c>
      <c r="M35" s="15" t="s">
        <v>111</v>
      </c>
      <c r="N35" s="15" t="s">
        <v>111</v>
      </c>
      <c r="O35" s="15" t="s">
        <v>111</v>
      </c>
      <c r="P35" s="15" t="s">
        <v>111</v>
      </c>
      <c r="Q35" s="15" t="s">
        <v>111</v>
      </c>
      <c r="R35" s="15" t="s">
        <v>111</v>
      </c>
      <c r="S35" s="15" t="s">
        <v>111</v>
      </c>
      <c r="T35" s="15" t="s">
        <v>111</v>
      </c>
      <c r="U35" s="15" t="s">
        <v>111</v>
      </c>
      <c r="V35" s="15" t="s">
        <v>111</v>
      </c>
      <c r="W35" s="15" t="s">
        <v>111</v>
      </c>
      <c r="X35" s="15" t="s">
        <v>111</v>
      </c>
      <c r="Y35" s="15" t="s">
        <v>111</v>
      </c>
      <c r="Z35" s="15" t="s">
        <v>111</v>
      </c>
      <c r="AA35" s="15" t="s">
        <v>111</v>
      </c>
      <c r="AB35" s="15" t="s">
        <v>111</v>
      </c>
      <c r="AC35" s="15" t="s">
        <v>111</v>
      </c>
      <c r="AD35" s="15" t="s">
        <v>111</v>
      </c>
      <c r="AE35" s="15" t="s">
        <v>111</v>
      </c>
      <c r="AF35" s="15" t="s">
        <v>111</v>
      </c>
      <c r="AG35" s="15" t="s">
        <v>111</v>
      </c>
      <c r="AH35" s="15" t="s">
        <v>111</v>
      </c>
      <c r="AI35" s="15" t="s">
        <v>111</v>
      </c>
      <c r="AJ35" s="15" t="s">
        <v>111</v>
      </c>
      <c r="AK35" s="15" t="s">
        <v>111</v>
      </c>
      <c r="AL35" s="15" t="s">
        <v>111</v>
      </c>
      <c r="AM35" s="15" t="s">
        <v>111</v>
      </c>
      <c r="AN35" s="15" t="s">
        <v>111</v>
      </c>
      <c r="AO35" s="15" t="s">
        <v>111</v>
      </c>
      <c r="AP35" s="15" t="s">
        <v>111</v>
      </c>
      <c r="AQ35" s="15" t="s">
        <v>111</v>
      </c>
      <c r="AR35" s="15" t="s">
        <v>111</v>
      </c>
      <c r="AS35" s="9"/>
    </row>
    <row r="36" spans="1:45" x14ac:dyDescent="0.2">
      <c r="A36" s="23"/>
      <c r="B36" s="20" t="s">
        <v>400</v>
      </c>
      <c r="C36" s="20" t="s">
        <v>386</v>
      </c>
      <c r="D36" s="13">
        <v>0.51589561959749997</v>
      </c>
      <c r="E36" s="13">
        <v>0.54064711708180002</v>
      </c>
      <c r="F36" s="13">
        <v>0.50510875974110003</v>
      </c>
      <c r="G36" s="13">
        <v>0.48801251443600002</v>
      </c>
      <c r="H36" s="13">
        <v>0.53087494161519999</v>
      </c>
      <c r="I36" s="13">
        <v>0.53281670870219999</v>
      </c>
      <c r="J36" s="13">
        <v>0.49610660638120002</v>
      </c>
      <c r="K36" s="13">
        <v>0.41472265688979998</v>
      </c>
      <c r="L36" s="13">
        <v>0.60864309533799998</v>
      </c>
      <c r="M36" s="13">
        <v>0.51616390435580006</v>
      </c>
      <c r="N36" s="13">
        <v>0.43555355188459999</v>
      </c>
      <c r="O36" s="13">
        <v>0.59454449744080007</v>
      </c>
      <c r="P36" s="13">
        <v>0.3481161620323</v>
      </c>
      <c r="Q36" s="13">
        <v>0.39548162964089989</v>
      </c>
      <c r="R36" s="13">
        <v>0.3202007718305</v>
      </c>
      <c r="S36" s="13">
        <v>0.52439025073949996</v>
      </c>
      <c r="T36" s="13">
        <v>0.78082923297079998</v>
      </c>
      <c r="U36" s="13">
        <v>0.79645346383860005</v>
      </c>
      <c r="V36" s="13">
        <v>0.88824303926019998</v>
      </c>
      <c r="W36" s="13">
        <v>0.27672637293199998</v>
      </c>
      <c r="X36" s="13">
        <v>0.3717777636024</v>
      </c>
      <c r="Y36" s="13">
        <v>0.62253715703380008</v>
      </c>
      <c r="Z36" s="13">
        <v>0.79894417027740006</v>
      </c>
      <c r="AA36" s="13">
        <v>0.9379093371303</v>
      </c>
      <c r="AB36" s="13">
        <v>0.50269863679149995</v>
      </c>
      <c r="AC36" s="13">
        <v>0.42479505931849998</v>
      </c>
      <c r="AD36" s="13">
        <v>0.41822583628810001</v>
      </c>
      <c r="AE36" s="13">
        <v>0.50416177230970005</v>
      </c>
      <c r="AF36" s="13">
        <v>0.3747125993289</v>
      </c>
      <c r="AG36" s="13">
        <v>0.56794576918399997</v>
      </c>
      <c r="AH36" s="13">
        <v>0.58662415964250003</v>
      </c>
      <c r="AI36" s="13">
        <v>0.76964580122030002</v>
      </c>
      <c r="AJ36" s="13">
        <v>0.52356863151370003</v>
      </c>
      <c r="AK36" s="13">
        <v>0.38056137033159998</v>
      </c>
      <c r="AL36" s="13">
        <v>0.67641652331040003</v>
      </c>
      <c r="AM36" s="13">
        <v>0.55916449977070004</v>
      </c>
      <c r="AN36" s="13">
        <v>0.63641183119879996</v>
      </c>
      <c r="AO36" s="13">
        <v>0.49988161003940002</v>
      </c>
      <c r="AP36" s="13">
        <v>0.5105007002877</v>
      </c>
      <c r="AQ36" s="13">
        <v>0.48950667343929999</v>
      </c>
      <c r="AR36" s="13">
        <v>0.52884330792510004</v>
      </c>
      <c r="AS36" s="9"/>
    </row>
    <row r="37" spans="1:45" x14ac:dyDescent="0.2">
      <c r="A37" s="21"/>
      <c r="B37" s="21"/>
      <c r="C37" s="21"/>
      <c r="D37" s="14">
        <v>1175</v>
      </c>
      <c r="E37" s="14">
        <v>299</v>
      </c>
      <c r="F37" s="14">
        <v>280</v>
      </c>
      <c r="G37" s="14">
        <v>277</v>
      </c>
      <c r="H37" s="14">
        <v>319</v>
      </c>
      <c r="I37" s="14">
        <v>145</v>
      </c>
      <c r="J37" s="14">
        <v>165</v>
      </c>
      <c r="K37" s="14">
        <v>139</v>
      </c>
      <c r="L37" s="14">
        <v>324</v>
      </c>
      <c r="M37" s="14">
        <v>333</v>
      </c>
      <c r="N37" s="14">
        <v>591</v>
      </c>
      <c r="O37" s="14">
        <v>526</v>
      </c>
      <c r="P37" s="14">
        <v>198</v>
      </c>
      <c r="Q37" s="14">
        <v>89</v>
      </c>
      <c r="R37" s="14">
        <v>98</v>
      </c>
      <c r="S37" s="14">
        <v>178</v>
      </c>
      <c r="T37" s="14">
        <v>188</v>
      </c>
      <c r="U37" s="14">
        <v>86</v>
      </c>
      <c r="V37" s="14">
        <v>237</v>
      </c>
      <c r="W37" s="14">
        <v>154</v>
      </c>
      <c r="X37" s="14">
        <v>248</v>
      </c>
      <c r="Y37" s="14">
        <v>235</v>
      </c>
      <c r="Z37" s="14">
        <v>320</v>
      </c>
      <c r="AA37" s="14">
        <v>159</v>
      </c>
      <c r="AB37" s="14">
        <v>11</v>
      </c>
      <c r="AC37" s="14">
        <v>395</v>
      </c>
      <c r="AD37" s="14">
        <v>105</v>
      </c>
      <c r="AE37" s="14">
        <v>22</v>
      </c>
      <c r="AF37" s="14">
        <v>47</v>
      </c>
      <c r="AG37" s="14">
        <v>107</v>
      </c>
      <c r="AH37" s="14">
        <v>36</v>
      </c>
      <c r="AI37" s="14">
        <v>15</v>
      </c>
      <c r="AJ37" s="14">
        <v>18</v>
      </c>
      <c r="AK37" s="14">
        <v>4</v>
      </c>
      <c r="AL37" s="14">
        <v>416</v>
      </c>
      <c r="AM37" s="14">
        <v>4</v>
      </c>
      <c r="AN37" s="14">
        <v>87</v>
      </c>
      <c r="AO37" s="14">
        <v>249</v>
      </c>
      <c r="AP37" s="14">
        <v>463</v>
      </c>
      <c r="AQ37" s="14">
        <v>272</v>
      </c>
      <c r="AR37" s="14">
        <v>54</v>
      </c>
      <c r="AS37" s="9"/>
    </row>
    <row r="38" spans="1:45" x14ac:dyDescent="0.2">
      <c r="A38" s="21"/>
      <c r="B38" s="21"/>
      <c r="C38" s="21"/>
      <c r="D38" s="15" t="s">
        <v>111</v>
      </c>
      <c r="E38" s="15"/>
      <c r="F38" s="15"/>
      <c r="G38" s="15"/>
      <c r="H38" s="15"/>
      <c r="I38" s="15"/>
      <c r="J38" s="15"/>
      <c r="K38" s="15"/>
      <c r="L38" s="16" t="s">
        <v>257</v>
      </c>
      <c r="M38" s="15"/>
      <c r="N38" s="15"/>
      <c r="O38" s="16" t="s">
        <v>113</v>
      </c>
      <c r="P38" s="15"/>
      <c r="Q38" s="15"/>
      <c r="R38" s="15"/>
      <c r="S38" s="16" t="s">
        <v>159</v>
      </c>
      <c r="T38" s="16" t="s">
        <v>127</v>
      </c>
      <c r="U38" s="16" t="s">
        <v>128</v>
      </c>
      <c r="V38" s="16" t="s">
        <v>127</v>
      </c>
      <c r="W38" s="15"/>
      <c r="X38" s="16" t="s">
        <v>112</v>
      </c>
      <c r="Y38" s="16" t="s">
        <v>129</v>
      </c>
      <c r="Z38" s="16" t="s">
        <v>246</v>
      </c>
      <c r="AA38" s="16" t="s">
        <v>163</v>
      </c>
      <c r="AB38" s="15"/>
      <c r="AC38" s="15"/>
      <c r="AD38" s="15"/>
      <c r="AE38" s="15"/>
      <c r="AF38" s="15"/>
      <c r="AG38" s="15"/>
      <c r="AH38" s="15"/>
      <c r="AI38" s="16" t="s">
        <v>137</v>
      </c>
      <c r="AJ38" s="15"/>
      <c r="AK38" s="15"/>
      <c r="AL38" s="16" t="s">
        <v>401</v>
      </c>
      <c r="AM38" s="15"/>
      <c r="AN38" s="15"/>
      <c r="AO38" s="15"/>
      <c r="AP38" s="15"/>
      <c r="AQ38" s="15"/>
      <c r="AR38" s="15"/>
      <c r="AS38" s="9"/>
    </row>
    <row r="39" spans="1:45" x14ac:dyDescent="0.2">
      <c r="A39" s="23"/>
      <c r="B39" s="23"/>
      <c r="C39" s="20" t="s">
        <v>389</v>
      </c>
      <c r="D39" s="13">
        <v>0.31757890209880002</v>
      </c>
      <c r="E39" s="13">
        <v>0.29069338664409999</v>
      </c>
      <c r="F39" s="13">
        <v>0.31750449401809999</v>
      </c>
      <c r="G39" s="13">
        <v>0.36199100842530002</v>
      </c>
      <c r="H39" s="13">
        <v>0.29895136492070001</v>
      </c>
      <c r="I39" s="13">
        <v>0.23131129536260001</v>
      </c>
      <c r="J39" s="13">
        <v>0.32015549168469998</v>
      </c>
      <c r="K39" s="13">
        <v>0.38972721768469998</v>
      </c>
      <c r="L39" s="13">
        <v>0.2749320374625</v>
      </c>
      <c r="M39" s="13">
        <v>0.35296140962810002</v>
      </c>
      <c r="N39" s="13">
        <v>0.34027574644370001</v>
      </c>
      <c r="O39" s="13">
        <v>0.29674799812289998</v>
      </c>
      <c r="P39" s="13">
        <v>0.42363877425320001</v>
      </c>
      <c r="Q39" s="13">
        <v>0.43886653098810002</v>
      </c>
      <c r="R39" s="13">
        <v>0.36455596860380002</v>
      </c>
      <c r="S39" s="13">
        <v>0.30816758872790001</v>
      </c>
      <c r="T39" s="13">
        <v>0.17025161031630001</v>
      </c>
      <c r="U39" s="13">
        <v>0.16552222841770001</v>
      </c>
      <c r="V39" s="13">
        <v>0.1078127059749</v>
      </c>
      <c r="W39" s="13">
        <v>0.39883261701380002</v>
      </c>
      <c r="X39" s="13">
        <v>0.42719877486869989</v>
      </c>
      <c r="Y39" s="13">
        <v>0.27082720359220003</v>
      </c>
      <c r="Z39" s="13">
        <v>0.1856146201761</v>
      </c>
      <c r="AA39" s="13">
        <v>5.2389973997239998E-2</v>
      </c>
      <c r="AB39" s="13">
        <v>0.25004614474940001</v>
      </c>
      <c r="AC39" s="13">
        <v>0.39549232811520002</v>
      </c>
      <c r="AD39" s="13">
        <v>0.30424255296469999</v>
      </c>
      <c r="AE39" s="13">
        <v>0.39453926280649998</v>
      </c>
      <c r="AF39" s="13">
        <v>0.41752092575049998</v>
      </c>
      <c r="AG39" s="13">
        <v>0.2164812333143</v>
      </c>
      <c r="AH39" s="13">
        <v>0.2343310226367</v>
      </c>
      <c r="AI39" s="13">
        <v>3.9442079991390003E-2</v>
      </c>
      <c r="AJ39" s="13">
        <v>0.35346398603270002</v>
      </c>
      <c r="AK39" s="13">
        <v>0.61943862966840002</v>
      </c>
      <c r="AL39" s="13">
        <v>0.2341083951655</v>
      </c>
      <c r="AM39" s="13">
        <v>0.44083550022930001</v>
      </c>
      <c r="AN39" s="13">
        <v>0.2074123874878</v>
      </c>
      <c r="AO39" s="13">
        <v>0.30696530431840002</v>
      </c>
      <c r="AP39" s="13">
        <v>0.34047072931470002</v>
      </c>
      <c r="AQ39" s="13">
        <v>0.34421058882369998</v>
      </c>
      <c r="AR39" s="13">
        <v>0.22700121499500001</v>
      </c>
      <c r="AS39" s="9"/>
    </row>
    <row r="40" spans="1:45" x14ac:dyDescent="0.2">
      <c r="A40" s="21"/>
      <c r="B40" s="21"/>
      <c r="C40" s="21"/>
      <c r="D40" s="14">
        <v>710</v>
      </c>
      <c r="E40" s="14">
        <v>161</v>
      </c>
      <c r="F40" s="14">
        <v>178</v>
      </c>
      <c r="G40" s="14">
        <v>195</v>
      </c>
      <c r="H40" s="14">
        <v>176</v>
      </c>
      <c r="I40" s="14">
        <v>62</v>
      </c>
      <c r="J40" s="14">
        <v>110</v>
      </c>
      <c r="K40" s="14">
        <v>132</v>
      </c>
      <c r="L40" s="14">
        <v>145</v>
      </c>
      <c r="M40" s="14">
        <v>225</v>
      </c>
      <c r="N40" s="14">
        <v>434</v>
      </c>
      <c r="O40" s="14">
        <v>248</v>
      </c>
      <c r="P40" s="14">
        <v>253</v>
      </c>
      <c r="Q40" s="14">
        <v>94</v>
      </c>
      <c r="R40" s="14">
        <v>105</v>
      </c>
      <c r="S40" s="14">
        <v>103</v>
      </c>
      <c r="T40" s="14">
        <v>43</v>
      </c>
      <c r="U40" s="14">
        <v>16</v>
      </c>
      <c r="V40" s="14">
        <v>31</v>
      </c>
      <c r="W40" s="14">
        <v>219</v>
      </c>
      <c r="X40" s="14">
        <v>279</v>
      </c>
      <c r="Y40" s="14">
        <v>105</v>
      </c>
      <c r="Z40" s="14">
        <v>78</v>
      </c>
      <c r="AA40" s="14">
        <v>7</v>
      </c>
      <c r="AB40" s="14">
        <v>5</v>
      </c>
      <c r="AC40" s="14">
        <v>355</v>
      </c>
      <c r="AD40" s="14">
        <v>75</v>
      </c>
      <c r="AE40" s="14">
        <v>22</v>
      </c>
      <c r="AF40" s="14">
        <v>35</v>
      </c>
      <c r="AG40" s="14">
        <v>41</v>
      </c>
      <c r="AH40" s="14">
        <v>13</v>
      </c>
      <c r="AI40" s="14">
        <v>1</v>
      </c>
      <c r="AJ40" s="14">
        <v>8</v>
      </c>
      <c r="AK40" s="14">
        <v>2</v>
      </c>
      <c r="AL40" s="14">
        <v>151</v>
      </c>
      <c r="AM40" s="14">
        <v>2</v>
      </c>
      <c r="AN40" s="14">
        <v>32</v>
      </c>
      <c r="AO40" s="14">
        <v>166</v>
      </c>
      <c r="AP40" s="14">
        <v>294</v>
      </c>
      <c r="AQ40" s="14">
        <v>177</v>
      </c>
      <c r="AR40" s="14">
        <v>20</v>
      </c>
      <c r="AS40" s="9"/>
    </row>
    <row r="41" spans="1:45" x14ac:dyDescent="0.2">
      <c r="A41" s="21"/>
      <c r="B41" s="21"/>
      <c r="C41" s="21"/>
      <c r="D41" s="15" t="s">
        <v>111</v>
      </c>
      <c r="E41" s="15"/>
      <c r="F41" s="15"/>
      <c r="G41" s="15"/>
      <c r="H41" s="15"/>
      <c r="I41" s="15"/>
      <c r="J41" s="15"/>
      <c r="K41" s="16" t="s">
        <v>402</v>
      </c>
      <c r="L41" s="15"/>
      <c r="M41" s="16" t="s">
        <v>112</v>
      </c>
      <c r="N41" s="15"/>
      <c r="O41" s="15"/>
      <c r="P41" s="16" t="s">
        <v>329</v>
      </c>
      <c r="Q41" s="16" t="s">
        <v>117</v>
      </c>
      <c r="R41" s="16" t="s">
        <v>117</v>
      </c>
      <c r="S41" s="16" t="s">
        <v>313</v>
      </c>
      <c r="T41" s="15"/>
      <c r="U41" s="15"/>
      <c r="V41" s="15"/>
      <c r="W41" s="16" t="s">
        <v>240</v>
      </c>
      <c r="X41" s="16" t="s">
        <v>184</v>
      </c>
      <c r="Y41" s="16" t="s">
        <v>143</v>
      </c>
      <c r="Z41" s="16" t="s">
        <v>144</v>
      </c>
      <c r="AA41" s="15"/>
      <c r="AB41" s="15"/>
      <c r="AC41" s="16" t="s">
        <v>403</v>
      </c>
      <c r="AD41" s="15"/>
      <c r="AE41" s="15"/>
      <c r="AF41" s="16" t="s">
        <v>198</v>
      </c>
      <c r="AG41" s="15"/>
      <c r="AH41" s="15"/>
      <c r="AI41" s="15"/>
      <c r="AJ41" s="15"/>
      <c r="AK41" s="15"/>
      <c r="AL41" s="15"/>
      <c r="AM41" s="15"/>
      <c r="AN41" s="15"/>
      <c r="AO41" s="15"/>
      <c r="AP41" s="15"/>
      <c r="AQ41" s="15"/>
      <c r="AR41" s="15"/>
      <c r="AS41" s="9"/>
    </row>
    <row r="42" spans="1:45" x14ac:dyDescent="0.2">
      <c r="A42" s="23"/>
      <c r="B42" s="23"/>
      <c r="C42" s="20" t="s">
        <v>391</v>
      </c>
      <c r="D42" s="13">
        <v>0.11014512398119999</v>
      </c>
      <c r="E42" s="13">
        <v>9.7809815525580004E-2</v>
      </c>
      <c r="F42" s="13">
        <v>0.14290937443810001</v>
      </c>
      <c r="G42" s="13">
        <v>0.11307561312059999</v>
      </c>
      <c r="H42" s="13">
        <v>8.7117491927960006E-2</v>
      </c>
      <c r="I42" s="13">
        <v>0.13948517168589999</v>
      </c>
      <c r="J42" s="13">
        <v>0.1269752850235</v>
      </c>
      <c r="K42" s="13">
        <v>0.1254327234191</v>
      </c>
      <c r="L42" s="13">
        <v>0.1032293414638</v>
      </c>
      <c r="M42" s="13">
        <v>7.6572300281239999E-2</v>
      </c>
      <c r="N42" s="13">
        <v>0.1386946805822</v>
      </c>
      <c r="O42" s="13">
        <v>8.2966814849420006E-2</v>
      </c>
      <c r="P42" s="13">
        <v>0.159409404422</v>
      </c>
      <c r="Q42" s="13">
        <v>0.12184787722900001</v>
      </c>
      <c r="R42" s="13">
        <v>0.17268158262280001</v>
      </c>
      <c r="S42" s="13">
        <v>9.0476962687740012E-2</v>
      </c>
      <c r="T42" s="13">
        <v>4.8919156712859999E-2</v>
      </c>
      <c r="U42" s="13">
        <v>3.802430774374E-2</v>
      </c>
      <c r="V42" s="13">
        <v>3.9442547648729986E-3</v>
      </c>
      <c r="W42" s="13">
        <v>0.19013550984290001</v>
      </c>
      <c r="X42" s="13">
        <v>0.1461329296927</v>
      </c>
      <c r="Y42" s="13">
        <v>9.0957160565900003E-2</v>
      </c>
      <c r="Z42" s="13">
        <v>1.157099753767E-2</v>
      </c>
      <c r="AA42" s="13">
        <v>9.7006888724179997E-3</v>
      </c>
      <c r="AB42" s="13">
        <v>6.7535556091180005E-2</v>
      </c>
      <c r="AC42" s="13">
        <v>0.1171064302569</v>
      </c>
      <c r="AD42" s="13">
        <v>0.14288367795679999</v>
      </c>
      <c r="AE42" s="13">
        <v>5.1932299621379997E-2</v>
      </c>
      <c r="AF42" s="13">
        <v>0.13353734094530001</v>
      </c>
      <c r="AG42" s="13">
        <v>0.14546754712400001</v>
      </c>
      <c r="AH42" s="13">
        <v>0.1790448177208</v>
      </c>
      <c r="AI42" s="13">
        <v>0</v>
      </c>
      <c r="AJ42" s="13">
        <v>0.1229673824535</v>
      </c>
      <c r="AK42" s="13">
        <v>0</v>
      </c>
      <c r="AL42" s="13">
        <v>7.4363460210239998E-2</v>
      </c>
      <c r="AM42" s="13">
        <v>0</v>
      </c>
      <c r="AN42" s="13">
        <v>9.6756274628070002E-2</v>
      </c>
      <c r="AO42" s="13">
        <v>0.118198829518</v>
      </c>
      <c r="AP42" s="13">
        <v>0.1106765724214</v>
      </c>
      <c r="AQ42" s="13">
        <v>0.1179232459865</v>
      </c>
      <c r="AR42" s="13">
        <v>0.1048830421756</v>
      </c>
      <c r="AS42" s="9"/>
    </row>
    <row r="43" spans="1:45" x14ac:dyDescent="0.2">
      <c r="A43" s="21"/>
      <c r="B43" s="21"/>
      <c r="C43" s="21"/>
      <c r="D43" s="14">
        <v>248</v>
      </c>
      <c r="E43" s="14">
        <v>55</v>
      </c>
      <c r="F43" s="14">
        <v>72</v>
      </c>
      <c r="G43" s="14">
        <v>70</v>
      </c>
      <c r="H43" s="14">
        <v>51</v>
      </c>
      <c r="I43" s="14">
        <v>36</v>
      </c>
      <c r="J43" s="14">
        <v>57</v>
      </c>
      <c r="K43" s="14">
        <v>38</v>
      </c>
      <c r="L43" s="14">
        <v>55</v>
      </c>
      <c r="M43" s="14">
        <v>49</v>
      </c>
      <c r="N43" s="14">
        <v>178</v>
      </c>
      <c r="O43" s="14">
        <v>62</v>
      </c>
      <c r="P43" s="14">
        <v>105</v>
      </c>
      <c r="Q43" s="14">
        <v>36</v>
      </c>
      <c r="R43" s="14">
        <v>50</v>
      </c>
      <c r="S43" s="14">
        <v>25</v>
      </c>
      <c r="T43" s="14">
        <v>5</v>
      </c>
      <c r="U43" s="14">
        <v>2</v>
      </c>
      <c r="V43" s="14">
        <v>1</v>
      </c>
      <c r="W43" s="14">
        <v>108</v>
      </c>
      <c r="X43" s="14">
        <v>106</v>
      </c>
      <c r="Y43" s="14">
        <v>25</v>
      </c>
      <c r="Z43" s="14">
        <v>4</v>
      </c>
      <c r="AA43" s="14">
        <v>1</v>
      </c>
      <c r="AB43" s="14">
        <v>2</v>
      </c>
      <c r="AC43" s="14">
        <v>118</v>
      </c>
      <c r="AD43" s="14">
        <v>35</v>
      </c>
      <c r="AE43" s="14">
        <v>3</v>
      </c>
      <c r="AF43" s="14">
        <v>8</v>
      </c>
      <c r="AG43" s="14">
        <v>28</v>
      </c>
      <c r="AH43" s="14">
        <v>7</v>
      </c>
      <c r="AI43" s="14">
        <v>0</v>
      </c>
      <c r="AJ43" s="14">
        <v>2</v>
      </c>
      <c r="AK43" s="14">
        <v>0</v>
      </c>
      <c r="AL43" s="14">
        <v>44</v>
      </c>
      <c r="AM43" s="14">
        <v>0</v>
      </c>
      <c r="AN43" s="14">
        <v>14</v>
      </c>
      <c r="AO43" s="14">
        <v>60</v>
      </c>
      <c r="AP43" s="14">
        <v>92</v>
      </c>
      <c r="AQ43" s="14">
        <v>70</v>
      </c>
      <c r="AR43" s="14">
        <v>10</v>
      </c>
      <c r="AS43" s="9"/>
    </row>
    <row r="44" spans="1:45" x14ac:dyDescent="0.2">
      <c r="A44" s="21"/>
      <c r="B44" s="21"/>
      <c r="C44" s="21"/>
      <c r="D44" s="15" t="s">
        <v>111</v>
      </c>
      <c r="E44" s="15"/>
      <c r="F44" s="15"/>
      <c r="G44" s="15"/>
      <c r="H44" s="15"/>
      <c r="I44" s="15"/>
      <c r="J44" s="15"/>
      <c r="K44" s="15"/>
      <c r="L44" s="15"/>
      <c r="M44" s="15"/>
      <c r="N44" s="16" t="s">
        <v>138</v>
      </c>
      <c r="O44" s="15"/>
      <c r="P44" s="16" t="s">
        <v>213</v>
      </c>
      <c r="Q44" s="16" t="s">
        <v>213</v>
      </c>
      <c r="R44" s="16" t="s">
        <v>213</v>
      </c>
      <c r="S44" s="16" t="s">
        <v>213</v>
      </c>
      <c r="T44" s="15"/>
      <c r="U44" s="15"/>
      <c r="V44" s="15"/>
      <c r="W44" s="16" t="s">
        <v>120</v>
      </c>
      <c r="X44" s="16" t="s">
        <v>185</v>
      </c>
      <c r="Y44" s="16" t="s">
        <v>157</v>
      </c>
      <c r="Z44" s="15"/>
      <c r="AA44" s="15"/>
      <c r="AB44" s="15"/>
      <c r="AC44" s="15"/>
      <c r="AD44" s="15"/>
      <c r="AE44" s="15"/>
      <c r="AF44" s="15"/>
      <c r="AG44" s="15"/>
      <c r="AH44" s="15"/>
      <c r="AI44" s="15"/>
      <c r="AJ44" s="15"/>
      <c r="AK44" s="15"/>
      <c r="AL44" s="15"/>
      <c r="AM44" s="15"/>
      <c r="AN44" s="15"/>
      <c r="AO44" s="15"/>
      <c r="AP44" s="15"/>
      <c r="AQ44" s="15"/>
      <c r="AR44" s="15"/>
      <c r="AS44" s="9"/>
    </row>
    <row r="45" spans="1:45" x14ac:dyDescent="0.2">
      <c r="A45" s="23"/>
      <c r="B45" s="23"/>
      <c r="C45" s="20" t="s">
        <v>392</v>
      </c>
      <c r="D45" s="13">
        <v>5.6380354322609988E-2</v>
      </c>
      <c r="E45" s="13">
        <v>7.0849680748469993E-2</v>
      </c>
      <c r="F45" s="13">
        <v>3.4477371802710002E-2</v>
      </c>
      <c r="G45" s="13">
        <v>3.6920864018179997E-2</v>
      </c>
      <c r="H45" s="13">
        <v>8.3056201536070004E-2</v>
      </c>
      <c r="I45" s="13">
        <v>9.638682424924E-2</v>
      </c>
      <c r="J45" s="13">
        <v>5.6762616910589987E-2</v>
      </c>
      <c r="K45" s="13">
        <v>7.0117402006290006E-2</v>
      </c>
      <c r="L45" s="13">
        <v>1.319552573575E-2</v>
      </c>
      <c r="M45" s="13">
        <v>5.4302385734880013E-2</v>
      </c>
      <c r="N45" s="13">
        <v>8.5476021089540014E-2</v>
      </c>
      <c r="O45" s="13">
        <v>2.5740689586889999E-2</v>
      </c>
      <c r="P45" s="13">
        <v>6.883565929247E-2</v>
      </c>
      <c r="Q45" s="13">
        <v>4.3803962142020002E-2</v>
      </c>
      <c r="R45" s="13">
        <v>0.14256167694290001</v>
      </c>
      <c r="S45" s="13">
        <v>7.696519784493E-2</v>
      </c>
      <c r="T45" s="13">
        <v>0</v>
      </c>
      <c r="U45" s="13">
        <v>0</v>
      </c>
      <c r="V45" s="13">
        <v>0</v>
      </c>
      <c r="W45" s="13">
        <v>0.1343055002114</v>
      </c>
      <c r="X45" s="13">
        <v>5.4890531836220002E-2</v>
      </c>
      <c r="Y45" s="13">
        <v>1.5678478808039999E-2</v>
      </c>
      <c r="Z45" s="13">
        <v>3.8702120088310002E-3</v>
      </c>
      <c r="AA45" s="13">
        <v>0</v>
      </c>
      <c r="AB45" s="13">
        <v>0.17971966236789999</v>
      </c>
      <c r="AC45" s="13">
        <v>6.2606182309439998E-2</v>
      </c>
      <c r="AD45" s="13">
        <v>0.13464793279039999</v>
      </c>
      <c r="AE45" s="13">
        <v>4.9366665262429998E-2</v>
      </c>
      <c r="AF45" s="13">
        <v>7.4229133975249995E-2</v>
      </c>
      <c r="AG45" s="13">
        <v>7.0105450377740006E-2</v>
      </c>
      <c r="AH45" s="13">
        <v>0</v>
      </c>
      <c r="AI45" s="13">
        <v>0.1909121187883</v>
      </c>
      <c r="AJ45" s="13">
        <v>0</v>
      </c>
      <c r="AK45" s="13">
        <v>0</v>
      </c>
      <c r="AL45" s="13">
        <v>1.5111621313889999E-2</v>
      </c>
      <c r="AM45" s="13">
        <v>0</v>
      </c>
      <c r="AN45" s="13">
        <v>5.9419506685290002E-2</v>
      </c>
      <c r="AO45" s="13">
        <v>7.4954256124199994E-2</v>
      </c>
      <c r="AP45" s="13">
        <v>3.8351997976239997E-2</v>
      </c>
      <c r="AQ45" s="13">
        <v>4.83594917505E-2</v>
      </c>
      <c r="AR45" s="13">
        <v>0.1392724349044</v>
      </c>
      <c r="AS45" s="9"/>
    </row>
    <row r="46" spans="1:45" x14ac:dyDescent="0.2">
      <c r="A46" s="21"/>
      <c r="B46" s="21"/>
      <c r="C46" s="21"/>
      <c r="D46" s="14">
        <v>135</v>
      </c>
      <c r="E46" s="14">
        <v>36</v>
      </c>
      <c r="F46" s="14">
        <v>27</v>
      </c>
      <c r="G46" s="14">
        <v>28</v>
      </c>
      <c r="H46" s="14">
        <v>44</v>
      </c>
      <c r="I46" s="14">
        <v>20</v>
      </c>
      <c r="J46" s="14">
        <v>28</v>
      </c>
      <c r="K46" s="14">
        <v>25</v>
      </c>
      <c r="L46" s="14">
        <v>8</v>
      </c>
      <c r="M46" s="14">
        <v>47</v>
      </c>
      <c r="N46" s="14">
        <v>108</v>
      </c>
      <c r="O46" s="14">
        <v>21</v>
      </c>
      <c r="P46" s="14">
        <v>48</v>
      </c>
      <c r="Q46" s="14">
        <v>5</v>
      </c>
      <c r="R46" s="14">
        <v>38</v>
      </c>
      <c r="S46" s="14">
        <v>32</v>
      </c>
      <c r="T46" s="14">
        <v>0</v>
      </c>
      <c r="U46" s="14">
        <v>0</v>
      </c>
      <c r="V46" s="14">
        <v>0</v>
      </c>
      <c r="W46" s="14">
        <v>87</v>
      </c>
      <c r="X46" s="14">
        <v>28</v>
      </c>
      <c r="Y46" s="14">
        <v>8</v>
      </c>
      <c r="Z46" s="14">
        <v>2</v>
      </c>
      <c r="AA46" s="14">
        <v>0</v>
      </c>
      <c r="AB46" s="14">
        <v>5</v>
      </c>
      <c r="AC46" s="14">
        <v>59</v>
      </c>
      <c r="AD46" s="14">
        <v>26</v>
      </c>
      <c r="AE46" s="14">
        <v>3</v>
      </c>
      <c r="AF46" s="14">
        <v>11</v>
      </c>
      <c r="AG46" s="14">
        <v>19</v>
      </c>
      <c r="AH46" s="14">
        <v>0</v>
      </c>
      <c r="AI46" s="14">
        <v>8</v>
      </c>
      <c r="AJ46" s="14">
        <v>0</v>
      </c>
      <c r="AK46" s="14">
        <v>0</v>
      </c>
      <c r="AL46" s="14">
        <v>9</v>
      </c>
      <c r="AM46" s="14">
        <v>0</v>
      </c>
      <c r="AN46" s="14">
        <v>14</v>
      </c>
      <c r="AO46" s="14">
        <v>32</v>
      </c>
      <c r="AP46" s="14">
        <v>39</v>
      </c>
      <c r="AQ46" s="14">
        <v>34</v>
      </c>
      <c r="AR46" s="14">
        <v>10</v>
      </c>
      <c r="AS46" s="9"/>
    </row>
    <row r="47" spans="1:45" x14ac:dyDescent="0.2">
      <c r="A47" s="21"/>
      <c r="B47" s="21"/>
      <c r="C47" s="21"/>
      <c r="D47" s="15" t="s">
        <v>111</v>
      </c>
      <c r="E47" s="15"/>
      <c r="F47" s="15"/>
      <c r="G47" s="15"/>
      <c r="H47" s="16" t="s">
        <v>365</v>
      </c>
      <c r="I47" s="16" t="s">
        <v>217</v>
      </c>
      <c r="J47" s="16" t="s">
        <v>157</v>
      </c>
      <c r="K47" s="16" t="s">
        <v>217</v>
      </c>
      <c r="L47" s="15"/>
      <c r="M47" s="16" t="s">
        <v>157</v>
      </c>
      <c r="N47" s="16" t="s">
        <v>114</v>
      </c>
      <c r="O47" s="15"/>
      <c r="P47" s="16" t="s">
        <v>313</v>
      </c>
      <c r="Q47" s="15"/>
      <c r="R47" s="16" t="s">
        <v>117</v>
      </c>
      <c r="S47" s="16" t="s">
        <v>239</v>
      </c>
      <c r="T47" s="15"/>
      <c r="U47" s="15"/>
      <c r="V47" s="15"/>
      <c r="W47" s="16" t="s">
        <v>282</v>
      </c>
      <c r="X47" s="16" t="s">
        <v>265</v>
      </c>
      <c r="Y47" s="15"/>
      <c r="Z47" s="15"/>
      <c r="AA47" s="15"/>
      <c r="AB47" s="16" t="s">
        <v>184</v>
      </c>
      <c r="AC47" s="16" t="s">
        <v>122</v>
      </c>
      <c r="AD47" s="16" t="s">
        <v>121</v>
      </c>
      <c r="AE47" s="15"/>
      <c r="AF47" s="16" t="s">
        <v>122</v>
      </c>
      <c r="AG47" s="16" t="s">
        <v>122</v>
      </c>
      <c r="AH47" s="15"/>
      <c r="AI47" s="16" t="s">
        <v>357</v>
      </c>
      <c r="AJ47" s="15"/>
      <c r="AK47" s="15"/>
      <c r="AL47" s="15"/>
      <c r="AM47" s="15"/>
      <c r="AN47" s="15"/>
      <c r="AO47" s="15"/>
      <c r="AP47" s="15"/>
      <c r="AQ47" s="15"/>
      <c r="AR47" s="16" t="s">
        <v>123</v>
      </c>
      <c r="AS47" s="9"/>
    </row>
    <row r="48" spans="1:45" x14ac:dyDescent="0.2">
      <c r="A48" s="23"/>
      <c r="B48" s="23"/>
      <c r="C48" s="20" t="s">
        <v>50</v>
      </c>
      <c r="D48" s="13">
        <v>1</v>
      </c>
      <c r="E48" s="13">
        <v>1</v>
      </c>
      <c r="F48" s="13">
        <v>1</v>
      </c>
      <c r="G48" s="13">
        <v>1</v>
      </c>
      <c r="H48" s="13">
        <v>1</v>
      </c>
      <c r="I48" s="13">
        <v>1</v>
      </c>
      <c r="J48" s="13">
        <v>1</v>
      </c>
      <c r="K48" s="13">
        <v>1</v>
      </c>
      <c r="L48" s="13">
        <v>1</v>
      </c>
      <c r="M48" s="13">
        <v>1</v>
      </c>
      <c r="N48" s="13">
        <v>1</v>
      </c>
      <c r="O48" s="13">
        <v>1</v>
      </c>
      <c r="P48" s="13">
        <v>1</v>
      </c>
      <c r="Q48" s="13">
        <v>1</v>
      </c>
      <c r="R48" s="13">
        <v>1</v>
      </c>
      <c r="S48" s="13">
        <v>1</v>
      </c>
      <c r="T48" s="13">
        <v>1</v>
      </c>
      <c r="U48" s="13">
        <v>1</v>
      </c>
      <c r="V48" s="13">
        <v>1</v>
      </c>
      <c r="W48" s="13">
        <v>1</v>
      </c>
      <c r="X48" s="13">
        <v>1</v>
      </c>
      <c r="Y48" s="13">
        <v>1</v>
      </c>
      <c r="Z48" s="13">
        <v>1</v>
      </c>
      <c r="AA48" s="13">
        <v>1</v>
      </c>
      <c r="AB48" s="13">
        <v>1</v>
      </c>
      <c r="AC48" s="13">
        <v>1</v>
      </c>
      <c r="AD48" s="13">
        <v>1</v>
      </c>
      <c r="AE48" s="13">
        <v>1</v>
      </c>
      <c r="AF48" s="13">
        <v>1</v>
      </c>
      <c r="AG48" s="13">
        <v>1</v>
      </c>
      <c r="AH48" s="13">
        <v>1</v>
      </c>
      <c r="AI48" s="13">
        <v>1</v>
      </c>
      <c r="AJ48" s="13">
        <v>1</v>
      </c>
      <c r="AK48" s="13">
        <v>1</v>
      </c>
      <c r="AL48" s="13">
        <v>1</v>
      </c>
      <c r="AM48" s="13">
        <v>1</v>
      </c>
      <c r="AN48" s="13">
        <v>1</v>
      </c>
      <c r="AO48" s="13">
        <v>1</v>
      </c>
      <c r="AP48" s="13">
        <v>1</v>
      </c>
      <c r="AQ48" s="13">
        <v>1</v>
      </c>
      <c r="AR48" s="13">
        <v>1</v>
      </c>
      <c r="AS48" s="9"/>
    </row>
    <row r="49" spans="1:45" x14ac:dyDescent="0.2">
      <c r="A49" s="21"/>
      <c r="B49" s="21"/>
      <c r="C49" s="21"/>
      <c r="D49" s="14">
        <v>2268</v>
      </c>
      <c r="E49" s="14">
        <v>551</v>
      </c>
      <c r="F49" s="14">
        <v>557</v>
      </c>
      <c r="G49" s="14">
        <v>570</v>
      </c>
      <c r="H49" s="14">
        <v>590</v>
      </c>
      <c r="I49" s="14">
        <v>263</v>
      </c>
      <c r="J49" s="14">
        <v>360</v>
      </c>
      <c r="K49" s="14">
        <v>334</v>
      </c>
      <c r="L49" s="14">
        <v>532</v>
      </c>
      <c r="M49" s="14">
        <v>654</v>
      </c>
      <c r="N49" s="14">
        <v>1311</v>
      </c>
      <c r="O49" s="14">
        <v>857</v>
      </c>
      <c r="P49" s="14">
        <v>604</v>
      </c>
      <c r="Q49" s="14">
        <v>224</v>
      </c>
      <c r="R49" s="14">
        <v>291</v>
      </c>
      <c r="S49" s="14">
        <v>338</v>
      </c>
      <c r="T49" s="14">
        <v>236</v>
      </c>
      <c r="U49" s="14">
        <v>104</v>
      </c>
      <c r="V49" s="14">
        <v>269</v>
      </c>
      <c r="W49" s="14">
        <v>568</v>
      </c>
      <c r="X49" s="14">
        <v>661</v>
      </c>
      <c r="Y49" s="14">
        <v>373</v>
      </c>
      <c r="Z49" s="14">
        <v>404</v>
      </c>
      <c r="AA49" s="14">
        <v>167</v>
      </c>
      <c r="AB49" s="14">
        <v>23</v>
      </c>
      <c r="AC49" s="14">
        <v>927</v>
      </c>
      <c r="AD49" s="14">
        <v>241</v>
      </c>
      <c r="AE49" s="14">
        <v>50</v>
      </c>
      <c r="AF49" s="14">
        <v>101</v>
      </c>
      <c r="AG49" s="14">
        <v>195</v>
      </c>
      <c r="AH49" s="14">
        <v>56</v>
      </c>
      <c r="AI49" s="14">
        <v>24</v>
      </c>
      <c r="AJ49" s="14">
        <v>28</v>
      </c>
      <c r="AK49" s="14">
        <v>6</v>
      </c>
      <c r="AL49" s="14">
        <v>620</v>
      </c>
      <c r="AM49" s="14">
        <v>6</v>
      </c>
      <c r="AN49" s="14">
        <v>147</v>
      </c>
      <c r="AO49" s="14">
        <v>507</v>
      </c>
      <c r="AP49" s="14">
        <v>888</v>
      </c>
      <c r="AQ49" s="14">
        <v>553</v>
      </c>
      <c r="AR49" s="14">
        <v>94</v>
      </c>
      <c r="AS49" s="9"/>
    </row>
    <row r="50" spans="1:45" x14ac:dyDescent="0.2">
      <c r="A50" s="21"/>
      <c r="B50" s="21"/>
      <c r="C50" s="21"/>
      <c r="D50" s="15" t="s">
        <v>111</v>
      </c>
      <c r="E50" s="15" t="s">
        <v>111</v>
      </c>
      <c r="F50" s="15" t="s">
        <v>111</v>
      </c>
      <c r="G50" s="15" t="s">
        <v>111</v>
      </c>
      <c r="H50" s="15" t="s">
        <v>111</v>
      </c>
      <c r="I50" s="15" t="s">
        <v>111</v>
      </c>
      <c r="J50" s="15" t="s">
        <v>111</v>
      </c>
      <c r="K50" s="15" t="s">
        <v>111</v>
      </c>
      <c r="L50" s="15" t="s">
        <v>111</v>
      </c>
      <c r="M50" s="15" t="s">
        <v>111</v>
      </c>
      <c r="N50" s="15" t="s">
        <v>111</v>
      </c>
      <c r="O50" s="15" t="s">
        <v>111</v>
      </c>
      <c r="P50" s="15" t="s">
        <v>111</v>
      </c>
      <c r="Q50" s="15" t="s">
        <v>111</v>
      </c>
      <c r="R50" s="15" t="s">
        <v>111</v>
      </c>
      <c r="S50" s="15" t="s">
        <v>111</v>
      </c>
      <c r="T50" s="15" t="s">
        <v>111</v>
      </c>
      <c r="U50" s="15" t="s">
        <v>111</v>
      </c>
      <c r="V50" s="15" t="s">
        <v>111</v>
      </c>
      <c r="W50" s="15" t="s">
        <v>111</v>
      </c>
      <c r="X50" s="15" t="s">
        <v>111</v>
      </c>
      <c r="Y50" s="15" t="s">
        <v>111</v>
      </c>
      <c r="Z50" s="15" t="s">
        <v>111</v>
      </c>
      <c r="AA50" s="15" t="s">
        <v>111</v>
      </c>
      <c r="AB50" s="15" t="s">
        <v>111</v>
      </c>
      <c r="AC50" s="15" t="s">
        <v>111</v>
      </c>
      <c r="AD50" s="15" t="s">
        <v>111</v>
      </c>
      <c r="AE50" s="15" t="s">
        <v>111</v>
      </c>
      <c r="AF50" s="15" t="s">
        <v>111</v>
      </c>
      <c r="AG50" s="15" t="s">
        <v>111</v>
      </c>
      <c r="AH50" s="15" t="s">
        <v>111</v>
      </c>
      <c r="AI50" s="15" t="s">
        <v>111</v>
      </c>
      <c r="AJ50" s="15" t="s">
        <v>111</v>
      </c>
      <c r="AK50" s="15" t="s">
        <v>111</v>
      </c>
      <c r="AL50" s="15" t="s">
        <v>111</v>
      </c>
      <c r="AM50" s="15" t="s">
        <v>111</v>
      </c>
      <c r="AN50" s="15" t="s">
        <v>111</v>
      </c>
      <c r="AO50" s="15" t="s">
        <v>111</v>
      </c>
      <c r="AP50" s="15" t="s">
        <v>111</v>
      </c>
      <c r="AQ50" s="15" t="s">
        <v>111</v>
      </c>
      <c r="AR50" s="15" t="s">
        <v>111</v>
      </c>
      <c r="AS50" s="9"/>
    </row>
    <row r="51" spans="1:45" x14ac:dyDescent="0.2">
      <c r="A51" s="23"/>
      <c r="B51" s="20" t="s">
        <v>404</v>
      </c>
      <c r="C51" s="20" t="s">
        <v>386</v>
      </c>
      <c r="D51" s="13">
        <v>0.37997959609580001</v>
      </c>
      <c r="E51" s="13">
        <v>0.39270368427300001</v>
      </c>
      <c r="F51" s="13">
        <v>0.38019267197529999</v>
      </c>
      <c r="G51" s="13">
        <v>0.39866524875749998</v>
      </c>
      <c r="H51" s="13">
        <v>0.35038809791559999</v>
      </c>
      <c r="I51" s="13">
        <v>0.20092168629939999</v>
      </c>
      <c r="J51" s="13">
        <v>0.26816918811320001</v>
      </c>
      <c r="K51" s="13">
        <v>0.39358584981470002</v>
      </c>
      <c r="L51" s="13">
        <v>0.3922624003961</v>
      </c>
      <c r="M51" s="13">
        <v>0.53020152242109997</v>
      </c>
      <c r="N51" s="13">
        <v>0.36776183249740002</v>
      </c>
      <c r="O51" s="13">
        <v>0.39160002732560001</v>
      </c>
      <c r="P51" s="13">
        <v>0.54226925106430002</v>
      </c>
      <c r="Q51" s="13">
        <v>0.46932387405260001</v>
      </c>
      <c r="R51" s="13">
        <v>0.31318467346520001</v>
      </c>
      <c r="S51" s="13">
        <v>0.35013789489340003</v>
      </c>
      <c r="T51" s="13">
        <v>0.24572766295849999</v>
      </c>
      <c r="U51" s="13">
        <v>0.1762005549899</v>
      </c>
      <c r="V51" s="13">
        <v>0.22567442711239999</v>
      </c>
      <c r="W51" s="13">
        <v>0.53564047561780004</v>
      </c>
      <c r="X51" s="13">
        <v>0.41098261322559998</v>
      </c>
      <c r="Y51" s="13">
        <v>0.30790442582049998</v>
      </c>
      <c r="Z51" s="13">
        <v>0.23994547734009999</v>
      </c>
      <c r="AA51" s="13">
        <v>0.19535878942509999</v>
      </c>
      <c r="AB51" s="13">
        <v>0.52347078251329993</v>
      </c>
      <c r="AC51" s="13">
        <v>0.41338333058780002</v>
      </c>
      <c r="AD51" s="13">
        <v>0.35539024513270001</v>
      </c>
      <c r="AE51" s="13">
        <v>0.3992699055865</v>
      </c>
      <c r="AF51" s="13">
        <v>0.38145097419059998</v>
      </c>
      <c r="AG51" s="13">
        <v>0.47747393753009998</v>
      </c>
      <c r="AH51" s="13">
        <v>0.22276344083489999</v>
      </c>
      <c r="AI51" s="13">
        <v>0.31952283560759998</v>
      </c>
      <c r="AJ51" s="13">
        <v>0.37148874010670002</v>
      </c>
      <c r="AK51" s="13">
        <v>0.22227726940369999</v>
      </c>
      <c r="AL51" s="13">
        <v>0.32732325820879998</v>
      </c>
      <c r="AM51" s="13">
        <v>0.56158138838130001</v>
      </c>
      <c r="AN51" s="13">
        <v>0.42622981007389998</v>
      </c>
      <c r="AO51" s="13">
        <v>0.43826821302890001</v>
      </c>
      <c r="AP51" s="13">
        <v>0.3759045763669</v>
      </c>
      <c r="AQ51" s="13">
        <v>0.3288828822989</v>
      </c>
      <c r="AR51" s="13">
        <v>0.25581095143440002</v>
      </c>
      <c r="AS51" s="9"/>
    </row>
    <row r="52" spans="1:45" x14ac:dyDescent="0.2">
      <c r="A52" s="21"/>
      <c r="B52" s="21"/>
      <c r="C52" s="21"/>
      <c r="D52" s="14">
        <v>868</v>
      </c>
      <c r="E52" s="14">
        <v>210</v>
      </c>
      <c r="F52" s="14">
        <v>222</v>
      </c>
      <c r="G52" s="14">
        <v>237</v>
      </c>
      <c r="H52" s="14">
        <v>199</v>
      </c>
      <c r="I52" s="14">
        <v>55</v>
      </c>
      <c r="J52" s="14">
        <v>97</v>
      </c>
      <c r="K52" s="14">
        <v>125</v>
      </c>
      <c r="L52" s="14">
        <v>201</v>
      </c>
      <c r="M52" s="14">
        <v>334</v>
      </c>
      <c r="N52" s="14">
        <v>488</v>
      </c>
      <c r="O52" s="14">
        <v>341</v>
      </c>
      <c r="P52" s="14">
        <v>317</v>
      </c>
      <c r="Q52" s="14">
        <v>106</v>
      </c>
      <c r="R52" s="14">
        <v>97</v>
      </c>
      <c r="S52" s="14">
        <v>135</v>
      </c>
      <c r="T52" s="14">
        <v>59</v>
      </c>
      <c r="U52" s="14">
        <v>20</v>
      </c>
      <c r="V52" s="14">
        <v>57</v>
      </c>
      <c r="W52" s="14">
        <v>294</v>
      </c>
      <c r="X52" s="14">
        <v>273</v>
      </c>
      <c r="Y52" s="14">
        <v>116</v>
      </c>
      <c r="Z52" s="14">
        <v>110</v>
      </c>
      <c r="AA52" s="14">
        <v>34</v>
      </c>
      <c r="AB52" s="14">
        <v>11</v>
      </c>
      <c r="AC52" s="14">
        <v>395</v>
      </c>
      <c r="AD52" s="14">
        <v>84</v>
      </c>
      <c r="AE52" s="14">
        <v>18</v>
      </c>
      <c r="AF52" s="14">
        <v>39</v>
      </c>
      <c r="AG52" s="14">
        <v>75</v>
      </c>
      <c r="AH52" s="14">
        <v>15</v>
      </c>
      <c r="AI52" s="14">
        <v>10</v>
      </c>
      <c r="AJ52" s="14">
        <v>13</v>
      </c>
      <c r="AK52" s="14">
        <v>3</v>
      </c>
      <c r="AL52" s="14">
        <v>209</v>
      </c>
      <c r="AM52" s="14">
        <v>4</v>
      </c>
      <c r="AN52" s="14">
        <v>62</v>
      </c>
      <c r="AO52" s="14">
        <v>237</v>
      </c>
      <c r="AP52" s="14">
        <v>346</v>
      </c>
      <c r="AQ52" s="14">
        <v>164</v>
      </c>
      <c r="AR52" s="14">
        <v>25</v>
      </c>
      <c r="AS52" s="9"/>
    </row>
    <row r="53" spans="1:45" x14ac:dyDescent="0.2">
      <c r="A53" s="21"/>
      <c r="B53" s="21"/>
      <c r="C53" s="21"/>
      <c r="D53" s="15" t="s">
        <v>111</v>
      </c>
      <c r="E53" s="15"/>
      <c r="F53" s="15"/>
      <c r="G53" s="15"/>
      <c r="H53" s="15"/>
      <c r="I53" s="15"/>
      <c r="J53" s="15"/>
      <c r="K53" s="16" t="s">
        <v>130</v>
      </c>
      <c r="L53" s="16" t="s">
        <v>130</v>
      </c>
      <c r="M53" s="16" t="s">
        <v>358</v>
      </c>
      <c r="N53" s="15"/>
      <c r="O53" s="15"/>
      <c r="P53" s="16" t="s">
        <v>405</v>
      </c>
      <c r="Q53" s="16" t="s">
        <v>156</v>
      </c>
      <c r="R53" s="15"/>
      <c r="S53" s="16" t="s">
        <v>298</v>
      </c>
      <c r="T53" s="15"/>
      <c r="U53" s="15"/>
      <c r="V53" s="15"/>
      <c r="W53" s="16" t="s">
        <v>282</v>
      </c>
      <c r="X53" s="16" t="s">
        <v>120</v>
      </c>
      <c r="Y53" s="15"/>
      <c r="Z53" s="15"/>
      <c r="AA53" s="15"/>
      <c r="AB53" s="16" t="s">
        <v>144</v>
      </c>
      <c r="AC53" s="15"/>
      <c r="AD53" s="15"/>
      <c r="AE53" s="15"/>
      <c r="AF53" s="15"/>
      <c r="AG53" s="15"/>
      <c r="AH53" s="15"/>
      <c r="AI53" s="15"/>
      <c r="AJ53" s="15"/>
      <c r="AK53" s="15"/>
      <c r="AL53" s="15"/>
      <c r="AM53" s="15"/>
      <c r="AN53" s="15"/>
      <c r="AO53" s="16" t="s">
        <v>406</v>
      </c>
      <c r="AP53" s="15"/>
      <c r="AQ53" s="15"/>
      <c r="AR53" s="15"/>
      <c r="AS53" s="9"/>
    </row>
    <row r="54" spans="1:45" x14ac:dyDescent="0.2">
      <c r="A54" s="23"/>
      <c r="B54" s="23"/>
      <c r="C54" s="20" t="s">
        <v>389</v>
      </c>
      <c r="D54" s="13">
        <v>0.47701406357420001</v>
      </c>
      <c r="E54" s="13">
        <v>0.44736727401819998</v>
      </c>
      <c r="F54" s="13">
        <v>0.43907615995749999</v>
      </c>
      <c r="G54" s="13">
        <v>0.46994481373070002</v>
      </c>
      <c r="H54" s="13">
        <v>0.54655220796420001</v>
      </c>
      <c r="I54" s="13">
        <v>0.44826553150990001</v>
      </c>
      <c r="J54" s="13">
        <v>0.56175253856179996</v>
      </c>
      <c r="K54" s="13">
        <v>0.51324154024099999</v>
      </c>
      <c r="L54" s="13">
        <v>0.53110774439170005</v>
      </c>
      <c r="M54" s="13">
        <v>0.38642151873149999</v>
      </c>
      <c r="N54" s="13">
        <v>0.45581225319660001</v>
      </c>
      <c r="O54" s="13">
        <v>0.50156071231520005</v>
      </c>
      <c r="P54" s="13">
        <v>0.38629565582719999</v>
      </c>
      <c r="Q54" s="13">
        <v>0.43583466201339999</v>
      </c>
      <c r="R54" s="13">
        <v>0.45424269401599998</v>
      </c>
      <c r="S54" s="13">
        <v>0.48910521437459997</v>
      </c>
      <c r="T54" s="13">
        <v>0.61068068189570002</v>
      </c>
      <c r="U54" s="13">
        <v>0.63295902438570006</v>
      </c>
      <c r="V54" s="13">
        <v>0.55265824182989998</v>
      </c>
      <c r="W54" s="13">
        <v>0.39155779658310003</v>
      </c>
      <c r="X54" s="13">
        <v>0.45648970292360003</v>
      </c>
      <c r="Y54" s="13">
        <v>0.52720954274880005</v>
      </c>
      <c r="Z54" s="13">
        <v>0.58565656837799995</v>
      </c>
      <c r="AA54" s="13">
        <v>0.51933742971820007</v>
      </c>
      <c r="AB54" s="13">
        <v>0.37142480351399998</v>
      </c>
      <c r="AC54" s="13">
        <v>0.45661937937620001</v>
      </c>
      <c r="AD54" s="13">
        <v>0.45121292412359998</v>
      </c>
      <c r="AE54" s="13">
        <v>0.4194880426932</v>
      </c>
      <c r="AF54" s="13">
        <v>0.54141499239909996</v>
      </c>
      <c r="AG54" s="13">
        <v>0.4433611874833</v>
      </c>
      <c r="AH54" s="13">
        <v>0.68620447682749997</v>
      </c>
      <c r="AI54" s="13">
        <v>0.30112288773340001</v>
      </c>
      <c r="AJ54" s="13">
        <v>0.41351638269520002</v>
      </c>
      <c r="AK54" s="13">
        <v>0.77772273059629993</v>
      </c>
      <c r="AL54" s="13">
        <v>0.50355839187160001</v>
      </c>
      <c r="AM54" s="13">
        <v>0.43841861161869999</v>
      </c>
      <c r="AN54" s="13">
        <v>0.42268088165720002</v>
      </c>
      <c r="AO54" s="13">
        <v>0.39765640791099999</v>
      </c>
      <c r="AP54" s="13">
        <v>0.5018627190378</v>
      </c>
      <c r="AQ54" s="13">
        <v>0.49946873610859999</v>
      </c>
      <c r="AR54" s="13">
        <v>0.6965233909827</v>
      </c>
      <c r="AS54" s="9"/>
    </row>
    <row r="55" spans="1:45" x14ac:dyDescent="0.2">
      <c r="A55" s="21"/>
      <c r="B55" s="21"/>
      <c r="C55" s="21"/>
      <c r="D55" s="14">
        <v>1092</v>
      </c>
      <c r="E55" s="14">
        <v>267</v>
      </c>
      <c r="F55" s="14">
        <v>245</v>
      </c>
      <c r="G55" s="14">
        <v>257</v>
      </c>
      <c r="H55" s="14">
        <v>323</v>
      </c>
      <c r="I55" s="14">
        <v>107</v>
      </c>
      <c r="J55" s="14">
        <v>201</v>
      </c>
      <c r="K55" s="14">
        <v>176</v>
      </c>
      <c r="L55" s="14">
        <v>288</v>
      </c>
      <c r="M55" s="14">
        <v>266</v>
      </c>
      <c r="N55" s="14">
        <v>609</v>
      </c>
      <c r="O55" s="14">
        <v>437</v>
      </c>
      <c r="P55" s="14">
        <v>238</v>
      </c>
      <c r="Q55" s="14">
        <v>98</v>
      </c>
      <c r="R55" s="14">
        <v>141</v>
      </c>
      <c r="S55" s="14">
        <v>155</v>
      </c>
      <c r="T55" s="14">
        <v>144</v>
      </c>
      <c r="U55" s="14">
        <v>66</v>
      </c>
      <c r="V55" s="14">
        <v>151</v>
      </c>
      <c r="W55" s="14">
        <v>228</v>
      </c>
      <c r="X55" s="14">
        <v>310</v>
      </c>
      <c r="Y55" s="14">
        <v>204</v>
      </c>
      <c r="Z55" s="14">
        <v>227</v>
      </c>
      <c r="AA55" s="14">
        <v>84</v>
      </c>
      <c r="AB55" s="14">
        <v>9</v>
      </c>
      <c r="AC55" s="14">
        <v>412</v>
      </c>
      <c r="AD55" s="14">
        <v>117</v>
      </c>
      <c r="AE55" s="14">
        <v>25</v>
      </c>
      <c r="AF55" s="14">
        <v>53</v>
      </c>
      <c r="AG55" s="14">
        <v>102</v>
      </c>
      <c r="AH55" s="14">
        <v>36</v>
      </c>
      <c r="AI55" s="14">
        <v>5</v>
      </c>
      <c r="AJ55" s="14">
        <v>10</v>
      </c>
      <c r="AK55" s="14">
        <v>3</v>
      </c>
      <c r="AL55" s="14">
        <v>317</v>
      </c>
      <c r="AM55" s="14">
        <v>2</v>
      </c>
      <c r="AN55" s="14">
        <v>66</v>
      </c>
      <c r="AO55" s="14">
        <v>203</v>
      </c>
      <c r="AP55" s="14">
        <v>430</v>
      </c>
      <c r="AQ55" s="14">
        <v>295</v>
      </c>
      <c r="AR55" s="14">
        <v>64</v>
      </c>
      <c r="AS55" s="9"/>
    </row>
    <row r="56" spans="1:45" x14ac:dyDescent="0.2">
      <c r="A56" s="21"/>
      <c r="B56" s="21"/>
      <c r="C56" s="21"/>
      <c r="D56" s="15" t="s">
        <v>111</v>
      </c>
      <c r="E56" s="15"/>
      <c r="F56" s="15"/>
      <c r="G56" s="15"/>
      <c r="H56" s="16" t="s">
        <v>228</v>
      </c>
      <c r="I56" s="15"/>
      <c r="J56" s="16" t="s">
        <v>143</v>
      </c>
      <c r="K56" s="16" t="s">
        <v>144</v>
      </c>
      <c r="L56" s="16" t="s">
        <v>143</v>
      </c>
      <c r="M56" s="15"/>
      <c r="N56" s="15"/>
      <c r="O56" s="15"/>
      <c r="P56" s="15"/>
      <c r="Q56" s="15"/>
      <c r="R56" s="15"/>
      <c r="S56" s="15"/>
      <c r="T56" s="16" t="s">
        <v>130</v>
      </c>
      <c r="U56" s="16" t="s">
        <v>112</v>
      </c>
      <c r="V56" s="16" t="s">
        <v>112</v>
      </c>
      <c r="W56" s="15"/>
      <c r="X56" s="15"/>
      <c r="Y56" s="16" t="s">
        <v>112</v>
      </c>
      <c r="Z56" s="16" t="s">
        <v>130</v>
      </c>
      <c r="AA56" s="15"/>
      <c r="AB56" s="15"/>
      <c r="AC56" s="15"/>
      <c r="AD56" s="15"/>
      <c r="AE56" s="15"/>
      <c r="AF56" s="15"/>
      <c r="AG56" s="15"/>
      <c r="AH56" s="15"/>
      <c r="AI56" s="15"/>
      <c r="AJ56" s="15"/>
      <c r="AK56" s="15"/>
      <c r="AL56" s="15"/>
      <c r="AM56" s="15"/>
      <c r="AN56" s="15"/>
      <c r="AO56" s="15"/>
      <c r="AP56" s="16" t="s">
        <v>147</v>
      </c>
      <c r="AQ56" s="15"/>
      <c r="AR56" s="16" t="s">
        <v>407</v>
      </c>
      <c r="AS56" s="9"/>
    </row>
    <row r="57" spans="1:45" x14ac:dyDescent="0.2">
      <c r="A57" s="23"/>
      <c r="B57" s="23"/>
      <c r="C57" s="20" t="s">
        <v>391</v>
      </c>
      <c r="D57" s="13">
        <v>0.12901877331309999</v>
      </c>
      <c r="E57" s="13">
        <v>0.15569457247749999</v>
      </c>
      <c r="F57" s="13">
        <v>0.17330969741499999</v>
      </c>
      <c r="G57" s="13">
        <v>0.106989157226</v>
      </c>
      <c r="H57" s="13">
        <v>8.4105192820449995E-2</v>
      </c>
      <c r="I57" s="13">
        <v>0.31141923499829999</v>
      </c>
      <c r="J57" s="13">
        <v>0.15039563932110001</v>
      </c>
      <c r="K57" s="13">
        <v>8.9158475749740007E-2</v>
      </c>
      <c r="L57" s="13">
        <v>7.3433841556689999E-2</v>
      </c>
      <c r="M57" s="13">
        <v>7.1391096871359999E-2</v>
      </c>
      <c r="N57" s="13">
        <v>0.15134649457989999</v>
      </c>
      <c r="O57" s="13">
        <v>0.1041158254446</v>
      </c>
      <c r="P57" s="13">
        <v>5.5610542127539998E-2</v>
      </c>
      <c r="Q57" s="13">
        <v>8.0528444484769993E-2</v>
      </c>
      <c r="R57" s="13">
        <v>0.23257263251890001</v>
      </c>
      <c r="S57" s="13">
        <v>0.1263611512725</v>
      </c>
      <c r="T57" s="13">
        <v>0.14079602647530001</v>
      </c>
      <c r="U57" s="13">
        <v>0.19084042062439999</v>
      </c>
      <c r="V57" s="13">
        <v>0.20354493234000001</v>
      </c>
      <c r="W57" s="13">
        <v>6.2746115733480004E-2</v>
      </c>
      <c r="X57" s="13">
        <v>0.1078113491945</v>
      </c>
      <c r="Y57" s="13">
        <v>0.15725536462719999</v>
      </c>
      <c r="Z57" s="13">
        <v>0.17338274405599999</v>
      </c>
      <c r="AA57" s="13">
        <v>0.25673761009029999</v>
      </c>
      <c r="AB57" s="13">
        <v>6.545074342005E-2</v>
      </c>
      <c r="AC57" s="13">
        <v>0.1103204111063</v>
      </c>
      <c r="AD57" s="13">
        <v>0.19339683074370001</v>
      </c>
      <c r="AE57" s="13">
        <v>0.1812420517203</v>
      </c>
      <c r="AF57" s="13">
        <v>7.7134033410279995E-2</v>
      </c>
      <c r="AG57" s="13">
        <v>5.1621254507540001E-2</v>
      </c>
      <c r="AH57" s="13">
        <v>9.103208233761001E-2</v>
      </c>
      <c r="AI57" s="13">
        <v>0.37935427665900001</v>
      </c>
      <c r="AJ57" s="13">
        <v>0.21499487719810001</v>
      </c>
      <c r="AK57" s="13">
        <v>0</v>
      </c>
      <c r="AL57" s="13">
        <v>0.15628952343399999</v>
      </c>
      <c r="AM57" s="13">
        <v>0</v>
      </c>
      <c r="AN57" s="13">
        <v>0.10743177437570001</v>
      </c>
      <c r="AO57" s="13">
        <v>0.14247012029200001</v>
      </c>
      <c r="AP57" s="13">
        <v>0.11546256226569999</v>
      </c>
      <c r="AQ57" s="13">
        <v>0.15714660431249999</v>
      </c>
      <c r="AR57" s="13">
        <v>4.7665657582899999E-2</v>
      </c>
      <c r="AS57" s="9"/>
    </row>
    <row r="58" spans="1:45" x14ac:dyDescent="0.2">
      <c r="A58" s="21"/>
      <c r="B58" s="21"/>
      <c r="C58" s="21"/>
      <c r="D58" s="14">
        <v>269</v>
      </c>
      <c r="E58" s="14">
        <v>72</v>
      </c>
      <c r="F58" s="14">
        <v>85</v>
      </c>
      <c r="G58" s="14">
        <v>62</v>
      </c>
      <c r="H58" s="14">
        <v>50</v>
      </c>
      <c r="I58" s="14">
        <v>83</v>
      </c>
      <c r="J58" s="14">
        <v>54</v>
      </c>
      <c r="K58" s="14">
        <v>31</v>
      </c>
      <c r="L58" s="14">
        <v>41</v>
      </c>
      <c r="M58" s="14">
        <v>45</v>
      </c>
      <c r="N58" s="14">
        <v>179</v>
      </c>
      <c r="O58" s="14">
        <v>76</v>
      </c>
      <c r="P58" s="14">
        <v>37</v>
      </c>
      <c r="Q58" s="14">
        <v>17</v>
      </c>
      <c r="R58" s="14">
        <v>53</v>
      </c>
      <c r="S58" s="14">
        <v>36</v>
      </c>
      <c r="T58" s="14">
        <v>32</v>
      </c>
      <c r="U58" s="14">
        <v>18</v>
      </c>
      <c r="V58" s="14">
        <v>52</v>
      </c>
      <c r="W58" s="14">
        <v>41</v>
      </c>
      <c r="X58" s="14">
        <v>59</v>
      </c>
      <c r="Y58" s="14">
        <v>49</v>
      </c>
      <c r="Z58" s="14">
        <v>66</v>
      </c>
      <c r="AA58" s="14">
        <v>40</v>
      </c>
      <c r="AB58" s="14">
        <v>2</v>
      </c>
      <c r="AC58" s="14">
        <v>97</v>
      </c>
      <c r="AD58" s="14">
        <v>40</v>
      </c>
      <c r="AE58" s="14">
        <v>7</v>
      </c>
      <c r="AF58" s="14">
        <v>9</v>
      </c>
      <c r="AG58" s="14">
        <v>10</v>
      </c>
      <c r="AH58" s="14">
        <v>5</v>
      </c>
      <c r="AI58" s="14">
        <v>9</v>
      </c>
      <c r="AJ58" s="14">
        <v>5</v>
      </c>
      <c r="AK58" s="14">
        <v>0</v>
      </c>
      <c r="AL58" s="14">
        <v>86</v>
      </c>
      <c r="AM58" s="14">
        <v>0</v>
      </c>
      <c r="AN58" s="14">
        <v>10</v>
      </c>
      <c r="AO58" s="14">
        <v>56</v>
      </c>
      <c r="AP58" s="14">
        <v>102</v>
      </c>
      <c r="AQ58" s="14">
        <v>85</v>
      </c>
      <c r="AR58" s="14">
        <v>5</v>
      </c>
      <c r="AS58" s="9"/>
    </row>
    <row r="59" spans="1:45" x14ac:dyDescent="0.2">
      <c r="A59" s="21"/>
      <c r="B59" s="21"/>
      <c r="C59" s="21"/>
      <c r="D59" s="15" t="s">
        <v>111</v>
      </c>
      <c r="E59" s="16" t="s">
        <v>157</v>
      </c>
      <c r="F59" s="16" t="s">
        <v>394</v>
      </c>
      <c r="G59" s="15"/>
      <c r="H59" s="15"/>
      <c r="I59" s="16" t="s">
        <v>236</v>
      </c>
      <c r="J59" s="16" t="s">
        <v>123</v>
      </c>
      <c r="K59" s="15"/>
      <c r="L59" s="15"/>
      <c r="M59" s="15"/>
      <c r="N59" s="16" t="s">
        <v>138</v>
      </c>
      <c r="O59" s="15"/>
      <c r="P59" s="15"/>
      <c r="Q59" s="15"/>
      <c r="R59" s="16" t="s">
        <v>130</v>
      </c>
      <c r="S59" s="16" t="s">
        <v>112</v>
      </c>
      <c r="T59" s="16" t="s">
        <v>112</v>
      </c>
      <c r="U59" s="16" t="s">
        <v>112</v>
      </c>
      <c r="V59" s="16" t="s">
        <v>130</v>
      </c>
      <c r="W59" s="15"/>
      <c r="X59" s="15"/>
      <c r="Y59" s="16" t="s">
        <v>112</v>
      </c>
      <c r="Z59" s="16" t="s">
        <v>113</v>
      </c>
      <c r="AA59" s="16" t="s">
        <v>129</v>
      </c>
      <c r="AB59" s="15"/>
      <c r="AC59" s="15"/>
      <c r="AD59" s="16" t="s">
        <v>144</v>
      </c>
      <c r="AE59" s="15"/>
      <c r="AF59" s="15"/>
      <c r="AG59" s="15"/>
      <c r="AH59" s="15"/>
      <c r="AI59" s="16" t="s">
        <v>408</v>
      </c>
      <c r="AJ59" s="15"/>
      <c r="AK59" s="15"/>
      <c r="AL59" s="15"/>
      <c r="AM59" s="15"/>
      <c r="AN59" s="15"/>
      <c r="AO59" s="15"/>
      <c r="AP59" s="15"/>
      <c r="AQ59" s="15"/>
      <c r="AR59" s="15"/>
      <c r="AS59" s="9"/>
    </row>
    <row r="60" spans="1:45" x14ac:dyDescent="0.2">
      <c r="A60" s="23"/>
      <c r="B60" s="23"/>
      <c r="C60" s="20" t="s">
        <v>392</v>
      </c>
      <c r="D60" s="13">
        <v>1.398756701695E-2</v>
      </c>
      <c r="E60" s="13">
        <v>4.2344692312649996E-3</v>
      </c>
      <c r="F60" s="13">
        <v>7.4214706521329998E-3</v>
      </c>
      <c r="G60" s="13">
        <v>2.4400780285729999E-2</v>
      </c>
      <c r="H60" s="13">
        <v>1.895450129966E-2</v>
      </c>
      <c r="I60" s="13">
        <v>3.939354719246E-2</v>
      </c>
      <c r="J60" s="13">
        <v>1.9682634003910002E-2</v>
      </c>
      <c r="K60" s="13">
        <v>4.0141341945289996E-3</v>
      </c>
      <c r="L60" s="13">
        <v>3.1960136554799999E-3</v>
      </c>
      <c r="M60" s="13">
        <v>1.19858619761E-2</v>
      </c>
      <c r="N60" s="13">
        <v>2.5079419725999998E-2</v>
      </c>
      <c r="O60" s="13">
        <v>2.7234349146060001E-3</v>
      </c>
      <c r="P60" s="13">
        <v>1.582455098096E-2</v>
      </c>
      <c r="Q60" s="13">
        <v>1.43130194493E-2</v>
      </c>
      <c r="R60" s="13">
        <v>0</v>
      </c>
      <c r="S60" s="13">
        <v>3.4395739459560003E-2</v>
      </c>
      <c r="T60" s="13">
        <v>2.7956286705110001E-3</v>
      </c>
      <c r="U60" s="13">
        <v>0</v>
      </c>
      <c r="V60" s="13">
        <v>1.8122398717729998E-2</v>
      </c>
      <c r="W60" s="13">
        <v>1.005561206566E-2</v>
      </c>
      <c r="X60" s="13">
        <v>2.4716334656309999E-2</v>
      </c>
      <c r="Y60" s="13">
        <v>7.6306668034490004E-3</v>
      </c>
      <c r="Z60" s="13">
        <v>1.01521022597E-3</v>
      </c>
      <c r="AA60" s="13">
        <v>2.8566170766330001E-2</v>
      </c>
      <c r="AB60" s="13">
        <v>3.9653670552680001E-2</v>
      </c>
      <c r="AC60" s="13">
        <v>1.9676878929650001E-2</v>
      </c>
      <c r="AD60" s="13">
        <v>0</v>
      </c>
      <c r="AE60" s="13">
        <v>0</v>
      </c>
      <c r="AF60" s="13">
        <v>0</v>
      </c>
      <c r="AG60" s="13">
        <v>2.7543620479119998E-2</v>
      </c>
      <c r="AH60" s="13">
        <v>0</v>
      </c>
      <c r="AI60" s="13">
        <v>0</v>
      </c>
      <c r="AJ60" s="13">
        <v>0</v>
      </c>
      <c r="AK60" s="13">
        <v>0</v>
      </c>
      <c r="AL60" s="13">
        <v>1.282882648556E-2</v>
      </c>
      <c r="AM60" s="13">
        <v>0</v>
      </c>
      <c r="AN60" s="13">
        <v>4.3657533893230002E-2</v>
      </c>
      <c r="AO60" s="13">
        <v>2.1605258768169999E-2</v>
      </c>
      <c r="AP60" s="13">
        <v>6.7701423296410001E-3</v>
      </c>
      <c r="AQ60" s="13">
        <v>1.450177728001E-2</v>
      </c>
      <c r="AR60" s="13">
        <v>0</v>
      </c>
      <c r="AS60" s="9"/>
    </row>
    <row r="61" spans="1:45" x14ac:dyDescent="0.2">
      <c r="A61" s="21"/>
      <c r="B61" s="21"/>
      <c r="C61" s="21"/>
      <c r="D61" s="14">
        <v>39</v>
      </c>
      <c r="E61" s="14">
        <v>2</v>
      </c>
      <c r="F61" s="14">
        <v>5</v>
      </c>
      <c r="G61" s="14">
        <v>14</v>
      </c>
      <c r="H61" s="14">
        <v>18</v>
      </c>
      <c r="I61" s="14">
        <v>18</v>
      </c>
      <c r="J61" s="14">
        <v>8</v>
      </c>
      <c r="K61" s="14">
        <v>2</v>
      </c>
      <c r="L61" s="14">
        <v>2</v>
      </c>
      <c r="M61" s="14">
        <v>9</v>
      </c>
      <c r="N61" s="14">
        <v>35</v>
      </c>
      <c r="O61" s="14">
        <v>3</v>
      </c>
      <c r="P61" s="14">
        <v>12</v>
      </c>
      <c r="Q61" s="14">
        <v>3</v>
      </c>
      <c r="R61" s="14">
        <v>0</v>
      </c>
      <c r="S61" s="14">
        <v>12</v>
      </c>
      <c r="T61" s="14">
        <v>1</v>
      </c>
      <c r="U61" s="14">
        <v>0</v>
      </c>
      <c r="V61" s="14">
        <v>9</v>
      </c>
      <c r="W61" s="14">
        <v>5</v>
      </c>
      <c r="X61" s="14">
        <v>19</v>
      </c>
      <c r="Y61" s="14">
        <v>4</v>
      </c>
      <c r="Z61" s="14">
        <v>1</v>
      </c>
      <c r="AA61" s="14">
        <v>9</v>
      </c>
      <c r="AB61" s="14">
        <v>1</v>
      </c>
      <c r="AC61" s="14">
        <v>23</v>
      </c>
      <c r="AD61" s="14">
        <v>0</v>
      </c>
      <c r="AE61" s="14">
        <v>0</v>
      </c>
      <c r="AF61" s="14">
        <v>0</v>
      </c>
      <c r="AG61" s="14">
        <v>8</v>
      </c>
      <c r="AH61" s="14">
        <v>0</v>
      </c>
      <c r="AI61" s="14">
        <v>0</v>
      </c>
      <c r="AJ61" s="14">
        <v>0</v>
      </c>
      <c r="AK61" s="14">
        <v>0</v>
      </c>
      <c r="AL61" s="14">
        <v>8</v>
      </c>
      <c r="AM61" s="14">
        <v>0</v>
      </c>
      <c r="AN61" s="14">
        <v>9</v>
      </c>
      <c r="AO61" s="14">
        <v>11</v>
      </c>
      <c r="AP61" s="14">
        <v>10</v>
      </c>
      <c r="AQ61" s="14">
        <v>9</v>
      </c>
      <c r="AR61" s="14">
        <v>0</v>
      </c>
      <c r="AS61" s="9"/>
    </row>
    <row r="62" spans="1:45" x14ac:dyDescent="0.2">
      <c r="A62" s="21"/>
      <c r="B62" s="21"/>
      <c r="C62" s="21"/>
      <c r="D62" s="15" t="s">
        <v>111</v>
      </c>
      <c r="E62" s="15"/>
      <c r="F62" s="15"/>
      <c r="G62" s="15"/>
      <c r="H62" s="15"/>
      <c r="I62" s="16" t="s">
        <v>226</v>
      </c>
      <c r="J62" s="15"/>
      <c r="K62" s="15"/>
      <c r="L62" s="15"/>
      <c r="M62" s="15"/>
      <c r="N62" s="16" t="s">
        <v>114</v>
      </c>
      <c r="O62" s="15"/>
      <c r="P62" s="15"/>
      <c r="Q62" s="15"/>
      <c r="R62" s="15"/>
      <c r="S62" s="16" t="s">
        <v>319</v>
      </c>
      <c r="T62" s="15"/>
      <c r="U62" s="15"/>
      <c r="V62" s="15"/>
      <c r="W62" s="15"/>
      <c r="X62" s="16" t="s">
        <v>217</v>
      </c>
      <c r="Y62" s="15"/>
      <c r="Z62" s="15"/>
      <c r="AA62" s="16" t="s">
        <v>217</v>
      </c>
      <c r="AB62" s="16" t="s">
        <v>217</v>
      </c>
      <c r="AC62" s="15"/>
      <c r="AD62" s="15"/>
      <c r="AE62" s="15"/>
      <c r="AF62" s="15"/>
      <c r="AG62" s="15"/>
      <c r="AH62" s="15"/>
      <c r="AI62" s="15"/>
      <c r="AJ62" s="15"/>
      <c r="AK62" s="15"/>
      <c r="AL62" s="15"/>
      <c r="AM62" s="15"/>
      <c r="AN62" s="16" t="s">
        <v>217</v>
      </c>
      <c r="AO62" s="15"/>
      <c r="AP62" s="15"/>
      <c r="AQ62" s="15"/>
      <c r="AR62" s="15"/>
      <c r="AS62" s="9"/>
    </row>
    <row r="63" spans="1:45" x14ac:dyDescent="0.2">
      <c r="A63" s="23"/>
      <c r="B63" s="23"/>
      <c r="C63" s="20" t="s">
        <v>50</v>
      </c>
      <c r="D63" s="13">
        <v>1</v>
      </c>
      <c r="E63" s="13">
        <v>1</v>
      </c>
      <c r="F63" s="13">
        <v>1</v>
      </c>
      <c r="G63" s="13">
        <v>1</v>
      </c>
      <c r="H63" s="13">
        <v>1</v>
      </c>
      <c r="I63" s="13">
        <v>1</v>
      </c>
      <c r="J63" s="13">
        <v>1</v>
      </c>
      <c r="K63" s="13">
        <v>1</v>
      </c>
      <c r="L63" s="13">
        <v>1</v>
      </c>
      <c r="M63" s="13">
        <v>1</v>
      </c>
      <c r="N63" s="13">
        <v>1</v>
      </c>
      <c r="O63" s="13">
        <v>1</v>
      </c>
      <c r="P63" s="13">
        <v>1</v>
      </c>
      <c r="Q63" s="13">
        <v>1</v>
      </c>
      <c r="R63" s="13">
        <v>1</v>
      </c>
      <c r="S63" s="13">
        <v>1</v>
      </c>
      <c r="T63" s="13">
        <v>1</v>
      </c>
      <c r="U63" s="13">
        <v>1</v>
      </c>
      <c r="V63" s="13">
        <v>1</v>
      </c>
      <c r="W63" s="13">
        <v>1</v>
      </c>
      <c r="X63" s="13">
        <v>1</v>
      </c>
      <c r="Y63" s="13">
        <v>1</v>
      </c>
      <c r="Z63" s="13">
        <v>1</v>
      </c>
      <c r="AA63" s="13">
        <v>1</v>
      </c>
      <c r="AB63" s="13">
        <v>1</v>
      </c>
      <c r="AC63" s="13">
        <v>1</v>
      </c>
      <c r="AD63" s="13">
        <v>1</v>
      </c>
      <c r="AE63" s="13">
        <v>1</v>
      </c>
      <c r="AF63" s="13">
        <v>1</v>
      </c>
      <c r="AG63" s="13">
        <v>1</v>
      </c>
      <c r="AH63" s="13">
        <v>1</v>
      </c>
      <c r="AI63" s="13">
        <v>1</v>
      </c>
      <c r="AJ63" s="13">
        <v>1</v>
      </c>
      <c r="AK63" s="13">
        <v>1</v>
      </c>
      <c r="AL63" s="13">
        <v>1</v>
      </c>
      <c r="AM63" s="13">
        <v>1</v>
      </c>
      <c r="AN63" s="13">
        <v>1</v>
      </c>
      <c r="AO63" s="13">
        <v>1</v>
      </c>
      <c r="AP63" s="13">
        <v>1</v>
      </c>
      <c r="AQ63" s="13">
        <v>1</v>
      </c>
      <c r="AR63" s="13">
        <v>1</v>
      </c>
      <c r="AS63" s="9"/>
    </row>
    <row r="64" spans="1:45" x14ac:dyDescent="0.2">
      <c r="A64" s="21"/>
      <c r="B64" s="21"/>
      <c r="C64" s="21"/>
      <c r="D64" s="14">
        <v>2268</v>
      </c>
      <c r="E64" s="14">
        <v>551</v>
      </c>
      <c r="F64" s="14">
        <v>557</v>
      </c>
      <c r="G64" s="14">
        <v>570</v>
      </c>
      <c r="H64" s="14">
        <v>590</v>
      </c>
      <c r="I64" s="14">
        <v>263</v>
      </c>
      <c r="J64" s="14">
        <v>360</v>
      </c>
      <c r="K64" s="14">
        <v>334</v>
      </c>
      <c r="L64" s="14">
        <v>532</v>
      </c>
      <c r="M64" s="14">
        <v>654</v>
      </c>
      <c r="N64" s="14">
        <v>1311</v>
      </c>
      <c r="O64" s="14">
        <v>857</v>
      </c>
      <c r="P64" s="14">
        <v>604</v>
      </c>
      <c r="Q64" s="14">
        <v>224</v>
      </c>
      <c r="R64" s="14">
        <v>291</v>
      </c>
      <c r="S64" s="14">
        <v>338</v>
      </c>
      <c r="T64" s="14">
        <v>236</v>
      </c>
      <c r="U64" s="14">
        <v>104</v>
      </c>
      <c r="V64" s="14">
        <v>269</v>
      </c>
      <c r="W64" s="14">
        <v>568</v>
      </c>
      <c r="X64" s="14">
        <v>661</v>
      </c>
      <c r="Y64" s="14">
        <v>373</v>
      </c>
      <c r="Z64" s="14">
        <v>404</v>
      </c>
      <c r="AA64" s="14">
        <v>167</v>
      </c>
      <c r="AB64" s="14">
        <v>23</v>
      </c>
      <c r="AC64" s="14">
        <v>927</v>
      </c>
      <c r="AD64" s="14">
        <v>241</v>
      </c>
      <c r="AE64" s="14">
        <v>50</v>
      </c>
      <c r="AF64" s="14">
        <v>101</v>
      </c>
      <c r="AG64" s="14">
        <v>195</v>
      </c>
      <c r="AH64" s="14">
        <v>56</v>
      </c>
      <c r="AI64" s="14">
        <v>24</v>
      </c>
      <c r="AJ64" s="14">
        <v>28</v>
      </c>
      <c r="AK64" s="14">
        <v>6</v>
      </c>
      <c r="AL64" s="14">
        <v>620</v>
      </c>
      <c r="AM64" s="14">
        <v>6</v>
      </c>
      <c r="AN64" s="14">
        <v>147</v>
      </c>
      <c r="AO64" s="14">
        <v>507</v>
      </c>
      <c r="AP64" s="14">
        <v>888</v>
      </c>
      <c r="AQ64" s="14">
        <v>553</v>
      </c>
      <c r="AR64" s="14">
        <v>94</v>
      </c>
      <c r="AS64" s="9"/>
    </row>
    <row r="65" spans="1:45" x14ac:dyDescent="0.2">
      <c r="A65" s="21"/>
      <c r="B65" s="21"/>
      <c r="C65" s="21"/>
      <c r="D65" s="15" t="s">
        <v>111</v>
      </c>
      <c r="E65" s="15" t="s">
        <v>111</v>
      </c>
      <c r="F65" s="15" t="s">
        <v>111</v>
      </c>
      <c r="G65" s="15" t="s">
        <v>111</v>
      </c>
      <c r="H65" s="15" t="s">
        <v>111</v>
      </c>
      <c r="I65" s="15" t="s">
        <v>111</v>
      </c>
      <c r="J65" s="15" t="s">
        <v>111</v>
      </c>
      <c r="K65" s="15" t="s">
        <v>111</v>
      </c>
      <c r="L65" s="15" t="s">
        <v>111</v>
      </c>
      <c r="M65" s="15" t="s">
        <v>111</v>
      </c>
      <c r="N65" s="15" t="s">
        <v>111</v>
      </c>
      <c r="O65" s="15" t="s">
        <v>111</v>
      </c>
      <c r="P65" s="15" t="s">
        <v>111</v>
      </c>
      <c r="Q65" s="15" t="s">
        <v>111</v>
      </c>
      <c r="R65" s="15" t="s">
        <v>111</v>
      </c>
      <c r="S65" s="15" t="s">
        <v>111</v>
      </c>
      <c r="T65" s="15" t="s">
        <v>111</v>
      </c>
      <c r="U65" s="15" t="s">
        <v>111</v>
      </c>
      <c r="V65" s="15" t="s">
        <v>111</v>
      </c>
      <c r="W65" s="15" t="s">
        <v>111</v>
      </c>
      <c r="X65" s="15" t="s">
        <v>111</v>
      </c>
      <c r="Y65" s="15" t="s">
        <v>111</v>
      </c>
      <c r="Z65" s="15" t="s">
        <v>111</v>
      </c>
      <c r="AA65" s="15" t="s">
        <v>111</v>
      </c>
      <c r="AB65" s="15" t="s">
        <v>111</v>
      </c>
      <c r="AC65" s="15" t="s">
        <v>111</v>
      </c>
      <c r="AD65" s="15" t="s">
        <v>111</v>
      </c>
      <c r="AE65" s="15" t="s">
        <v>111</v>
      </c>
      <c r="AF65" s="15" t="s">
        <v>111</v>
      </c>
      <c r="AG65" s="15" t="s">
        <v>111</v>
      </c>
      <c r="AH65" s="15" t="s">
        <v>111</v>
      </c>
      <c r="AI65" s="15" t="s">
        <v>111</v>
      </c>
      <c r="AJ65" s="15" t="s">
        <v>111</v>
      </c>
      <c r="AK65" s="15" t="s">
        <v>111</v>
      </c>
      <c r="AL65" s="15" t="s">
        <v>111</v>
      </c>
      <c r="AM65" s="15" t="s">
        <v>111</v>
      </c>
      <c r="AN65" s="15" t="s">
        <v>111</v>
      </c>
      <c r="AO65" s="15" t="s">
        <v>111</v>
      </c>
      <c r="AP65" s="15" t="s">
        <v>111</v>
      </c>
      <c r="AQ65" s="15" t="s">
        <v>111</v>
      </c>
      <c r="AR65" s="15" t="s">
        <v>111</v>
      </c>
      <c r="AS65" s="9"/>
    </row>
    <row r="66" spans="1:45" x14ac:dyDescent="0.2">
      <c r="A66" s="23"/>
      <c r="B66" s="20" t="s">
        <v>409</v>
      </c>
      <c r="C66" s="20" t="s">
        <v>386</v>
      </c>
      <c r="D66" s="13">
        <v>0.40096833325850001</v>
      </c>
      <c r="E66" s="13">
        <v>0.39987440868169999</v>
      </c>
      <c r="F66" s="13">
        <v>0.40481885023059999</v>
      </c>
      <c r="G66" s="13">
        <v>0.40547412998769999</v>
      </c>
      <c r="H66" s="13">
        <v>0.3939358929342</v>
      </c>
      <c r="I66" s="13">
        <v>0.32607499964499997</v>
      </c>
      <c r="J66" s="13">
        <v>0.3815206903785</v>
      </c>
      <c r="K66" s="13">
        <v>0.47063827202559999</v>
      </c>
      <c r="L66" s="13">
        <v>0.39032476079720002</v>
      </c>
      <c r="M66" s="13">
        <v>0.42899157392510001</v>
      </c>
      <c r="N66" s="13">
        <v>0.45415408596250001</v>
      </c>
      <c r="O66" s="13">
        <v>0.348222468891</v>
      </c>
      <c r="P66" s="13">
        <v>0.47471695682690002</v>
      </c>
      <c r="Q66" s="13">
        <v>0.35130122356839999</v>
      </c>
      <c r="R66" s="13">
        <v>0.44245756487749999</v>
      </c>
      <c r="S66" s="13">
        <v>0.39392567103690002</v>
      </c>
      <c r="T66" s="13">
        <v>0.39151143699699997</v>
      </c>
      <c r="U66" s="13">
        <v>0.26471320793690001</v>
      </c>
      <c r="V66" s="13">
        <v>0.348089315733</v>
      </c>
      <c r="W66" s="13">
        <v>0.47294834123259999</v>
      </c>
      <c r="X66" s="13">
        <v>0.40057845908270001</v>
      </c>
      <c r="Y66" s="13">
        <v>0.35433035445819999</v>
      </c>
      <c r="Z66" s="13">
        <v>0.36898371399750002</v>
      </c>
      <c r="AA66" s="13">
        <v>0.37526028229730002</v>
      </c>
      <c r="AB66" s="13">
        <v>0.1990614953864</v>
      </c>
      <c r="AC66" s="13">
        <v>0.39691979206860001</v>
      </c>
      <c r="AD66" s="13">
        <v>0.40613246397050001</v>
      </c>
      <c r="AE66" s="13">
        <v>0.56364260316569992</v>
      </c>
      <c r="AF66" s="13">
        <v>0.47782406727030002</v>
      </c>
      <c r="AG66" s="13">
        <v>0.39384319236249998</v>
      </c>
      <c r="AH66" s="13">
        <v>0.43248861238899999</v>
      </c>
      <c r="AI66" s="13">
        <v>0.24563019181369999</v>
      </c>
      <c r="AJ66" s="13">
        <v>0.38739034808279998</v>
      </c>
      <c r="AK66" s="13">
        <v>0.18699390394400001</v>
      </c>
      <c r="AL66" s="13">
        <v>0.39007947228220002</v>
      </c>
      <c r="AM66" s="13">
        <v>0.3825156444692</v>
      </c>
      <c r="AN66" s="13">
        <v>0.41182247150840001</v>
      </c>
      <c r="AO66" s="13">
        <v>0.4245141360379</v>
      </c>
      <c r="AP66" s="13">
        <v>0.3720303957069</v>
      </c>
      <c r="AQ66" s="13">
        <v>0.4284439218785</v>
      </c>
      <c r="AR66" s="13">
        <v>0.39193467220580003</v>
      </c>
      <c r="AS66" s="9"/>
    </row>
    <row r="67" spans="1:45" x14ac:dyDescent="0.2">
      <c r="A67" s="21"/>
      <c r="B67" s="21"/>
      <c r="C67" s="21"/>
      <c r="D67" s="14">
        <v>926</v>
      </c>
      <c r="E67" s="14">
        <v>220</v>
      </c>
      <c r="F67" s="14">
        <v>229</v>
      </c>
      <c r="G67" s="14">
        <v>228</v>
      </c>
      <c r="H67" s="14">
        <v>249</v>
      </c>
      <c r="I67" s="14">
        <v>83</v>
      </c>
      <c r="J67" s="14">
        <v>138</v>
      </c>
      <c r="K67" s="14">
        <v>171</v>
      </c>
      <c r="L67" s="14">
        <v>206</v>
      </c>
      <c r="M67" s="14">
        <v>285</v>
      </c>
      <c r="N67" s="14">
        <v>586</v>
      </c>
      <c r="O67" s="14">
        <v>303</v>
      </c>
      <c r="P67" s="14">
        <v>277</v>
      </c>
      <c r="Q67" s="14">
        <v>90</v>
      </c>
      <c r="R67" s="14">
        <v>119</v>
      </c>
      <c r="S67" s="14">
        <v>142</v>
      </c>
      <c r="T67" s="14">
        <v>99</v>
      </c>
      <c r="U67" s="14">
        <v>27</v>
      </c>
      <c r="V67" s="14">
        <v>100</v>
      </c>
      <c r="W67" s="14">
        <v>246</v>
      </c>
      <c r="X67" s="14">
        <v>275</v>
      </c>
      <c r="Y67" s="14">
        <v>139</v>
      </c>
      <c r="Z67" s="14">
        <v>172</v>
      </c>
      <c r="AA67" s="14">
        <v>60</v>
      </c>
      <c r="AB67" s="14">
        <v>4</v>
      </c>
      <c r="AC67" s="14">
        <v>390</v>
      </c>
      <c r="AD67" s="14">
        <v>89</v>
      </c>
      <c r="AE67" s="14">
        <v>29</v>
      </c>
      <c r="AF67" s="14">
        <v>47</v>
      </c>
      <c r="AG67" s="14">
        <v>64</v>
      </c>
      <c r="AH67" s="14">
        <v>25</v>
      </c>
      <c r="AI67" s="14">
        <v>3</v>
      </c>
      <c r="AJ67" s="14">
        <v>13</v>
      </c>
      <c r="AK67" s="14">
        <v>2</v>
      </c>
      <c r="AL67" s="14">
        <v>259</v>
      </c>
      <c r="AM67" s="14">
        <v>2</v>
      </c>
      <c r="AN67" s="14">
        <v>57</v>
      </c>
      <c r="AO67" s="14">
        <v>211</v>
      </c>
      <c r="AP67" s="14">
        <v>355</v>
      </c>
      <c r="AQ67" s="14">
        <v>233</v>
      </c>
      <c r="AR67" s="14">
        <v>40</v>
      </c>
      <c r="AS67" s="9"/>
    </row>
    <row r="68" spans="1:45" x14ac:dyDescent="0.2">
      <c r="A68" s="21"/>
      <c r="B68" s="21"/>
      <c r="C68" s="21"/>
      <c r="D68" s="15" t="s">
        <v>111</v>
      </c>
      <c r="E68" s="15"/>
      <c r="F68" s="15"/>
      <c r="G68" s="15"/>
      <c r="H68" s="15"/>
      <c r="I68" s="15"/>
      <c r="J68" s="15"/>
      <c r="K68" s="16" t="s">
        <v>112</v>
      </c>
      <c r="L68" s="15"/>
      <c r="M68" s="15"/>
      <c r="N68" s="16" t="s">
        <v>114</v>
      </c>
      <c r="O68" s="15"/>
      <c r="P68" s="16" t="s">
        <v>298</v>
      </c>
      <c r="Q68" s="15"/>
      <c r="R68" s="15"/>
      <c r="S68" s="15"/>
      <c r="T68" s="15"/>
      <c r="U68" s="15"/>
      <c r="V68" s="15"/>
      <c r="W68" s="16" t="s">
        <v>147</v>
      </c>
      <c r="X68" s="15"/>
      <c r="Y68" s="15"/>
      <c r="Z68" s="15"/>
      <c r="AA68" s="15"/>
      <c r="AB68" s="15"/>
      <c r="AC68" s="15"/>
      <c r="AD68" s="15"/>
      <c r="AE68" s="15"/>
      <c r="AF68" s="15"/>
      <c r="AG68" s="15"/>
      <c r="AH68" s="15"/>
      <c r="AI68" s="15"/>
      <c r="AJ68" s="15"/>
      <c r="AK68" s="15"/>
      <c r="AL68" s="15"/>
      <c r="AM68" s="15"/>
      <c r="AN68" s="15"/>
      <c r="AO68" s="15"/>
      <c r="AP68" s="15"/>
      <c r="AQ68" s="15"/>
      <c r="AR68" s="15"/>
      <c r="AS68" s="9"/>
    </row>
    <row r="69" spans="1:45" x14ac:dyDescent="0.2">
      <c r="A69" s="23"/>
      <c r="B69" s="23"/>
      <c r="C69" s="20" t="s">
        <v>389</v>
      </c>
      <c r="D69" s="13">
        <v>0.50425786420020002</v>
      </c>
      <c r="E69" s="13">
        <v>0.50290220622009996</v>
      </c>
      <c r="F69" s="13">
        <v>0.50120078547410007</v>
      </c>
      <c r="G69" s="13">
        <v>0.49744340184309999</v>
      </c>
      <c r="H69" s="13">
        <v>0.51495022046819994</v>
      </c>
      <c r="I69" s="13">
        <v>0.49494204177959999</v>
      </c>
      <c r="J69" s="13">
        <v>0.50818007788560005</v>
      </c>
      <c r="K69" s="13">
        <v>0.44783904744539998</v>
      </c>
      <c r="L69" s="13">
        <v>0.53333987379059999</v>
      </c>
      <c r="M69" s="13">
        <v>0.51043714395969997</v>
      </c>
      <c r="N69" s="13">
        <v>0.47723791835259999</v>
      </c>
      <c r="O69" s="13">
        <v>0.5300986243568</v>
      </c>
      <c r="P69" s="13">
        <v>0.44841713669299998</v>
      </c>
      <c r="Q69" s="13">
        <v>0.60105939816769993</v>
      </c>
      <c r="R69" s="13">
        <v>0.44778684889989989</v>
      </c>
      <c r="S69" s="13">
        <v>0.52862891044299998</v>
      </c>
      <c r="T69" s="13">
        <v>0.49835820863719998</v>
      </c>
      <c r="U69" s="13">
        <v>0.5961276147308</v>
      </c>
      <c r="V69" s="13">
        <v>0.55134603474300004</v>
      </c>
      <c r="W69" s="13">
        <v>0.45367233283730002</v>
      </c>
      <c r="X69" s="13">
        <v>0.49904283154860002</v>
      </c>
      <c r="Y69" s="13">
        <v>0.55433898075419996</v>
      </c>
      <c r="Z69" s="13">
        <v>0.52869040507340004</v>
      </c>
      <c r="AA69" s="13">
        <v>0.48736219624089999</v>
      </c>
      <c r="AB69" s="13">
        <v>0.7371763927656001</v>
      </c>
      <c r="AC69" s="13">
        <v>0.53049048686559996</v>
      </c>
      <c r="AD69" s="13">
        <v>0.4917744838875</v>
      </c>
      <c r="AE69" s="13">
        <v>0.31251840471260001</v>
      </c>
      <c r="AF69" s="13">
        <v>0.44107195994390003</v>
      </c>
      <c r="AG69" s="13">
        <v>0.510607210039</v>
      </c>
      <c r="AH69" s="13">
        <v>0.44348726120889997</v>
      </c>
      <c r="AI69" s="13">
        <v>0.75436980818630006</v>
      </c>
      <c r="AJ69" s="13">
        <v>0.45736045111540002</v>
      </c>
      <c r="AK69" s="13">
        <v>0.81300609605600005</v>
      </c>
      <c r="AL69" s="13">
        <v>0.48462764982250001</v>
      </c>
      <c r="AM69" s="13">
        <v>0.35771207375120001</v>
      </c>
      <c r="AN69" s="13">
        <v>0.45448682436389998</v>
      </c>
      <c r="AO69" s="13">
        <v>0.47482168082519999</v>
      </c>
      <c r="AP69" s="13">
        <v>0.52935680717459999</v>
      </c>
      <c r="AQ69" s="13">
        <v>0.50036427126329996</v>
      </c>
      <c r="AR69" s="13">
        <v>0.52234696708219996</v>
      </c>
      <c r="AS69" s="9"/>
    </row>
    <row r="70" spans="1:45" x14ac:dyDescent="0.2">
      <c r="A70" s="21"/>
      <c r="B70" s="21"/>
      <c r="C70" s="21"/>
      <c r="D70" s="14">
        <v>1151</v>
      </c>
      <c r="E70" s="14">
        <v>279</v>
      </c>
      <c r="F70" s="14">
        <v>294</v>
      </c>
      <c r="G70" s="14">
        <v>294</v>
      </c>
      <c r="H70" s="14">
        <v>284</v>
      </c>
      <c r="I70" s="14">
        <v>136</v>
      </c>
      <c r="J70" s="14">
        <v>187</v>
      </c>
      <c r="K70" s="14">
        <v>135</v>
      </c>
      <c r="L70" s="14">
        <v>288</v>
      </c>
      <c r="M70" s="14">
        <v>332</v>
      </c>
      <c r="N70" s="14">
        <v>633</v>
      </c>
      <c r="O70" s="14">
        <v>465</v>
      </c>
      <c r="P70" s="14">
        <v>283</v>
      </c>
      <c r="Q70" s="14">
        <v>126</v>
      </c>
      <c r="R70" s="14">
        <v>146</v>
      </c>
      <c r="S70" s="14">
        <v>169</v>
      </c>
      <c r="T70" s="14">
        <v>117</v>
      </c>
      <c r="U70" s="14">
        <v>62</v>
      </c>
      <c r="V70" s="14">
        <v>149</v>
      </c>
      <c r="W70" s="14">
        <v>284</v>
      </c>
      <c r="X70" s="14">
        <v>326</v>
      </c>
      <c r="Y70" s="14">
        <v>201</v>
      </c>
      <c r="Z70" s="14">
        <v>199</v>
      </c>
      <c r="AA70" s="14">
        <v>89</v>
      </c>
      <c r="AB70" s="14">
        <v>17</v>
      </c>
      <c r="AC70" s="14">
        <v>477</v>
      </c>
      <c r="AD70" s="14">
        <v>130</v>
      </c>
      <c r="AE70" s="14">
        <v>17</v>
      </c>
      <c r="AF70" s="14">
        <v>48</v>
      </c>
      <c r="AG70" s="14">
        <v>111</v>
      </c>
      <c r="AH70" s="14">
        <v>25</v>
      </c>
      <c r="AI70" s="14">
        <v>21</v>
      </c>
      <c r="AJ70" s="14">
        <v>11</v>
      </c>
      <c r="AK70" s="14">
        <v>4</v>
      </c>
      <c r="AL70" s="14">
        <v>293</v>
      </c>
      <c r="AM70" s="14">
        <v>3</v>
      </c>
      <c r="AN70" s="14">
        <v>66</v>
      </c>
      <c r="AO70" s="14">
        <v>249</v>
      </c>
      <c r="AP70" s="14">
        <v>461</v>
      </c>
      <c r="AQ70" s="14">
        <v>288</v>
      </c>
      <c r="AR70" s="14">
        <v>46</v>
      </c>
      <c r="AS70" s="9"/>
    </row>
    <row r="71" spans="1:45" x14ac:dyDescent="0.2">
      <c r="A71" s="21"/>
      <c r="B71" s="21"/>
      <c r="C71" s="21"/>
      <c r="D71" s="15" t="s">
        <v>111</v>
      </c>
      <c r="E71" s="15"/>
      <c r="F71" s="15"/>
      <c r="G71" s="15"/>
      <c r="H71" s="15"/>
      <c r="I71" s="15"/>
      <c r="J71" s="15"/>
      <c r="K71" s="15"/>
      <c r="L71" s="15"/>
      <c r="M71" s="15"/>
      <c r="N71" s="15"/>
      <c r="O71" s="16" t="s">
        <v>112</v>
      </c>
      <c r="P71" s="15"/>
      <c r="Q71" s="16" t="s">
        <v>112</v>
      </c>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9"/>
    </row>
    <row r="72" spans="1:45" x14ac:dyDescent="0.2">
      <c r="A72" s="23"/>
      <c r="B72" s="23"/>
      <c r="C72" s="20" t="s">
        <v>391</v>
      </c>
      <c r="D72" s="13">
        <v>8.4527190458309989E-2</v>
      </c>
      <c r="E72" s="13">
        <v>8.8868131049590002E-2</v>
      </c>
      <c r="F72" s="13">
        <v>8.1597464477880008E-2</v>
      </c>
      <c r="G72" s="13">
        <v>9.3068007952710002E-2</v>
      </c>
      <c r="H72" s="13">
        <v>7.5209443484910002E-2</v>
      </c>
      <c r="I72" s="13">
        <v>0.168039148183</v>
      </c>
      <c r="J72" s="13">
        <v>9.3835825453579991E-2</v>
      </c>
      <c r="K72" s="13">
        <v>7.2433729339639999E-2</v>
      </c>
      <c r="L72" s="13">
        <v>7.3253388245569998E-2</v>
      </c>
      <c r="M72" s="13">
        <v>4.6800233640749998E-2</v>
      </c>
      <c r="N72" s="13">
        <v>5.479372377978E-2</v>
      </c>
      <c r="O72" s="13">
        <v>0.115200242477</v>
      </c>
      <c r="P72" s="13">
        <v>6.0774098351339997E-2</v>
      </c>
      <c r="Q72" s="13">
        <v>4.3213710387899999E-2</v>
      </c>
      <c r="R72" s="13">
        <v>9.9407963264239993E-2</v>
      </c>
      <c r="S72" s="13">
        <v>6.3895946995259995E-2</v>
      </c>
      <c r="T72" s="13">
        <v>0.1101303543658</v>
      </c>
      <c r="U72" s="13">
        <v>0.13915917733229999</v>
      </c>
      <c r="V72" s="13">
        <v>0.100564649524</v>
      </c>
      <c r="W72" s="13">
        <v>6.0933524095480002E-2</v>
      </c>
      <c r="X72" s="13">
        <v>8.4358588146229999E-2</v>
      </c>
      <c r="Y72" s="13">
        <v>8.4066384320350004E-2</v>
      </c>
      <c r="Z72" s="13">
        <v>9.8455668920319997E-2</v>
      </c>
      <c r="AA72" s="13">
        <v>0.13737752146169999</v>
      </c>
      <c r="AB72" s="13">
        <v>2.4108441295330001E-2</v>
      </c>
      <c r="AC72" s="13">
        <v>6.756908606937001E-2</v>
      </c>
      <c r="AD72" s="13">
        <v>9.6791950804579988E-2</v>
      </c>
      <c r="AE72" s="13">
        <v>0.1134115269889</v>
      </c>
      <c r="AF72" s="13">
        <v>8.1103972785750003E-2</v>
      </c>
      <c r="AG72" s="13">
        <v>5.3339314977720001E-2</v>
      </c>
      <c r="AH72" s="13">
        <v>0.1240241264021</v>
      </c>
      <c r="AI72" s="13">
        <v>0</v>
      </c>
      <c r="AJ72" s="13">
        <v>0.15524920080179999</v>
      </c>
      <c r="AK72" s="13">
        <v>0</v>
      </c>
      <c r="AL72" s="13">
        <v>0.11245112300689999</v>
      </c>
      <c r="AM72" s="13">
        <v>0.25977228177959999</v>
      </c>
      <c r="AN72" s="13">
        <v>7.8089769105430001E-2</v>
      </c>
      <c r="AO72" s="13">
        <v>8.7409228741099992E-2</v>
      </c>
      <c r="AP72" s="13">
        <v>9.573465711628E-2</v>
      </c>
      <c r="AQ72" s="13">
        <v>6.3293400145810003E-2</v>
      </c>
      <c r="AR72" s="13">
        <v>7.2968091469979998E-2</v>
      </c>
      <c r="AS72" s="9"/>
    </row>
    <row r="73" spans="1:45" x14ac:dyDescent="0.2">
      <c r="A73" s="21"/>
      <c r="B73" s="21"/>
      <c r="C73" s="21"/>
      <c r="D73" s="14">
        <v>167</v>
      </c>
      <c r="E73" s="14">
        <v>48</v>
      </c>
      <c r="F73" s="14">
        <v>29</v>
      </c>
      <c r="G73" s="14">
        <v>45</v>
      </c>
      <c r="H73" s="14">
        <v>45</v>
      </c>
      <c r="I73" s="14">
        <v>41</v>
      </c>
      <c r="J73" s="14">
        <v>29</v>
      </c>
      <c r="K73" s="14">
        <v>25</v>
      </c>
      <c r="L73" s="14">
        <v>36</v>
      </c>
      <c r="M73" s="14">
        <v>27</v>
      </c>
      <c r="N73" s="14">
        <v>74</v>
      </c>
      <c r="O73" s="14">
        <v>84</v>
      </c>
      <c r="P73" s="14">
        <v>31</v>
      </c>
      <c r="Q73" s="14">
        <v>7</v>
      </c>
      <c r="R73" s="14">
        <v>24</v>
      </c>
      <c r="S73" s="14">
        <v>23</v>
      </c>
      <c r="T73" s="14">
        <v>20</v>
      </c>
      <c r="U73" s="14">
        <v>15</v>
      </c>
      <c r="V73" s="14">
        <v>20</v>
      </c>
      <c r="W73" s="14">
        <v>32</v>
      </c>
      <c r="X73" s="14">
        <v>47</v>
      </c>
      <c r="Y73" s="14">
        <v>31</v>
      </c>
      <c r="Z73" s="14">
        <v>31</v>
      </c>
      <c r="AA73" s="14">
        <v>18</v>
      </c>
      <c r="AB73" s="14">
        <v>1</v>
      </c>
      <c r="AC73" s="14">
        <v>55</v>
      </c>
      <c r="AD73" s="14">
        <v>20</v>
      </c>
      <c r="AE73" s="14">
        <v>3</v>
      </c>
      <c r="AF73" s="14">
        <v>6</v>
      </c>
      <c r="AG73" s="14">
        <v>10</v>
      </c>
      <c r="AH73" s="14">
        <v>6</v>
      </c>
      <c r="AI73" s="14">
        <v>0</v>
      </c>
      <c r="AJ73" s="14">
        <v>4</v>
      </c>
      <c r="AK73" s="14">
        <v>0</v>
      </c>
      <c r="AL73" s="14">
        <v>62</v>
      </c>
      <c r="AM73" s="14">
        <v>1</v>
      </c>
      <c r="AN73" s="14">
        <v>14</v>
      </c>
      <c r="AO73" s="14">
        <v>42</v>
      </c>
      <c r="AP73" s="14">
        <v>68</v>
      </c>
      <c r="AQ73" s="14">
        <v>28</v>
      </c>
      <c r="AR73" s="14">
        <v>7</v>
      </c>
      <c r="AS73" s="9"/>
    </row>
    <row r="74" spans="1:45" x14ac:dyDescent="0.2">
      <c r="A74" s="21"/>
      <c r="B74" s="21"/>
      <c r="C74" s="21"/>
      <c r="D74" s="15" t="s">
        <v>111</v>
      </c>
      <c r="E74" s="15"/>
      <c r="F74" s="15"/>
      <c r="G74" s="15"/>
      <c r="H74" s="15"/>
      <c r="I74" s="16" t="s">
        <v>125</v>
      </c>
      <c r="J74" s="15"/>
      <c r="K74" s="15"/>
      <c r="L74" s="15"/>
      <c r="M74" s="15"/>
      <c r="N74" s="15"/>
      <c r="O74" s="16" t="s">
        <v>113</v>
      </c>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9"/>
    </row>
    <row r="75" spans="1:45" x14ac:dyDescent="0.2">
      <c r="A75" s="23"/>
      <c r="B75" s="23"/>
      <c r="C75" s="20" t="s">
        <v>392</v>
      </c>
      <c r="D75" s="13">
        <v>1.0246612082969999E-2</v>
      </c>
      <c r="E75" s="13">
        <v>8.3552540486699998E-3</v>
      </c>
      <c r="F75" s="13">
        <v>1.238289981744E-2</v>
      </c>
      <c r="G75" s="13">
        <v>4.0144602164620003E-3</v>
      </c>
      <c r="H75" s="13">
        <v>1.5904443112669999E-2</v>
      </c>
      <c r="I75" s="13">
        <v>1.094381039236E-2</v>
      </c>
      <c r="J75" s="13">
        <v>1.6463406282320001E-2</v>
      </c>
      <c r="K75" s="13">
        <v>9.0889511893480004E-3</v>
      </c>
      <c r="L75" s="13">
        <v>3.0819771667050001E-3</v>
      </c>
      <c r="M75" s="13">
        <v>1.3771048474470001E-2</v>
      </c>
      <c r="N75" s="13">
        <v>1.381427190508E-2</v>
      </c>
      <c r="O75" s="13">
        <v>6.478664275285E-3</v>
      </c>
      <c r="P75" s="13">
        <v>1.6091808128700001E-2</v>
      </c>
      <c r="Q75" s="13">
        <v>4.4256678759809999E-3</v>
      </c>
      <c r="R75" s="13">
        <v>1.034762295841E-2</v>
      </c>
      <c r="S75" s="13">
        <v>1.354947152481E-2</v>
      </c>
      <c r="T75" s="13">
        <v>0</v>
      </c>
      <c r="U75" s="13">
        <v>0</v>
      </c>
      <c r="V75" s="13">
        <v>0</v>
      </c>
      <c r="W75" s="13">
        <v>1.244580183458E-2</v>
      </c>
      <c r="X75" s="13">
        <v>1.6020121222469999E-2</v>
      </c>
      <c r="Y75" s="13">
        <v>7.2642804672320002E-3</v>
      </c>
      <c r="Z75" s="13">
        <v>3.8702120088310002E-3</v>
      </c>
      <c r="AA75" s="13">
        <v>0</v>
      </c>
      <c r="AB75" s="13">
        <v>3.9653670552680001E-2</v>
      </c>
      <c r="AC75" s="13">
        <v>5.0206349964060006E-3</v>
      </c>
      <c r="AD75" s="13">
        <v>5.3011013373779996E-3</v>
      </c>
      <c r="AE75" s="13">
        <v>1.042746513287E-2</v>
      </c>
      <c r="AF75" s="13">
        <v>0</v>
      </c>
      <c r="AG75" s="13">
        <v>4.2210282620800003E-2</v>
      </c>
      <c r="AH75" s="13">
        <v>0</v>
      </c>
      <c r="AI75" s="13">
        <v>0</v>
      </c>
      <c r="AJ75" s="13">
        <v>0</v>
      </c>
      <c r="AK75" s="13">
        <v>0</v>
      </c>
      <c r="AL75" s="13">
        <v>1.2841754888369999E-2</v>
      </c>
      <c r="AM75" s="13">
        <v>0</v>
      </c>
      <c r="AN75" s="13">
        <v>5.5600935022330003E-2</v>
      </c>
      <c r="AO75" s="13">
        <v>1.325495439575E-2</v>
      </c>
      <c r="AP75" s="13">
        <v>2.8781400022510001E-3</v>
      </c>
      <c r="AQ75" s="13">
        <v>7.898406712422E-3</v>
      </c>
      <c r="AR75" s="13">
        <v>1.2750269241940001E-2</v>
      </c>
      <c r="AS75" s="9"/>
    </row>
    <row r="76" spans="1:45" x14ac:dyDescent="0.2">
      <c r="A76" s="21"/>
      <c r="B76" s="21"/>
      <c r="C76" s="21"/>
      <c r="D76" s="14">
        <v>24</v>
      </c>
      <c r="E76" s="14">
        <v>4</v>
      </c>
      <c r="F76" s="14">
        <v>5</v>
      </c>
      <c r="G76" s="14">
        <v>3</v>
      </c>
      <c r="H76" s="14">
        <v>12</v>
      </c>
      <c r="I76" s="14">
        <v>3</v>
      </c>
      <c r="J76" s="14">
        <v>6</v>
      </c>
      <c r="K76" s="14">
        <v>3</v>
      </c>
      <c r="L76" s="14">
        <v>2</v>
      </c>
      <c r="M76" s="14">
        <v>10</v>
      </c>
      <c r="N76" s="14">
        <v>18</v>
      </c>
      <c r="O76" s="14">
        <v>5</v>
      </c>
      <c r="P76" s="14">
        <v>13</v>
      </c>
      <c r="Q76" s="14">
        <v>1</v>
      </c>
      <c r="R76" s="14">
        <v>2</v>
      </c>
      <c r="S76" s="14">
        <v>4</v>
      </c>
      <c r="T76" s="14">
        <v>0</v>
      </c>
      <c r="U76" s="14">
        <v>0</v>
      </c>
      <c r="V76" s="14">
        <v>0</v>
      </c>
      <c r="W76" s="14">
        <v>6</v>
      </c>
      <c r="X76" s="14">
        <v>13</v>
      </c>
      <c r="Y76" s="14">
        <v>2</v>
      </c>
      <c r="Z76" s="14">
        <v>2</v>
      </c>
      <c r="AA76" s="14">
        <v>0</v>
      </c>
      <c r="AB76" s="14">
        <v>1</v>
      </c>
      <c r="AC76" s="14">
        <v>5</v>
      </c>
      <c r="AD76" s="14">
        <v>2</v>
      </c>
      <c r="AE76" s="14">
        <v>1</v>
      </c>
      <c r="AF76" s="14">
        <v>0</v>
      </c>
      <c r="AG76" s="14">
        <v>10</v>
      </c>
      <c r="AH76" s="14">
        <v>0</v>
      </c>
      <c r="AI76" s="14">
        <v>0</v>
      </c>
      <c r="AJ76" s="14">
        <v>0</v>
      </c>
      <c r="AK76" s="14">
        <v>0</v>
      </c>
      <c r="AL76" s="14">
        <v>6</v>
      </c>
      <c r="AM76" s="14">
        <v>0</v>
      </c>
      <c r="AN76" s="14">
        <v>10</v>
      </c>
      <c r="AO76" s="14">
        <v>5</v>
      </c>
      <c r="AP76" s="14">
        <v>4</v>
      </c>
      <c r="AQ76" s="14">
        <v>4</v>
      </c>
      <c r="AR76" s="14">
        <v>1</v>
      </c>
      <c r="AS76" s="9"/>
    </row>
    <row r="77" spans="1:45" x14ac:dyDescent="0.2">
      <c r="A77" s="21"/>
      <c r="B77" s="21"/>
      <c r="C77" s="21"/>
      <c r="D77" s="15" t="s">
        <v>111</v>
      </c>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6" t="s">
        <v>113</v>
      </c>
      <c r="AH77" s="15"/>
      <c r="AI77" s="15"/>
      <c r="AJ77" s="15"/>
      <c r="AK77" s="15"/>
      <c r="AL77" s="15"/>
      <c r="AM77" s="15"/>
      <c r="AN77" s="16" t="s">
        <v>185</v>
      </c>
      <c r="AO77" s="15"/>
      <c r="AP77" s="15"/>
      <c r="AQ77" s="15"/>
      <c r="AR77" s="15"/>
      <c r="AS77" s="9"/>
    </row>
    <row r="78" spans="1:45" x14ac:dyDescent="0.2">
      <c r="A78" s="23"/>
      <c r="B78" s="23"/>
      <c r="C78" s="20" t="s">
        <v>50</v>
      </c>
      <c r="D78" s="13">
        <v>1</v>
      </c>
      <c r="E78" s="13">
        <v>1</v>
      </c>
      <c r="F78" s="13">
        <v>1</v>
      </c>
      <c r="G78" s="13">
        <v>1</v>
      </c>
      <c r="H78" s="13">
        <v>1</v>
      </c>
      <c r="I78" s="13">
        <v>1</v>
      </c>
      <c r="J78" s="13">
        <v>1</v>
      </c>
      <c r="K78" s="13">
        <v>1</v>
      </c>
      <c r="L78" s="13">
        <v>1</v>
      </c>
      <c r="M78" s="13">
        <v>1</v>
      </c>
      <c r="N78" s="13">
        <v>1</v>
      </c>
      <c r="O78" s="13">
        <v>1</v>
      </c>
      <c r="P78" s="13">
        <v>1</v>
      </c>
      <c r="Q78" s="13">
        <v>1</v>
      </c>
      <c r="R78" s="13">
        <v>1</v>
      </c>
      <c r="S78" s="13">
        <v>1</v>
      </c>
      <c r="T78" s="13">
        <v>1</v>
      </c>
      <c r="U78" s="13">
        <v>1</v>
      </c>
      <c r="V78" s="13">
        <v>1</v>
      </c>
      <c r="W78" s="13">
        <v>1</v>
      </c>
      <c r="X78" s="13">
        <v>1</v>
      </c>
      <c r="Y78" s="13">
        <v>1</v>
      </c>
      <c r="Z78" s="13">
        <v>1</v>
      </c>
      <c r="AA78" s="13">
        <v>1</v>
      </c>
      <c r="AB78" s="13">
        <v>1</v>
      </c>
      <c r="AC78" s="13">
        <v>1</v>
      </c>
      <c r="AD78" s="13">
        <v>1</v>
      </c>
      <c r="AE78" s="13">
        <v>1</v>
      </c>
      <c r="AF78" s="13">
        <v>1</v>
      </c>
      <c r="AG78" s="13">
        <v>1</v>
      </c>
      <c r="AH78" s="13">
        <v>1</v>
      </c>
      <c r="AI78" s="13">
        <v>1</v>
      </c>
      <c r="AJ78" s="13">
        <v>1</v>
      </c>
      <c r="AK78" s="13">
        <v>1</v>
      </c>
      <c r="AL78" s="13">
        <v>1</v>
      </c>
      <c r="AM78" s="13">
        <v>1</v>
      </c>
      <c r="AN78" s="13">
        <v>1</v>
      </c>
      <c r="AO78" s="13">
        <v>1</v>
      </c>
      <c r="AP78" s="13">
        <v>1</v>
      </c>
      <c r="AQ78" s="13">
        <v>1</v>
      </c>
      <c r="AR78" s="13">
        <v>1</v>
      </c>
      <c r="AS78" s="9"/>
    </row>
    <row r="79" spans="1:45" x14ac:dyDescent="0.2">
      <c r="A79" s="21"/>
      <c r="B79" s="21"/>
      <c r="C79" s="21"/>
      <c r="D79" s="14">
        <v>2268</v>
      </c>
      <c r="E79" s="14">
        <v>551</v>
      </c>
      <c r="F79" s="14">
        <v>557</v>
      </c>
      <c r="G79" s="14">
        <v>570</v>
      </c>
      <c r="H79" s="14">
        <v>590</v>
      </c>
      <c r="I79" s="14">
        <v>263</v>
      </c>
      <c r="J79" s="14">
        <v>360</v>
      </c>
      <c r="K79" s="14">
        <v>334</v>
      </c>
      <c r="L79" s="14">
        <v>532</v>
      </c>
      <c r="M79" s="14">
        <v>654</v>
      </c>
      <c r="N79" s="14">
        <v>1311</v>
      </c>
      <c r="O79" s="14">
        <v>857</v>
      </c>
      <c r="P79" s="14">
        <v>604</v>
      </c>
      <c r="Q79" s="14">
        <v>224</v>
      </c>
      <c r="R79" s="14">
        <v>291</v>
      </c>
      <c r="S79" s="14">
        <v>338</v>
      </c>
      <c r="T79" s="14">
        <v>236</v>
      </c>
      <c r="U79" s="14">
        <v>104</v>
      </c>
      <c r="V79" s="14">
        <v>269</v>
      </c>
      <c r="W79" s="14">
        <v>568</v>
      </c>
      <c r="X79" s="14">
        <v>661</v>
      </c>
      <c r="Y79" s="14">
        <v>373</v>
      </c>
      <c r="Z79" s="14">
        <v>404</v>
      </c>
      <c r="AA79" s="14">
        <v>167</v>
      </c>
      <c r="AB79" s="14">
        <v>23</v>
      </c>
      <c r="AC79" s="14">
        <v>927</v>
      </c>
      <c r="AD79" s="14">
        <v>241</v>
      </c>
      <c r="AE79" s="14">
        <v>50</v>
      </c>
      <c r="AF79" s="14">
        <v>101</v>
      </c>
      <c r="AG79" s="14">
        <v>195</v>
      </c>
      <c r="AH79" s="14">
        <v>56</v>
      </c>
      <c r="AI79" s="14">
        <v>24</v>
      </c>
      <c r="AJ79" s="14">
        <v>28</v>
      </c>
      <c r="AK79" s="14">
        <v>6</v>
      </c>
      <c r="AL79" s="14">
        <v>620</v>
      </c>
      <c r="AM79" s="14">
        <v>6</v>
      </c>
      <c r="AN79" s="14">
        <v>147</v>
      </c>
      <c r="AO79" s="14">
        <v>507</v>
      </c>
      <c r="AP79" s="14">
        <v>888</v>
      </c>
      <c r="AQ79" s="14">
        <v>553</v>
      </c>
      <c r="AR79" s="14">
        <v>94</v>
      </c>
      <c r="AS79" s="9"/>
    </row>
    <row r="80" spans="1:45" x14ac:dyDescent="0.2">
      <c r="A80" s="21"/>
      <c r="B80" s="21"/>
      <c r="C80" s="21"/>
      <c r="D80" s="15" t="s">
        <v>111</v>
      </c>
      <c r="E80" s="15" t="s">
        <v>111</v>
      </c>
      <c r="F80" s="15" t="s">
        <v>111</v>
      </c>
      <c r="G80" s="15" t="s">
        <v>111</v>
      </c>
      <c r="H80" s="15" t="s">
        <v>111</v>
      </c>
      <c r="I80" s="15" t="s">
        <v>111</v>
      </c>
      <c r="J80" s="15" t="s">
        <v>111</v>
      </c>
      <c r="K80" s="15" t="s">
        <v>111</v>
      </c>
      <c r="L80" s="15" t="s">
        <v>111</v>
      </c>
      <c r="M80" s="15" t="s">
        <v>111</v>
      </c>
      <c r="N80" s="15" t="s">
        <v>111</v>
      </c>
      <c r="O80" s="15" t="s">
        <v>111</v>
      </c>
      <c r="P80" s="15" t="s">
        <v>111</v>
      </c>
      <c r="Q80" s="15" t="s">
        <v>111</v>
      </c>
      <c r="R80" s="15" t="s">
        <v>111</v>
      </c>
      <c r="S80" s="15" t="s">
        <v>111</v>
      </c>
      <c r="T80" s="15" t="s">
        <v>111</v>
      </c>
      <c r="U80" s="15" t="s">
        <v>111</v>
      </c>
      <c r="V80" s="15" t="s">
        <v>111</v>
      </c>
      <c r="W80" s="15" t="s">
        <v>111</v>
      </c>
      <c r="X80" s="15" t="s">
        <v>111</v>
      </c>
      <c r="Y80" s="15" t="s">
        <v>111</v>
      </c>
      <c r="Z80" s="15" t="s">
        <v>111</v>
      </c>
      <c r="AA80" s="15" t="s">
        <v>111</v>
      </c>
      <c r="AB80" s="15" t="s">
        <v>111</v>
      </c>
      <c r="AC80" s="15" t="s">
        <v>111</v>
      </c>
      <c r="AD80" s="15" t="s">
        <v>111</v>
      </c>
      <c r="AE80" s="15" t="s">
        <v>111</v>
      </c>
      <c r="AF80" s="15" t="s">
        <v>111</v>
      </c>
      <c r="AG80" s="15" t="s">
        <v>111</v>
      </c>
      <c r="AH80" s="15" t="s">
        <v>111</v>
      </c>
      <c r="AI80" s="15" t="s">
        <v>111</v>
      </c>
      <c r="AJ80" s="15" t="s">
        <v>111</v>
      </c>
      <c r="AK80" s="15" t="s">
        <v>111</v>
      </c>
      <c r="AL80" s="15" t="s">
        <v>111</v>
      </c>
      <c r="AM80" s="15" t="s">
        <v>111</v>
      </c>
      <c r="AN80" s="15" t="s">
        <v>111</v>
      </c>
      <c r="AO80" s="15" t="s">
        <v>111</v>
      </c>
      <c r="AP80" s="15" t="s">
        <v>111</v>
      </c>
      <c r="AQ80" s="15" t="s">
        <v>111</v>
      </c>
      <c r="AR80" s="15" t="s">
        <v>111</v>
      </c>
      <c r="AS80" s="9"/>
    </row>
    <row r="81" spans="1:45" x14ac:dyDescent="0.2">
      <c r="A81" s="23"/>
      <c r="B81" s="20" t="s">
        <v>410</v>
      </c>
      <c r="C81" s="20" t="s">
        <v>386</v>
      </c>
      <c r="D81" s="13">
        <v>0.23205089619559999</v>
      </c>
      <c r="E81" s="13">
        <v>0.24131401119929999</v>
      </c>
      <c r="F81" s="13">
        <v>0.26677363224950001</v>
      </c>
      <c r="G81" s="13">
        <v>0.21008760797580001</v>
      </c>
      <c r="H81" s="13">
        <v>0.2118608180232</v>
      </c>
      <c r="I81" s="13">
        <v>0.29421714226090001</v>
      </c>
      <c r="J81" s="13">
        <v>0.17090650784190001</v>
      </c>
      <c r="K81" s="13">
        <v>0.22832994870750001</v>
      </c>
      <c r="L81" s="13">
        <v>0.25410902427710003</v>
      </c>
      <c r="M81" s="13">
        <v>0.24008807191510001</v>
      </c>
      <c r="N81" s="13">
        <v>0.21509770592560001</v>
      </c>
      <c r="O81" s="13">
        <v>0.25736854356380001</v>
      </c>
      <c r="P81" s="13">
        <v>0.26559564613050002</v>
      </c>
      <c r="Q81" s="13">
        <v>0.18209020251390001</v>
      </c>
      <c r="R81" s="13">
        <v>0.1245453052353</v>
      </c>
      <c r="S81" s="13">
        <v>0.20388932639890001</v>
      </c>
      <c r="T81" s="13">
        <v>0.2848591438068</v>
      </c>
      <c r="U81" s="13">
        <v>0.30442409206139998</v>
      </c>
      <c r="V81" s="13">
        <v>0.30611754891050003</v>
      </c>
      <c r="W81" s="13">
        <v>0.26821177201599999</v>
      </c>
      <c r="X81" s="13">
        <v>0.18538975695599999</v>
      </c>
      <c r="Y81" s="13">
        <v>0.16427850653910001</v>
      </c>
      <c r="Z81" s="13">
        <v>0.26330147473900001</v>
      </c>
      <c r="AA81" s="13">
        <v>0.41987661093959999</v>
      </c>
      <c r="AB81" s="13">
        <v>0.26862058450940002</v>
      </c>
      <c r="AC81" s="13">
        <v>0.1860242558928</v>
      </c>
      <c r="AD81" s="13">
        <v>0.26124136569849998</v>
      </c>
      <c r="AE81" s="13">
        <v>0.23909307073130001</v>
      </c>
      <c r="AF81" s="13">
        <v>0.21854494776219999</v>
      </c>
      <c r="AG81" s="13">
        <v>0.25783959686899999</v>
      </c>
      <c r="AH81" s="13">
        <v>0.13091673707920001</v>
      </c>
      <c r="AI81" s="13">
        <v>0.1222401975892</v>
      </c>
      <c r="AJ81" s="13">
        <v>0.35205959238340001</v>
      </c>
      <c r="AK81" s="13">
        <v>0.1093056644668</v>
      </c>
      <c r="AL81" s="13">
        <v>0.29426408364090001</v>
      </c>
      <c r="AM81" s="13">
        <v>0.64228792624880005</v>
      </c>
      <c r="AN81" s="13">
        <v>0.39892683973530002</v>
      </c>
      <c r="AO81" s="13">
        <v>0.27636886085939999</v>
      </c>
      <c r="AP81" s="13">
        <v>0.24888928380700001</v>
      </c>
      <c r="AQ81" s="13">
        <v>0.1284412607398</v>
      </c>
      <c r="AR81" s="13">
        <v>0.17426535102499999</v>
      </c>
      <c r="AS81" s="9"/>
    </row>
    <row r="82" spans="1:45" x14ac:dyDescent="0.2">
      <c r="A82" s="21"/>
      <c r="B82" s="21"/>
      <c r="C82" s="21"/>
      <c r="D82" s="14">
        <v>524</v>
      </c>
      <c r="E82" s="14">
        <v>124</v>
      </c>
      <c r="F82" s="14">
        <v>159</v>
      </c>
      <c r="G82" s="14">
        <v>120</v>
      </c>
      <c r="H82" s="14">
        <v>121</v>
      </c>
      <c r="I82" s="14">
        <v>82</v>
      </c>
      <c r="J82" s="14">
        <v>56</v>
      </c>
      <c r="K82" s="14">
        <v>77</v>
      </c>
      <c r="L82" s="14">
        <v>131</v>
      </c>
      <c r="M82" s="14">
        <v>159</v>
      </c>
      <c r="N82" s="14">
        <v>284</v>
      </c>
      <c r="O82" s="14">
        <v>225</v>
      </c>
      <c r="P82" s="14">
        <v>147</v>
      </c>
      <c r="Q82" s="14">
        <v>43</v>
      </c>
      <c r="R82" s="14">
        <v>45</v>
      </c>
      <c r="S82" s="14">
        <v>78</v>
      </c>
      <c r="T82" s="14">
        <v>62</v>
      </c>
      <c r="U82" s="14">
        <v>28</v>
      </c>
      <c r="V82" s="14">
        <v>77</v>
      </c>
      <c r="W82" s="14">
        <v>138</v>
      </c>
      <c r="X82" s="14">
        <v>134</v>
      </c>
      <c r="Y82" s="14">
        <v>57</v>
      </c>
      <c r="Z82" s="14">
        <v>115</v>
      </c>
      <c r="AA82" s="14">
        <v>64</v>
      </c>
      <c r="AB82" s="14">
        <v>4</v>
      </c>
      <c r="AC82" s="14">
        <v>175</v>
      </c>
      <c r="AD82" s="14">
        <v>65</v>
      </c>
      <c r="AE82" s="14">
        <v>10</v>
      </c>
      <c r="AF82" s="14">
        <v>22</v>
      </c>
      <c r="AG82" s="14">
        <v>41</v>
      </c>
      <c r="AH82" s="14">
        <v>8</v>
      </c>
      <c r="AI82" s="14">
        <v>2</v>
      </c>
      <c r="AJ82" s="14">
        <v>14</v>
      </c>
      <c r="AK82" s="14">
        <v>2</v>
      </c>
      <c r="AL82" s="14">
        <v>182</v>
      </c>
      <c r="AM82" s="14">
        <v>3</v>
      </c>
      <c r="AN82" s="14">
        <v>49</v>
      </c>
      <c r="AO82" s="14">
        <v>146</v>
      </c>
      <c r="AP82" s="14">
        <v>225</v>
      </c>
      <c r="AQ82" s="14">
        <v>74</v>
      </c>
      <c r="AR82" s="14">
        <v>16</v>
      </c>
      <c r="AS82" s="9"/>
    </row>
    <row r="83" spans="1:45" x14ac:dyDescent="0.2">
      <c r="A83" s="21"/>
      <c r="B83" s="21"/>
      <c r="C83" s="21"/>
      <c r="D83" s="15" t="s">
        <v>111</v>
      </c>
      <c r="E83" s="15"/>
      <c r="F83" s="15"/>
      <c r="G83" s="15"/>
      <c r="H83" s="15"/>
      <c r="I83" s="16" t="s">
        <v>138</v>
      </c>
      <c r="J83" s="15"/>
      <c r="K83" s="15"/>
      <c r="L83" s="15"/>
      <c r="M83" s="15"/>
      <c r="N83" s="15"/>
      <c r="O83" s="16" t="s">
        <v>112</v>
      </c>
      <c r="P83" s="16" t="s">
        <v>165</v>
      </c>
      <c r="Q83" s="15"/>
      <c r="R83" s="15"/>
      <c r="S83" s="15"/>
      <c r="T83" s="16" t="s">
        <v>165</v>
      </c>
      <c r="U83" s="16" t="s">
        <v>147</v>
      </c>
      <c r="V83" s="16" t="s">
        <v>165</v>
      </c>
      <c r="W83" s="16" t="s">
        <v>138</v>
      </c>
      <c r="X83" s="15"/>
      <c r="Y83" s="15"/>
      <c r="Z83" s="15"/>
      <c r="AA83" s="16" t="s">
        <v>411</v>
      </c>
      <c r="AB83" s="15"/>
      <c r="AC83" s="15"/>
      <c r="AD83" s="15"/>
      <c r="AE83" s="15"/>
      <c r="AF83" s="15"/>
      <c r="AG83" s="15"/>
      <c r="AH83" s="15"/>
      <c r="AI83" s="15"/>
      <c r="AJ83" s="15"/>
      <c r="AK83" s="15"/>
      <c r="AL83" s="16" t="s">
        <v>113</v>
      </c>
      <c r="AM83" s="16" t="s">
        <v>144</v>
      </c>
      <c r="AN83" s="16" t="s">
        <v>215</v>
      </c>
      <c r="AO83" s="16" t="s">
        <v>143</v>
      </c>
      <c r="AP83" s="16" t="s">
        <v>143</v>
      </c>
      <c r="AQ83" s="15"/>
      <c r="AR83" s="15"/>
      <c r="AS83" s="9"/>
    </row>
    <row r="84" spans="1:45" x14ac:dyDescent="0.2">
      <c r="A84" s="23"/>
      <c r="B84" s="23"/>
      <c r="C84" s="20" t="s">
        <v>389</v>
      </c>
      <c r="D84" s="13">
        <v>0.48864826280880003</v>
      </c>
      <c r="E84" s="13">
        <v>0.494160201626</v>
      </c>
      <c r="F84" s="13">
        <v>0.46411171719920002</v>
      </c>
      <c r="G84" s="13">
        <v>0.51356253159359999</v>
      </c>
      <c r="H84" s="13">
        <v>0.48302394624610001</v>
      </c>
      <c r="I84" s="13">
        <v>0.44303815286170001</v>
      </c>
      <c r="J84" s="13">
        <v>0.47482021891100001</v>
      </c>
      <c r="K84" s="13">
        <v>0.47934216216730002</v>
      </c>
      <c r="L84" s="13">
        <v>0.48318710882549998</v>
      </c>
      <c r="M84" s="13">
        <v>0.52797119087139999</v>
      </c>
      <c r="N84" s="13">
        <v>0.46224989121199989</v>
      </c>
      <c r="O84" s="13">
        <v>0.50918547811110004</v>
      </c>
      <c r="P84" s="13">
        <v>0.3951854329876</v>
      </c>
      <c r="Q84" s="13">
        <v>0.55196211681149998</v>
      </c>
      <c r="R84" s="13">
        <v>0.50793091531290002</v>
      </c>
      <c r="S84" s="13">
        <v>0.49085934018290001</v>
      </c>
      <c r="T84" s="13">
        <v>0.53958467102609997</v>
      </c>
      <c r="U84" s="13">
        <v>0.48283569039969998</v>
      </c>
      <c r="V84" s="13">
        <v>0.58134527725109997</v>
      </c>
      <c r="W84" s="13">
        <v>0.39795301415369999</v>
      </c>
      <c r="X84" s="13">
        <v>0.47617455567709999</v>
      </c>
      <c r="Y84" s="13">
        <v>0.52154695446400001</v>
      </c>
      <c r="Z84" s="13">
        <v>0.57466067457909997</v>
      </c>
      <c r="AA84" s="13">
        <v>0.53203585185939994</v>
      </c>
      <c r="AB84" s="13">
        <v>0.50823263832690002</v>
      </c>
      <c r="AC84" s="13">
        <v>0.46961316199230002</v>
      </c>
      <c r="AD84" s="13">
        <v>0.52703974670059994</v>
      </c>
      <c r="AE84" s="13">
        <v>0.44212848312050002</v>
      </c>
      <c r="AF84" s="13">
        <v>0.39927352679490002</v>
      </c>
      <c r="AG84" s="13">
        <v>0.47719729302050001</v>
      </c>
      <c r="AH84" s="13">
        <v>0.61460842677969996</v>
      </c>
      <c r="AI84" s="13">
        <v>0.63460907024660007</v>
      </c>
      <c r="AJ84" s="13">
        <v>0.43051296476470002</v>
      </c>
      <c r="AK84" s="13">
        <v>0.89069433553319999</v>
      </c>
      <c r="AL84" s="13">
        <v>0.50483771454240001</v>
      </c>
      <c r="AM84" s="13">
        <v>0.35771207375120001</v>
      </c>
      <c r="AN84" s="13">
        <v>0.33446258098339998</v>
      </c>
      <c r="AO84" s="13">
        <v>0.50724131849090004</v>
      </c>
      <c r="AP84" s="13">
        <v>0.48843989468979998</v>
      </c>
      <c r="AQ84" s="13">
        <v>0.52249845193589994</v>
      </c>
      <c r="AR84" s="13">
        <v>0.39511648673880001</v>
      </c>
      <c r="AS84" s="9"/>
    </row>
    <row r="85" spans="1:45" x14ac:dyDescent="0.2">
      <c r="A85" s="21"/>
      <c r="B85" s="21"/>
      <c r="C85" s="21"/>
      <c r="D85" s="14">
        <v>1103</v>
      </c>
      <c r="E85" s="14">
        <v>255</v>
      </c>
      <c r="F85" s="14">
        <v>257</v>
      </c>
      <c r="G85" s="14">
        <v>293</v>
      </c>
      <c r="H85" s="14">
        <v>298</v>
      </c>
      <c r="I85" s="14">
        <v>116</v>
      </c>
      <c r="J85" s="14">
        <v>175</v>
      </c>
      <c r="K85" s="14">
        <v>159</v>
      </c>
      <c r="L85" s="14">
        <v>252</v>
      </c>
      <c r="M85" s="14">
        <v>336</v>
      </c>
      <c r="N85" s="14">
        <v>600</v>
      </c>
      <c r="O85" s="14">
        <v>447</v>
      </c>
      <c r="P85" s="14">
        <v>243</v>
      </c>
      <c r="Q85" s="14">
        <v>127</v>
      </c>
      <c r="R85" s="14">
        <v>133</v>
      </c>
      <c r="S85" s="14">
        <v>163</v>
      </c>
      <c r="T85" s="14">
        <v>123</v>
      </c>
      <c r="U85" s="14">
        <v>46</v>
      </c>
      <c r="V85" s="14">
        <v>163</v>
      </c>
      <c r="W85" s="14">
        <v>232</v>
      </c>
      <c r="X85" s="14">
        <v>305</v>
      </c>
      <c r="Y85" s="14">
        <v>198</v>
      </c>
      <c r="Z85" s="14">
        <v>223</v>
      </c>
      <c r="AA85" s="14">
        <v>94</v>
      </c>
      <c r="AB85" s="14">
        <v>13</v>
      </c>
      <c r="AC85" s="14">
        <v>449</v>
      </c>
      <c r="AD85" s="14">
        <v>113</v>
      </c>
      <c r="AE85" s="14">
        <v>25</v>
      </c>
      <c r="AF85" s="14">
        <v>43</v>
      </c>
      <c r="AG85" s="14">
        <v>93</v>
      </c>
      <c r="AH85" s="14">
        <v>35</v>
      </c>
      <c r="AI85" s="14">
        <v>13</v>
      </c>
      <c r="AJ85" s="14">
        <v>10</v>
      </c>
      <c r="AK85" s="14">
        <v>4</v>
      </c>
      <c r="AL85" s="14">
        <v>307</v>
      </c>
      <c r="AM85" s="14">
        <v>3</v>
      </c>
      <c r="AN85" s="14">
        <v>54</v>
      </c>
      <c r="AO85" s="14">
        <v>257</v>
      </c>
      <c r="AP85" s="14">
        <v>421</v>
      </c>
      <c r="AQ85" s="14">
        <v>287</v>
      </c>
      <c r="AR85" s="14">
        <v>42</v>
      </c>
      <c r="AS85" s="9"/>
    </row>
    <row r="86" spans="1:45" x14ac:dyDescent="0.2">
      <c r="A86" s="21"/>
      <c r="B86" s="21"/>
      <c r="C86" s="21"/>
      <c r="D86" s="15" t="s">
        <v>111</v>
      </c>
      <c r="E86" s="15"/>
      <c r="F86" s="15"/>
      <c r="G86" s="15"/>
      <c r="H86" s="15"/>
      <c r="I86" s="15"/>
      <c r="J86" s="15"/>
      <c r="K86" s="15"/>
      <c r="L86" s="15"/>
      <c r="M86" s="15"/>
      <c r="N86" s="15"/>
      <c r="O86" s="15"/>
      <c r="P86" s="15"/>
      <c r="Q86" s="16" t="s">
        <v>112</v>
      </c>
      <c r="R86" s="15"/>
      <c r="S86" s="15"/>
      <c r="T86" s="16" t="s">
        <v>112</v>
      </c>
      <c r="U86" s="15"/>
      <c r="V86" s="16" t="s">
        <v>113</v>
      </c>
      <c r="W86" s="15"/>
      <c r="X86" s="15"/>
      <c r="Y86" s="16" t="s">
        <v>112</v>
      </c>
      <c r="Z86" s="16" t="s">
        <v>113</v>
      </c>
      <c r="AA86" s="15"/>
      <c r="AB86" s="15"/>
      <c r="AC86" s="15"/>
      <c r="AD86" s="15"/>
      <c r="AE86" s="15"/>
      <c r="AF86" s="15"/>
      <c r="AG86" s="15"/>
      <c r="AH86" s="15"/>
      <c r="AI86" s="15"/>
      <c r="AJ86" s="15"/>
      <c r="AK86" s="15"/>
      <c r="AL86" s="15"/>
      <c r="AM86" s="15"/>
      <c r="AN86" s="15"/>
      <c r="AO86" s="16" t="s">
        <v>138</v>
      </c>
      <c r="AP86" s="16" t="s">
        <v>138</v>
      </c>
      <c r="AQ86" s="16" t="s">
        <v>138</v>
      </c>
      <c r="AR86" s="15"/>
      <c r="AS86" s="9"/>
    </row>
    <row r="87" spans="1:45" x14ac:dyDescent="0.2">
      <c r="A87" s="23"/>
      <c r="B87" s="23"/>
      <c r="C87" s="20" t="s">
        <v>391</v>
      </c>
      <c r="D87" s="13">
        <v>0.25462349203200002</v>
      </c>
      <c r="E87" s="13">
        <v>0.2159425706392</v>
      </c>
      <c r="F87" s="13">
        <v>0.2452244084935</v>
      </c>
      <c r="G87" s="13">
        <v>0.25669878395779999</v>
      </c>
      <c r="H87" s="13">
        <v>0.2962926294073</v>
      </c>
      <c r="I87" s="13">
        <v>0.2493443905096</v>
      </c>
      <c r="J87" s="13">
        <v>0.31797393578459998</v>
      </c>
      <c r="K87" s="13">
        <v>0.2648011143115</v>
      </c>
      <c r="L87" s="13">
        <v>0.2375124087603</v>
      </c>
      <c r="M87" s="13">
        <v>0.2124279931004</v>
      </c>
      <c r="N87" s="13">
        <v>0.28554273604219998</v>
      </c>
      <c r="O87" s="13">
        <v>0.22147637658370001</v>
      </c>
      <c r="P87" s="13">
        <v>0.29691311364829998</v>
      </c>
      <c r="Q87" s="13">
        <v>0.25873097197549999</v>
      </c>
      <c r="R87" s="13">
        <v>0.35132242767920002</v>
      </c>
      <c r="S87" s="13">
        <v>0.26892960788890002</v>
      </c>
      <c r="T87" s="13">
        <v>0.1570059420447</v>
      </c>
      <c r="U87" s="13">
        <v>0.21274021753889999</v>
      </c>
      <c r="V87" s="13">
        <v>0.1097420584472</v>
      </c>
      <c r="W87" s="13">
        <v>0.28905511621719998</v>
      </c>
      <c r="X87" s="13">
        <v>0.30577977118319999</v>
      </c>
      <c r="Y87" s="13">
        <v>0.29486428566849998</v>
      </c>
      <c r="Z87" s="13">
        <v>0.16041912148660001</v>
      </c>
      <c r="AA87" s="13">
        <v>4.8087537201070001E-2</v>
      </c>
      <c r="AB87" s="13">
        <v>0.18349310661099999</v>
      </c>
      <c r="AC87" s="13">
        <v>0.32028643980190002</v>
      </c>
      <c r="AD87" s="13">
        <v>0.19931366955349999</v>
      </c>
      <c r="AE87" s="13">
        <v>0.281402364239</v>
      </c>
      <c r="AF87" s="13">
        <v>0.37571391319300002</v>
      </c>
      <c r="AG87" s="13">
        <v>0.22033683780579999</v>
      </c>
      <c r="AH87" s="13">
        <v>0.2457856529978</v>
      </c>
      <c r="AI87" s="13">
        <v>5.223861337592E-2</v>
      </c>
      <c r="AJ87" s="13">
        <v>0.21742744285189999</v>
      </c>
      <c r="AK87" s="13">
        <v>0</v>
      </c>
      <c r="AL87" s="13">
        <v>0.17726597387189999</v>
      </c>
      <c r="AM87" s="13">
        <v>0</v>
      </c>
      <c r="AN87" s="13">
        <v>0.2131940591715</v>
      </c>
      <c r="AO87" s="13">
        <v>0.2011505125567</v>
      </c>
      <c r="AP87" s="13">
        <v>0.2451591736481</v>
      </c>
      <c r="AQ87" s="13">
        <v>0.30674164377419999</v>
      </c>
      <c r="AR87" s="13">
        <v>0.41632386222360002</v>
      </c>
      <c r="AS87" s="9"/>
    </row>
    <row r="88" spans="1:45" x14ac:dyDescent="0.2">
      <c r="A88" s="21"/>
      <c r="B88" s="21"/>
      <c r="C88" s="21"/>
      <c r="D88" s="14">
        <v>559</v>
      </c>
      <c r="E88" s="14">
        <v>132</v>
      </c>
      <c r="F88" s="14">
        <v>123</v>
      </c>
      <c r="G88" s="14">
        <v>139</v>
      </c>
      <c r="H88" s="14">
        <v>165</v>
      </c>
      <c r="I88" s="14">
        <v>60</v>
      </c>
      <c r="J88" s="14">
        <v>111</v>
      </c>
      <c r="K88" s="14">
        <v>88</v>
      </c>
      <c r="L88" s="14">
        <v>128</v>
      </c>
      <c r="M88" s="14">
        <v>136</v>
      </c>
      <c r="N88" s="14">
        <v>362</v>
      </c>
      <c r="O88" s="14">
        <v>170</v>
      </c>
      <c r="P88" s="14">
        <v>174</v>
      </c>
      <c r="Q88" s="14">
        <v>52</v>
      </c>
      <c r="R88" s="14">
        <v>106</v>
      </c>
      <c r="S88" s="14">
        <v>83</v>
      </c>
      <c r="T88" s="14">
        <v>41</v>
      </c>
      <c r="U88" s="14">
        <v>30</v>
      </c>
      <c r="V88" s="14">
        <v>28</v>
      </c>
      <c r="W88" s="14">
        <v>162</v>
      </c>
      <c r="X88" s="14">
        <v>193</v>
      </c>
      <c r="Y88" s="14">
        <v>104</v>
      </c>
      <c r="Z88" s="14">
        <v>65</v>
      </c>
      <c r="AA88" s="14">
        <v>9</v>
      </c>
      <c r="AB88" s="14">
        <v>5</v>
      </c>
      <c r="AC88" s="14">
        <v>277</v>
      </c>
      <c r="AD88" s="14">
        <v>58</v>
      </c>
      <c r="AE88" s="14">
        <v>13</v>
      </c>
      <c r="AF88" s="14">
        <v>35</v>
      </c>
      <c r="AG88" s="14">
        <v>42</v>
      </c>
      <c r="AH88" s="14">
        <v>12</v>
      </c>
      <c r="AI88" s="14">
        <v>1</v>
      </c>
      <c r="AJ88" s="14">
        <v>4</v>
      </c>
      <c r="AK88" s="14">
        <v>0</v>
      </c>
      <c r="AL88" s="14">
        <v>111</v>
      </c>
      <c r="AM88" s="14">
        <v>0</v>
      </c>
      <c r="AN88" s="14">
        <v>35</v>
      </c>
      <c r="AO88" s="14">
        <v>93</v>
      </c>
      <c r="AP88" s="14">
        <v>216</v>
      </c>
      <c r="AQ88" s="14">
        <v>160</v>
      </c>
      <c r="AR88" s="14">
        <v>33</v>
      </c>
      <c r="AS88" s="9"/>
    </row>
    <row r="89" spans="1:45" x14ac:dyDescent="0.2">
      <c r="A89" s="21"/>
      <c r="B89" s="21"/>
      <c r="C89" s="21"/>
      <c r="D89" s="15" t="s">
        <v>111</v>
      </c>
      <c r="E89" s="15"/>
      <c r="F89" s="15"/>
      <c r="G89" s="15"/>
      <c r="H89" s="15"/>
      <c r="I89" s="15"/>
      <c r="J89" s="16" t="s">
        <v>144</v>
      </c>
      <c r="K89" s="15"/>
      <c r="L89" s="15"/>
      <c r="M89" s="15"/>
      <c r="N89" s="16" t="s">
        <v>138</v>
      </c>
      <c r="O89" s="15"/>
      <c r="P89" s="16" t="s">
        <v>313</v>
      </c>
      <c r="Q89" s="16" t="s">
        <v>198</v>
      </c>
      <c r="R89" s="16" t="s">
        <v>239</v>
      </c>
      <c r="S89" s="16" t="s">
        <v>198</v>
      </c>
      <c r="T89" s="15"/>
      <c r="U89" s="15"/>
      <c r="V89" s="15"/>
      <c r="W89" s="16" t="s">
        <v>170</v>
      </c>
      <c r="X89" s="16" t="s">
        <v>120</v>
      </c>
      <c r="Y89" s="16" t="s">
        <v>170</v>
      </c>
      <c r="Z89" s="16" t="s">
        <v>144</v>
      </c>
      <c r="AA89" s="15"/>
      <c r="AB89" s="15"/>
      <c r="AC89" s="16" t="s">
        <v>241</v>
      </c>
      <c r="AD89" s="15"/>
      <c r="AE89" s="15"/>
      <c r="AF89" s="16" t="s">
        <v>122</v>
      </c>
      <c r="AG89" s="15"/>
      <c r="AH89" s="15"/>
      <c r="AI89" s="15"/>
      <c r="AJ89" s="15"/>
      <c r="AK89" s="15"/>
      <c r="AL89" s="15"/>
      <c r="AM89" s="15"/>
      <c r="AN89" s="15"/>
      <c r="AO89" s="15"/>
      <c r="AP89" s="15"/>
      <c r="AQ89" s="16" t="s">
        <v>147</v>
      </c>
      <c r="AR89" s="16" t="s">
        <v>147</v>
      </c>
      <c r="AS89" s="9"/>
    </row>
    <row r="90" spans="1:45" x14ac:dyDescent="0.2">
      <c r="A90" s="23"/>
      <c r="B90" s="23"/>
      <c r="C90" s="20" t="s">
        <v>392</v>
      </c>
      <c r="D90" s="13">
        <v>2.46773489636E-2</v>
      </c>
      <c r="E90" s="13">
        <v>4.8583216535520002E-2</v>
      </c>
      <c r="F90" s="13">
        <v>2.3890242057760001E-2</v>
      </c>
      <c r="G90" s="13">
        <v>1.965107647274E-2</v>
      </c>
      <c r="H90" s="13">
        <v>8.8226063234120005E-3</v>
      </c>
      <c r="I90" s="13">
        <v>1.340031436779E-2</v>
      </c>
      <c r="J90" s="13">
        <v>3.6299337462489999E-2</v>
      </c>
      <c r="K90" s="13">
        <v>2.7526774813709999E-2</v>
      </c>
      <c r="L90" s="13">
        <v>2.519145813698E-2</v>
      </c>
      <c r="M90" s="13">
        <v>1.9512744113190001E-2</v>
      </c>
      <c r="N90" s="13">
        <v>3.7109666820129998E-2</v>
      </c>
      <c r="O90" s="13">
        <v>1.19696017414E-2</v>
      </c>
      <c r="P90" s="13">
        <v>4.2305807233650003E-2</v>
      </c>
      <c r="Q90" s="13">
        <v>7.2167086990940002E-3</v>
      </c>
      <c r="R90" s="13">
        <v>1.620135177261E-2</v>
      </c>
      <c r="S90" s="13">
        <v>3.6321725529249997E-2</v>
      </c>
      <c r="T90" s="13">
        <v>1.8550243122449999E-2</v>
      </c>
      <c r="U90" s="13">
        <v>0</v>
      </c>
      <c r="V90" s="13">
        <v>2.7951153912459999E-3</v>
      </c>
      <c r="W90" s="13">
        <v>4.4780097613049998E-2</v>
      </c>
      <c r="X90" s="13">
        <v>3.2655916183719998E-2</v>
      </c>
      <c r="Y90" s="13">
        <v>1.9310253328449999E-2</v>
      </c>
      <c r="Z90" s="13">
        <v>1.6187291953389999E-3</v>
      </c>
      <c r="AA90" s="13">
        <v>0</v>
      </c>
      <c r="AB90" s="13">
        <v>3.9653670552680001E-2</v>
      </c>
      <c r="AC90" s="13">
        <v>2.407614231306E-2</v>
      </c>
      <c r="AD90" s="13">
        <v>1.24052180475E-2</v>
      </c>
      <c r="AE90" s="13">
        <v>3.737608190919E-2</v>
      </c>
      <c r="AF90" s="13">
        <v>6.4676122497889996E-3</v>
      </c>
      <c r="AG90" s="13">
        <v>4.4626272304669999E-2</v>
      </c>
      <c r="AH90" s="13">
        <v>8.689183143259999E-3</v>
      </c>
      <c r="AI90" s="13">
        <v>0.1909121187883</v>
      </c>
      <c r="AJ90" s="13">
        <v>0</v>
      </c>
      <c r="AK90" s="13">
        <v>0</v>
      </c>
      <c r="AL90" s="13">
        <v>2.3632227944789998E-2</v>
      </c>
      <c r="AM90" s="13">
        <v>0</v>
      </c>
      <c r="AN90" s="13">
        <v>5.341652010971E-2</v>
      </c>
      <c r="AO90" s="13">
        <v>1.5239308092960001E-2</v>
      </c>
      <c r="AP90" s="13">
        <v>1.7511647855080002E-2</v>
      </c>
      <c r="AQ90" s="13">
        <v>4.2318643550159997E-2</v>
      </c>
      <c r="AR90" s="13">
        <v>1.4294300012559999E-2</v>
      </c>
      <c r="AS90" s="9"/>
    </row>
    <row r="91" spans="1:45" x14ac:dyDescent="0.2">
      <c r="A91" s="21"/>
      <c r="B91" s="21"/>
      <c r="C91" s="21"/>
      <c r="D91" s="14">
        <v>80</v>
      </c>
      <c r="E91" s="14">
        <v>40</v>
      </c>
      <c r="F91" s="14">
        <v>17</v>
      </c>
      <c r="G91" s="14">
        <v>18</v>
      </c>
      <c r="H91" s="14">
        <v>5</v>
      </c>
      <c r="I91" s="14">
        <v>5</v>
      </c>
      <c r="J91" s="14">
        <v>18</v>
      </c>
      <c r="K91" s="14">
        <v>9</v>
      </c>
      <c r="L91" s="14">
        <v>20</v>
      </c>
      <c r="M91" s="14">
        <v>23</v>
      </c>
      <c r="N91" s="14">
        <v>65</v>
      </c>
      <c r="O91" s="14">
        <v>13</v>
      </c>
      <c r="P91" s="14">
        <v>39</v>
      </c>
      <c r="Q91" s="14">
        <v>2</v>
      </c>
      <c r="R91" s="14">
        <v>6</v>
      </c>
      <c r="S91" s="14">
        <v>14</v>
      </c>
      <c r="T91" s="14">
        <v>10</v>
      </c>
      <c r="U91" s="14">
        <v>0</v>
      </c>
      <c r="V91" s="14">
        <v>1</v>
      </c>
      <c r="W91" s="14">
        <v>36</v>
      </c>
      <c r="X91" s="14">
        <v>28</v>
      </c>
      <c r="Y91" s="14">
        <v>14</v>
      </c>
      <c r="Z91" s="14">
        <v>1</v>
      </c>
      <c r="AA91" s="14">
        <v>0</v>
      </c>
      <c r="AB91" s="14">
        <v>1</v>
      </c>
      <c r="AC91" s="14">
        <v>26</v>
      </c>
      <c r="AD91" s="14">
        <v>5</v>
      </c>
      <c r="AE91" s="14">
        <v>2</v>
      </c>
      <c r="AF91" s="14">
        <v>1</v>
      </c>
      <c r="AG91" s="14">
        <v>19</v>
      </c>
      <c r="AH91" s="14">
        <v>1</v>
      </c>
      <c r="AI91" s="14">
        <v>8</v>
      </c>
      <c r="AJ91" s="14">
        <v>0</v>
      </c>
      <c r="AK91" s="14">
        <v>0</v>
      </c>
      <c r="AL91" s="14">
        <v>18</v>
      </c>
      <c r="AM91" s="14">
        <v>0</v>
      </c>
      <c r="AN91" s="14">
        <v>8</v>
      </c>
      <c r="AO91" s="14">
        <v>11</v>
      </c>
      <c r="AP91" s="14">
        <v>25</v>
      </c>
      <c r="AQ91" s="14">
        <v>32</v>
      </c>
      <c r="AR91" s="14">
        <v>3</v>
      </c>
      <c r="AS91" s="9"/>
    </row>
    <row r="92" spans="1:45" x14ac:dyDescent="0.2">
      <c r="A92" s="21"/>
      <c r="B92" s="21"/>
      <c r="C92" s="21"/>
      <c r="D92" s="15" t="s">
        <v>111</v>
      </c>
      <c r="E92" s="16" t="s">
        <v>265</v>
      </c>
      <c r="F92" s="15"/>
      <c r="G92" s="15"/>
      <c r="H92" s="15"/>
      <c r="I92" s="15"/>
      <c r="J92" s="15"/>
      <c r="K92" s="15"/>
      <c r="L92" s="15"/>
      <c r="M92" s="15"/>
      <c r="N92" s="16" t="s">
        <v>138</v>
      </c>
      <c r="O92" s="15"/>
      <c r="P92" s="16" t="s">
        <v>198</v>
      </c>
      <c r="Q92" s="15"/>
      <c r="R92" s="15"/>
      <c r="S92" s="16" t="s">
        <v>198</v>
      </c>
      <c r="T92" s="15"/>
      <c r="U92" s="15"/>
      <c r="V92" s="15"/>
      <c r="W92" s="16" t="s">
        <v>217</v>
      </c>
      <c r="X92" s="16" t="s">
        <v>217</v>
      </c>
      <c r="Y92" s="16" t="s">
        <v>157</v>
      </c>
      <c r="Z92" s="15"/>
      <c r="AA92" s="15"/>
      <c r="AB92" s="16" t="s">
        <v>157</v>
      </c>
      <c r="AC92" s="15"/>
      <c r="AD92" s="15"/>
      <c r="AE92" s="15"/>
      <c r="AF92" s="15"/>
      <c r="AG92" s="15"/>
      <c r="AH92" s="15"/>
      <c r="AI92" s="16" t="s">
        <v>412</v>
      </c>
      <c r="AJ92" s="15"/>
      <c r="AK92" s="15"/>
      <c r="AL92" s="15"/>
      <c r="AM92" s="15"/>
      <c r="AN92" s="15"/>
      <c r="AO92" s="15"/>
      <c r="AP92" s="15"/>
      <c r="AQ92" s="16" t="s">
        <v>157</v>
      </c>
      <c r="AR92" s="15"/>
      <c r="AS92" s="9"/>
    </row>
    <row r="93" spans="1:45" x14ac:dyDescent="0.2">
      <c r="A93" s="23"/>
      <c r="B93" s="23"/>
      <c r="C93" s="20" t="s">
        <v>50</v>
      </c>
      <c r="D93" s="13">
        <v>1</v>
      </c>
      <c r="E93" s="13">
        <v>1</v>
      </c>
      <c r="F93" s="13">
        <v>1</v>
      </c>
      <c r="G93" s="13">
        <v>1</v>
      </c>
      <c r="H93" s="13">
        <v>1</v>
      </c>
      <c r="I93" s="13">
        <v>1</v>
      </c>
      <c r="J93" s="13">
        <v>1</v>
      </c>
      <c r="K93" s="13">
        <v>1</v>
      </c>
      <c r="L93" s="13">
        <v>1</v>
      </c>
      <c r="M93" s="13">
        <v>1</v>
      </c>
      <c r="N93" s="13">
        <v>1</v>
      </c>
      <c r="O93" s="13">
        <v>1</v>
      </c>
      <c r="P93" s="13">
        <v>1</v>
      </c>
      <c r="Q93" s="13">
        <v>1</v>
      </c>
      <c r="R93" s="13">
        <v>1</v>
      </c>
      <c r="S93" s="13">
        <v>1</v>
      </c>
      <c r="T93" s="13">
        <v>1</v>
      </c>
      <c r="U93" s="13">
        <v>1</v>
      </c>
      <c r="V93" s="13">
        <v>1</v>
      </c>
      <c r="W93" s="13">
        <v>1</v>
      </c>
      <c r="X93" s="13">
        <v>1</v>
      </c>
      <c r="Y93" s="13">
        <v>1</v>
      </c>
      <c r="Z93" s="13">
        <v>1</v>
      </c>
      <c r="AA93" s="13">
        <v>1</v>
      </c>
      <c r="AB93" s="13">
        <v>1</v>
      </c>
      <c r="AC93" s="13">
        <v>1</v>
      </c>
      <c r="AD93" s="13">
        <v>1</v>
      </c>
      <c r="AE93" s="13">
        <v>1</v>
      </c>
      <c r="AF93" s="13">
        <v>1</v>
      </c>
      <c r="AG93" s="13">
        <v>1</v>
      </c>
      <c r="AH93" s="13">
        <v>1</v>
      </c>
      <c r="AI93" s="13">
        <v>1</v>
      </c>
      <c r="AJ93" s="13">
        <v>1</v>
      </c>
      <c r="AK93" s="13">
        <v>1</v>
      </c>
      <c r="AL93" s="13">
        <v>1</v>
      </c>
      <c r="AM93" s="13">
        <v>1</v>
      </c>
      <c r="AN93" s="13">
        <v>1</v>
      </c>
      <c r="AO93" s="13">
        <v>1</v>
      </c>
      <c r="AP93" s="13">
        <v>1</v>
      </c>
      <c r="AQ93" s="13">
        <v>1</v>
      </c>
      <c r="AR93" s="13">
        <v>1</v>
      </c>
      <c r="AS93" s="9"/>
    </row>
    <row r="94" spans="1:45" x14ac:dyDescent="0.2">
      <c r="A94" s="21"/>
      <c r="B94" s="21"/>
      <c r="C94" s="21"/>
      <c r="D94" s="14">
        <v>2266</v>
      </c>
      <c r="E94" s="14">
        <v>551</v>
      </c>
      <c r="F94" s="14">
        <v>556</v>
      </c>
      <c r="G94" s="14">
        <v>570</v>
      </c>
      <c r="H94" s="14">
        <v>589</v>
      </c>
      <c r="I94" s="14">
        <v>263</v>
      </c>
      <c r="J94" s="14">
        <v>360</v>
      </c>
      <c r="K94" s="14">
        <v>333</v>
      </c>
      <c r="L94" s="14">
        <v>531</v>
      </c>
      <c r="M94" s="14">
        <v>654</v>
      </c>
      <c r="N94" s="14">
        <v>1311</v>
      </c>
      <c r="O94" s="14">
        <v>855</v>
      </c>
      <c r="P94" s="14">
        <v>603</v>
      </c>
      <c r="Q94" s="14">
        <v>224</v>
      </c>
      <c r="R94" s="14">
        <v>290</v>
      </c>
      <c r="S94" s="14">
        <v>338</v>
      </c>
      <c r="T94" s="14">
        <v>236</v>
      </c>
      <c r="U94" s="14">
        <v>104</v>
      </c>
      <c r="V94" s="14">
        <v>269</v>
      </c>
      <c r="W94" s="14">
        <v>568</v>
      </c>
      <c r="X94" s="14">
        <v>660</v>
      </c>
      <c r="Y94" s="14">
        <v>373</v>
      </c>
      <c r="Z94" s="14">
        <v>404</v>
      </c>
      <c r="AA94" s="14">
        <v>167</v>
      </c>
      <c r="AB94" s="14">
        <v>23</v>
      </c>
      <c r="AC94" s="14">
        <v>927</v>
      </c>
      <c r="AD94" s="14">
        <v>241</v>
      </c>
      <c r="AE94" s="14">
        <v>50</v>
      </c>
      <c r="AF94" s="14">
        <v>101</v>
      </c>
      <c r="AG94" s="14">
        <v>195</v>
      </c>
      <c r="AH94" s="14">
        <v>56</v>
      </c>
      <c r="AI94" s="14">
        <v>24</v>
      </c>
      <c r="AJ94" s="14">
        <v>28</v>
      </c>
      <c r="AK94" s="14">
        <v>6</v>
      </c>
      <c r="AL94" s="14">
        <v>618</v>
      </c>
      <c r="AM94" s="14">
        <v>6</v>
      </c>
      <c r="AN94" s="14">
        <v>146</v>
      </c>
      <c r="AO94" s="14">
        <v>507</v>
      </c>
      <c r="AP94" s="14">
        <v>887</v>
      </c>
      <c r="AQ94" s="14">
        <v>553</v>
      </c>
      <c r="AR94" s="14">
        <v>94</v>
      </c>
      <c r="AS94" s="9"/>
    </row>
    <row r="95" spans="1:45" x14ac:dyDescent="0.2">
      <c r="A95" s="21"/>
      <c r="B95" s="21"/>
      <c r="C95" s="21"/>
      <c r="D95" s="15" t="s">
        <v>111</v>
      </c>
      <c r="E95" s="15" t="s">
        <v>111</v>
      </c>
      <c r="F95" s="15" t="s">
        <v>111</v>
      </c>
      <c r="G95" s="15" t="s">
        <v>111</v>
      </c>
      <c r="H95" s="15" t="s">
        <v>111</v>
      </c>
      <c r="I95" s="15" t="s">
        <v>111</v>
      </c>
      <c r="J95" s="15" t="s">
        <v>111</v>
      </c>
      <c r="K95" s="15" t="s">
        <v>111</v>
      </c>
      <c r="L95" s="15" t="s">
        <v>111</v>
      </c>
      <c r="M95" s="15" t="s">
        <v>111</v>
      </c>
      <c r="N95" s="15" t="s">
        <v>111</v>
      </c>
      <c r="O95" s="15" t="s">
        <v>111</v>
      </c>
      <c r="P95" s="15" t="s">
        <v>111</v>
      </c>
      <c r="Q95" s="15" t="s">
        <v>111</v>
      </c>
      <c r="R95" s="15" t="s">
        <v>111</v>
      </c>
      <c r="S95" s="15" t="s">
        <v>111</v>
      </c>
      <c r="T95" s="15" t="s">
        <v>111</v>
      </c>
      <c r="U95" s="15" t="s">
        <v>111</v>
      </c>
      <c r="V95" s="15" t="s">
        <v>111</v>
      </c>
      <c r="W95" s="15" t="s">
        <v>111</v>
      </c>
      <c r="X95" s="15" t="s">
        <v>111</v>
      </c>
      <c r="Y95" s="15" t="s">
        <v>111</v>
      </c>
      <c r="Z95" s="15" t="s">
        <v>111</v>
      </c>
      <c r="AA95" s="15" t="s">
        <v>111</v>
      </c>
      <c r="AB95" s="15" t="s">
        <v>111</v>
      </c>
      <c r="AC95" s="15" t="s">
        <v>111</v>
      </c>
      <c r="AD95" s="15" t="s">
        <v>111</v>
      </c>
      <c r="AE95" s="15" t="s">
        <v>111</v>
      </c>
      <c r="AF95" s="15" t="s">
        <v>111</v>
      </c>
      <c r="AG95" s="15" t="s">
        <v>111</v>
      </c>
      <c r="AH95" s="15" t="s">
        <v>111</v>
      </c>
      <c r="AI95" s="15" t="s">
        <v>111</v>
      </c>
      <c r="AJ95" s="15" t="s">
        <v>111</v>
      </c>
      <c r="AK95" s="15" t="s">
        <v>111</v>
      </c>
      <c r="AL95" s="15" t="s">
        <v>111</v>
      </c>
      <c r="AM95" s="15" t="s">
        <v>111</v>
      </c>
      <c r="AN95" s="15" t="s">
        <v>111</v>
      </c>
      <c r="AO95" s="15" t="s">
        <v>111</v>
      </c>
      <c r="AP95" s="15" t="s">
        <v>111</v>
      </c>
      <c r="AQ95" s="15" t="s">
        <v>111</v>
      </c>
      <c r="AR95" s="15" t="s">
        <v>111</v>
      </c>
      <c r="AS95" s="9"/>
    </row>
    <row r="96" spans="1:45" x14ac:dyDescent="0.2">
      <c r="A96" s="23"/>
      <c r="B96" s="20" t="s">
        <v>413</v>
      </c>
      <c r="C96" s="20" t="s">
        <v>386</v>
      </c>
      <c r="D96" s="13">
        <v>0.59742732482850003</v>
      </c>
      <c r="E96" s="13">
        <v>0.62663112897399997</v>
      </c>
      <c r="F96" s="13">
        <v>0.59150312308449993</v>
      </c>
      <c r="G96" s="13">
        <v>0.59660017070690008</v>
      </c>
      <c r="H96" s="13">
        <v>0.57772576905850004</v>
      </c>
      <c r="I96" s="13">
        <v>0.66239534851689996</v>
      </c>
      <c r="J96" s="13">
        <v>0.61714539007379998</v>
      </c>
      <c r="K96" s="13">
        <v>0.57183030813239999</v>
      </c>
      <c r="L96" s="13">
        <v>0.57653243766739992</v>
      </c>
      <c r="M96" s="13">
        <v>0.58441197369599995</v>
      </c>
      <c r="N96" s="13">
        <v>0.50843985464120001</v>
      </c>
      <c r="O96" s="13">
        <v>0.6895152113427</v>
      </c>
      <c r="P96" s="13">
        <v>0.52801682961539997</v>
      </c>
      <c r="Q96" s="13">
        <v>0.66015256024769997</v>
      </c>
      <c r="R96" s="13">
        <v>0.48194877667879998</v>
      </c>
      <c r="S96" s="13">
        <v>0.54213426934749998</v>
      </c>
      <c r="T96" s="13">
        <v>0.67281675317890011</v>
      </c>
      <c r="U96" s="13">
        <v>0.72937062428370003</v>
      </c>
      <c r="V96" s="13">
        <v>0.7671146927025001</v>
      </c>
      <c r="W96" s="13">
        <v>0.4601839881457</v>
      </c>
      <c r="X96" s="13">
        <v>0.54973872969680004</v>
      </c>
      <c r="Y96" s="13">
        <v>0.64780608768820003</v>
      </c>
      <c r="Z96" s="13">
        <v>0.76068928731009999</v>
      </c>
      <c r="AA96" s="13">
        <v>0.76252632214070004</v>
      </c>
      <c r="AB96" s="13">
        <v>0.38660168118979998</v>
      </c>
      <c r="AC96" s="13">
        <v>0.60320148241149996</v>
      </c>
      <c r="AD96" s="13">
        <v>0.44715814868769999</v>
      </c>
      <c r="AE96" s="13">
        <v>0.64388422921529997</v>
      </c>
      <c r="AF96" s="13">
        <v>0.46391859694700011</v>
      </c>
      <c r="AG96" s="13">
        <v>0.60667542892920001</v>
      </c>
      <c r="AH96" s="13">
        <v>0.60459701787950004</v>
      </c>
      <c r="AI96" s="13">
        <v>0.453102176528</v>
      </c>
      <c r="AJ96" s="13">
        <v>0.83019019659720006</v>
      </c>
      <c r="AK96" s="13">
        <v>0.2414258692258</v>
      </c>
      <c r="AL96" s="13">
        <v>0.65551392333319991</v>
      </c>
      <c r="AM96" s="13">
        <v>0.82093425608790005</v>
      </c>
      <c r="AN96" s="13">
        <v>0.55601920881909994</v>
      </c>
      <c r="AO96" s="13">
        <v>0.56111426461000002</v>
      </c>
      <c r="AP96" s="13">
        <v>0.6144384019818</v>
      </c>
      <c r="AQ96" s="13">
        <v>0.61581008506730006</v>
      </c>
      <c r="AR96" s="13">
        <v>0.56747979875679999</v>
      </c>
      <c r="AS96" s="9"/>
    </row>
    <row r="97" spans="1:45" x14ac:dyDescent="0.2">
      <c r="A97" s="21"/>
      <c r="B97" s="21"/>
      <c r="C97" s="21"/>
      <c r="D97" s="14">
        <v>1306</v>
      </c>
      <c r="E97" s="14">
        <v>336</v>
      </c>
      <c r="F97" s="14">
        <v>317</v>
      </c>
      <c r="G97" s="14">
        <v>325</v>
      </c>
      <c r="H97" s="14">
        <v>328</v>
      </c>
      <c r="I97" s="14">
        <v>167</v>
      </c>
      <c r="J97" s="14">
        <v>215</v>
      </c>
      <c r="K97" s="14">
        <v>188</v>
      </c>
      <c r="L97" s="14">
        <v>303</v>
      </c>
      <c r="M97" s="14">
        <v>365</v>
      </c>
      <c r="N97" s="14">
        <v>668</v>
      </c>
      <c r="O97" s="14">
        <v>579</v>
      </c>
      <c r="P97" s="14">
        <v>299</v>
      </c>
      <c r="Q97" s="14">
        <v>147</v>
      </c>
      <c r="R97" s="14">
        <v>125</v>
      </c>
      <c r="S97" s="14">
        <v>178</v>
      </c>
      <c r="T97" s="14">
        <v>159</v>
      </c>
      <c r="U97" s="14">
        <v>74</v>
      </c>
      <c r="V97" s="14">
        <v>201</v>
      </c>
      <c r="W97" s="14">
        <v>234</v>
      </c>
      <c r="X97" s="14">
        <v>364</v>
      </c>
      <c r="Y97" s="14">
        <v>227</v>
      </c>
      <c r="Z97" s="14">
        <v>302</v>
      </c>
      <c r="AA97" s="14">
        <v>124</v>
      </c>
      <c r="AB97" s="14">
        <v>9</v>
      </c>
      <c r="AC97" s="14">
        <v>530</v>
      </c>
      <c r="AD97" s="14">
        <v>115</v>
      </c>
      <c r="AE97" s="14">
        <v>32</v>
      </c>
      <c r="AF97" s="14">
        <v>43</v>
      </c>
      <c r="AG97" s="14">
        <v>114</v>
      </c>
      <c r="AH97" s="14">
        <v>35</v>
      </c>
      <c r="AI97" s="14">
        <v>7</v>
      </c>
      <c r="AJ97" s="14">
        <v>24</v>
      </c>
      <c r="AK97" s="14">
        <v>3</v>
      </c>
      <c r="AL97" s="14">
        <v>390</v>
      </c>
      <c r="AM97" s="14">
        <v>4</v>
      </c>
      <c r="AN97" s="14">
        <v>78</v>
      </c>
      <c r="AO97" s="14">
        <v>269</v>
      </c>
      <c r="AP97" s="14">
        <v>520</v>
      </c>
      <c r="AQ97" s="14">
        <v>338</v>
      </c>
      <c r="AR97" s="14">
        <v>51</v>
      </c>
      <c r="AS97" s="9"/>
    </row>
    <row r="98" spans="1:45" x14ac:dyDescent="0.2">
      <c r="A98" s="21"/>
      <c r="B98" s="21"/>
      <c r="C98" s="21"/>
      <c r="D98" s="15" t="s">
        <v>111</v>
      </c>
      <c r="E98" s="15"/>
      <c r="F98" s="15"/>
      <c r="G98" s="15"/>
      <c r="H98" s="15"/>
      <c r="I98" s="15"/>
      <c r="J98" s="15"/>
      <c r="K98" s="15"/>
      <c r="L98" s="15"/>
      <c r="M98" s="15"/>
      <c r="N98" s="15"/>
      <c r="O98" s="16" t="s">
        <v>113</v>
      </c>
      <c r="P98" s="15"/>
      <c r="Q98" s="16" t="s">
        <v>147</v>
      </c>
      <c r="R98" s="15"/>
      <c r="S98" s="15"/>
      <c r="T98" s="16" t="s">
        <v>160</v>
      </c>
      <c r="U98" s="16" t="s">
        <v>160</v>
      </c>
      <c r="V98" s="16" t="s">
        <v>414</v>
      </c>
      <c r="W98" s="15"/>
      <c r="X98" s="15"/>
      <c r="Y98" s="16" t="s">
        <v>113</v>
      </c>
      <c r="Z98" s="16" t="s">
        <v>348</v>
      </c>
      <c r="AA98" s="16" t="s">
        <v>415</v>
      </c>
      <c r="AB98" s="15"/>
      <c r="AC98" s="16" t="s">
        <v>138</v>
      </c>
      <c r="AD98" s="15"/>
      <c r="AE98" s="15"/>
      <c r="AF98" s="15"/>
      <c r="AG98" s="15"/>
      <c r="AH98" s="15"/>
      <c r="AI98" s="15"/>
      <c r="AJ98" s="15"/>
      <c r="AK98" s="15"/>
      <c r="AL98" s="16" t="s">
        <v>114</v>
      </c>
      <c r="AM98" s="15"/>
      <c r="AN98" s="15"/>
      <c r="AO98" s="15"/>
      <c r="AP98" s="15"/>
      <c r="AQ98" s="15"/>
      <c r="AR98" s="15"/>
      <c r="AS98" s="9"/>
    </row>
    <row r="99" spans="1:45" x14ac:dyDescent="0.2">
      <c r="A99" s="23"/>
      <c r="B99" s="23"/>
      <c r="C99" s="20" t="s">
        <v>389</v>
      </c>
      <c r="D99" s="13">
        <v>0.32597360466349989</v>
      </c>
      <c r="E99" s="13">
        <v>0.31654231509949998</v>
      </c>
      <c r="F99" s="13">
        <v>0.344833907908</v>
      </c>
      <c r="G99" s="13">
        <v>0.31064072164939999</v>
      </c>
      <c r="H99" s="13">
        <v>0.33119586948299989</v>
      </c>
      <c r="I99" s="13">
        <v>0.2622484352785</v>
      </c>
      <c r="J99" s="13">
        <v>0.31452911806439998</v>
      </c>
      <c r="K99" s="13">
        <v>0.34373650867810002</v>
      </c>
      <c r="L99" s="13">
        <v>0.32206235583449999</v>
      </c>
      <c r="M99" s="13">
        <v>0.35156335218599999</v>
      </c>
      <c r="N99" s="13">
        <v>0.38172819224979998</v>
      </c>
      <c r="O99" s="13">
        <v>0.26681971533569998</v>
      </c>
      <c r="P99" s="13">
        <v>0.40365645645280002</v>
      </c>
      <c r="Q99" s="13">
        <v>0.26171192873850002</v>
      </c>
      <c r="R99" s="13">
        <v>0.39177010703170001</v>
      </c>
      <c r="S99" s="13">
        <v>0.33783372552340002</v>
      </c>
      <c r="T99" s="13">
        <v>0.2836474729497</v>
      </c>
      <c r="U99" s="13">
        <v>0.25990410593289998</v>
      </c>
      <c r="V99" s="13">
        <v>0.2121139230322</v>
      </c>
      <c r="W99" s="13">
        <v>0.3868401360714</v>
      </c>
      <c r="X99" s="13">
        <v>0.37894155168220001</v>
      </c>
      <c r="Y99" s="13">
        <v>0.27276233517159998</v>
      </c>
      <c r="Z99" s="13">
        <v>0.22144751730420001</v>
      </c>
      <c r="AA99" s="13">
        <v>0.23374712400200001</v>
      </c>
      <c r="AB99" s="13">
        <v>0.50791888635079996</v>
      </c>
      <c r="AC99" s="13">
        <v>0.32202508227810001</v>
      </c>
      <c r="AD99" s="13">
        <v>0.46371014909140001</v>
      </c>
      <c r="AE99" s="13">
        <v>0.23970334398160001</v>
      </c>
      <c r="AF99" s="13">
        <v>0.3429864920306</v>
      </c>
      <c r="AG99" s="13">
        <v>0.30552110852390002</v>
      </c>
      <c r="AH99" s="13">
        <v>0.27802464068889998</v>
      </c>
      <c r="AI99" s="13">
        <v>0.546897823472</v>
      </c>
      <c r="AJ99" s="13">
        <v>0.1698098034028</v>
      </c>
      <c r="AK99" s="13">
        <v>0.75857413077420011</v>
      </c>
      <c r="AL99" s="13">
        <v>0.28993348946019998</v>
      </c>
      <c r="AM99" s="13">
        <v>0.17906574391210001</v>
      </c>
      <c r="AN99" s="13">
        <v>0.3639251089692</v>
      </c>
      <c r="AO99" s="13">
        <v>0.32745980522320001</v>
      </c>
      <c r="AP99" s="13">
        <v>0.31975382605579999</v>
      </c>
      <c r="AQ99" s="13">
        <v>0.31950152654059999</v>
      </c>
      <c r="AR99" s="13">
        <v>0.35587207740479998</v>
      </c>
      <c r="AS99" s="9"/>
    </row>
    <row r="100" spans="1:45" x14ac:dyDescent="0.2">
      <c r="A100" s="21"/>
      <c r="B100" s="21"/>
      <c r="C100" s="21"/>
      <c r="D100" s="14">
        <v>765</v>
      </c>
      <c r="E100" s="14">
        <v>178</v>
      </c>
      <c r="F100" s="14">
        <v>198</v>
      </c>
      <c r="G100" s="14">
        <v>186</v>
      </c>
      <c r="H100" s="14">
        <v>203</v>
      </c>
      <c r="I100" s="14">
        <v>70</v>
      </c>
      <c r="J100" s="14">
        <v>111</v>
      </c>
      <c r="K100" s="14">
        <v>121</v>
      </c>
      <c r="L100" s="14">
        <v>175</v>
      </c>
      <c r="M100" s="14">
        <v>238</v>
      </c>
      <c r="N100" s="14">
        <v>487</v>
      </c>
      <c r="O100" s="14">
        <v>243</v>
      </c>
      <c r="P100" s="14">
        <v>254</v>
      </c>
      <c r="Q100" s="14">
        <v>66</v>
      </c>
      <c r="R100" s="14">
        <v>117</v>
      </c>
      <c r="S100" s="14">
        <v>119</v>
      </c>
      <c r="T100" s="14">
        <v>63</v>
      </c>
      <c r="U100" s="14">
        <v>28</v>
      </c>
      <c r="V100" s="14">
        <v>62</v>
      </c>
      <c r="W100" s="14">
        <v>234</v>
      </c>
      <c r="X100" s="14">
        <v>247</v>
      </c>
      <c r="Y100" s="14">
        <v>111</v>
      </c>
      <c r="Z100" s="14">
        <v>94</v>
      </c>
      <c r="AA100" s="14">
        <v>42</v>
      </c>
      <c r="AB100" s="14">
        <v>12</v>
      </c>
      <c r="AC100" s="14">
        <v>324</v>
      </c>
      <c r="AD100" s="14">
        <v>94</v>
      </c>
      <c r="AE100" s="14">
        <v>12</v>
      </c>
      <c r="AF100" s="14">
        <v>33</v>
      </c>
      <c r="AG100" s="14">
        <v>69</v>
      </c>
      <c r="AH100" s="14">
        <v>15</v>
      </c>
      <c r="AI100" s="14">
        <v>17</v>
      </c>
      <c r="AJ100" s="14">
        <v>4</v>
      </c>
      <c r="AK100" s="14">
        <v>3</v>
      </c>
      <c r="AL100" s="14">
        <v>188</v>
      </c>
      <c r="AM100" s="14">
        <v>2</v>
      </c>
      <c r="AN100" s="14">
        <v>58</v>
      </c>
      <c r="AO100" s="14">
        <v>170</v>
      </c>
      <c r="AP100" s="14">
        <v>298</v>
      </c>
      <c r="AQ100" s="14">
        <v>176</v>
      </c>
      <c r="AR100" s="14">
        <v>36</v>
      </c>
      <c r="AS100" s="9"/>
    </row>
    <row r="101" spans="1:45" x14ac:dyDescent="0.2">
      <c r="A101" s="21"/>
      <c r="B101" s="21"/>
      <c r="C101" s="21"/>
      <c r="D101" s="15" t="s">
        <v>111</v>
      </c>
      <c r="E101" s="15"/>
      <c r="F101" s="15"/>
      <c r="G101" s="15"/>
      <c r="H101" s="15"/>
      <c r="I101" s="15"/>
      <c r="J101" s="15"/>
      <c r="K101" s="15"/>
      <c r="L101" s="15"/>
      <c r="M101" s="15"/>
      <c r="N101" s="16" t="s">
        <v>114</v>
      </c>
      <c r="O101" s="15"/>
      <c r="P101" s="16" t="s">
        <v>416</v>
      </c>
      <c r="Q101" s="15"/>
      <c r="R101" s="16" t="s">
        <v>198</v>
      </c>
      <c r="S101" s="16" t="s">
        <v>198</v>
      </c>
      <c r="T101" s="15"/>
      <c r="U101" s="15"/>
      <c r="V101" s="15"/>
      <c r="W101" s="16" t="s">
        <v>226</v>
      </c>
      <c r="X101" s="16" t="s">
        <v>185</v>
      </c>
      <c r="Y101" s="15"/>
      <c r="Z101" s="15"/>
      <c r="AA101" s="15"/>
      <c r="AB101" s="15"/>
      <c r="AC101" s="15"/>
      <c r="AD101" s="16" t="s">
        <v>417</v>
      </c>
      <c r="AE101" s="15"/>
      <c r="AF101" s="15"/>
      <c r="AG101" s="15"/>
      <c r="AH101" s="15"/>
      <c r="AI101" s="15"/>
      <c r="AJ101" s="15"/>
      <c r="AK101" s="15"/>
      <c r="AL101" s="15"/>
      <c r="AM101" s="15"/>
      <c r="AN101" s="15"/>
      <c r="AO101" s="15"/>
      <c r="AP101" s="15"/>
      <c r="AQ101" s="15"/>
      <c r="AR101" s="15"/>
      <c r="AS101" s="9"/>
    </row>
    <row r="102" spans="1:45" x14ac:dyDescent="0.2">
      <c r="A102" s="23"/>
      <c r="B102" s="23"/>
      <c r="C102" s="20" t="s">
        <v>391</v>
      </c>
      <c r="D102" s="13">
        <v>5.7105607121100001E-2</v>
      </c>
      <c r="E102" s="13">
        <v>4.985197341356E-2</v>
      </c>
      <c r="F102" s="13">
        <v>4.9690461171210003E-2</v>
      </c>
      <c r="G102" s="13">
        <v>5.7519984671010001E-2</v>
      </c>
      <c r="H102" s="13">
        <v>7.0273818159849996E-2</v>
      </c>
      <c r="I102" s="13">
        <v>3.7528694507220003E-2</v>
      </c>
      <c r="J102" s="13">
        <v>4.5022556201599999E-2</v>
      </c>
      <c r="K102" s="13">
        <v>6.8720150017479997E-2</v>
      </c>
      <c r="L102" s="13">
        <v>9.2407260276669997E-2</v>
      </c>
      <c r="M102" s="13">
        <v>4.8379229128069988E-2</v>
      </c>
      <c r="N102" s="13">
        <v>7.9869226440469995E-2</v>
      </c>
      <c r="O102" s="13">
        <v>3.4263395953040003E-2</v>
      </c>
      <c r="P102" s="13">
        <v>5.3167010377349999E-2</v>
      </c>
      <c r="Q102" s="13">
        <v>5.2777104994479997E-2</v>
      </c>
      <c r="R102" s="13">
        <v>0.11005183490790001</v>
      </c>
      <c r="S102" s="13">
        <v>6.7868742973239998E-2</v>
      </c>
      <c r="T102" s="13">
        <v>4.0740145200949998E-2</v>
      </c>
      <c r="U102" s="13">
        <v>1.07252697834E-2</v>
      </c>
      <c r="V102" s="13">
        <v>1.8407255891309999E-2</v>
      </c>
      <c r="W102" s="13">
        <v>0.11517096660910001</v>
      </c>
      <c r="X102" s="13">
        <v>4.9908320004380002E-2</v>
      </c>
      <c r="Y102" s="13">
        <v>6.4354585744339998E-2</v>
      </c>
      <c r="Z102" s="13">
        <v>1.399298337693E-2</v>
      </c>
      <c r="AA102" s="13">
        <v>0</v>
      </c>
      <c r="AB102" s="13">
        <v>6.5825761906710009E-2</v>
      </c>
      <c r="AC102" s="13">
        <v>4.7768184805200002E-2</v>
      </c>
      <c r="AD102" s="13">
        <v>7.567259567173E-2</v>
      </c>
      <c r="AE102" s="13">
        <v>9.4148849372999999E-2</v>
      </c>
      <c r="AF102" s="13">
        <v>0.1858213928128</v>
      </c>
      <c r="AG102" s="13">
        <v>7.3030145896299997E-2</v>
      </c>
      <c r="AH102" s="13">
        <v>0.1076436216976</v>
      </c>
      <c r="AI102" s="13">
        <v>0</v>
      </c>
      <c r="AJ102" s="13">
        <v>0</v>
      </c>
      <c r="AK102" s="13">
        <v>0</v>
      </c>
      <c r="AL102" s="13">
        <v>3.7205795910789999E-2</v>
      </c>
      <c r="AM102" s="13">
        <v>0</v>
      </c>
      <c r="AN102" s="13">
        <v>7.5799566869320004E-2</v>
      </c>
      <c r="AO102" s="13">
        <v>7.0865560522980001E-2</v>
      </c>
      <c r="AP102" s="13">
        <v>5.1091138507059999E-2</v>
      </c>
      <c r="AQ102" s="13">
        <v>5.0430959953699998E-2</v>
      </c>
      <c r="AR102" s="13">
        <v>7.6648123838389995E-2</v>
      </c>
      <c r="AS102" s="9"/>
    </row>
    <row r="103" spans="1:45" x14ac:dyDescent="0.2">
      <c r="A103" s="21"/>
      <c r="B103" s="21"/>
      <c r="C103" s="21"/>
      <c r="D103" s="14">
        <v>149</v>
      </c>
      <c r="E103" s="14">
        <v>31</v>
      </c>
      <c r="F103" s="14">
        <v>34</v>
      </c>
      <c r="G103" s="14">
        <v>37</v>
      </c>
      <c r="H103" s="14">
        <v>47</v>
      </c>
      <c r="I103" s="14">
        <v>13</v>
      </c>
      <c r="J103" s="14">
        <v>24</v>
      </c>
      <c r="K103" s="14">
        <v>18</v>
      </c>
      <c r="L103" s="14">
        <v>48</v>
      </c>
      <c r="M103" s="14">
        <v>42</v>
      </c>
      <c r="N103" s="14">
        <v>116</v>
      </c>
      <c r="O103" s="14">
        <v>28</v>
      </c>
      <c r="P103" s="14">
        <v>39</v>
      </c>
      <c r="Q103" s="14">
        <v>8</v>
      </c>
      <c r="R103" s="14">
        <v>43</v>
      </c>
      <c r="S103" s="14">
        <v>23</v>
      </c>
      <c r="T103" s="14">
        <v>13</v>
      </c>
      <c r="U103" s="14">
        <v>2</v>
      </c>
      <c r="V103" s="14">
        <v>5</v>
      </c>
      <c r="W103" s="14">
        <v>80</v>
      </c>
      <c r="X103" s="14">
        <v>33</v>
      </c>
      <c r="Y103" s="14">
        <v>28</v>
      </c>
      <c r="Z103" s="14">
        <v>6</v>
      </c>
      <c r="AA103" s="14">
        <v>0</v>
      </c>
      <c r="AB103" s="14">
        <v>1</v>
      </c>
      <c r="AC103" s="14">
        <v>48</v>
      </c>
      <c r="AD103" s="14">
        <v>28</v>
      </c>
      <c r="AE103" s="14">
        <v>4</v>
      </c>
      <c r="AF103" s="14">
        <v>24</v>
      </c>
      <c r="AG103" s="14">
        <v>9</v>
      </c>
      <c r="AH103" s="14">
        <v>5</v>
      </c>
      <c r="AI103" s="14">
        <v>0</v>
      </c>
      <c r="AJ103" s="14">
        <v>0</v>
      </c>
      <c r="AK103" s="14">
        <v>0</v>
      </c>
      <c r="AL103" s="14">
        <v>30</v>
      </c>
      <c r="AM103" s="14">
        <v>0</v>
      </c>
      <c r="AN103" s="14">
        <v>10</v>
      </c>
      <c r="AO103" s="14">
        <v>46</v>
      </c>
      <c r="AP103" s="14">
        <v>54</v>
      </c>
      <c r="AQ103" s="14">
        <v>31</v>
      </c>
      <c r="AR103" s="14">
        <v>7</v>
      </c>
      <c r="AS103" s="9"/>
    </row>
    <row r="104" spans="1:45" x14ac:dyDescent="0.2">
      <c r="A104" s="21"/>
      <c r="B104" s="21"/>
      <c r="C104" s="21"/>
      <c r="D104" s="15" t="s">
        <v>111</v>
      </c>
      <c r="E104" s="15"/>
      <c r="F104" s="15"/>
      <c r="G104" s="15"/>
      <c r="H104" s="15"/>
      <c r="I104" s="15"/>
      <c r="J104" s="15"/>
      <c r="K104" s="15"/>
      <c r="L104" s="15"/>
      <c r="M104" s="15"/>
      <c r="N104" s="16" t="s">
        <v>114</v>
      </c>
      <c r="O104" s="15"/>
      <c r="P104" s="15"/>
      <c r="Q104" s="15"/>
      <c r="R104" s="16" t="s">
        <v>418</v>
      </c>
      <c r="S104" s="15"/>
      <c r="T104" s="15"/>
      <c r="U104" s="15"/>
      <c r="V104" s="15"/>
      <c r="W104" s="16" t="s">
        <v>397</v>
      </c>
      <c r="X104" s="15"/>
      <c r="Y104" s="16" t="s">
        <v>157</v>
      </c>
      <c r="Z104" s="15"/>
      <c r="AA104" s="15"/>
      <c r="AB104" s="15"/>
      <c r="AC104" s="15"/>
      <c r="AD104" s="15"/>
      <c r="AE104" s="15"/>
      <c r="AF104" s="16" t="s">
        <v>419</v>
      </c>
      <c r="AG104" s="15"/>
      <c r="AH104" s="15"/>
      <c r="AI104" s="15"/>
      <c r="AJ104" s="15"/>
      <c r="AK104" s="15"/>
      <c r="AL104" s="15"/>
      <c r="AM104" s="15"/>
      <c r="AN104" s="15"/>
      <c r="AO104" s="15"/>
      <c r="AP104" s="15"/>
      <c r="AQ104" s="15"/>
      <c r="AR104" s="15"/>
      <c r="AS104" s="9"/>
    </row>
    <row r="105" spans="1:45" x14ac:dyDescent="0.2">
      <c r="A105" s="23"/>
      <c r="B105" s="23"/>
      <c r="C105" s="20" t="s">
        <v>392</v>
      </c>
      <c r="D105" s="13">
        <v>1.9493463386889998E-2</v>
      </c>
      <c r="E105" s="13">
        <v>6.9745825128519996E-3</v>
      </c>
      <c r="F105" s="13">
        <v>1.3972507836289999E-2</v>
      </c>
      <c r="G105" s="13">
        <v>3.5239122972719999E-2</v>
      </c>
      <c r="H105" s="13">
        <v>2.0804543298630001E-2</v>
      </c>
      <c r="I105" s="13">
        <v>3.7827521697390003E-2</v>
      </c>
      <c r="J105" s="13">
        <v>2.3302935660280001E-2</v>
      </c>
      <c r="K105" s="13">
        <v>1.5713033172040002E-2</v>
      </c>
      <c r="L105" s="13">
        <v>8.997946221431E-3</v>
      </c>
      <c r="M105" s="13">
        <v>1.564544499E-2</v>
      </c>
      <c r="N105" s="13">
        <v>2.99627266685E-2</v>
      </c>
      <c r="O105" s="13">
        <v>9.4016773684870002E-3</v>
      </c>
      <c r="P105" s="13">
        <v>1.515970355448E-2</v>
      </c>
      <c r="Q105" s="13">
        <v>2.5358406019250001E-2</v>
      </c>
      <c r="R105" s="13">
        <v>1.6229281381609999E-2</v>
      </c>
      <c r="S105" s="13">
        <v>5.2163262155900003E-2</v>
      </c>
      <c r="T105" s="13">
        <v>2.7956286705110001E-3</v>
      </c>
      <c r="U105" s="13">
        <v>0</v>
      </c>
      <c r="V105" s="13">
        <v>2.3641283739850001E-3</v>
      </c>
      <c r="W105" s="13">
        <v>3.7804909173850001E-2</v>
      </c>
      <c r="X105" s="13">
        <v>2.1411398616659999E-2</v>
      </c>
      <c r="Y105" s="13">
        <v>1.5076991395860001E-2</v>
      </c>
      <c r="Z105" s="13">
        <v>3.8702120088310002E-3</v>
      </c>
      <c r="AA105" s="13">
        <v>3.7265538572839999E-3</v>
      </c>
      <c r="AB105" s="13">
        <v>3.9653670552680001E-2</v>
      </c>
      <c r="AC105" s="13">
        <v>2.700525050521E-2</v>
      </c>
      <c r="AD105" s="13">
        <v>1.345910654915E-2</v>
      </c>
      <c r="AE105" s="13">
        <v>2.2263577430090001E-2</v>
      </c>
      <c r="AF105" s="13">
        <v>7.2735182096390003E-3</v>
      </c>
      <c r="AG105" s="13">
        <v>1.477331665064E-2</v>
      </c>
      <c r="AH105" s="13">
        <v>9.7347197340209995E-3</v>
      </c>
      <c r="AI105" s="13">
        <v>0</v>
      </c>
      <c r="AJ105" s="13">
        <v>0</v>
      </c>
      <c r="AK105" s="13">
        <v>0</v>
      </c>
      <c r="AL105" s="13">
        <v>1.7346791295750001E-2</v>
      </c>
      <c r="AM105" s="13">
        <v>0</v>
      </c>
      <c r="AN105" s="13">
        <v>4.2561153423159997E-3</v>
      </c>
      <c r="AO105" s="13">
        <v>4.0560369643840001E-2</v>
      </c>
      <c r="AP105" s="13">
        <v>1.4716633455279999E-2</v>
      </c>
      <c r="AQ105" s="13">
        <v>1.4257428438399999E-2</v>
      </c>
      <c r="AR105" s="13">
        <v>0</v>
      </c>
      <c r="AS105" s="9"/>
    </row>
    <row r="106" spans="1:45" x14ac:dyDescent="0.2">
      <c r="A106" s="21"/>
      <c r="B106" s="21"/>
      <c r="C106" s="21"/>
      <c r="D106" s="14">
        <v>48</v>
      </c>
      <c r="E106" s="14">
        <v>6</v>
      </c>
      <c r="F106" s="14">
        <v>8</v>
      </c>
      <c r="G106" s="14">
        <v>22</v>
      </c>
      <c r="H106" s="14">
        <v>12</v>
      </c>
      <c r="I106" s="14">
        <v>13</v>
      </c>
      <c r="J106" s="14">
        <v>10</v>
      </c>
      <c r="K106" s="14">
        <v>7</v>
      </c>
      <c r="L106" s="14">
        <v>6</v>
      </c>
      <c r="M106" s="14">
        <v>9</v>
      </c>
      <c r="N106" s="14">
        <v>40</v>
      </c>
      <c r="O106" s="14">
        <v>7</v>
      </c>
      <c r="P106" s="14">
        <v>12</v>
      </c>
      <c r="Q106" s="14">
        <v>3</v>
      </c>
      <c r="R106" s="14">
        <v>6</v>
      </c>
      <c r="S106" s="14">
        <v>18</v>
      </c>
      <c r="T106" s="14">
        <v>1</v>
      </c>
      <c r="U106" s="14">
        <v>0</v>
      </c>
      <c r="V106" s="14">
        <v>1</v>
      </c>
      <c r="W106" s="14">
        <v>20</v>
      </c>
      <c r="X106" s="14">
        <v>17</v>
      </c>
      <c r="Y106" s="14">
        <v>7</v>
      </c>
      <c r="Z106" s="14">
        <v>2</v>
      </c>
      <c r="AA106" s="14">
        <v>1</v>
      </c>
      <c r="AB106" s="14">
        <v>1</v>
      </c>
      <c r="AC106" s="14">
        <v>25</v>
      </c>
      <c r="AD106" s="14">
        <v>4</v>
      </c>
      <c r="AE106" s="14">
        <v>2</v>
      </c>
      <c r="AF106" s="14">
        <v>1</v>
      </c>
      <c r="AG106" s="14">
        <v>3</v>
      </c>
      <c r="AH106" s="14">
        <v>1</v>
      </c>
      <c r="AI106" s="14">
        <v>0</v>
      </c>
      <c r="AJ106" s="14">
        <v>0</v>
      </c>
      <c r="AK106" s="14">
        <v>0</v>
      </c>
      <c r="AL106" s="14">
        <v>12</v>
      </c>
      <c r="AM106" s="14">
        <v>0</v>
      </c>
      <c r="AN106" s="14">
        <v>1</v>
      </c>
      <c r="AO106" s="14">
        <v>22</v>
      </c>
      <c r="AP106" s="14">
        <v>16</v>
      </c>
      <c r="AQ106" s="14">
        <v>8</v>
      </c>
      <c r="AR106" s="14">
        <v>0</v>
      </c>
      <c r="AS106" s="9"/>
    </row>
    <row r="107" spans="1:45" x14ac:dyDescent="0.2">
      <c r="A107" s="21"/>
      <c r="B107" s="21"/>
      <c r="C107" s="21"/>
      <c r="D107" s="15" t="s">
        <v>111</v>
      </c>
      <c r="E107" s="15"/>
      <c r="F107" s="15"/>
      <c r="G107" s="16" t="s">
        <v>112</v>
      </c>
      <c r="H107" s="15"/>
      <c r="I107" s="16" t="s">
        <v>157</v>
      </c>
      <c r="J107" s="15"/>
      <c r="K107" s="15"/>
      <c r="L107" s="15"/>
      <c r="M107" s="15"/>
      <c r="N107" s="16" t="s">
        <v>138</v>
      </c>
      <c r="O107" s="15"/>
      <c r="P107" s="15"/>
      <c r="Q107" s="15"/>
      <c r="R107" s="15"/>
      <c r="S107" s="16" t="s">
        <v>214</v>
      </c>
      <c r="T107" s="15"/>
      <c r="U107" s="15"/>
      <c r="V107" s="15"/>
      <c r="W107" s="16" t="s">
        <v>157</v>
      </c>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9"/>
    </row>
    <row r="108" spans="1:45" x14ac:dyDescent="0.2">
      <c r="A108" s="23"/>
      <c r="B108" s="23"/>
      <c r="C108" s="20" t="s">
        <v>50</v>
      </c>
      <c r="D108" s="13">
        <v>1</v>
      </c>
      <c r="E108" s="13">
        <v>1</v>
      </c>
      <c r="F108" s="13">
        <v>1</v>
      </c>
      <c r="G108" s="13">
        <v>1</v>
      </c>
      <c r="H108" s="13">
        <v>1</v>
      </c>
      <c r="I108" s="13">
        <v>1</v>
      </c>
      <c r="J108" s="13">
        <v>1</v>
      </c>
      <c r="K108" s="13">
        <v>1</v>
      </c>
      <c r="L108" s="13">
        <v>1</v>
      </c>
      <c r="M108" s="13">
        <v>1</v>
      </c>
      <c r="N108" s="13">
        <v>1</v>
      </c>
      <c r="O108" s="13">
        <v>1</v>
      </c>
      <c r="P108" s="13">
        <v>1</v>
      </c>
      <c r="Q108" s="13">
        <v>1</v>
      </c>
      <c r="R108" s="13">
        <v>1</v>
      </c>
      <c r="S108" s="13">
        <v>1</v>
      </c>
      <c r="T108" s="13">
        <v>1</v>
      </c>
      <c r="U108" s="13">
        <v>1</v>
      </c>
      <c r="V108" s="13">
        <v>1</v>
      </c>
      <c r="W108" s="13">
        <v>1</v>
      </c>
      <c r="X108" s="13">
        <v>1</v>
      </c>
      <c r="Y108" s="13">
        <v>1</v>
      </c>
      <c r="Z108" s="13">
        <v>1</v>
      </c>
      <c r="AA108" s="13">
        <v>1</v>
      </c>
      <c r="AB108" s="13">
        <v>1</v>
      </c>
      <c r="AC108" s="13">
        <v>1</v>
      </c>
      <c r="AD108" s="13">
        <v>1</v>
      </c>
      <c r="AE108" s="13">
        <v>1</v>
      </c>
      <c r="AF108" s="13">
        <v>1</v>
      </c>
      <c r="AG108" s="13">
        <v>1</v>
      </c>
      <c r="AH108" s="13">
        <v>1</v>
      </c>
      <c r="AI108" s="13">
        <v>1</v>
      </c>
      <c r="AJ108" s="13">
        <v>1</v>
      </c>
      <c r="AK108" s="13">
        <v>1</v>
      </c>
      <c r="AL108" s="13">
        <v>1</v>
      </c>
      <c r="AM108" s="13">
        <v>1</v>
      </c>
      <c r="AN108" s="13">
        <v>1</v>
      </c>
      <c r="AO108" s="13">
        <v>1</v>
      </c>
      <c r="AP108" s="13">
        <v>1</v>
      </c>
      <c r="AQ108" s="13">
        <v>1</v>
      </c>
      <c r="AR108" s="13">
        <v>1</v>
      </c>
      <c r="AS108" s="9"/>
    </row>
    <row r="109" spans="1:45" x14ac:dyDescent="0.2">
      <c r="A109" s="21"/>
      <c r="B109" s="21"/>
      <c r="C109" s="21"/>
      <c r="D109" s="14">
        <v>2268</v>
      </c>
      <c r="E109" s="14">
        <v>551</v>
      </c>
      <c r="F109" s="14">
        <v>557</v>
      </c>
      <c r="G109" s="14">
        <v>570</v>
      </c>
      <c r="H109" s="14">
        <v>590</v>
      </c>
      <c r="I109" s="14">
        <v>263</v>
      </c>
      <c r="J109" s="14">
        <v>360</v>
      </c>
      <c r="K109" s="14">
        <v>334</v>
      </c>
      <c r="L109" s="14">
        <v>532</v>
      </c>
      <c r="M109" s="14">
        <v>654</v>
      </c>
      <c r="N109" s="14">
        <v>1311</v>
      </c>
      <c r="O109" s="14">
        <v>857</v>
      </c>
      <c r="P109" s="14">
        <v>604</v>
      </c>
      <c r="Q109" s="14">
        <v>224</v>
      </c>
      <c r="R109" s="14">
        <v>291</v>
      </c>
      <c r="S109" s="14">
        <v>338</v>
      </c>
      <c r="T109" s="14">
        <v>236</v>
      </c>
      <c r="U109" s="14">
        <v>104</v>
      </c>
      <c r="V109" s="14">
        <v>269</v>
      </c>
      <c r="W109" s="14">
        <v>568</v>
      </c>
      <c r="X109" s="14">
        <v>661</v>
      </c>
      <c r="Y109" s="14">
        <v>373</v>
      </c>
      <c r="Z109" s="14">
        <v>404</v>
      </c>
      <c r="AA109" s="14">
        <v>167</v>
      </c>
      <c r="AB109" s="14">
        <v>23</v>
      </c>
      <c r="AC109" s="14">
        <v>927</v>
      </c>
      <c r="AD109" s="14">
        <v>241</v>
      </c>
      <c r="AE109" s="14">
        <v>50</v>
      </c>
      <c r="AF109" s="14">
        <v>101</v>
      </c>
      <c r="AG109" s="14">
        <v>195</v>
      </c>
      <c r="AH109" s="14">
        <v>56</v>
      </c>
      <c r="AI109" s="14">
        <v>24</v>
      </c>
      <c r="AJ109" s="14">
        <v>28</v>
      </c>
      <c r="AK109" s="14">
        <v>6</v>
      </c>
      <c r="AL109" s="14">
        <v>620</v>
      </c>
      <c r="AM109" s="14">
        <v>6</v>
      </c>
      <c r="AN109" s="14">
        <v>147</v>
      </c>
      <c r="AO109" s="14">
        <v>507</v>
      </c>
      <c r="AP109" s="14">
        <v>888</v>
      </c>
      <c r="AQ109" s="14">
        <v>553</v>
      </c>
      <c r="AR109" s="14">
        <v>94</v>
      </c>
      <c r="AS109" s="9"/>
    </row>
    <row r="110" spans="1:45" x14ac:dyDescent="0.2">
      <c r="A110" s="21"/>
      <c r="B110" s="21"/>
      <c r="C110" s="21"/>
      <c r="D110" s="15" t="s">
        <v>111</v>
      </c>
      <c r="E110" s="15" t="s">
        <v>111</v>
      </c>
      <c r="F110" s="15" t="s">
        <v>111</v>
      </c>
      <c r="G110" s="15" t="s">
        <v>111</v>
      </c>
      <c r="H110" s="15" t="s">
        <v>111</v>
      </c>
      <c r="I110" s="15" t="s">
        <v>111</v>
      </c>
      <c r="J110" s="15" t="s">
        <v>111</v>
      </c>
      <c r="K110" s="15" t="s">
        <v>111</v>
      </c>
      <c r="L110" s="15" t="s">
        <v>111</v>
      </c>
      <c r="M110" s="15" t="s">
        <v>111</v>
      </c>
      <c r="N110" s="15" t="s">
        <v>111</v>
      </c>
      <c r="O110" s="15" t="s">
        <v>111</v>
      </c>
      <c r="P110" s="15" t="s">
        <v>111</v>
      </c>
      <c r="Q110" s="15" t="s">
        <v>111</v>
      </c>
      <c r="R110" s="15" t="s">
        <v>111</v>
      </c>
      <c r="S110" s="15" t="s">
        <v>111</v>
      </c>
      <c r="T110" s="15" t="s">
        <v>111</v>
      </c>
      <c r="U110" s="15" t="s">
        <v>111</v>
      </c>
      <c r="V110" s="15" t="s">
        <v>111</v>
      </c>
      <c r="W110" s="15" t="s">
        <v>111</v>
      </c>
      <c r="X110" s="15" t="s">
        <v>111</v>
      </c>
      <c r="Y110" s="15" t="s">
        <v>111</v>
      </c>
      <c r="Z110" s="15" t="s">
        <v>111</v>
      </c>
      <c r="AA110" s="15" t="s">
        <v>111</v>
      </c>
      <c r="AB110" s="15" t="s">
        <v>111</v>
      </c>
      <c r="AC110" s="15" t="s">
        <v>111</v>
      </c>
      <c r="AD110" s="15" t="s">
        <v>111</v>
      </c>
      <c r="AE110" s="15" t="s">
        <v>111</v>
      </c>
      <c r="AF110" s="15" t="s">
        <v>111</v>
      </c>
      <c r="AG110" s="15" t="s">
        <v>111</v>
      </c>
      <c r="AH110" s="15" t="s">
        <v>111</v>
      </c>
      <c r="AI110" s="15" t="s">
        <v>111</v>
      </c>
      <c r="AJ110" s="15" t="s">
        <v>111</v>
      </c>
      <c r="AK110" s="15" t="s">
        <v>111</v>
      </c>
      <c r="AL110" s="15" t="s">
        <v>111</v>
      </c>
      <c r="AM110" s="15" t="s">
        <v>111</v>
      </c>
      <c r="AN110" s="15" t="s">
        <v>111</v>
      </c>
      <c r="AO110" s="15" t="s">
        <v>111</v>
      </c>
      <c r="AP110" s="15" t="s">
        <v>111</v>
      </c>
      <c r="AQ110" s="15" t="s">
        <v>111</v>
      </c>
      <c r="AR110" s="15" t="s">
        <v>111</v>
      </c>
      <c r="AS110" s="9"/>
    </row>
    <row r="111" spans="1:45" x14ac:dyDescent="0.2">
      <c r="A111" s="23"/>
      <c r="B111" s="20" t="s">
        <v>420</v>
      </c>
      <c r="C111" s="20" t="s">
        <v>386</v>
      </c>
      <c r="D111" s="13">
        <v>0.37979175707719998</v>
      </c>
      <c r="E111" s="13">
        <v>0.41191636167270002</v>
      </c>
      <c r="F111" s="13">
        <v>0.41336102173450001</v>
      </c>
      <c r="G111" s="13">
        <v>0.32577944202269998</v>
      </c>
      <c r="H111" s="13">
        <v>0.37100545579869998</v>
      </c>
      <c r="I111" s="13">
        <v>0.27163510454369999</v>
      </c>
      <c r="J111" s="13">
        <v>0.30747258156219998</v>
      </c>
      <c r="K111" s="13">
        <v>0.39869070406899998</v>
      </c>
      <c r="L111" s="13">
        <v>0.40640870907870003</v>
      </c>
      <c r="M111" s="13">
        <v>0.46500228197139998</v>
      </c>
      <c r="N111" s="13">
        <v>0.37845822235170001</v>
      </c>
      <c r="O111" s="13">
        <v>0.38350093517860001</v>
      </c>
      <c r="P111" s="13">
        <v>0.48433851827250002</v>
      </c>
      <c r="Q111" s="13">
        <v>0.35440876253490011</v>
      </c>
      <c r="R111" s="13">
        <v>0.40454474499170001</v>
      </c>
      <c r="S111" s="13">
        <v>0.31117957676379998</v>
      </c>
      <c r="T111" s="13">
        <v>0.3015544501513</v>
      </c>
      <c r="U111" s="13">
        <v>0.27157855890549998</v>
      </c>
      <c r="V111" s="13">
        <v>0.30698574148410002</v>
      </c>
      <c r="W111" s="13">
        <v>0.49432541418949999</v>
      </c>
      <c r="X111" s="13">
        <v>0.38219272105110003</v>
      </c>
      <c r="Y111" s="13">
        <v>0.31512508704809999</v>
      </c>
      <c r="Z111" s="13">
        <v>0.30791307890839997</v>
      </c>
      <c r="AA111" s="13">
        <v>0.33524930135870001</v>
      </c>
      <c r="AB111" s="13">
        <v>0.42052081284260001</v>
      </c>
      <c r="AC111" s="13">
        <v>0.36318371399130001</v>
      </c>
      <c r="AD111" s="13">
        <v>0.47743552669169997</v>
      </c>
      <c r="AE111" s="13">
        <v>0.48756552005100001</v>
      </c>
      <c r="AF111" s="13">
        <v>0.41469846311960001</v>
      </c>
      <c r="AG111" s="13">
        <v>0.41836861426040001</v>
      </c>
      <c r="AH111" s="13">
        <v>0.45522180121639999</v>
      </c>
      <c r="AI111" s="13">
        <v>0.34774908925780001</v>
      </c>
      <c r="AJ111" s="13">
        <v>0.42129687880389999</v>
      </c>
      <c r="AK111" s="13">
        <v>0.56791428635999996</v>
      </c>
      <c r="AL111" s="13">
        <v>0.33661186415619998</v>
      </c>
      <c r="AM111" s="13">
        <v>0.8213536701609</v>
      </c>
      <c r="AN111" s="13">
        <v>0.58812698342509995</v>
      </c>
      <c r="AO111" s="13">
        <v>0.41206058244190003</v>
      </c>
      <c r="AP111" s="13">
        <v>0.37720024478309999</v>
      </c>
      <c r="AQ111" s="13">
        <v>0.28724220510909998</v>
      </c>
      <c r="AR111" s="13">
        <v>0.41587733626849999</v>
      </c>
      <c r="AS111" s="9"/>
    </row>
    <row r="112" spans="1:45" x14ac:dyDescent="0.2">
      <c r="A112" s="21"/>
      <c r="B112" s="21"/>
      <c r="C112" s="21"/>
      <c r="D112" s="14">
        <v>884</v>
      </c>
      <c r="E112" s="14">
        <v>240</v>
      </c>
      <c r="F112" s="14">
        <v>236</v>
      </c>
      <c r="G112" s="14">
        <v>188</v>
      </c>
      <c r="H112" s="14">
        <v>220</v>
      </c>
      <c r="I112" s="14">
        <v>73</v>
      </c>
      <c r="J112" s="14">
        <v>109</v>
      </c>
      <c r="K112" s="14">
        <v>143</v>
      </c>
      <c r="L112" s="14">
        <v>220</v>
      </c>
      <c r="M112" s="14">
        <v>293</v>
      </c>
      <c r="N112" s="14">
        <v>508</v>
      </c>
      <c r="O112" s="14">
        <v>340</v>
      </c>
      <c r="P112" s="14">
        <v>292</v>
      </c>
      <c r="Q112" s="14">
        <v>85</v>
      </c>
      <c r="R112" s="14">
        <v>128</v>
      </c>
      <c r="S112" s="14">
        <v>116</v>
      </c>
      <c r="T112" s="14">
        <v>71</v>
      </c>
      <c r="U112" s="14">
        <v>29</v>
      </c>
      <c r="V112" s="14">
        <v>78</v>
      </c>
      <c r="W112" s="14">
        <v>278</v>
      </c>
      <c r="X112" s="14">
        <v>275</v>
      </c>
      <c r="Y112" s="14">
        <v>110</v>
      </c>
      <c r="Z112" s="14">
        <v>136</v>
      </c>
      <c r="AA112" s="14">
        <v>50</v>
      </c>
      <c r="AB112" s="14">
        <v>12</v>
      </c>
      <c r="AC112" s="14">
        <v>362</v>
      </c>
      <c r="AD112" s="14">
        <v>117</v>
      </c>
      <c r="AE112" s="14">
        <v>26</v>
      </c>
      <c r="AF112" s="14">
        <v>47</v>
      </c>
      <c r="AG112" s="14">
        <v>83</v>
      </c>
      <c r="AH112" s="14">
        <v>29</v>
      </c>
      <c r="AI112" s="14">
        <v>4</v>
      </c>
      <c r="AJ112" s="14">
        <v>14</v>
      </c>
      <c r="AK112" s="14">
        <v>2</v>
      </c>
      <c r="AL112" s="14">
        <v>197</v>
      </c>
      <c r="AM112" s="14">
        <v>5</v>
      </c>
      <c r="AN112" s="14">
        <v>82</v>
      </c>
      <c r="AO112" s="14">
        <v>213</v>
      </c>
      <c r="AP112" s="14">
        <v>350</v>
      </c>
      <c r="AQ112" s="14">
        <v>162</v>
      </c>
      <c r="AR112" s="14">
        <v>47</v>
      </c>
      <c r="AS112" s="9"/>
    </row>
    <row r="113" spans="1:45" x14ac:dyDescent="0.2">
      <c r="A113" s="21"/>
      <c r="B113" s="21"/>
      <c r="C113" s="21"/>
      <c r="D113" s="15" t="s">
        <v>111</v>
      </c>
      <c r="E113" s="15"/>
      <c r="F113" s="16" t="s">
        <v>147</v>
      </c>
      <c r="G113" s="15"/>
      <c r="H113" s="15"/>
      <c r="I113" s="15"/>
      <c r="J113" s="15"/>
      <c r="K113" s="16" t="s">
        <v>112</v>
      </c>
      <c r="L113" s="16" t="s">
        <v>112</v>
      </c>
      <c r="M113" s="16" t="s">
        <v>129</v>
      </c>
      <c r="N113" s="15"/>
      <c r="O113" s="15"/>
      <c r="P113" s="16" t="s">
        <v>421</v>
      </c>
      <c r="Q113" s="15"/>
      <c r="R113" s="15"/>
      <c r="S113" s="15"/>
      <c r="T113" s="15"/>
      <c r="U113" s="15"/>
      <c r="V113" s="15"/>
      <c r="W113" s="16" t="s">
        <v>422</v>
      </c>
      <c r="X113" s="15"/>
      <c r="Y113" s="15"/>
      <c r="Z113" s="15"/>
      <c r="AA113" s="15"/>
      <c r="AB113" s="15"/>
      <c r="AC113" s="15"/>
      <c r="AD113" s="15"/>
      <c r="AE113" s="15"/>
      <c r="AF113" s="15"/>
      <c r="AG113" s="15"/>
      <c r="AH113" s="15"/>
      <c r="AI113" s="15"/>
      <c r="AJ113" s="15"/>
      <c r="AK113" s="15"/>
      <c r="AL113" s="15"/>
      <c r="AM113" s="15"/>
      <c r="AN113" s="16" t="s">
        <v>240</v>
      </c>
      <c r="AO113" s="16" t="s">
        <v>144</v>
      </c>
      <c r="AP113" s="16" t="s">
        <v>144</v>
      </c>
      <c r="AQ113" s="15"/>
      <c r="AR113" s="15"/>
      <c r="AS113" s="9"/>
    </row>
    <row r="114" spans="1:45" x14ac:dyDescent="0.2">
      <c r="A114" s="23"/>
      <c r="B114" s="23"/>
      <c r="C114" s="20" t="s">
        <v>389</v>
      </c>
      <c r="D114" s="13">
        <v>0.38687077009830001</v>
      </c>
      <c r="E114" s="13">
        <v>0.3955472664677</v>
      </c>
      <c r="F114" s="13">
        <v>0.33240718173549999</v>
      </c>
      <c r="G114" s="13">
        <v>0.44731179060429999</v>
      </c>
      <c r="H114" s="13">
        <v>0.3728066492778</v>
      </c>
      <c r="I114" s="13">
        <v>0.43684570907010001</v>
      </c>
      <c r="J114" s="13">
        <v>0.42263030713510003</v>
      </c>
      <c r="K114" s="13">
        <v>0.37610500372259997</v>
      </c>
      <c r="L114" s="13">
        <v>0.35671889849490002</v>
      </c>
      <c r="M114" s="13">
        <v>0.36099183236709997</v>
      </c>
      <c r="N114" s="13">
        <v>0.36502673888319997</v>
      </c>
      <c r="O114" s="13">
        <v>0.41081890770079998</v>
      </c>
      <c r="P114" s="13">
        <v>0.33562224835459997</v>
      </c>
      <c r="Q114" s="13">
        <v>0.43063026341799998</v>
      </c>
      <c r="R114" s="13">
        <v>0.33634795059959999</v>
      </c>
      <c r="S114" s="13">
        <v>0.47026076758259999</v>
      </c>
      <c r="T114" s="13">
        <v>0.42780512045489999</v>
      </c>
      <c r="U114" s="13">
        <v>0.44261871500069999</v>
      </c>
      <c r="V114" s="13">
        <v>0.36921771856710001</v>
      </c>
      <c r="W114" s="13">
        <v>0.28661274683429999</v>
      </c>
      <c r="X114" s="13">
        <v>0.43305263297399998</v>
      </c>
      <c r="Y114" s="13">
        <v>0.4115670678328</v>
      </c>
      <c r="Z114" s="13">
        <v>0.45047444010740001</v>
      </c>
      <c r="AA114" s="13">
        <v>0.32242814625490002</v>
      </c>
      <c r="AB114" s="13">
        <v>0.270601030523</v>
      </c>
      <c r="AC114" s="13">
        <v>0.41443077965219999</v>
      </c>
      <c r="AD114" s="13">
        <v>0.29266235828940002</v>
      </c>
      <c r="AE114" s="13">
        <v>0.26844176791270002</v>
      </c>
      <c r="AF114" s="13">
        <v>0.27621052101030003</v>
      </c>
      <c r="AG114" s="13">
        <v>0.37692213651939999</v>
      </c>
      <c r="AH114" s="13">
        <v>0.30345726079770002</v>
      </c>
      <c r="AI114" s="13">
        <v>2.8870041400620002E-2</v>
      </c>
      <c r="AJ114" s="13">
        <v>0.38916996323030001</v>
      </c>
      <c r="AK114" s="13">
        <v>0.29996550888090001</v>
      </c>
      <c r="AL114" s="13">
        <v>0.4307450940991</v>
      </c>
      <c r="AM114" s="13">
        <v>0.1786463298391</v>
      </c>
      <c r="AN114" s="13">
        <v>0.32038312410390002</v>
      </c>
      <c r="AO114" s="13">
        <v>0.35805407039929998</v>
      </c>
      <c r="AP114" s="13">
        <v>0.42823004617030003</v>
      </c>
      <c r="AQ114" s="13">
        <v>0.37696407348549998</v>
      </c>
      <c r="AR114" s="13">
        <v>0.33205370951579999</v>
      </c>
      <c r="AS114" s="9"/>
    </row>
    <row r="115" spans="1:45" x14ac:dyDescent="0.2">
      <c r="A115" s="21"/>
      <c r="B115" s="21"/>
      <c r="C115" s="21"/>
      <c r="D115" s="14">
        <v>829</v>
      </c>
      <c r="E115" s="14">
        <v>192</v>
      </c>
      <c r="F115" s="14">
        <v>187</v>
      </c>
      <c r="G115" s="14">
        <v>245</v>
      </c>
      <c r="H115" s="14">
        <v>205</v>
      </c>
      <c r="I115" s="14">
        <v>100</v>
      </c>
      <c r="J115" s="14">
        <v>150</v>
      </c>
      <c r="K115" s="14">
        <v>111</v>
      </c>
      <c r="L115" s="14">
        <v>192</v>
      </c>
      <c r="M115" s="14">
        <v>228</v>
      </c>
      <c r="N115" s="14">
        <v>451</v>
      </c>
      <c r="O115" s="14">
        <v>341</v>
      </c>
      <c r="P115" s="14">
        <v>196</v>
      </c>
      <c r="Q115" s="14">
        <v>91</v>
      </c>
      <c r="R115" s="14">
        <v>84</v>
      </c>
      <c r="S115" s="14">
        <v>142</v>
      </c>
      <c r="T115" s="14">
        <v>98</v>
      </c>
      <c r="U115" s="14">
        <v>42</v>
      </c>
      <c r="V115" s="14">
        <v>101</v>
      </c>
      <c r="W115" s="14">
        <v>156</v>
      </c>
      <c r="X115" s="14">
        <v>261</v>
      </c>
      <c r="Y115" s="14">
        <v>151</v>
      </c>
      <c r="Z115" s="14">
        <v>169</v>
      </c>
      <c r="AA115" s="14">
        <v>59</v>
      </c>
      <c r="AB115" s="14">
        <v>5</v>
      </c>
      <c r="AC115" s="14">
        <v>345</v>
      </c>
      <c r="AD115" s="14">
        <v>60</v>
      </c>
      <c r="AE115" s="14">
        <v>13</v>
      </c>
      <c r="AF115" s="14">
        <v>26</v>
      </c>
      <c r="AG115" s="14">
        <v>73</v>
      </c>
      <c r="AH115" s="14">
        <v>14</v>
      </c>
      <c r="AI115" s="14">
        <v>1</v>
      </c>
      <c r="AJ115" s="14">
        <v>8</v>
      </c>
      <c r="AK115" s="14">
        <v>3</v>
      </c>
      <c r="AL115" s="14">
        <v>278</v>
      </c>
      <c r="AM115" s="14">
        <v>1</v>
      </c>
      <c r="AN115" s="14">
        <v>45</v>
      </c>
      <c r="AO115" s="14">
        <v>172</v>
      </c>
      <c r="AP115" s="14">
        <v>355</v>
      </c>
      <c r="AQ115" s="14">
        <v>204</v>
      </c>
      <c r="AR115" s="14">
        <v>24</v>
      </c>
      <c r="AS115" s="9"/>
    </row>
    <row r="116" spans="1:45" x14ac:dyDescent="0.2">
      <c r="A116" s="21"/>
      <c r="B116" s="21"/>
      <c r="C116" s="21"/>
      <c r="D116" s="15" t="s">
        <v>111</v>
      </c>
      <c r="E116" s="15"/>
      <c r="F116" s="15"/>
      <c r="G116" s="16" t="s">
        <v>138</v>
      </c>
      <c r="H116" s="15"/>
      <c r="I116" s="15"/>
      <c r="J116" s="15"/>
      <c r="K116" s="15"/>
      <c r="L116" s="15"/>
      <c r="M116" s="15"/>
      <c r="N116" s="15"/>
      <c r="O116" s="15"/>
      <c r="P116" s="15"/>
      <c r="Q116" s="15"/>
      <c r="R116" s="15"/>
      <c r="S116" s="16" t="s">
        <v>112</v>
      </c>
      <c r="T116" s="15"/>
      <c r="U116" s="15"/>
      <c r="V116" s="15"/>
      <c r="W116" s="15"/>
      <c r="X116" s="16" t="s">
        <v>113</v>
      </c>
      <c r="Y116" s="16" t="s">
        <v>112</v>
      </c>
      <c r="Z116" s="16" t="s">
        <v>113</v>
      </c>
      <c r="AA116" s="15"/>
      <c r="AB116" s="15"/>
      <c r="AC116" s="16" t="s">
        <v>213</v>
      </c>
      <c r="AD116" s="15"/>
      <c r="AE116" s="15"/>
      <c r="AF116" s="15"/>
      <c r="AG116" s="16" t="s">
        <v>198</v>
      </c>
      <c r="AH116" s="15"/>
      <c r="AI116" s="15"/>
      <c r="AJ116" s="15"/>
      <c r="AK116" s="15"/>
      <c r="AL116" s="16" t="s">
        <v>213</v>
      </c>
      <c r="AM116" s="15"/>
      <c r="AN116" s="15"/>
      <c r="AO116" s="15"/>
      <c r="AP116" s="15"/>
      <c r="AQ116" s="15"/>
      <c r="AR116" s="15"/>
      <c r="AS116" s="9"/>
    </row>
    <row r="117" spans="1:45" x14ac:dyDescent="0.2">
      <c r="A117" s="23"/>
      <c r="B117" s="23"/>
      <c r="C117" s="20" t="s">
        <v>391</v>
      </c>
      <c r="D117" s="13">
        <v>0.1788228865857</v>
      </c>
      <c r="E117" s="13">
        <v>0.1425454767945</v>
      </c>
      <c r="F117" s="13">
        <v>0.2000704257208</v>
      </c>
      <c r="G117" s="13">
        <v>0.1635421562753</v>
      </c>
      <c r="H117" s="13">
        <v>0.2058210303545</v>
      </c>
      <c r="I117" s="13">
        <v>0.21371742066720001</v>
      </c>
      <c r="J117" s="13">
        <v>0.18758223540140001</v>
      </c>
      <c r="K117" s="13">
        <v>0.1831266912092</v>
      </c>
      <c r="L117" s="13">
        <v>0.19499098309560001</v>
      </c>
      <c r="M117" s="13">
        <v>0.13621534728240001</v>
      </c>
      <c r="N117" s="13">
        <v>0.18253964670959999</v>
      </c>
      <c r="O117" s="13">
        <v>0.1697640286365</v>
      </c>
      <c r="P117" s="13">
        <v>0.13789207676330001</v>
      </c>
      <c r="Q117" s="13">
        <v>0.17975829870419999</v>
      </c>
      <c r="R117" s="13">
        <v>0.21259639178190001</v>
      </c>
      <c r="S117" s="13">
        <v>0.1208515545716</v>
      </c>
      <c r="T117" s="13">
        <v>0.22489270321419999</v>
      </c>
      <c r="U117" s="13">
        <v>0.2534446552838</v>
      </c>
      <c r="V117" s="13">
        <v>0.2426559059043</v>
      </c>
      <c r="W117" s="13">
        <v>0.1671553675827</v>
      </c>
      <c r="X117" s="13">
        <v>0.13620793549519999</v>
      </c>
      <c r="Y117" s="13">
        <v>0.20558941528749999</v>
      </c>
      <c r="Z117" s="13">
        <v>0.2037723343158</v>
      </c>
      <c r="AA117" s="13">
        <v>0.242859424814</v>
      </c>
      <c r="AB117" s="13">
        <v>0.2692244860818</v>
      </c>
      <c r="AC117" s="13">
        <v>0.17069853874060001</v>
      </c>
      <c r="AD117" s="13">
        <v>0.18852640382710001</v>
      </c>
      <c r="AE117" s="13">
        <v>0.1625529599535</v>
      </c>
      <c r="AF117" s="13">
        <v>0.2808820017425</v>
      </c>
      <c r="AG117" s="13">
        <v>0.15742625287680001</v>
      </c>
      <c r="AH117" s="13">
        <v>0.18474678880680001</v>
      </c>
      <c r="AI117" s="13">
        <v>0.43246875055329997</v>
      </c>
      <c r="AJ117" s="13">
        <v>9.7866694417140007E-2</v>
      </c>
      <c r="AK117" s="13">
        <v>0.13212020475899999</v>
      </c>
      <c r="AL117" s="13">
        <v>0.17505078229929999</v>
      </c>
      <c r="AM117" s="13">
        <v>0</v>
      </c>
      <c r="AN117" s="13">
        <v>5.8560375982840002E-2</v>
      </c>
      <c r="AO117" s="13">
        <v>0.1666496555535</v>
      </c>
      <c r="AP117" s="13">
        <v>0.1557314096079</v>
      </c>
      <c r="AQ117" s="13">
        <v>0.26022787843150003</v>
      </c>
      <c r="AR117" s="13">
        <v>0.18406395319070001</v>
      </c>
      <c r="AS117" s="9"/>
    </row>
    <row r="118" spans="1:45" x14ac:dyDescent="0.2">
      <c r="A118" s="21"/>
      <c r="B118" s="21"/>
      <c r="C118" s="21"/>
      <c r="D118" s="14">
        <v>414</v>
      </c>
      <c r="E118" s="14">
        <v>85</v>
      </c>
      <c r="F118" s="14">
        <v>108</v>
      </c>
      <c r="G118" s="14">
        <v>95</v>
      </c>
      <c r="H118" s="14">
        <v>126</v>
      </c>
      <c r="I118" s="14">
        <v>64</v>
      </c>
      <c r="J118" s="14">
        <v>66</v>
      </c>
      <c r="K118" s="14">
        <v>64</v>
      </c>
      <c r="L118" s="14">
        <v>96</v>
      </c>
      <c r="M118" s="14">
        <v>101</v>
      </c>
      <c r="N118" s="14">
        <v>251</v>
      </c>
      <c r="O118" s="14">
        <v>140</v>
      </c>
      <c r="P118" s="14">
        <v>87</v>
      </c>
      <c r="Q118" s="14">
        <v>40</v>
      </c>
      <c r="R118" s="14">
        <v>64</v>
      </c>
      <c r="S118" s="14">
        <v>47</v>
      </c>
      <c r="T118" s="14">
        <v>57</v>
      </c>
      <c r="U118" s="14">
        <v>25</v>
      </c>
      <c r="V118" s="14">
        <v>62</v>
      </c>
      <c r="W118" s="14">
        <v>100</v>
      </c>
      <c r="X118" s="14">
        <v>91</v>
      </c>
      <c r="Y118" s="14">
        <v>82</v>
      </c>
      <c r="Z118" s="14">
        <v>82</v>
      </c>
      <c r="AA118" s="14">
        <v>37</v>
      </c>
      <c r="AB118" s="14">
        <v>5</v>
      </c>
      <c r="AC118" s="14">
        <v>164</v>
      </c>
      <c r="AD118" s="14">
        <v>49</v>
      </c>
      <c r="AE118" s="14">
        <v>7</v>
      </c>
      <c r="AF118" s="14">
        <v>25</v>
      </c>
      <c r="AG118" s="14">
        <v>30</v>
      </c>
      <c r="AH118" s="14">
        <v>9</v>
      </c>
      <c r="AI118" s="14">
        <v>11</v>
      </c>
      <c r="AJ118" s="14">
        <v>3</v>
      </c>
      <c r="AK118" s="14">
        <v>1</v>
      </c>
      <c r="AL118" s="14">
        <v>110</v>
      </c>
      <c r="AM118" s="14">
        <v>0</v>
      </c>
      <c r="AN118" s="14">
        <v>9</v>
      </c>
      <c r="AO118" s="14">
        <v>91</v>
      </c>
      <c r="AP118" s="14">
        <v>142</v>
      </c>
      <c r="AQ118" s="14">
        <v>140</v>
      </c>
      <c r="AR118" s="14">
        <v>16</v>
      </c>
      <c r="AS118" s="9"/>
    </row>
    <row r="119" spans="1:45" x14ac:dyDescent="0.2">
      <c r="A119" s="21"/>
      <c r="B119" s="21"/>
      <c r="C119" s="21"/>
      <c r="D119" s="15" t="s">
        <v>111</v>
      </c>
      <c r="E119" s="15"/>
      <c r="F119" s="15"/>
      <c r="G119" s="15"/>
      <c r="H119" s="15"/>
      <c r="I119" s="15"/>
      <c r="J119" s="15"/>
      <c r="K119" s="15"/>
      <c r="L119" s="15"/>
      <c r="M119" s="15"/>
      <c r="N119" s="15"/>
      <c r="O119" s="15"/>
      <c r="P119" s="15"/>
      <c r="Q119" s="15"/>
      <c r="R119" s="15"/>
      <c r="S119" s="15"/>
      <c r="T119" s="15"/>
      <c r="U119" s="15"/>
      <c r="V119" s="16" t="s">
        <v>402</v>
      </c>
      <c r="W119" s="15"/>
      <c r="X119" s="15"/>
      <c r="Y119" s="15"/>
      <c r="Z119" s="15"/>
      <c r="AA119" s="15"/>
      <c r="AB119" s="15"/>
      <c r="AC119" s="15"/>
      <c r="AD119" s="15"/>
      <c r="AE119" s="15"/>
      <c r="AF119" s="15"/>
      <c r="AG119" s="15"/>
      <c r="AH119" s="15"/>
      <c r="AI119" s="15"/>
      <c r="AJ119" s="15"/>
      <c r="AK119" s="15"/>
      <c r="AL119" s="15"/>
      <c r="AM119" s="15"/>
      <c r="AN119" s="15"/>
      <c r="AO119" s="15"/>
      <c r="AP119" s="15"/>
      <c r="AQ119" s="16" t="s">
        <v>423</v>
      </c>
      <c r="AR119" s="15"/>
      <c r="AS119" s="9"/>
    </row>
    <row r="120" spans="1:45" x14ac:dyDescent="0.2">
      <c r="A120" s="23"/>
      <c r="B120" s="23"/>
      <c r="C120" s="20" t="s">
        <v>392</v>
      </c>
      <c r="D120" s="13">
        <v>5.4514586238810003E-2</v>
      </c>
      <c r="E120" s="13">
        <v>4.9990895065100002E-2</v>
      </c>
      <c r="F120" s="13">
        <v>5.4161370809180001E-2</v>
      </c>
      <c r="G120" s="13">
        <v>6.3366611097790002E-2</v>
      </c>
      <c r="H120" s="13">
        <v>5.0366864568989998E-2</v>
      </c>
      <c r="I120" s="13">
        <v>7.7801765718979995E-2</v>
      </c>
      <c r="J120" s="13">
        <v>8.2314875901250015E-2</v>
      </c>
      <c r="K120" s="13">
        <v>4.2077600999189987E-2</v>
      </c>
      <c r="L120" s="13">
        <v>4.1881409330819998E-2</v>
      </c>
      <c r="M120" s="13">
        <v>3.77905383791E-2</v>
      </c>
      <c r="N120" s="13">
        <v>7.3975392055479997E-2</v>
      </c>
      <c r="O120" s="13">
        <v>3.5916128484069998E-2</v>
      </c>
      <c r="P120" s="13">
        <v>4.2147156609609999E-2</v>
      </c>
      <c r="Q120" s="13">
        <v>3.5202675342869999E-2</v>
      </c>
      <c r="R120" s="13">
        <v>4.6510912626870002E-2</v>
      </c>
      <c r="S120" s="13">
        <v>9.7708101082060003E-2</v>
      </c>
      <c r="T120" s="13">
        <v>4.5747726179599997E-2</v>
      </c>
      <c r="U120" s="13">
        <v>3.235807081E-2</v>
      </c>
      <c r="V120" s="13">
        <v>8.1140634044579996E-2</v>
      </c>
      <c r="W120" s="13">
        <v>5.1906471393449997E-2</v>
      </c>
      <c r="X120" s="13">
        <v>4.8546710479669998E-2</v>
      </c>
      <c r="Y120" s="13">
        <v>6.7718429831620006E-2</v>
      </c>
      <c r="Z120" s="13">
        <v>3.784014666834E-2</v>
      </c>
      <c r="AA120" s="13">
        <v>9.9463127572320009E-2</v>
      </c>
      <c r="AB120" s="13">
        <v>3.9653670552680001E-2</v>
      </c>
      <c r="AC120" s="13">
        <v>5.1686967615889999E-2</v>
      </c>
      <c r="AD120" s="13">
        <v>4.1375711191870002E-2</v>
      </c>
      <c r="AE120" s="13">
        <v>8.1439752082830011E-2</v>
      </c>
      <c r="AF120" s="13">
        <v>2.8209014127619999E-2</v>
      </c>
      <c r="AG120" s="13">
        <v>4.7282996343410003E-2</v>
      </c>
      <c r="AH120" s="13">
        <v>5.6574149179019997E-2</v>
      </c>
      <c r="AI120" s="13">
        <v>0.1909121187883</v>
      </c>
      <c r="AJ120" s="13">
        <v>9.1666463548659996E-2</v>
      </c>
      <c r="AK120" s="13">
        <v>0</v>
      </c>
      <c r="AL120" s="13">
        <v>5.7592259445400001E-2</v>
      </c>
      <c r="AM120" s="13">
        <v>0</v>
      </c>
      <c r="AN120" s="13">
        <v>3.2929516488190001E-2</v>
      </c>
      <c r="AO120" s="13">
        <v>6.3235691605330005E-2</v>
      </c>
      <c r="AP120" s="13">
        <v>3.8838299438730003E-2</v>
      </c>
      <c r="AQ120" s="13">
        <v>7.5565842973910002E-2</v>
      </c>
      <c r="AR120" s="13">
        <v>6.8005001025100001E-2</v>
      </c>
      <c r="AS120" s="9"/>
    </row>
    <row r="121" spans="1:45" x14ac:dyDescent="0.2">
      <c r="A121" s="21"/>
      <c r="B121" s="21"/>
      <c r="C121" s="21"/>
      <c r="D121" s="14">
        <v>140</v>
      </c>
      <c r="E121" s="14">
        <v>34</v>
      </c>
      <c r="F121" s="14">
        <v>26</v>
      </c>
      <c r="G121" s="14">
        <v>42</v>
      </c>
      <c r="H121" s="14">
        <v>38</v>
      </c>
      <c r="I121" s="14">
        <v>26</v>
      </c>
      <c r="J121" s="14">
        <v>35</v>
      </c>
      <c r="K121" s="14">
        <v>16</v>
      </c>
      <c r="L121" s="14">
        <v>23</v>
      </c>
      <c r="M121" s="14">
        <v>32</v>
      </c>
      <c r="N121" s="14">
        <v>101</v>
      </c>
      <c r="O121" s="14">
        <v>35</v>
      </c>
      <c r="P121" s="14">
        <v>28</v>
      </c>
      <c r="Q121" s="14">
        <v>8</v>
      </c>
      <c r="R121" s="14">
        <v>15</v>
      </c>
      <c r="S121" s="14">
        <v>33</v>
      </c>
      <c r="T121" s="14">
        <v>10</v>
      </c>
      <c r="U121" s="14">
        <v>8</v>
      </c>
      <c r="V121" s="14">
        <v>28</v>
      </c>
      <c r="W121" s="14">
        <v>34</v>
      </c>
      <c r="X121" s="14">
        <v>34</v>
      </c>
      <c r="Y121" s="14">
        <v>30</v>
      </c>
      <c r="Z121" s="14">
        <v>17</v>
      </c>
      <c r="AA121" s="14">
        <v>21</v>
      </c>
      <c r="AB121" s="14">
        <v>1</v>
      </c>
      <c r="AC121" s="14">
        <v>56</v>
      </c>
      <c r="AD121" s="14">
        <v>15</v>
      </c>
      <c r="AE121" s="14">
        <v>4</v>
      </c>
      <c r="AF121" s="14">
        <v>3</v>
      </c>
      <c r="AG121" s="14">
        <v>9</v>
      </c>
      <c r="AH121" s="14">
        <v>4</v>
      </c>
      <c r="AI121" s="14">
        <v>8</v>
      </c>
      <c r="AJ121" s="14">
        <v>3</v>
      </c>
      <c r="AK121" s="14">
        <v>0</v>
      </c>
      <c r="AL121" s="14">
        <v>34</v>
      </c>
      <c r="AM121" s="14">
        <v>0</v>
      </c>
      <c r="AN121" s="14">
        <v>10</v>
      </c>
      <c r="AO121" s="14">
        <v>31</v>
      </c>
      <c r="AP121" s="14">
        <v>41</v>
      </c>
      <c r="AQ121" s="14">
        <v>47</v>
      </c>
      <c r="AR121" s="14">
        <v>7</v>
      </c>
      <c r="AS121" s="9"/>
    </row>
    <row r="122" spans="1:45" x14ac:dyDescent="0.2">
      <c r="A122" s="21"/>
      <c r="B122" s="21"/>
      <c r="C122" s="21"/>
      <c r="D122" s="15" t="s">
        <v>111</v>
      </c>
      <c r="E122" s="15"/>
      <c r="F122" s="15"/>
      <c r="G122" s="15"/>
      <c r="H122" s="15"/>
      <c r="I122" s="15"/>
      <c r="J122" s="16" t="s">
        <v>144</v>
      </c>
      <c r="K122" s="15"/>
      <c r="L122" s="15"/>
      <c r="M122" s="15"/>
      <c r="N122" s="16" t="s">
        <v>138</v>
      </c>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9"/>
    </row>
    <row r="123" spans="1:45" x14ac:dyDescent="0.2">
      <c r="A123" s="23"/>
      <c r="B123" s="23"/>
      <c r="C123" s="20" t="s">
        <v>50</v>
      </c>
      <c r="D123" s="13">
        <v>1</v>
      </c>
      <c r="E123" s="13">
        <v>1</v>
      </c>
      <c r="F123" s="13">
        <v>1</v>
      </c>
      <c r="G123" s="13">
        <v>1</v>
      </c>
      <c r="H123" s="13">
        <v>1</v>
      </c>
      <c r="I123" s="13">
        <v>1</v>
      </c>
      <c r="J123" s="13">
        <v>1</v>
      </c>
      <c r="K123" s="13">
        <v>1</v>
      </c>
      <c r="L123" s="13">
        <v>1</v>
      </c>
      <c r="M123" s="13">
        <v>1</v>
      </c>
      <c r="N123" s="13">
        <v>1</v>
      </c>
      <c r="O123" s="13">
        <v>1</v>
      </c>
      <c r="P123" s="13">
        <v>1</v>
      </c>
      <c r="Q123" s="13">
        <v>1</v>
      </c>
      <c r="R123" s="13">
        <v>1</v>
      </c>
      <c r="S123" s="13">
        <v>1</v>
      </c>
      <c r="T123" s="13">
        <v>1</v>
      </c>
      <c r="U123" s="13">
        <v>1</v>
      </c>
      <c r="V123" s="13">
        <v>1</v>
      </c>
      <c r="W123" s="13">
        <v>1</v>
      </c>
      <c r="X123" s="13">
        <v>1</v>
      </c>
      <c r="Y123" s="13">
        <v>1</v>
      </c>
      <c r="Z123" s="13">
        <v>1</v>
      </c>
      <c r="AA123" s="13">
        <v>1</v>
      </c>
      <c r="AB123" s="13">
        <v>1</v>
      </c>
      <c r="AC123" s="13">
        <v>1</v>
      </c>
      <c r="AD123" s="13">
        <v>1</v>
      </c>
      <c r="AE123" s="13">
        <v>1</v>
      </c>
      <c r="AF123" s="13">
        <v>1</v>
      </c>
      <c r="AG123" s="13">
        <v>1</v>
      </c>
      <c r="AH123" s="13">
        <v>1</v>
      </c>
      <c r="AI123" s="13">
        <v>1</v>
      </c>
      <c r="AJ123" s="13">
        <v>1</v>
      </c>
      <c r="AK123" s="13">
        <v>1</v>
      </c>
      <c r="AL123" s="13">
        <v>1</v>
      </c>
      <c r="AM123" s="13">
        <v>1</v>
      </c>
      <c r="AN123" s="13">
        <v>1</v>
      </c>
      <c r="AO123" s="13">
        <v>1</v>
      </c>
      <c r="AP123" s="13">
        <v>1</v>
      </c>
      <c r="AQ123" s="13">
        <v>1</v>
      </c>
      <c r="AR123" s="13">
        <v>1</v>
      </c>
      <c r="AS123" s="9"/>
    </row>
    <row r="124" spans="1:45" x14ac:dyDescent="0.2">
      <c r="A124" s="21"/>
      <c r="B124" s="21"/>
      <c r="C124" s="21"/>
      <c r="D124" s="14">
        <v>2267</v>
      </c>
      <c r="E124" s="14">
        <v>551</v>
      </c>
      <c r="F124" s="14">
        <v>557</v>
      </c>
      <c r="G124" s="14">
        <v>570</v>
      </c>
      <c r="H124" s="14">
        <v>589</v>
      </c>
      <c r="I124" s="14">
        <v>263</v>
      </c>
      <c r="J124" s="14">
        <v>360</v>
      </c>
      <c r="K124" s="14">
        <v>334</v>
      </c>
      <c r="L124" s="14">
        <v>531</v>
      </c>
      <c r="M124" s="14">
        <v>654</v>
      </c>
      <c r="N124" s="14">
        <v>1311</v>
      </c>
      <c r="O124" s="14">
        <v>856</v>
      </c>
      <c r="P124" s="14">
        <v>603</v>
      </c>
      <c r="Q124" s="14">
        <v>224</v>
      </c>
      <c r="R124" s="14">
        <v>291</v>
      </c>
      <c r="S124" s="14">
        <v>338</v>
      </c>
      <c r="T124" s="14">
        <v>236</v>
      </c>
      <c r="U124" s="14">
        <v>104</v>
      </c>
      <c r="V124" s="14">
        <v>269</v>
      </c>
      <c r="W124" s="14">
        <v>568</v>
      </c>
      <c r="X124" s="14">
        <v>661</v>
      </c>
      <c r="Y124" s="14">
        <v>373</v>
      </c>
      <c r="Z124" s="14">
        <v>404</v>
      </c>
      <c r="AA124" s="14">
        <v>167</v>
      </c>
      <c r="AB124" s="14">
        <v>23</v>
      </c>
      <c r="AC124" s="14">
        <v>927</v>
      </c>
      <c r="AD124" s="14">
        <v>241</v>
      </c>
      <c r="AE124" s="14">
        <v>50</v>
      </c>
      <c r="AF124" s="14">
        <v>101</v>
      </c>
      <c r="AG124" s="14">
        <v>195</v>
      </c>
      <c r="AH124" s="14">
        <v>56</v>
      </c>
      <c r="AI124" s="14">
        <v>24</v>
      </c>
      <c r="AJ124" s="14">
        <v>28</v>
      </c>
      <c r="AK124" s="14">
        <v>6</v>
      </c>
      <c r="AL124" s="14">
        <v>619</v>
      </c>
      <c r="AM124" s="14">
        <v>6</v>
      </c>
      <c r="AN124" s="14">
        <v>146</v>
      </c>
      <c r="AO124" s="14">
        <v>507</v>
      </c>
      <c r="AP124" s="14">
        <v>888</v>
      </c>
      <c r="AQ124" s="14">
        <v>553</v>
      </c>
      <c r="AR124" s="14">
        <v>94</v>
      </c>
      <c r="AS124" s="9"/>
    </row>
    <row r="125" spans="1:45" x14ac:dyDescent="0.2">
      <c r="A125" s="21"/>
      <c r="B125" s="21"/>
      <c r="C125" s="21"/>
      <c r="D125" s="15" t="s">
        <v>111</v>
      </c>
      <c r="E125" s="15" t="s">
        <v>111</v>
      </c>
      <c r="F125" s="15" t="s">
        <v>111</v>
      </c>
      <c r="G125" s="15" t="s">
        <v>111</v>
      </c>
      <c r="H125" s="15" t="s">
        <v>111</v>
      </c>
      <c r="I125" s="15" t="s">
        <v>111</v>
      </c>
      <c r="J125" s="15" t="s">
        <v>111</v>
      </c>
      <c r="K125" s="15" t="s">
        <v>111</v>
      </c>
      <c r="L125" s="15" t="s">
        <v>111</v>
      </c>
      <c r="M125" s="15" t="s">
        <v>111</v>
      </c>
      <c r="N125" s="15" t="s">
        <v>111</v>
      </c>
      <c r="O125" s="15" t="s">
        <v>111</v>
      </c>
      <c r="P125" s="15" t="s">
        <v>111</v>
      </c>
      <c r="Q125" s="15" t="s">
        <v>111</v>
      </c>
      <c r="R125" s="15" t="s">
        <v>111</v>
      </c>
      <c r="S125" s="15" t="s">
        <v>111</v>
      </c>
      <c r="T125" s="15" t="s">
        <v>111</v>
      </c>
      <c r="U125" s="15" t="s">
        <v>111</v>
      </c>
      <c r="V125" s="15" t="s">
        <v>111</v>
      </c>
      <c r="W125" s="15" t="s">
        <v>111</v>
      </c>
      <c r="X125" s="15" t="s">
        <v>111</v>
      </c>
      <c r="Y125" s="15" t="s">
        <v>111</v>
      </c>
      <c r="Z125" s="15" t="s">
        <v>111</v>
      </c>
      <c r="AA125" s="15" t="s">
        <v>111</v>
      </c>
      <c r="AB125" s="15" t="s">
        <v>111</v>
      </c>
      <c r="AC125" s="15" t="s">
        <v>111</v>
      </c>
      <c r="AD125" s="15" t="s">
        <v>111</v>
      </c>
      <c r="AE125" s="15" t="s">
        <v>111</v>
      </c>
      <c r="AF125" s="15" t="s">
        <v>111</v>
      </c>
      <c r="AG125" s="15" t="s">
        <v>111</v>
      </c>
      <c r="AH125" s="15" t="s">
        <v>111</v>
      </c>
      <c r="AI125" s="15" t="s">
        <v>111</v>
      </c>
      <c r="AJ125" s="15" t="s">
        <v>111</v>
      </c>
      <c r="AK125" s="15" t="s">
        <v>111</v>
      </c>
      <c r="AL125" s="15" t="s">
        <v>111</v>
      </c>
      <c r="AM125" s="15" t="s">
        <v>111</v>
      </c>
      <c r="AN125" s="15" t="s">
        <v>111</v>
      </c>
      <c r="AO125" s="15" t="s">
        <v>111</v>
      </c>
      <c r="AP125" s="15" t="s">
        <v>111</v>
      </c>
      <c r="AQ125" s="15" t="s">
        <v>111</v>
      </c>
      <c r="AR125" s="15" t="s">
        <v>111</v>
      </c>
      <c r="AS125" s="9"/>
    </row>
    <row r="126" spans="1:45" x14ac:dyDescent="0.2">
      <c r="A126" s="23"/>
      <c r="B126" s="20" t="s">
        <v>424</v>
      </c>
      <c r="C126" s="20" t="s">
        <v>386</v>
      </c>
      <c r="D126" s="13">
        <v>0.42942040109559998</v>
      </c>
      <c r="E126" s="13">
        <v>0.441534215901</v>
      </c>
      <c r="F126" s="13">
        <v>0.44104549081599997</v>
      </c>
      <c r="G126" s="13">
        <v>0.39957444947190002</v>
      </c>
      <c r="H126" s="13">
        <v>0.43627838312419998</v>
      </c>
      <c r="I126" s="13">
        <v>0.54168738316800003</v>
      </c>
      <c r="J126" s="13">
        <v>0.39790502262299998</v>
      </c>
      <c r="K126" s="13">
        <v>0.42371158500169998</v>
      </c>
      <c r="L126" s="13">
        <v>0.43488651323880001</v>
      </c>
      <c r="M126" s="13">
        <v>0.38220751464949998</v>
      </c>
      <c r="N126" s="13">
        <v>0.33597786691999998</v>
      </c>
      <c r="O126" s="13">
        <v>0.52898975917669999</v>
      </c>
      <c r="P126" s="13">
        <v>0.37298468761609999</v>
      </c>
      <c r="Q126" s="13">
        <v>0.36311902623699999</v>
      </c>
      <c r="R126" s="13">
        <v>0.29994030981809999</v>
      </c>
      <c r="S126" s="13">
        <v>0.39664574910529998</v>
      </c>
      <c r="T126" s="13">
        <v>0.48253270401409998</v>
      </c>
      <c r="U126" s="13">
        <v>0.5680265888896</v>
      </c>
      <c r="V126" s="13">
        <v>0.65889986742160001</v>
      </c>
      <c r="W126" s="13">
        <v>0.31144298172200002</v>
      </c>
      <c r="X126" s="13">
        <v>0.36422207741660001</v>
      </c>
      <c r="Y126" s="13">
        <v>0.49548177641609997</v>
      </c>
      <c r="Z126" s="13">
        <v>0.5247805055368</v>
      </c>
      <c r="AA126" s="13">
        <v>0.71007410860560005</v>
      </c>
      <c r="AB126" s="13">
        <v>0.46751582490030003</v>
      </c>
      <c r="AC126" s="13">
        <v>0.39029053312049999</v>
      </c>
      <c r="AD126" s="13">
        <v>0.37111845807900001</v>
      </c>
      <c r="AE126" s="13">
        <v>0.50408090130600003</v>
      </c>
      <c r="AF126" s="13">
        <v>0.34115874443920002</v>
      </c>
      <c r="AG126" s="13">
        <v>0.44820262086430002</v>
      </c>
      <c r="AH126" s="13">
        <v>0.36033928485229999</v>
      </c>
      <c r="AI126" s="13">
        <v>0.29590540625139999</v>
      </c>
      <c r="AJ126" s="13">
        <v>0.50472319168180002</v>
      </c>
      <c r="AK126" s="13">
        <v>0.38056137033159998</v>
      </c>
      <c r="AL126" s="13">
        <v>0.51170005792310003</v>
      </c>
      <c r="AM126" s="13">
        <v>0.79854757398050003</v>
      </c>
      <c r="AN126" s="13">
        <v>0.53778298555979998</v>
      </c>
      <c r="AO126" s="13">
        <v>0.44094837588559999</v>
      </c>
      <c r="AP126" s="13">
        <v>0.45228771534869999</v>
      </c>
      <c r="AQ126" s="13">
        <v>0.36936343287360002</v>
      </c>
      <c r="AR126" s="13">
        <v>0.29003225460100002</v>
      </c>
      <c r="AS126" s="9"/>
    </row>
    <row r="127" spans="1:45" x14ac:dyDescent="0.2">
      <c r="A127" s="21"/>
      <c r="B127" s="21"/>
      <c r="C127" s="21"/>
      <c r="D127" s="14">
        <v>930</v>
      </c>
      <c r="E127" s="14">
        <v>225</v>
      </c>
      <c r="F127" s="14">
        <v>224</v>
      </c>
      <c r="G127" s="14">
        <v>223</v>
      </c>
      <c r="H127" s="14">
        <v>258</v>
      </c>
      <c r="I127" s="14">
        <v>138</v>
      </c>
      <c r="J127" s="14">
        <v>133</v>
      </c>
      <c r="K127" s="14">
        <v>144</v>
      </c>
      <c r="L127" s="14">
        <v>223</v>
      </c>
      <c r="M127" s="14">
        <v>240</v>
      </c>
      <c r="N127" s="14">
        <v>439</v>
      </c>
      <c r="O127" s="14">
        <v>449</v>
      </c>
      <c r="P127" s="14">
        <v>196</v>
      </c>
      <c r="Q127" s="14">
        <v>84</v>
      </c>
      <c r="R127" s="14">
        <v>85</v>
      </c>
      <c r="S127" s="14">
        <v>135</v>
      </c>
      <c r="T127" s="14">
        <v>106</v>
      </c>
      <c r="U127" s="14">
        <v>55</v>
      </c>
      <c r="V127" s="14">
        <v>175</v>
      </c>
      <c r="W127" s="14">
        <v>153</v>
      </c>
      <c r="X127" s="14">
        <v>229</v>
      </c>
      <c r="Y127" s="14">
        <v>170</v>
      </c>
      <c r="Z127" s="14">
        <v>218</v>
      </c>
      <c r="AA127" s="14">
        <v>119</v>
      </c>
      <c r="AB127" s="14">
        <v>9</v>
      </c>
      <c r="AC127" s="14">
        <v>364</v>
      </c>
      <c r="AD127" s="14">
        <v>84</v>
      </c>
      <c r="AE127" s="14">
        <v>26</v>
      </c>
      <c r="AF127" s="14">
        <v>28</v>
      </c>
      <c r="AG127" s="14">
        <v>74</v>
      </c>
      <c r="AH127" s="14">
        <v>21</v>
      </c>
      <c r="AI127" s="14">
        <v>7</v>
      </c>
      <c r="AJ127" s="14">
        <v>16</v>
      </c>
      <c r="AK127" s="14">
        <v>4</v>
      </c>
      <c r="AL127" s="14">
        <v>297</v>
      </c>
      <c r="AM127" s="14">
        <v>5</v>
      </c>
      <c r="AN127" s="14">
        <v>71</v>
      </c>
      <c r="AO127" s="14">
        <v>206</v>
      </c>
      <c r="AP127" s="14">
        <v>395</v>
      </c>
      <c r="AQ127" s="14">
        <v>194</v>
      </c>
      <c r="AR127" s="14">
        <v>27</v>
      </c>
      <c r="AS127" s="9"/>
    </row>
    <row r="128" spans="1:45" x14ac:dyDescent="0.2">
      <c r="A128" s="21"/>
      <c r="B128" s="21"/>
      <c r="C128" s="21"/>
      <c r="D128" s="15" t="s">
        <v>111</v>
      </c>
      <c r="E128" s="15"/>
      <c r="F128" s="15"/>
      <c r="G128" s="15"/>
      <c r="H128" s="15"/>
      <c r="I128" s="16" t="s">
        <v>425</v>
      </c>
      <c r="J128" s="15"/>
      <c r="K128" s="15"/>
      <c r="L128" s="15"/>
      <c r="M128" s="15"/>
      <c r="N128" s="15"/>
      <c r="O128" s="16" t="s">
        <v>113</v>
      </c>
      <c r="P128" s="15"/>
      <c r="Q128" s="15"/>
      <c r="R128" s="15"/>
      <c r="S128" s="15"/>
      <c r="T128" s="16" t="s">
        <v>147</v>
      </c>
      <c r="U128" s="16" t="s">
        <v>160</v>
      </c>
      <c r="V128" s="16" t="s">
        <v>161</v>
      </c>
      <c r="W128" s="15"/>
      <c r="X128" s="15"/>
      <c r="Y128" s="16" t="s">
        <v>130</v>
      </c>
      <c r="Z128" s="16" t="s">
        <v>129</v>
      </c>
      <c r="AA128" s="16" t="s">
        <v>183</v>
      </c>
      <c r="AB128" s="15"/>
      <c r="AC128" s="15"/>
      <c r="AD128" s="15"/>
      <c r="AE128" s="15"/>
      <c r="AF128" s="15"/>
      <c r="AG128" s="15"/>
      <c r="AH128" s="15"/>
      <c r="AI128" s="15"/>
      <c r="AJ128" s="15"/>
      <c r="AK128" s="15"/>
      <c r="AL128" s="16" t="s">
        <v>112</v>
      </c>
      <c r="AM128" s="15"/>
      <c r="AN128" s="16" t="s">
        <v>406</v>
      </c>
      <c r="AO128" s="15"/>
      <c r="AP128" s="15"/>
      <c r="AQ128" s="15"/>
      <c r="AR128" s="15"/>
      <c r="AS128" s="9"/>
    </row>
    <row r="129" spans="1:45" x14ac:dyDescent="0.2">
      <c r="A129" s="23"/>
      <c r="B129" s="23"/>
      <c r="C129" s="20" t="s">
        <v>389</v>
      </c>
      <c r="D129" s="13">
        <v>0.37731737459469999</v>
      </c>
      <c r="E129" s="13">
        <v>0.36269830624650001</v>
      </c>
      <c r="F129" s="13">
        <v>0.37449971533760001</v>
      </c>
      <c r="G129" s="13">
        <v>0.39736342876750003</v>
      </c>
      <c r="H129" s="13">
        <v>0.37376832005529997</v>
      </c>
      <c r="I129" s="13">
        <v>0.25315684783030001</v>
      </c>
      <c r="J129" s="13">
        <v>0.38838266508500002</v>
      </c>
      <c r="K129" s="13">
        <v>0.35663401365289998</v>
      </c>
      <c r="L129" s="13">
        <v>0.43852970651810003</v>
      </c>
      <c r="M129" s="13">
        <v>0.41936990871809998</v>
      </c>
      <c r="N129" s="13">
        <v>0.39664945843080002</v>
      </c>
      <c r="O129" s="13">
        <v>0.35508534881629999</v>
      </c>
      <c r="P129" s="13">
        <v>0.38559460060189998</v>
      </c>
      <c r="Q129" s="13">
        <v>0.3933838655436</v>
      </c>
      <c r="R129" s="13">
        <v>0.34512217043819998</v>
      </c>
      <c r="S129" s="13">
        <v>0.43634162259670001</v>
      </c>
      <c r="T129" s="13">
        <v>0.45421918231140002</v>
      </c>
      <c r="U129" s="13">
        <v>0.36490161402560001</v>
      </c>
      <c r="V129" s="13">
        <v>0.30174798474730002</v>
      </c>
      <c r="W129" s="13">
        <v>0.36397123547409999</v>
      </c>
      <c r="X129" s="13">
        <v>0.39823042752049997</v>
      </c>
      <c r="Y129" s="13">
        <v>0.38792421554090001</v>
      </c>
      <c r="Z129" s="13">
        <v>0.41224741213779997</v>
      </c>
      <c r="AA129" s="13">
        <v>0.2370507971368</v>
      </c>
      <c r="AB129" s="13">
        <v>0.26283030952980002</v>
      </c>
      <c r="AC129" s="13">
        <v>0.39153769638019997</v>
      </c>
      <c r="AD129" s="13">
        <v>0.302935140652</v>
      </c>
      <c r="AE129" s="13">
        <v>0.25658674431090001</v>
      </c>
      <c r="AF129" s="13">
        <v>0.41591827852300001</v>
      </c>
      <c r="AG129" s="13">
        <v>0.39951878326009999</v>
      </c>
      <c r="AH129" s="13">
        <v>0.5180308723357</v>
      </c>
      <c r="AI129" s="13">
        <v>0.51318247496030001</v>
      </c>
      <c r="AJ129" s="13">
        <v>0.32431828603020002</v>
      </c>
      <c r="AK129" s="13">
        <v>0.61943862966840002</v>
      </c>
      <c r="AL129" s="13">
        <v>0.37094940181370001</v>
      </c>
      <c r="AM129" s="13">
        <v>0.2014524260195</v>
      </c>
      <c r="AN129" s="13">
        <v>0.26322860163369999</v>
      </c>
      <c r="AO129" s="13">
        <v>0.36132241245149999</v>
      </c>
      <c r="AP129" s="13">
        <v>0.37276245827940002</v>
      </c>
      <c r="AQ129" s="13">
        <v>0.43116522515819999</v>
      </c>
      <c r="AR129" s="13">
        <v>0.38678830644610002</v>
      </c>
      <c r="AS129" s="9"/>
    </row>
    <row r="130" spans="1:45" x14ac:dyDescent="0.2">
      <c r="A130" s="21"/>
      <c r="B130" s="21"/>
      <c r="C130" s="21"/>
      <c r="D130" s="14">
        <v>892</v>
      </c>
      <c r="E130" s="14">
        <v>221</v>
      </c>
      <c r="F130" s="14">
        <v>224</v>
      </c>
      <c r="G130" s="14">
        <v>221</v>
      </c>
      <c r="H130" s="14">
        <v>226</v>
      </c>
      <c r="I130" s="14">
        <v>76</v>
      </c>
      <c r="J130" s="14">
        <v>138</v>
      </c>
      <c r="K130" s="14">
        <v>116</v>
      </c>
      <c r="L130" s="14">
        <v>239</v>
      </c>
      <c r="M130" s="14">
        <v>277</v>
      </c>
      <c r="N130" s="14">
        <v>534</v>
      </c>
      <c r="O130" s="14">
        <v>319</v>
      </c>
      <c r="P130" s="14">
        <v>245</v>
      </c>
      <c r="Q130" s="14">
        <v>81</v>
      </c>
      <c r="R130" s="14">
        <v>117</v>
      </c>
      <c r="S130" s="14">
        <v>143</v>
      </c>
      <c r="T130" s="14">
        <v>115</v>
      </c>
      <c r="U130" s="14">
        <v>43</v>
      </c>
      <c r="V130" s="14">
        <v>85</v>
      </c>
      <c r="W130" s="14">
        <v>211</v>
      </c>
      <c r="X130" s="14">
        <v>283</v>
      </c>
      <c r="Y130" s="14">
        <v>163</v>
      </c>
      <c r="Z130" s="14">
        <v>158</v>
      </c>
      <c r="AA130" s="14">
        <v>42</v>
      </c>
      <c r="AB130" s="14">
        <v>7</v>
      </c>
      <c r="AC130" s="14">
        <v>356</v>
      </c>
      <c r="AD130" s="14">
        <v>84</v>
      </c>
      <c r="AE130" s="14">
        <v>15</v>
      </c>
      <c r="AF130" s="14">
        <v>48</v>
      </c>
      <c r="AG130" s="14">
        <v>87</v>
      </c>
      <c r="AH130" s="14">
        <v>30</v>
      </c>
      <c r="AI130" s="14">
        <v>9</v>
      </c>
      <c r="AJ130" s="14">
        <v>8</v>
      </c>
      <c r="AK130" s="14">
        <v>2</v>
      </c>
      <c r="AL130" s="14">
        <v>247</v>
      </c>
      <c r="AM130" s="14">
        <v>1</v>
      </c>
      <c r="AN130" s="14">
        <v>44</v>
      </c>
      <c r="AO130" s="14">
        <v>204</v>
      </c>
      <c r="AP130" s="14">
        <v>329</v>
      </c>
      <c r="AQ130" s="14">
        <v>241</v>
      </c>
      <c r="AR130" s="14">
        <v>44</v>
      </c>
      <c r="AS130" s="9"/>
    </row>
    <row r="131" spans="1:45" x14ac:dyDescent="0.2">
      <c r="A131" s="21"/>
      <c r="B131" s="21"/>
      <c r="C131" s="21"/>
      <c r="D131" s="15" t="s">
        <v>111</v>
      </c>
      <c r="E131" s="15"/>
      <c r="F131" s="15"/>
      <c r="G131" s="15"/>
      <c r="H131" s="15"/>
      <c r="I131" s="15"/>
      <c r="J131" s="16" t="s">
        <v>112</v>
      </c>
      <c r="K131" s="15"/>
      <c r="L131" s="16" t="s">
        <v>113</v>
      </c>
      <c r="M131" s="16" t="s">
        <v>113</v>
      </c>
      <c r="N131" s="15"/>
      <c r="O131" s="15"/>
      <c r="P131" s="15"/>
      <c r="Q131" s="15"/>
      <c r="R131" s="15"/>
      <c r="S131" s="15"/>
      <c r="T131" s="15"/>
      <c r="U131" s="15"/>
      <c r="V131" s="15"/>
      <c r="W131" s="15"/>
      <c r="X131" s="16" t="s">
        <v>144</v>
      </c>
      <c r="Y131" s="15"/>
      <c r="Z131" s="16" t="s">
        <v>144</v>
      </c>
      <c r="AA131" s="15"/>
      <c r="AB131" s="15"/>
      <c r="AC131" s="15"/>
      <c r="AD131" s="15"/>
      <c r="AE131" s="15"/>
      <c r="AF131" s="15"/>
      <c r="AG131" s="15"/>
      <c r="AH131" s="15"/>
      <c r="AI131" s="15"/>
      <c r="AJ131" s="15"/>
      <c r="AK131" s="15"/>
      <c r="AL131" s="15"/>
      <c r="AM131" s="15"/>
      <c r="AN131" s="15"/>
      <c r="AO131" s="15"/>
      <c r="AP131" s="15"/>
      <c r="AQ131" s="16" t="s">
        <v>138</v>
      </c>
      <c r="AR131" s="15"/>
      <c r="AS131" s="9"/>
    </row>
    <row r="132" spans="1:45" x14ac:dyDescent="0.2">
      <c r="A132" s="23"/>
      <c r="B132" s="23"/>
      <c r="C132" s="20" t="s">
        <v>391</v>
      </c>
      <c r="D132" s="13">
        <v>0.12999041827749999</v>
      </c>
      <c r="E132" s="13">
        <v>0.11951452472430001</v>
      </c>
      <c r="F132" s="13">
        <v>0.1433964088594</v>
      </c>
      <c r="G132" s="13">
        <v>0.15175768980920001</v>
      </c>
      <c r="H132" s="13">
        <v>0.1056588859308</v>
      </c>
      <c r="I132" s="13">
        <v>7.8087818811750004E-2</v>
      </c>
      <c r="J132" s="13">
        <v>0.12911322928009999</v>
      </c>
      <c r="K132" s="13">
        <v>0.1634231061342</v>
      </c>
      <c r="L132" s="13">
        <v>0.1089111287774</v>
      </c>
      <c r="M132" s="13">
        <v>0.15417622713830001</v>
      </c>
      <c r="N132" s="13">
        <v>0.1630039851392</v>
      </c>
      <c r="O132" s="13">
        <v>9.8285781238119985E-2</v>
      </c>
      <c r="P132" s="13">
        <v>0.18812552385539999</v>
      </c>
      <c r="Q132" s="13">
        <v>0.1629880137852</v>
      </c>
      <c r="R132" s="13">
        <v>0.16051661116490001</v>
      </c>
      <c r="S132" s="13">
        <v>9.2061763085989998E-2</v>
      </c>
      <c r="T132" s="13">
        <v>6.324811367449E-2</v>
      </c>
      <c r="U132" s="13">
        <v>6.7071797084759993E-2</v>
      </c>
      <c r="V132" s="13">
        <v>3.6180256472229999E-2</v>
      </c>
      <c r="W132" s="13">
        <v>0.19903737955789999</v>
      </c>
      <c r="X132" s="13">
        <v>0.1555494278157</v>
      </c>
      <c r="Y132" s="13">
        <v>0.102142882696</v>
      </c>
      <c r="Z132" s="13">
        <v>5.9101870316659998E-2</v>
      </c>
      <c r="AA132" s="13">
        <v>4.7875271021059998E-2</v>
      </c>
      <c r="AB132" s="13">
        <v>8.993420320204E-2</v>
      </c>
      <c r="AC132" s="13">
        <v>0.1530619113891</v>
      </c>
      <c r="AD132" s="13">
        <v>0.1629558951592</v>
      </c>
      <c r="AE132" s="13">
        <v>0.19509815411129999</v>
      </c>
      <c r="AF132" s="13">
        <v>0.17845153926640001</v>
      </c>
      <c r="AG132" s="13">
        <v>8.1910467099949993E-2</v>
      </c>
      <c r="AH132" s="13">
        <v>0.11189512307790001</v>
      </c>
      <c r="AI132" s="13">
        <v>0</v>
      </c>
      <c r="AJ132" s="13">
        <v>0.1068482517564</v>
      </c>
      <c r="AK132" s="13">
        <v>0</v>
      </c>
      <c r="AL132" s="13">
        <v>9.3885093779270012E-2</v>
      </c>
      <c r="AM132" s="13">
        <v>0</v>
      </c>
      <c r="AN132" s="13">
        <v>0.13663247072759999</v>
      </c>
      <c r="AO132" s="13">
        <v>0.1088959363852</v>
      </c>
      <c r="AP132" s="13">
        <v>0.1218728233684</v>
      </c>
      <c r="AQ132" s="13">
        <v>0.14162034238929999</v>
      </c>
      <c r="AR132" s="13">
        <v>0.30304769519329999</v>
      </c>
      <c r="AS132" s="9"/>
    </row>
    <row r="133" spans="1:45" x14ac:dyDescent="0.2">
      <c r="A133" s="21"/>
      <c r="B133" s="21"/>
      <c r="C133" s="21"/>
      <c r="D133" s="14">
        <v>291</v>
      </c>
      <c r="E133" s="14">
        <v>68</v>
      </c>
      <c r="F133" s="14">
        <v>81</v>
      </c>
      <c r="G133" s="14">
        <v>91</v>
      </c>
      <c r="H133" s="14">
        <v>51</v>
      </c>
      <c r="I133" s="14">
        <v>19</v>
      </c>
      <c r="J133" s="14">
        <v>49</v>
      </c>
      <c r="K133" s="14">
        <v>50</v>
      </c>
      <c r="L133" s="14">
        <v>57</v>
      </c>
      <c r="M133" s="14">
        <v>99</v>
      </c>
      <c r="N133" s="14">
        <v>205</v>
      </c>
      <c r="O133" s="14">
        <v>76</v>
      </c>
      <c r="P133" s="14">
        <v>124</v>
      </c>
      <c r="Q133" s="14">
        <v>41</v>
      </c>
      <c r="R133" s="14">
        <v>39</v>
      </c>
      <c r="S133" s="14">
        <v>28</v>
      </c>
      <c r="T133" s="14">
        <v>15</v>
      </c>
      <c r="U133" s="14">
        <v>6</v>
      </c>
      <c r="V133" s="14">
        <v>8</v>
      </c>
      <c r="W133" s="14">
        <v>118</v>
      </c>
      <c r="X133" s="14">
        <v>101</v>
      </c>
      <c r="Y133" s="14">
        <v>33</v>
      </c>
      <c r="Z133" s="14">
        <v>26</v>
      </c>
      <c r="AA133" s="14">
        <v>5</v>
      </c>
      <c r="AB133" s="14">
        <v>2</v>
      </c>
      <c r="AC133" s="14">
        <v>140</v>
      </c>
      <c r="AD133" s="14">
        <v>38</v>
      </c>
      <c r="AE133" s="14">
        <v>7</v>
      </c>
      <c r="AF133" s="14">
        <v>15</v>
      </c>
      <c r="AG133" s="14">
        <v>20</v>
      </c>
      <c r="AH133" s="14">
        <v>4</v>
      </c>
      <c r="AI133" s="14">
        <v>0</v>
      </c>
      <c r="AJ133" s="14">
        <v>2</v>
      </c>
      <c r="AK133" s="14">
        <v>0</v>
      </c>
      <c r="AL133" s="14">
        <v>60</v>
      </c>
      <c r="AM133" s="14">
        <v>0</v>
      </c>
      <c r="AN133" s="14">
        <v>18</v>
      </c>
      <c r="AO133" s="14">
        <v>54</v>
      </c>
      <c r="AP133" s="14">
        <v>110</v>
      </c>
      <c r="AQ133" s="14">
        <v>83</v>
      </c>
      <c r="AR133" s="14">
        <v>21</v>
      </c>
      <c r="AS133" s="9"/>
    </row>
    <row r="134" spans="1:45" x14ac:dyDescent="0.2">
      <c r="A134" s="21"/>
      <c r="B134" s="21"/>
      <c r="C134" s="21"/>
      <c r="D134" s="15" t="s">
        <v>111</v>
      </c>
      <c r="E134" s="15"/>
      <c r="F134" s="15"/>
      <c r="G134" s="15"/>
      <c r="H134" s="15"/>
      <c r="I134" s="15"/>
      <c r="J134" s="15"/>
      <c r="K134" s="15"/>
      <c r="L134" s="15"/>
      <c r="M134" s="15"/>
      <c r="N134" s="16" t="s">
        <v>114</v>
      </c>
      <c r="O134" s="15"/>
      <c r="P134" s="16" t="s">
        <v>292</v>
      </c>
      <c r="Q134" s="16" t="s">
        <v>198</v>
      </c>
      <c r="R134" s="16" t="s">
        <v>198</v>
      </c>
      <c r="S134" s="15"/>
      <c r="T134" s="15"/>
      <c r="U134" s="15"/>
      <c r="V134" s="15"/>
      <c r="W134" s="16" t="s">
        <v>226</v>
      </c>
      <c r="X134" s="16" t="s">
        <v>217</v>
      </c>
      <c r="Y134" s="15"/>
      <c r="Z134" s="15"/>
      <c r="AA134" s="15"/>
      <c r="AB134" s="15"/>
      <c r="AC134" s="15"/>
      <c r="AD134" s="15"/>
      <c r="AE134" s="15"/>
      <c r="AF134" s="15"/>
      <c r="AG134" s="15"/>
      <c r="AH134" s="15"/>
      <c r="AI134" s="15"/>
      <c r="AJ134" s="15"/>
      <c r="AK134" s="15"/>
      <c r="AL134" s="15"/>
      <c r="AM134" s="15"/>
      <c r="AN134" s="15"/>
      <c r="AO134" s="15"/>
      <c r="AP134" s="15"/>
      <c r="AQ134" s="15"/>
      <c r="AR134" s="16" t="s">
        <v>426</v>
      </c>
      <c r="AS134" s="9"/>
    </row>
    <row r="135" spans="1:45" x14ac:dyDescent="0.2">
      <c r="A135" s="23"/>
      <c r="B135" s="23"/>
      <c r="C135" s="20" t="s">
        <v>392</v>
      </c>
      <c r="D135" s="13">
        <v>6.3271806032180009E-2</v>
      </c>
      <c r="E135" s="13">
        <v>7.6252953128199991E-2</v>
      </c>
      <c r="F135" s="13">
        <v>4.1058384987030003E-2</v>
      </c>
      <c r="G135" s="13">
        <v>5.1304431951430002E-2</v>
      </c>
      <c r="H135" s="13">
        <v>8.4294410889699994E-2</v>
      </c>
      <c r="I135" s="13">
        <v>0.12706795019</v>
      </c>
      <c r="J135" s="13">
        <v>8.4599083011919998E-2</v>
      </c>
      <c r="K135" s="13">
        <v>5.623129521116E-2</v>
      </c>
      <c r="L135" s="13">
        <v>1.767265146574E-2</v>
      </c>
      <c r="M135" s="13">
        <v>4.4246349494129998E-2</v>
      </c>
      <c r="N135" s="13">
        <v>0.10436868951</v>
      </c>
      <c r="O135" s="13">
        <v>1.763911076892E-2</v>
      </c>
      <c r="P135" s="13">
        <v>5.329518792659E-2</v>
      </c>
      <c r="Q135" s="13">
        <v>8.0509094434139991E-2</v>
      </c>
      <c r="R135" s="13">
        <v>0.19442090857870001</v>
      </c>
      <c r="S135" s="13">
        <v>7.4950865212009998E-2</v>
      </c>
      <c r="T135" s="13">
        <v>0</v>
      </c>
      <c r="U135" s="13">
        <v>0</v>
      </c>
      <c r="V135" s="13">
        <v>3.1718913589080001E-3</v>
      </c>
      <c r="W135" s="13">
        <v>0.125548403246</v>
      </c>
      <c r="X135" s="13">
        <v>8.1998067247180007E-2</v>
      </c>
      <c r="Y135" s="13">
        <v>1.4451125347E-2</v>
      </c>
      <c r="Z135" s="13">
        <v>3.8702120088310002E-3</v>
      </c>
      <c r="AA135" s="13">
        <v>4.9998232365450002E-3</v>
      </c>
      <c r="AB135" s="13">
        <v>0.17971966236789999</v>
      </c>
      <c r="AC135" s="13">
        <v>6.5109859110270007E-2</v>
      </c>
      <c r="AD135" s="13">
        <v>0.16299050610980001</v>
      </c>
      <c r="AE135" s="13">
        <v>4.4234200271809999E-2</v>
      </c>
      <c r="AF135" s="13">
        <v>6.447143777139E-2</v>
      </c>
      <c r="AG135" s="13">
        <v>7.0368128775559993E-2</v>
      </c>
      <c r="AH135" s="13">
        <v>9.7347197340209995E-3</v>
      </c>
      <c r="AI135" s="13">
        <v>0.1909121187883</v>
      </c>
      <c r="AJ135" s="13">
        <v>6.41102705317E-2</v>
      </c>
      <c r="AK135" s="13">
        <v>0</v>
      </c>
      <c r="AL135" s="13">
        <v>2.3465446483979999E-2</v>
      </c>
      <c r="AM135" s="13">
        <v>0</v>
      </c>
      <c r="AN135" s="13">
        <v>6.2355942078900002E-2</v>
      </c>
      <c r="AO135" s="13">
        <v>8.8833275277780011E-2</v>
      </c>
      <c r="AP135" s="13">
        <v>5.307700300353E-2</v>
      </c>
      <c r="AQ135" s="13">
        <v>5.7850999578850003E-2</v>
      </c>
      <c r="AR135" s="13">
        <v>2.0131743759489999E-2</v>
      </c>
      <c r="AS135" s="9"/>
    </row>
    <row r="136" spans="1:45" x14ac:dyDescent="0.2">
      <c r="A136" s="21"/>
      <c r="B136" s="21"/>
      <c r="C136" s="21"/>
      <c r="D136" s="14">
        <v>153</v>
      </c>
      <c r="E136" s="14">
        <v>36</v>
      </c>
      <c r="F136" s="14">
        <v>27</v>
      </c>
      <c r="G136" s="14">
        <v>35</v>
      </c>
      <c r="H136" s="14">
        <v>55</v>
      </c>
      <c r="I136" s="14">
        <v>30</v>
      </c>
      <c r="J136" s="14">
        <v>40</v>
      </c>
      <c r="K136" s="14">
        <v>23</v>
      </c>
      <c r="L136" s="14">
        <v>12</v>
      </c>
      <c r="M136" s="14">
        <v>38</v>
      </c>
      <c r="N136" s="14">
        <v>132</v>
      </c>
      <c r="O136" s="14">
        <v>12</v>
      </c>
      <c r="P136" s="14">
        <v>38</v>
      </c>
      <c r="Q136" s="14">
        <v>18</v>
      </c>
      <c r="R136" s="14">
        <v>49</v>
      </c>
      <c r="S136" s="14">
        <v>32</v>
      </c>
      <c r="T136" s="14">
        <v>0</v>
      </c>
      <c r="U136" s="14">
        <v>0</v>
      </c>
      <c r="V136" s="14">
        <v>1</v>
      </c>
      <c r="W136" s="14">
        <v>85</v>
      </c>
      <c r="X136" s="14">
        <v>47</v>
      </c>
      <c r="Y136" s="14">
        <v>7</v>
      </c>
      <c r="Z136" s="14">
        <v>2</v>
      </c>
      <c r="AA136" s="14">
        <v>1</v>
      </c>
      <c r="AB136" s="14">
        <v>5</v>
      </c>
      <c r="AC136" s="14">
        <v>66</v>
      </c>
      <c r="AD136" s="14">
        <v>35</v>
      </c>
      <c r="AE136" s="14">
        <v>2</v>
      </c>
      <c r="AF136" s="14">
        <v>10</v>
      </c>
      <c r="AG136" s="14">
        <v>14</v>
      </c>
      <c r="AH136" s="14">
        <v>1</v>
      </c>
      <c r="AI136" s="14">
        <v>8</v>
      </c>
      <c r="AJ136" s="14">
        <v>2</v>
      </c>
      <c r="AK136" s="14">
        <v>0</v>
      </c>
      <c r="AL136" s="14">
        <v>15</v>
      </c>
      <c r="AM136" s="14">
        <v>0</v>
      </c>
      <c r="AN136" s="14">
        <v>14</v>
      </c>
      <c r="AO136" s="14">
        <v>43</v>
      </c>
      <c r="AP136" s="14">
        <v>52</v>
      </c>
      <c r="AQ136" s="14">
        <v>35</v>
      </c>
      <c r="AR136" s="14">
        <v>2</v>
      </c>
      <c r="AS136" s="9"/>
    </row>
    <row r="137" spans="1:45" x14ac:dyDescent="0.2">
      <c r="A137" s="21"/>
      <c r="B137" s="21"/>
      <c r="C137" s="21"/>
      <c r="D137" s="15" t="s">
        <v>111</v>
      </c>
      <c r="E137" s="15"/>
      <c r="F137" s="15"/>
      <c r="G137" s="15"/>
      <c r="H137" s="15"/>
      <c r="I137" s="16" t="s">
        <v>185</v>
      </c>
      <c r="J137" s="16" t="s">
        <v>217</v>
      </c>
      <c r="K137" s="16" t="s">
        <v>157</v>
      </c>
      <c r="L137" s="15"/>
      <c r="M137" s="15"/>
      <c r="N137" s="16" t="s">
        <v>114</v>
      </c>
      <c r="O137" s="15"/>
      <c r="P137" s="16" t="s">
        <v>280</v>
      </c>
      <c r="Q137" s="16" t="s">
        <v>313</v>
      </c>
      <c r="R137" s="16" t="s">
        <v>427</v>
      </c>
      <c r="S137" s="16" t="s">
        <v>239</v>
      </c>
      <c r="T137" s="15"/>
      <c r="U137" s="15"/>
      <c r="V137" s="15"/>
      <c r="W137" s="16" t="s">
        <v>184</v>
      </c>
      <c r="X137" s="16" t="s">
        <v>283</v>
      </c>
      <c r="Y137" s="15"/>
      <c r="Z137" s="15"/>
      <c r="AA137" s="15"/>
      <c r="AB137" s="16" t="s">
        <v>184</v>
      </c>
      <c r="AC137" s="16" t="s">
        <v>122</v>
      </c>
      <c r="AD137" s="16" t="s">
        <v>428</v>
      </c>
      <c r="AE137" s="15"/>
      <c r="AF137" s="15"/>
      <c r="AG137" s="15"/>
      <c r="AH137" s="15"/>
      <c r="AI137" s="16" t="s">
        <v>357</v>
      </c>
      <c r="AJ137" s="15"/>
      <c r="AK137" s="15"/>
      <c r="AL137" s="15"/>
      <c r="AM137" s="15"/>
      <c r="AN137" s="15"/>
      <c r="AO137" s="15"/>
      <c r="AP137" s="15"/>
      <c r="AQ137" s="15"/>
      <c r="AR137" s="15"/>
      <c r="AS137" s="9"/>
    </row>
    <row r="138" spans="1:45" x14ac:dyDescent="0.2">
      <c r="A138" s="23"/>
      <c r="B138" s="23"/>
      <c r="C138" s="20" t="s">
        <v>50</v>
      </c>
      <c r="D138" s="13">
        <v>1</v>
      </c>
      <c r="E138" s="13">
        <v>1</v>
      </c>
      <c r="F138" s="13">
        <v>1</v>
      </c>
      <c r="G138" s="13">
        <v>1</v>
      </c>
      <c r="H138" s="13">
        <v>1</v>
      </c>
      <c r="I138" s="13">
        <v>1</v>
      </c>
      <c r="J138" s="13">
        <v>1</v>
      </c>
      <c r="K138" s="13">
        <v>1</v>
      </c>
      <c r="L138" s="13">
        <v>1</v>
      </c>
      <c r="M138" s="13">
        <v>1</v>
      </c>
      <c r="N138" s="13">
        <v>1</v>
      </c>
      <c r="O138" s="13">
        <v>1</v>
      </c>
      <c r="P138" s="13">
        <v>1</v>
      </c>
      <c r="Q138" s="13">
        <v>1</v>
      </c>
      <c r="R138" s="13">
        <v>1</v>
      </c>
      <c r="S138" s="13">
        <v>1</v>
      </c>
      <c r="T138" s="13">
        <v>1</v>
      </c>
      <c r="U138" s="13">
        <v>1</v>
      </c>
      <c r="V138" s="13">
        <v>1</v>
      </c>
      <c r="W138" s="13">
        <v>1</v>
      </c>
      <c r="X138" s="13">
        <v>1</v>
      </c>
      <c r="Y138" s="13">
        <v>1</v>
      </c>
      <c r="Z138" s="13">
        <v>1</v>
      </c>
      <c r="AA138" s="13">
        <v>1</v>
      </c>
      <c r="AB138" s="13">
        <v>1</v>
      </c>
      <c r="AC138" s="13">
        <v>1</v>
      </c>
      <c r="AD138" s="13">
        <v>1</v>
      </c>
      <c r="AE138" s="13">
        <v>1</v>
      </c>
      <c r="AF138" s="13">
        <v>1</v>
      </c>
      <c r="AG138" s="13">
        <v>1</v>
      </c>
      <c r="AH138" s="13">
        <v>1</v>
      </c>
      <c r="AI138" s="13">
        <v>1</v>
      </c>
      <c r="AJ138" s="13">
        <v>1</v>
      </c>
      <c r="AK138" s="13">
        <v>1</v>
      </c>
      <c r="AL138" s="13">
        <v>1</v>
      </c>
      <c r="AM138" s="13">
        <v>1</v>
      </c>
      <c r="AN138" s="13">
        <v>1</v>
      </c>
      <c r="AO138" s="13">
        <v>1</v>
      </c>
      <c r="AP138" s="13">
        <v>1</v>
      </c>
      <c r="AQ138" s="13">
        <v>1</v>
      </c>
      <c r="AR138" s="13">
        <v>1</v>
      </c>
      <c r="AS138" s="9"/>
    </row>
    <row r="139" spans="1:45" x14ac:dyDescent="0.2">
      <c r="A139" s="21"/>
      <c r="B139" s="21"/>
      <c r="C139" s="21"/>
      <c r="D139" s="14">
        <v>2266</v>
      </c>
      <c r="E139" s="14">
        <v>550</v>
      </c>
      <c r="F139" s="14">
        <v>556</v>
      </c>
      <c r="G139" s="14">
        <v>570</v>
      </c>
      <c r="H139" s="14">
        <v>590</v>
      </c>
      <c r="I139" s="14">
        <v>263</v>
      </c>
      <c r="J139" s="14">
        <v>360</v>
      </c>
      <c r="K139" s="14">
        <v>333</v>
      </c>
      <c r="L139" s="14">
        <v>531</v>
      </c>
      <c r="M139" s="14">
        <v>654</v>
      </c>
      <c r="N139" s="14">
        <v>1310</v>
      </c>
      <c r="O139" s="14">
        <v>856</v>
      </c>
      <c r="P139" s="14">
        <v>603</v>
      </c>
      <c r="Q139" s="14">
        <v>224</v>
      </c>
      <c r="R139" s="14">
        <v>290</v>
      </c>
      <c r="S139" s="14">
        <v>338</v>
      </c>
      <c r="T139" s="14">
        <v>236</v>
      </c>
      <c r="U139" s="14">
        <v>104</v>
      </c>
      <c r="V139" s="14">
        <v>269</v>
      </c>
      <c r="W139" s="14">
        <v>567</v>
      </c>
      <c r="X139" s="14">
        <v>660</v>
      </c>
      <c r="Y139" s="14">
        <v>373</v>
      </c>
      <c r="Z139" s="14">
        <v>404</v>
      </c>
      <c r="AA139" s="14">
        <v>167</v>
      </c>
      <c r="AB139" s="14">
        <v>23</v>
      </c>
      <c r="AC139" s="14">
        <v>926</v>
      </c>
      <c r="AD139" s="14">
        <v>241</v>
      </c>
      <c r="AE139" s="14">
        <v>50</v>
      </c>
      <c r="AF139" s="14">
        <v>101</v>
      </c>
      <c r="AG139" s="14">
        <v>195</v>
      </c>
      <c r="AH139" s="14">
        <v>56</v>
      </c>
      <c r="AI139" s="14">
        <v>24</v>
      </c>
      <c r="AJ139" s="14">
        <v>28</v>
      </c>
      <c r="AK139" s="14">
        <v>6</v>
      </c>
      <c r="AL139" s="14">
        <v>619</v>
      </c>
      <c r="AM139" s="14">
        <v>6</v>
      </c>
      <c r="AN139" s="14">
        <v>147</v>
      </c>
      <c r="AO139" s="14">
        <v>507</v>
      </c>
      <c r="AP139" s="14">
        <v>886</v>
      </c>
      <c r="AQ139" s="14">
        <v>553</v>
      </c>
      <c r="AR139" s="14">
        <v>94</v>
      </c>
      <c r="AS139" s="9"/>
    </row>
    <row r="140" spans="1:45" x14ac:dyDescent="0.2">
      <c r="A140" s="21"/>
      <c r="B140" s="21"/>
      <c r="C140" s="21"/>
      <c r="D140" s="15" t="s">
        <v>111</v>
      </c>
      <c r="E140" s="15" t="s">
        <v>111</v>
      </c>
      <c r="F140" s="15" t="s">
        <v>111</v>
      </c>
      <c r="G140" s="15" t="s">
        <v>111</v>
      </c>
      <c r="H140" s="15" t="s">
        <v>111</v>
      </c>
      <c r="I140" s="15" t="s">
        <v>111</v>
      </c>
      <c r="J140" s="15" t="s">
        <v>111</v>
      </c>
      <c r="K140" s="15" t="s">
        <v>111</v>
      </c>
      <c r="L140" s="15" t="s">
        <v>111</v>
      </c>
      <c r="M140" s="15" t="s">
        <v>111</v>
      </c>
      <c r="N140" s="15" t="s">
        <v>111</v>
      </c>
      <c r="O140" s="15" t="s">
        <v>111</v>
      </c>
      <c r="P140" s="15" t="s">
        <v>111</v>
      </c>
      <c r="Q140" s="15" t="s">
        <v>111</v>
      </c>
      <c r="R140" s="15" t="s">
        <v>111</v>
      </c>
      <c r="S140" s="15" t="s">
        <v>111</v>
      </c>
      <c r="T140" s="15" t="s">
        <v>111</v>
      </c>
      <c r="U140" s="15" t="s">
        <v>111</v>
      </c>
      <c r="V140" s="15" t="s">
        <v>111</v>
      </c>
      <c r="W140" s="15" t="s">
        <v>111</v>
      </c>
      <c r="X140" s="15" t="s">
        <v>111</v>
      </c>
      <c r="Y140" s="15" t="s">
        <v>111</v>
      </c>
      <c r="Z140" s="15" t="s">
        <v>111</v>
      </c>
      <c r="AA140" s="15" t="s">
        <v>111</v>
      </c>
      <c r="AB140" s="15" t="s">
        <v>111</v>
      </c>
      <c r="AC140" s="15" t="s">
        <v>111</v>
      </c>
      <c r="AD140" s="15" t="s">
        <v>111</v>
      </c>
      <c r="AE140" s="15" t="s">
        <v>111</v>
      </c>
      <c r="AF140" s="15" t="s">
        <v>111</v>
      </c>
      <c r="AG140" s="15" t="s">
        <v>111</v>
      </c>
      <c r="AH140" s="15" t="s">
        <v>111</v>
      </c>
      <c r="AI140" s="15" t="s">
        <v>111</v>
      </c>
      <c r="AJ140" s="15" t="s">
        <v>111</v>
      </c>
      <c r="AK140" s="15" t="s">
        <v>111</v>
      </c>
      <c r="AL140" s="15" t="s">
        <v>111</v>
      </c>
      <c r="AM140" s="15" t="s">
        <v>111</v>
      </c>
      <c r="AN140" s="15" t="s">
        <v>111</v>
      </c>
      <c r="AO140" s="15" t="s">
        <v>111</v>
      </c>
      <c r="AP140" s="15" t="s">
        <v>111</v>
      </c>
      <c r="AQ140" s="15" t="s">
        <v>111</v>
      </c>
      <c r="AR140" s="15" t="s">
        <v>111</v>
      </c>
      <c r="AS140" s="9"/>
    </row>
    <row r="141" spans="1:45" x14ac:dyDescent="0.2">
      <c r="A141" s="23"/>
      <c r="B141" s="20" t="s">
        <v>429</v>
      </c>
      <c r="C141" s="20" t="s">
        <v>386</v>
      </c>
      <c r="D141" s="13">
        <v>0.51817325480529997</v>
      </c>
      <c r="E141" s="13">
        <v>0.48967148352790002</v>
      </c>
      <c r="F141" s="13">
        <v>0.53758233629350005</v>
      </c>
      <c r="G141" s="13">
        <v>0.47557903568659998</v>
      </c>
      <c r="H141" s="13">
        <v>0.56621674226550001</v>
      </c>
      <c r="I141" s="13">
        <v>0.62140514478100006</v>
      </c>
      <c r="J141" s="13">
        <v>0.52237439050490009</v>
      </c>
      <c r="K141" s="13">
        <v>0.46889761052930001</v>
      </c>
      <c r="L141" s="13">
        <v>0.48872101690500003</v>
      </c>
      <c r="M141" s="13">
        <v>0.50898056221410004</v>
      </c>
      <c r="N141" s="13">
        <v>0.43816356292199998</v>
      </c>
      <c r="O141" s="13">
        <v>0.60477915250379999</v>
      </c>
      <c r="P141" s="13">
        <v>0.29828821059830002</v>
      </c>
      <c r="Q141" s="13">
        <v>0.38385158464930003</v>
      </c>
      <c r="R141" s="13">
        <v>0.37819348926759999</v>
      </c>
      <c r="S141" s="13">
        <v>0.52019497936930004</v>
      </c>
      <c r="T141" s="13">
        <v>0.9193681233290999</v>
      </c>
      <c r="U141" s="13">
        <v>0.80978224090240003</v>
      </c>
      <c r="V141" s="13">
        <v>0.91360071814459998</v>
      </c>
      <c r="W141" s="13">
        <v>0.2111578733691</v>
      </c>
      <c r="X141" s="13">
        <v>0.39555225779670011</v>
      </c>
      <c r="Y141" s="13">
        <v>0.65093660394560005</v>
      </c>
      <c r="Z141" s="13">
        <v>0.85674423907069996</v>
      </c>
      <c r="AA141" s="13">
        <v>0.91979588711149995</v>
      </c>
      <c r="AB141" s="13">
        <v>0.51049544913230005</v>
      </c>
      <c r="AC141" s="13">
        <v>0.44657071143289989</v>
      </c>
      <c r="AD141" s="13">
        <v>0.34852924533039997</v>
      </c>
      <c r="AE141" s="13">
        <v>0.48542555733499998</v>
      </c>
      <c r="AF141" s="13">
        <v>0.42312205128219998</v>
      </c>
      <c r="AG141" s="13">
        <v>0.55325736909120005</v>
      </c>
      <c r="AH141" s="13">
        <v>0.44002153007490002</v>
      </c>
      <c r="AI141" s="13">
        <v>0.62302106953449998</v>
      </c>
      <c r="AJ141" s="13">
        <v>0.74636037937959998</v>
      </c>
      <c r="AK141" s="13">
        <v>1</v>
      </c>
      <c r="AL141" s="13">
        <v>0.68943563562069998</v>
      </c>
      <c r="AM141" s="13">
        <v>0.30357399398309998</v>
      </c>
      <c r="AN141" s="13">
        <v>0.3619467213209</v>
      </c>
      <c r="AO141" s="13">
        <v>0.4066912400746</v>
      </c>
      <c r="AP141" s="13">
        <v>0.56924067048060001</v>
      </c>
      <c r="AQ141" s="13">
        <v>0.61418653161979997</v>
      </c>
      <c r="AR141" s="13">
        <v>0.39238322657109997</v>
      </c>
      <c r="AS141" s="9"/>
    </row>
    <row r="142" spans="1:45" x14ac:dyDescent="0.2">
      <c r="A142" s="21"/>
      <c r="B142" s="21"/>
      <c r="C142" s="21"/>
      <c r="D142" s="14">
        <v>1165</v>
      </c>
      <c r="E142" s="14">
        <v>281</v>
      </c>
      <c r="F142" s="14">
        <v>294</v>
      </c>
      <c r="G142" s="14">
        <v>260</v>
      </c>
      <c r="H142" s="14">
        <v>330</v>
      </c>
      <c r="I142" s="14">
        <v>166</v>
      </c>
      <c r="J142" s="14">
        <v>184</v>
      </c>
      <c r="K142" s="14">
        <v>164</v>
      </c>
      <c r="L142" s="14">
        <v>263</v>
      </c>
      <c r="M142" s="14">
        <v>323</v>
      </c>
      <c r="N142" s="14">
        <v>587</v>
      </c>
      <c r="O142" s="14">
        <v>528</v>
      </c>
      <c r="P142" s="14">
        <v>162</v>
      </c>
      <c r="Q142" s="14">
        <v>87</v>
      </c>
      <c r="R142" s="14">
        <v>108</v>
      </c>
      <c r="S142" s="14">
        <v>166</v>
      </c>
      <c r="T142" s="14">
        <v>213</v>
      </c>
      <c r="U142" s="14">
        <v>85</v>
      </c>
      <c r="V142" s="14">
        <v>250</v>
      </c>
      <c r="W142" s="14">
        <v>110</v>
      </c>
      <c r="X142" s="14">
        <v>250</v>
      </c>
      <c r="Y142" s="14">
        <v>246</v>
      </c>
      <c r="Z142" s="14">
        <v>351</v>
      </c>
      <c r="AA142" s="14">
        <v>157</v>
      </c>
      <c r="AB142" s="14">
        <v>10</v>
      </c>
      <c r="AC142" s="14">
        <v>392</v>
      </c>
      <c r="AD142" s="14">
        <v>83</v>
      </c>
      <c r="AE142" s="14">
        <v>22</v>
      </c>
      <c r="AF142" s="14">
        <v>47</v>
      </c>
      <c r="AG142" s="14">
        <v>111</v>
      </c>
      <c r="AH142" s="14">
        <v>26</v>
      </c>
      <c r="AI142" s="14">
        <v>15</v>
      </c>
      <c r="AJ142" s="14">
        <v>23</v>
      </c>
      <c r="AK142" s="14">
        <v>6</v>
      </c>
      <c r="AL142" s="14">
        <v>432</v>
      </c>
      <c r="AM142" s="14">
        <v>2</v>
      </c>
      <c r="AN142" s="14">
        <v>56</v>
      </c>
      <c r="AO142" s="14">
        <v>214</v>
      </c>
      <c r="AP142" s="14">
        <v>486</v>
      </c>
      <c r="AQ142" s="14">
        <v>331</v>
      </c>
      <c r="AR142" s="14">
        <v>35</v>
      </c>
      <c r="AS142" s="9"/>
    </row>
    <row r="143" spans="1:45" x14ac:dyDescent="0.2">
      <c r="A143" s="21"/>
      <c r="B143" s="21"/>
      <c r="C143" s="21"/>
      <c r="D143" s="15" t="s">
        <v>111</v>
      </c>
      <c r="E143" s="15"/>
      <c r="F143" s="15"/>
      <c r="G143" s="15"/>
      <c r="H143" s="16" t="s">
        <v>147</v>
      </c>
      <c r="I143" s="16" t="s">
        <v>394</v>
      </c>
      <c r="J143" s="15"/>
      <c r="K143" s="15"/>
      <c r="L143" s="15"/>
      <c r="M143" s="15"/>
      <c r="N143" s="15"/>
      <c r="O143" s="16" t="s">
        <v>113</v>
      </c>
      <c r="P143" s="15"/>
      <c r="Q143" s="15"/>
      <c r="R143" s="15"/>
      <c r="S143" s="16" t="s">
        <v>113</v>
      </c>
      <c r="T143" s="16" t="s">
        <v>127</v>
      </c>
      <c r="U143" s="16" t="s">
        <v>127</v>
      </c>
      <c r="V143" s="16" t="s">
        <v>127</v>
      </c>
      <c r="W143" s="15"/>
      <c r="X143" s="16" t="s">
        <v>113</v>
      </c>
      <c r="Y143" s="16" t="s">
        <v>129</v>
      </c>
      <c r="Z143" s="16" t="s">
        <v>246</v>
      </c>
      <c r="AA143" s="16" t="s">
        <v>162</v>
      </c>
      <c r="AB143" s="16" t="s">
        <v>112</v>
      </c>
      <c r="AC143" s="15"/>
      <c r="AD143" s="15"/>
      <c r="AE143" s="15"/>
      <c r="AF143" s="15"/>
      <c r="AG143" s="16" t="s">
        <v>138</v>
      </c>
      <c r="AH143" s="15"/>
      <c r="AI143" s="15"/>
      <c r="AJ143" s="16" t="s">
        <v>138</v>
      </c>
      <c r="AK143" s="15"/>
      <c r="AL143" s="16" t="s">
        <v>388</v>
      </c>
      <c r="AM143" s="15"/>
      <c r="AN143" s="15"/>
      <c r="AO143" s="15"/>
      <c r="AP143" s="16" t="s">
        <v>430</v>
      </c>
      <c r="AQ143" s="16" t="s">
        <v>431</v>
      </c>
      <c r="AR143" s="15"/>
      <c r="AS143" s="9"/>
    </row>
    <row r="144" spans="1:45" x14ac:dyDescent="0.2">
      <c r="A144" s="23"/>
      <c r="B144" s="23"/>
      <c r="C144" s="20" t="s">
        <v>389</v>
      </c>
      <c r="D144" s="13">
        <v>0.33793971254619998</v>
      </c>
      <c r="E144" s="13">
        <v>0.31505236024920003</v>
      </c>
      <c r="F144" s="13">
        <v>0.34880429821449999</v>
      </c>
      <c r="G144" s="13">
        <v>0.36150371756810001</v>
      </c>
      <c r="H144" s="13">
        <v>0.32538509456409997</v>
      </c>
      <c r="I144" s="13">
        <v>0.2035067468058</v>
      </c>
      <c r="J144" s="13">
        <v>0.29197292179169998</v>
      </c>
      <c r="K144" s="13">
        <v>0.40921627414400003</v>
      </c>
      <c r="L144" s="13">
        <v>0.40804568948289999</v>
      </c>
      <c r="M144" s="13">
        <v>0.34688357204659998</v>
      </c>
      <c r="N144" s="13">
        <v>0.37644918665310001</v>
      </c>
      <c r="O144" s="13">
        <v>0.293753965502</v>
      </c>
      <c r="P144" s="13">
        <v>0.50019937893290001</v>
      </c>
      <c r="Q144" s="13">
        <v>0.44510526420230001</v>
      </c>
      <c r="R144" s="13">
        <v>0.38522690541839999</v>
      </c>
      <c r="S144" s="13">
        <v>0.29654888886640002</v>
      </c>
      <c r="T144" s="13">
        <v>8.0631876670940003E-2</v>
      </c>
      <c r="U144" s="13">
        <v>0.17226551172140001</v>
      </c>
      <c r="V144" s="13">
        <v>7.2746754680930004E-2</v>
      </c>
      <c r="W144" s="13">
        <v>0.49572005518529999</v>
      </c>
      <c r="X144" s="13">
        <v>0.43120270095739999</v>
      </c>
      <c r="Y144" s="13">
        <v>0.30049321509069998</v>
      </c>
      <c r="Z144" s="13">
        <v>0.1111568829106</v>
      </c>
      <c r="AA144" s="13">
        <v>6.7175239572349998E-2</v>
      </c>
      <c r="AB144" s="13">
        <v>0.2198506852978</v>
      </c>
      <c r="AC144" s="13">
        <v>0.39623828888700002</v>
      </c>
      <c r="AD144" s="13">
        <v>0.36819902031180002</v>
      </c>
      <c r="AE144" s="13">
        <v>0.41462021663889997</v>
      </c>
      <c r="AF144" s="13">
        <v>0.33448902969810002</v>
      </c>
      <c r="AG144" s="13">
        <v>0.35370766426470002</v>
      </c>
      <c r="AH144" s="13">
        <v>0.44060097928339997</v>
      </c>
      <c r="AI144" s="13">
        <v>0.18606681167719999</v>
      </c>
      <c r="AJ144" s="13">
        <v>8.4694997951560005E-2</v>
      </c>
      <c r="AK144" s="13">
        <v>0</v>
      </c>
      <c r="AL144" s="13">
        <v>0.23682720501150001</v>
      </c>
      <c r="AM144" s="13">
        <v>0.43665372423729998</v>
      </c>
      <c r="AN144" s="13">
        <v>0.38644248386800001</v>
      </c>
      <c r="AO144" s="13">
        <v>0.38116073256679989</v>
      </c>
      <c r="AP144" s="13">
        <v>0.31250220386599997</v>
      </c>
      <c r="AQ144" s="13">
        <v>0.29234259718439998</v>
      </c>
      <c r="AR144" s="13">
        <v>0.49344447118680002</v>
      </c>
      <c r="AS144" s="9"/>
    </row>
    <row r="145" spans="1:45" x14ac:dyDescent="0.2">
      <c r="A145" s="21"/>
      <c r="B145" s="21"/>
      <c r="C145" s="21"/>
      <c r="D145" s="14">
        <v>793</v>
      </c>
      <c r="E145" s="14">
        <v>182</v>
      </c>
      <c r="F145" s="14">
        <v>201</v>
      </c>
      <c r="G145" s="14">
        <v>211</v>
      </c>
      <c r="H145" s="14">
        <v>199</v>
      </c>
      <c r="I145" s="14">
        <v>55</v>
      </c>
      <c r="J145" s="14">
        <v>103</v>
      </c>
      <c r="K145" s="14">
        <v>133</v>
      </c>
      <c r="L145" s="14">
        <v>211</v>
      </c>
      <c r="M145" s="14">
        <v>245</v>
      </c>
      <c r="N145" s="14">
        <v>501</v>
      </c>
      <c r="O145" s="14">
        <v>255</v>
      </c>
      <c r="P145" s="14">
        <v>321</v>
      </c>
      <c r="Q145" s="14">
        <v>101</v>
      </c>
      <c r="R145" s="14">
        <v>128</v>
      </c>
      <c r="S145" s="14">
        <v>107</v>
      </c>
      <c r="T145" s="14">
        <v>23</v>
      </c>
      <c r="U145" s="14">
        <v>17</v>
      </c>
      <c r="V145" s="14">
        <v>16</v>
      </c>
      <c r="W145" s="14">
        <v>287</v>
      </c>
      <c r="X145" s="14">
        <v>323</v>
      </c>
      <c r="Y145" s="14">
        <v>105</v>
      </c>
      <c r="Z145" s="14">
        <v>40</v>
      </c>
      <c r="AA145" s="14">
        <v>8</v>
      </c>
      <c r="AB145" s="14">
        <v>6</v>
      </c>
      <c r="AC145" s="14">
        <v>383</v>
      </c>
      <c r="AD145" s="14">
        <v>100</v>
      </c>
      <c r="AE145" s="14">
        <v>22</v>
      </c>
      <c r="AF145" s="14">
        <v>36</v>
      </c>
      <c r="AG145" s="14">
        <v>72</v>
      </c>
      <c r="AH145" s="14">
        <v>24</v>
      </c>
      <c r="AI145" s="14">
        <v>1</v>
      </c>
      <c r="AJ145" s="14">
        <v>2</v>
      </c>
      <c r="AK145" s="14">
        <v>0</v>
      </c>
      <c r="AL145" s="14">
        <v>145</v>
      </c>
      <c r="AM145" s="14">
        <v>3</v>
      </c>
      <c r="AN145" s="14">
        <v>53</v>
      </c>
      <c r="AO145" s="14">
        <v>200</v>
      </c>
      <c r="AP145" s="14">
        <v>291</v>
      </c>
      <c r="AQ145" s="14">
        <v>171</v>
      </c>
      <c r="AR145" s="14">
        <v>51</v>
      </c>
      <c r="AS145" s="9"/>
    </row>
    <row r="146" spans="1:45" x14ac:dyDescent="0.2">
      <c r="A146" s="21"/>
      <c r="B146" s="21"/>
      <c r="C146" s="21"/>
      <c r="D146" s="15" t="s">
        <v>111</v>
      </c>
      <c r="E146" s="15"/>
      <c r="F146" s="15"/>
      <c r="G146" s="15"/>
      <c r="H146" s="15"/>
      <c r="I146" s="15"/>
      <c r="J146" s="15"/>
      <c r="K146" s="16" t="s">
        <v>113</v>
      </c>
      <c r="L146" s="16" t="s">
        <v>130</v>
      </c>
      <c r="M146" s="16" t="s">
        <v>112</v>
      </c>
      <c r="N146" s="16" t="s">
        <v>114</v>
      </c>
      <c r="O146" s="15"/>
      <c r="P146" s="16" t="s">
        <v>116</v>
      </c>
      <c r="Q146" s="16" t="s">
        <v>237</v>
      </c>
      <c r="R146" s="16" t="s">
        <v>117</v>
      </c>
      <c r="S146" s="16" t="s">
        <v>239</v>
      </c>
      <c r="T146" s="15"/>
      <c r="U146" s="15"/>
      <c r="V146" s="15"/>
      <c r="W146" s="16" t="s">
        <v>184</v>
      </c>
      <c r="X146" s="16" t="s">
        <v>240</v>
      </c>
      <c r="Y146" s="16" t="s">
        <v>185</v>
      </c>
      <c r="Z146" s="15"/>
      <c r="AA146" s="15"/>
      <c r="AB146" s="15"/>
      <c r="AC146" s="16" t="s">
        <v>121</v>
      </c>
      <c r="AD146" s="16" t="s">
        <v>122</v>
      </c>
      <c r="AE146" s="15"/>
      <c r="AF146" s="15"/>
      <c r="AG146" s="15"/>
      <c r="AH146" s="15"/>
      <c r="AI146" s="15"/>
      <c r="AJ146" s="15"/>
      <c r="AK146" s="15"/>
      <c r="AL146" s="15"/>
      <c r="AM146" s="15"/>
      <c r="AN146" s="15"/>
      <c r="AO146" s="15"/>
      <c r="AP146" s="15"/>
      <c r="AQ146" s="15"/>
      <c r="AR146" s="16" t="s">
        <v>123</v>
      </c>
      <c r="AS146" s="9"/>
    </row>
    <row r="147" spans="1:45" x14ac:dyDescent="0.2">
      <c r="A147" s="23"/>
      <c r="B147" s="23"/>
      <c r="C147" s="20" t="s">
        <v>391</v>
      </c>
      <c r="D147" s="13">
        <v>0.1173870006811</v>
      </c>
      <c r="E147" s="13">
        <v>0.1765685866294</v>
      </c>
      <c r="F147" s="13">
        <v>9.0844212158409987E-2</v>
      </c>
      <c r="G147" s="13">
        <v>0.1354726775583</v>
      </c>
      <c r="H147" s="13">
        <v>7.2274949070109992E-2</v>
      </c>
      <c r="I147" s="13">
        <v>0.1538074627546</v>
      </c>
      <c r="J147" s="13">
        <v>0.1386723637907</v>
      </c>
      <c r="K147" s="13">
        <v>8.2459749280099998E-2</v>
      </c>
      <c r="L147" s="13">
        <v>9.4211962078020003E-2</v>
      </c>
      <c r="M147" s="13">
        <v>0.1220905070306</v>
      </c>
      <c r="N147" s="13">
        <v>0.1482758180123</v>
      </c>
      <c r="O147" s="13">
        <v>8.5564325789150006E-2</v>
      </c>
      <c r="P147" s="13">
        <v>0.18097998229359999</v>
      </c>
      <c r="Q147" s="13">
        <v>0.10249389618180001</v>
      </c>
      <c r="R147" s="13">
        <v>0.21198983425539999</v>
      </c>
      <c r="S147" s="13">
        <v>0.13794057925979999</v>
      </c>
      <c r="T147" s="13">
        <v>0</v>
      </c>
      <c r="U147" s="13">
        <v>1.795224737619E-2</v>
      </c>
      <c r="V147" s="13">
        <v>1.365252717446E-2</v>
      </c>
      <c r="W147" s="13">
        <v>0.21225242767890001</v>
      </c>
      <c r="X147" s="13">
        <v>0.15585140512930001</v>
      </c>
      <c r="Y147" s="13">
        <v>4.5449307895420003E-2</v>
      </c>
      <c r="Z147" s="13">
        <v>2.8224074957170001E-2</v>
      </c>
      <c r="AA147" s="13">
        <v>1.3028873316139999E-2</v>
      </c>
      <c r="AB147" s="13">
        <v>0.20589175372189999</v>
      </c>
      <c r="AC147" s="13">
        <v>0.126166804159</v>
      </c>
      <c r="AD147" s="13">
        <v>0.2219544237967</v>
      </c>
      <c r="AE147" s="13">
        <v>8.9526760893210003E-2</v>
      </c>
      <c r="AF147" s="13">
        <v>0.2134194142328</v>
      </c>
      <c r="AG147" s="13">
        <v>9.3034966644150008E-2</v>
      </c>
      <c r="AH147" s="13">
        <v>0.1193774906417</v>
      </c>
      <c r="AI147" s="13">
        <v>0</v>
      </c>
      <c r="AJ147" s="13">
        <v>0.1689446226688</v>
      </c>
      <c r="AK147" s="13">
        <v>0</v>
      </c>
      <c r="AL147" s="13">
        <v>5.8751492567500001E-2</v>
      </c>
      <c r="AM147" s="13">
        <v>0.25977228177959999</v>
      </c>
      <c r="AN147" s="13">
        <v>0.2070410457944</v>
      </c>
      <c r="AO147" s="13">
        <v>0.1675722420479</v>
      </c>
      <c r="AP147" s="13">
        <v>9.9323514388930001E-2</v>
      </c>
      <c r="AQ147" s="13">
        <v>6.9485727974509998E-2</v>
      </c>
      <c r="AR147" s="13">
        <v>0.11417230224200001</v>
      </c>
      <c r="AS147" s="9"/>
    </row>
    <row r="148" spans="1:45" x14ac:dyDescent="0.2">
      <c r="A148" s="21"/>
      <c r="B148" s="21"/>
      <c r="C148" s="21"/>
      <c r="D148" s="14">
        <v>248</v>
      </c>
      <c r="E148" s="14">
        <v>79</v>
      </c>
      <c r="F148" s="14">
        <v>50</v>
      </c>
      <c r="G148" s="14">
        <v>79</v>
      </c>
      <c r="H148" s="14">
        <v>40</v>
      </c>
      <c r="I148" s="14">
        <v>35</v>
      </c>
      <c r="J148" s="14">
        <v>52</v>
      </c>
      <c r="K148" s="14">
        <v>26</v>
      </c>
      <c r="L148" s="14">
        <v>52</v>
      </c>
      <c r="M148" s="14">
        <v>71</v>
      </c>
      <c r="N148" s="14">
        <v>175</v>
      </c>
      <c r="O148" s="14">
        <v>62</v>
      </c>
      <c r="P148" s="14">
        <v>109</v>
      </c>
      <c r="Q148" s="14">
        <v>22</v>
      </c>
      <c r="R148" s="14">
        <v>47</v>
      </c>
      <c r="S148" s="14">
        <v>48</v>
      </c>
      <c r="T148" s="14">
        <v>0</v>
      </c>
      <c r="U148" s="14">
        <v>2</v>
      </c>
      <c r="V148" s="14">
        <v>2</v>
      </c>
      <c r="W148" s="14">
        <v>123</v>
      </c>
      <c r="X148" s="14">
        <v>80</v>
      </c>
      <c r="Y148" s="14">
        <v>21</v>
      </c>
      <c r="Z148" s="14">
        <v>10</v>
      </c>
      <c r="AA148" s="14">
        <v>2</v>
      </c>
      <c r="AB148" s="14">
        <v>5</v>
      </c>
      <c r="AC148" s="14">
        <v>126</v>
      </c>
      <c r="AD148" s="14">
        <v>42</v>
      </c>
      <c r="AE148" s="14">
        <v>5</v>
      </c>
      <c r="AF148" s="14">
        <v>16</v>
      </c>
      <c r="AG148" s="14">
        <v>11</v>
      </c>
      <c r="AH148" s="14">
        <v>6</v>
      </c>
      <c r="AI148" s="14">
        <v>0</v>
      </c>
      <c r="AJ148" s="14">
        <v>3</v>
      </c>
      <c r="AK148" s="14">
        <v>0</v>
      </c>
      <c r="AL148" s="14">
        <v>35</v>
      </c>
      <c r="AM148" s="14">
        <v>1</v>
      </c>
      <c r="AN148" s="14">
        <v>31</v>
      </c>
      <c r="AO148" s="14">
        <v>69</v>
      </c>
      <c r="AP148" s="14">
        <v>93</v>
      </c>
      <c r="AQ148" s="14">
        <v>38</v>
      </c>
      <c r="AR148" s="14">
        <v>8</v>
      </c>
      <c r="AS148" s="9"/>
    </row>
    <row r="149" spans="1:45" x14ac:dyDescent="0.2">
      <c r="A149" s="21"/>
      <c r="B149" s="21"/>
      <c r="C149" s="21"/>
      <c r="D149" s="15" t="s">
        <v>111</v>
      </c>
      <c r="E149" s="16" t="s">
        <v>432</v>
      </c>
      <c r="F149" s="15"/>
      <c r="G149" s="16" t="s">
        <v>157</v>
      </c>
      <c r="H149" s="15"/>
      <c r="I149" s="15"/>
      <c r="J149" s="15"/>
      <c r="K149" s="15"/>
      <c r="L149" s="15"/>
      <c r="M149" s="15"/>
      <c r="N149" s="16" t="s">
        <v>114</v>
      </c>
      <c r="O149" s="15"/>
      <c r="P149" s="16" t="s">
        <v>117</v>
      </c>
      <c r="Q149" s="16" t="s">
        <v>144</v>
      </c>
      <c r="R149" s="16" t="s">
        <v>156</v>
      </c>
      <c r="S149" s="16" t="s">
        <v>433</v>
      </c>
      <c r="T149" s="15"/>
      <c r="U149" s="15"/>
      <c r="V149" s="15"/>
      <c r="W149" s="16" t="s">
        <v>184</v>
      </c>
      <c r="X149" s="16" t="s">
        <v>184</v>
      </c>
      <c r="Y149" s="15"/>
      <c r="Z149" s="15"/>
      <c r="AA149" s="15"/>
      <c r="AB149" s="16" t="s">
        <v>125</v>
      </c>
      <c r="AC149" s="16" t="s">
        <v>122</v>
      </c>
      <c r="AD149" s="16" t="s">
        <v>121</v>
      </c>
      <c r="AE149" s="15"/>
      <c r="AF149" s="16" t="s">
        <v>122</v>
      </c>
      <c r="AG149" s="15"/>
      <c r="AH149" s="15"/>
      <c r="AI149" s="15"/>
      <c r="AJ149" s="15"/>
      <c r="AK149" s="15"/>
      <c r="AL149" s="15"/>
      <c r="AM149" s="15"/>
      <c r="AN149" s="16" t="s">
        <v>170</v>
      </c>
      <c r="AO149" s="16" t="s">
        <v>123</v>
      </c>
      <c r="AP149" s="15"/>
      <c r="AQ149" s="15"/>
      <c r="AR149" s="15"/>
      <c r="AS149" s="9"/>
    </row>
    <row r="150" spans="1:45" x14ac:dyDescent="0.2">
      <c r="A150" s="23"/>
      <c r="B150" s="23"/>
      <c r="C150" s="20" t="s">
        <v>392</v>
      </c>
      <c r="D150" s="13">
        <v>2.650003196744E-2</v>
      </c>
      <c r="E150" s="13">
        <v>1.870756959349E-2</v>
      </c>
      <c r="F150" s="13">
        <v>2.2769153333529999E-2</v>
      </c>
      <c r="G150" s="13">
        <v>2.7444569187000001E-2</v>
      </c>
      <c r="H150" s="13">
        <v>3.6123214100270001E-2</v>
      </c>
      <c r="I150" s="13">
        <v>2.1280645658610001E-2</v>
      </c>
      <c r="J150" s="13">
        <v>4.698032391273E-2</v>
      </c>
      <c r="K150" s="13">
        <v>3.9426366046619997E-2</v>
      </c>
      <c r="L150" s="13">
        <v>9.0213315341050003E-3</v>
      </c>
      <c r="M150" s="13">
        <v>2.2045358708729999E-2</v>
      </c>
      <c r="N150" s="13">
        <v>3.7111432412589997E-2</v>
      </c>
      <c r="O150" s="13">
        <v>1.5902556205040001E-2</v>
      </c>
      <c r="P150" s="13">
        <v>2.053242817522E-2</v>
      </c>
      <c r="Q150" s="13">
        <v>6.8549254966619996E-2</v>
      </c>
      <c r="R150" s="13">
        <v>2.458977105866E-2</v>
      </c>
      <c r="S150" s="13">
        <v>4.5315552504550001E-2</v>
      </c>
      <c r="T150" s="13">
        <v>0</v>
      </c>
      <c r="U150" s="13">
        <v>0</v>
      </c>
      <c r="V150" s="13">
        <v>0</v>
      </c>
      <c r="W150" s="13">
        <v>8.0869643766760008E-2</v>
      </c>
      <c r="X150" s="13">
        <v>1.7393636116589999E-2</v>
      </c>
      <c r="Y150" s="13">
        <v>3.1208730682E-3</v>
      </c>
      <c r="Z150" s="13">
        <v>3.8748030614859999E-3</v>
      </c>
      <c r="AA150" s="13">
        <v>0</v>
      </c>
      <c r="AB150" s="13">
        <v>6.3762111848010006E-2</v>
      </c>
      <c r="AC150" s="13">
        <v>3.102419552124E-2</v>
      </c>
      <c r="AD150" s="13">
        <v>6.1317310561189997E-2</v>
      </c>
      <c r="AE150" s="13">
        <v>1.042746513287E-2</v>
      </c>
      <c r="AF150" s="13">
        <v>2.8969504786960001E-2</v>
      </c>
      <c r="AG150" s="13">
        <v>0</v>
      </c>
      <c r="AH150" s="13">
        <v>0</v>
      </c>
      <c r="AI150" s="13">
        <v>0.1909121187883</v>
      </c>
      <c r="AJ150" s="13">
        <v>0</v>
      </c>
      <c r="AK150" s="13">
        <v>0</v>
      </c>
      <c r="AL150" s="13">
        <v>1.4985666800210001E-2</v>
      </c>
      <c r="AM150" s="13">
        <v>0</v>
      </c>
      <c r="AN150" s="13">
        <v>4.4569749016779993E-2</v>
      </c>
      <c r="AO150" s="13">
        <v>4.457578531077E-2</v>
      </c>
      <c r="AP150" s="13">
        <v>1.8933611264459999E-2</v>
      </c>
      <c r="AQ150" s="13">
        <v>2.398514322136E-2</v>
      </c>
      <c r="AR150" s="13">
        <v>0</v>
      </c>
      <c r="AS150" s="9"/>
    </row>
    <row r="151" spans="1:45" x14ac:dyDescent="0.2">
      <c r="A151" s="21"/>
      <c r="B151" s="21"/>
      <c r="C151" s="21"/>
      <c r="D151" s="14">
        <v>61</v>
      </c>
      <c r="E151" s="14">
        <v>9</v>
      </c>
      <c r="F151" s="14">
        <v>11</v>
      </c>
      <c r="G151" s="14">
        <v>20</v>
      </c>
      <c r="H151" s="14">
        <v>21</v>
      </c>
      <c r="I151" s="14">
        <v>7</v>
      </c>
      <c r="J151" s="14">
        <v>21</v>
      </c>
      <c r="K151" s="14">
        <v>11</v>
      </c>
      <c r="L151" s="14">
        <v>6</v>
      </c>
      <c r="M151" s="14">
        <v>14</v>
      </c>
      <c r="N151" s="14">
        <v>48</v>
      </c>
      <c r="O151" s="14">
        <v>11</v>
      </c>
      <c r="P151" s="14">
        <v>12</v>
      </c>
      <c r="Q151" s="14">
        <v>14</v>
      </c>
      <c r="R151" s="14">
        <v>8</v>
      </c>
      <c r="S151" s="14">
        <v>17</v>
      </c>
      <c r="T151" s="14">
        <v>0</v>
      </c>
      <c r="U151" s="14">
        <v>0</v>
      </c>
      <c r="V151" s="14">
        <v>0</v>
      </c>
      <c r="W151" s="14">
        <v>48</v>
      </c>
      <c r="X151" s="14">
        <v>8</v>
      </c>
      <c r="Y151" s="14">
        <v>1</v>
      </c>
      <c r="Z151" s="14">
        <v>2</v>
      </c>
      <c r="AA151" s="14">
        <v>0</v>
      </c>
      <c r="AB151" s="14">
        <v>2</v>
      </c>
      <c r="AC151" s="14">
        <v>26</v>
      </c>
      <c r="AD151" s="14">
        <v>16</v>
      </c>
      <c r="AE151" s="14">
        <v>1</v>
      </c>
      <c r="AF151" s="14">
        <v>2</v>
      </c>
      <c r="AG151" s="14">
        <v>0</v>
      </c>
      <c r="AH151" s="14">
        <v>0</v>
      </c>
      <c r="AI151" s="14">
        <v>8</v>
      </c>
      <c r="AJ151" s="14">
        <v>0</v>
      </c>
      <c r="AK151" s="14">
        <v>0</v>
      </c>
      <c r="AL151" s="14">
        <v>8</v>
      </c>
      <c r="AM151" s="14">
        <v>0</v>
      </c>
      <c r="AN151" s="14">
        <v>7</v>
      </c>
      <c r="AO151" s="14">
        <v>24</v>
      </c>
      <c r="AP151" s="14">
        <v>18</v>
      </c>
      <c r="AQ151" s="14">
        <v>12</v>
      </c>
      <c r="AR151" s="14">
        <v>0</v>
      </c>
      <c r="AS151" s="9"/>
    </row>
    <row r="152" spans="1:45" x14ac:dyDescent="0.2">
      <c r="A152" s="21"/>
      <c r="B152" s="21"/>
      <c r="C152" s="21"/>
      <c r="D152" s="15" t="s">
        <v>111</v>
      </c>
      <c r="E152" s="15"/>
      <c r="F152" s="15"/>
      <c r="G152" s="15"/>
      <c r="H152" s="15"/>
      <c r="I152" s="15"/>
      <c r="J152" s="16" t="s">
        <v>157</v>
      </c>
      <c r="K152" s="15"/>
      <c r="L152" s="15"/>
      <c r="M152" s="15"/>
      <c r="N152" s="16" t="s">
        <v>138</v>
      </c>
      <c r="O152" s="15"/>
      <c r="P152" s="15"/>
      <c r="Q152" s="16" t="s">
        <v>280</v>
      </c>
      <c r="R152" s="15"/>
      <c r="S152" s="15"/>
      <c r="T152" s="15"/>
      <c r="U152" s="15"/>
      <c r="V152" s="15"/>
      <c r="W152" s="16" t="s">
        <v>422</v>
      </c>
      <c r="X152" s="15"/>
      <c r="Y152" s="15"/>
      <c r="Z152" s="15"/>
      <c r="AA152" s="15"/>
      <c r="AB152" s="16" t="s">
        <v>426</v>
      </c>
      <c r="AC152" s="15"/>
      <c r="AD152" s="16" t="s">
        <v>122</v>
      </c>
      <c r="AE152" s="15"/>
      <c r="AF152" s="15"/>
      <c r="AG152" s="15"/>
      <c r="AH152" s="15"/>
      <c r="AI152" s="16" t="s">
        <v>434</v>
      </c>
      <c r="AJ152" s="15"/>
      <c r="AK152" s="15"/>
      <c r="AL152" s="15"/>
      <c r="AM152" s="15"/>
      <c r="AN152" s="15"/>
      <c r="AO152" s="15"/>
      <c r="AP152" s="15"/>
      <c r="AQ152" s="15"/>
      <c r="AR152" s="15"/>
      <c r="AS152" s="9"/>
    </row>
    <row r="153" spans="1:45" x14ac:dyDescent="0.2">
      <c r="A153" s="23"/>
      <c r="B153" s="23"/>
      <c r="C153" s="20" t="s">
        <v>50</v>
      </c>
      <c r="D153" s="13">
        <v>1</v>
      </c>
      <c r="E153" s="13">
        <v>1</v>
      </c>
      <c r="F153" s="13">
        <v>1</v>
      </c>
      <c r="G153" s="13">
        <v>1</v>
      </c>
      <c r="H153" s="13">
        <v>1</v>
      </c>
      <c r="I153" s="13">
        <v>1</v>
      </c>
      <c r="J153" s="13">
        <v>1</v>
      </c>
      <c r="K153" s="13">
        <v>1</v>
      </c>
      <c r="L153" s="13">
        <v>1</v>
      </c>
      <c r="M153" s="13">
        <v>1</v>
      </c>
      <c r="N153" s="13">
        <v>1</v>
      </c>
      <c r="O153" s="13">
        <v>1</v>
      </c>
      <c r="P153" s="13">
        <v>1</v>
      </c>
      <c r="Q153" s="13">
        <v>1</v>
      </c>
      <c r="R153" s="13">
        <v>1</v>
      </c>
      <c r="S153" s="13">
        <v>1</v>
      </c>
      <c r="T153" s="13">
        <v>1</v>
      </c>
      <c r="U153" s="13">
        <v>1</v>
      </c>
      <c r="V153" s="13">
        <v>1</v>
      </c>
      <c r="W153" s="13">
        <v>1</v>
      </c>
      <c r="X153" s="13">
        <v>1</v>
      </c>
      <c r="Y153" s="13">
        <v>1</v>
      </c>
      <c r="Z153" s="13">
        <v>1</v>
      </c>
      <c r="AA153" s="13">
        <v>1</v>
      </c>
      <c r="AB153" s="13">
        <v>1</v>
      </c>
      <c r="AC153" s="13">
        <v>1</v>
      </c>
      <c r="AD153" s="13">
        <v>1</v>
      </c>
      <c r="AE153" s="13">
        <v>1</v>
      </c>
      <c r="AF153" s="13">
        <v>1</v>
      </c>
      <c r="AG153" s="13">
        <v>1</v>
      </c>
      <c r="AH153" s="13">
        <v>1</v>
      </c>
      <c r="AI153" s="13">
        <v>1</v>
      </c>
      <c r="AJ153" s="13">
        <v>1</v>
      </c>
      <c r="AK153" s="13">
        <v>1</v>
      </c>
      <c r="AL153" s="13">
        <v>1</v>
      </c>
      <c r="AM153" s="13">
        <v>1</v>
      </c>
      <c r="AN153" s="13">
        <v>1</v>
      </c>
      <c r="AO153" s="13">
        <v>1</v>
      </c>
      <c r="AP153" s="13">
        <v>1</v>
      </c>
      <c r="AQ153" s="13">
        <v>1</v>
      </c>
      <c r="AR153" s="13">
        <v>1</v>
      </c>
      <c r="AS153" s="9"/>
    </row>
    <row r="154" spans="1:45" x14ac:dyDescent="0.2">
      <c r="A154" s="21"/>
      <c r="B154" s="21"/>
      <c r="C154" s="21"/>
      <c r="D154" s="14">
        <v>2267</v>
      </c>
      <c r="E154" s="14">
        <v>551</v>
      </c>
      <c r="F154" s="14">
        <v>556</v>
      </c>
      <c r="G154" s="14">
        <v>570</v>
      </c>
      <c r="H154" s="14">
        <v>590</v>
      </c>
      <c r="I154" s="14">
        <v>263</v>
      </c>
      <c r="J154" s="14">
        <v>360</v>
      </c>
      <c r="K154" s="14">
        <v>334</v>
      </c>
      <c r="L154" s="14">
        <v>532</v>
      </c>
      <c r="M154" s="14">
        <v>653</v>
      </c>
      <c r="N154" s="14">
        <v>1311</v>
      </c>
      <c r="O154" s="14">
        <v>856</v>
      </c>
      <c r="P154" s="14">
        <v>604</v>
      </c>
      <c r="Q154" s="14">
        <v>224</v>
      </c>
      <c r="R154" s="14">
        <v>291</v>
      </c>
      <c r="S154" s="14">
        <v>338</v>
      </c>
      <c r="T154" s="14">
        <v>236</v>
      </c>
      <c r="U154" s="14">
        <v>104</v>
      </c>
      <c r="V154" s="14">
        <v>268</v>
      </c>
      <c r="W154" s="14">
        <v>568</v>
      </c>
      <c r="X154" s="14">
        <v>661</v>
      </c>
      <c r="Y154" s="14">
        <v>373</v>
      </c>
      <c r="Z154" s="14">
        <v>403</v>
      </c>
      <c r="AA154" s="14">
        <v>167</v>
      </c>
      <c r="AB154" s="14">
        <v>23</v>
      </c>
      <c r="AC154" s="14">
        <v>927</v>
      </c>
      <c r="AD154" s="14">
        <v>241</v>
      </c>
      <c r="AE154" s="14">
        <v>50</v>
      </c>
      <c r="AF154" s="14">
        <v>101</v>
      </c>
      <c r="AG154" s="14">
        <v>194</v>
      </c>
      <c r="AH154" s="14">
        <v>56</v>
      </c>
      <c r="AI154" s="14">
        <v>24</v>
      </c>
      <c r="AJ154" s="14">
        <v>28</v>
      </c>
      <c r="AK154" s="14">
        <v>6</v>
      </c>
      <c r="AL154" s="14">
        <v>620</v>
      </c>
      <c r="AM154" s="14">
        <v>6</v>
      </c>
      <c r="AN154" s="14">
        <v>147</v>
      </c>
      <c r="AO154" s="14">
        <v>507</v>
      </c>
      <c r="AP154" s="14">
        <v>888</v>
      </c>
      <c r="AQ154" s="14">
        <v>552</v>
      </c>
      <c r="AR154" s="14">
        <v>94</v>
      </c>
      <c r="AS154" s="9"/>
    </row>
    <row r="155" spans="1:45" x14ac:dyDescent="0.2">
      <c r="A155" s="21"/>
      <c r="B155" s="21"/>
      <c r="C155" s="21"/>
      <c r="D155" s="15" t="s">
        <v>111</v>
      </c>
      <c r="E155" s="15" t="s">
        <v>111</v>
      </c>
      <c r="F155" s="15" t="s">
        <v>111</v>
      </c>
      <c r="G155" s="15" t="s">
        <v>111</v>
      </c>
      <c r="H155" s="15" t="s">
        <v>111</v>
      </c>
      <c r="I155" s="15" t="s">
        <v>111</v>
      </c>
      <c r="J155" s="15" t="s">
        <v>111</v>
      </c>
      <c r="K155" s="15" t="s">
        <v>111</v>
      </c>
      <c r="L155" s="15" t="s">
        <v>111</v>
      </c>
      <c r="M155" s="15" t="s">
        <v>111</v>
      </c>
      <c r="N155" s="15" t="s">
        <v>111</v>
      </c>
      <c r="O155" s="15" t="s">
        <v>111</v>
      </c>
      <c r="P155" s="15" t="s">
        <v>111</v>
      </c>
      <c r="Q155" s="15" t="s">
        <v>111</v>
      </c>
      <c r="R155" s="15" t="s">
        <v>111</v>
      </c>
      <c r="S155" s="15" t="s">
        <v>111</v>
      </c>
      <c r="T155" s="15" t="s">
        <v>111</v>
      </c>
      <c r="U155" s="15" t="s">
        <v>111</v>
      </c>
      <c r="V155" s="15" t="s">
        <v>111</v>
      </c>
      <c r="W155" s="15" t="s">
        <v>111</v>
      </c>
      <c r="X155" s="15" t="s">
        <v>111</v>
      </c>
      <c r="Y155" s="15" t="s">
        <v>111</v>
      </c>
      <c r="Z155" s="15" t="s">
        <v>111</v>
      </c>
      <c r="AA155" s="15" t="s">
        <v>111</v>
      </c>
      <c r="AB155" s="15" t="s">
        <v>111</v>
      </c>
      <c r="AC155" s="15" t="s">
        <v>111</v>
      </c>
      <c r="AD155" s="15" t="s">
        <v>111</v>
      </c>
      <c r="AE155" s="15" t="s">
        <v>111</v>
      </c>
      <c r="AF155" s="15" t="s">
        <v>111</v>
      </c>
      <c r="AG155" s="15" t="s">
        <v>111</v>
      </c>
      <c r="AH155" s="15" t="s">
        <v>111</v>
      </c>
      <c r="AI155" s="15" t="s">
        <v>111</v>
      </c>
      <c r="AJ155" s="15" t="s">
        <v>111</v>
      </c>
      <c r="AK155" s="15" t="s">
        <v>111</v>
      </c>
      <c r="AL155" s="15" t="s">
        <v>111</v>
      </c>
      <c r="AM155" s="15" t="s">
        <v>111</v>
      </c>
      <c r="AN155" s="15" t="s">
        <v>111</v>
      </c>
      <c r="AO155" s="15" t="s">
        <v>111</v>
      </c>
      <c r="AP155" s="15" t="s">
        <v>111</v>
      </c>
      <c r="AQ155" s="15" t="s">
        <v>111</v>
      </c>
      <c r="AR155" s="15" t="s">
        <v>111</v>
      </c>
      <c r="AS155" s="9"/>
    </row>
    <row r="156" spans="1:45" x14ac:dyDescent="0.2">
      <c r="A156" s="17" t="s">
        <v>435</v>
      </c>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row>
    <row r="157" spans="1:45" x14ac:dyDescent="0.2">
      <c r="A157" s="19" t="s">
        <v>134</v>
      </c>
    </row>
  </sheetData>
  <mergeCells count="71">
    <mergeCell ref="AO2:AQ2"/>
    <mergeCell ref="A2:D2"/>
    <mergeCell ref="A3:C5"/>
    <mergeCell ref="C6:C8"/>
    <mergeCell ref="C9:C11"/>
    <mergeCell ref="A6:A155"/>
    <mergeCell ref="AM3:AR3"/>
    <mergeCell ref="E3:H3"/>
    <mergeCell ref="I3:M3"/>
    <mergeCell ref="N3:O3"/>
    <mergeCell ref="P3:V3"/>
    <mergeCell ref="W3:AB3"/>
    <mergeCell ref="AC3:AL3"/>
    <mergeCell ref="C12:C14"/>
    <mergeCell ref="C15:C17"/>
    <mergeCell ref="C18:C20"/>
    <mergeCell ref="C21:C23"/>
    <mergeCell ref="C24:C26"/>
    <mergeCell ref="C27:C29"/>
    <mergeCell ref="C30:C32"/>
    <mergeCell ref="C33:C35"/>
    <mergeCell ref="C36:C38"/>
    <mergeCell ref="C39:C41"/>
    <mergeCell ref="C42:C44"/>
    <mergeCell ref="C45:C47"/>
    <mergeCell ref="C48:C50"/>
    <mergeCell ref="C51:C53"/>
    <mergeCell ref="C54:C56"/>
    <mergeCell ref="C57:C59"/>
    <mergeCell ref="C60:C62"/>
    <mergeCell ref="C63:C65"/>
    <mergeCell ref="C66:C68"/>
    <mergeCell ref="C69:C71"/>
    <mergeCell ref="C72:C74"/>
    <mergeCell ref="C75:C77"/>
    <mergeCell ref="C78:C80"/>
    <mergeCell ref="C81:C83"/>
    <mergeCell ref="C84:C86"/>
    <mergeCell ref="C87:C89"/>
    <mergeCell ref="C90:C92"/>
    <mergeCell ref="C93:C95"/>
    <mergeCell ref="C96:C98"/>
    <mergeCell ref="C99:C101"/>
    <mergeCell ref="C102:C104"/>
    <mergeCell ref="C105:C107"/>
    <mergeCell ref="C108:C110"/>
    <mergeCell ref="C111:C113"/>
    <mergeCell ref="C114:C116"/>
    <mergeCell ref="C141:C143"/>
    <mergeCell ref="C144:C146"/>
    <mergeCell ref="C117:C119"/>
    <mergeCell ref="C120:C122"/>
    <mergeCell ref="C123:C125"/>
    <mergeCell ref="C126:C128"/>
    <mergeCell ref="C129:C131"/>
    <mergeCell ref="C147:C149"/>
    <mergeCell ref="C150:C152"/>
    <mergeCell ref="C153:C155"/>
    <mergeCell ref="B6:B20"/>
    <mergeCell ref="B21:B35"/>
    <mergeCell ref="B36:B50"/>
    <mergeCell ref="B51:B65"/>
    <mergeCell ref="B66:B80"/>
    <mergeCell ref="B81:B95"/>
    <mergeCell ref="B96:B110"/>
    <mergeCell ref="B111:B125"/>
    <mergeCell ref="B126:B140"/>
    <mergeCell ref="B141:B155"/>
    <mergeCell ref="C132:C134"/>
    <mergeCell ref="C135:C137"/>
    <mergeCell ref="C138:C140"/>
  </mergeCells>
  <hyperlinks>
    <hyperlink ref="A1" location="'TOC'!A1:A1" display="Back to TOC" xr:uid="{00000000-0004-0000-12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6"/>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bestFit="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48</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109</v>
      </c>
      <c r="B6" s="20" t="s">
        <v>110</v>
      </c>
      <c r="C6" s="13">
        <v>0.43154185406669998</v>
      </c>
      <c r="D6" s="13">
        <v>0.48065988694930001</v>
      </c>
      <c r="E6" s="13">
        <v>0.39659667451609998</v>
      </c>
      <c r="F6" s="13">
        <v>0.43304995954550002</v>
      </c>
      <c r="G6" s="13">
        <v>0.41954206877790001</v>
      </c>
      <c r="H6" s="13">
        <v>0.3035759019091</v>
      </c>
      <c r="I6" s="13">
        <v>0.40767155818189998</v>
      </c>
      <c r="J6" s="13">
        <v>0.45414888257469999</v>
      </c>
      <c r="K6" s="13">
        <v>0.45981512501069999</v>
      </c>
      <c r="L6" s="13">
        <v>0.49723980963280001</v>
      </c>
      <c r="M6" s="13">
        <v>0.50321969947959999</v>
      </c>
      <c r="N6" s="13">
        <v>0.36236649492329998</v>
      </c>
      <c r="O6" s="13">
        <v>0.78001018517849996</v>
      </c>
      <c r="P6" s="13">
        <v>0.55228807979780004</v>
      </c>
      <c r="Q6" s="13">
        <v>0.62101239466110003</v>
      </c>
      <c r="R6" s="13">
        <v>0.27398221415419999</v>
      </c>
      <c r="S6" s="13">
        <v>2.6872665229610002E-2</v>
      </c>
      <c r="T6" s="13">
        <v>0.1000958911441</v>
      </c>
      <c r="U6" s="13">
        <v>2.925163136815E-2</v>
      </c>
      <c r="V6" s="13">
        <v>0.77301226485810004</v>
      </c>
      <c r="W6" s="13">
        <v>0.59004747468730001</v>
      </c>
      <c r="X6" s="13">
        <v>0.25554074201690002</v>
      </c>
      <c r="Y6" s="13">
        <v>5.7599892157990003E-2</v>
      </c>
      <c r="Z6" s="13">
        <v>2.6797757866239998E-2</v>
      </c>
      <c r="AA6" s="13">
        <v>0.18627540961639999</v>
      </c>
      <c r="AB6" s="13">
        <v>0.48678822880369998</v>
      </c>
      <c r="AC6" s="13">
        <v>0.54619606409280008</v>
      </c>
      <c r="AD6" s="13">
        <v>0.54072485968670003</v>
      </c>
      <c r="AE6" s="13">
        <v>0.56218275296230003</v>
      </c>
      <c r="AF6" s="13">
        <v>0.4653955400507</v>
      </c>
      <c r="AG6" s="13">
        <v>0.43159431721809999</v>
      </c>
      <c r="AH6" s="13">
        <v>0.29065279420689999</v>
      </c>
      <c r="AI6" s="13">
        <v>0.21136514754470001</v>
      </c>
      <c r="AJ6" s="13">
        <v>0.50646702473140004</v>
      </c>
      <c r="AK6" s="13">
        <v>0.28211203682660002</v>
      </c>
      <c r="AL6" s="13">
        <v>0.56334627576270002</v>
      </c>
      <c r="AM6" s="13">
        <v>0.44794877900609997</v>
      </c>
      <c r="AN6" s="13">
        <v>0.5238869885977</v>
      </c>
      <c r="AO6" s="13">
        <v>0.3945360565512</v>
      </c>
      <c r="AP6" s="13">
        <v>0.37935520979859999</v>
      </c>
      <c r="AQ6" s="13">
        <v>0.57961804433200004</v>
      </c>
      <c r="AR6" s="9"/>
    </row>
    <row r="7" spans="1:44" x14ac:dyDescent="0.2">
      <c r="A7" s="21"/>
      <c r="B7" s="21"/>
      <c r="C7" s="14">
        <v>971</v>
      </c>
      <c r="D7" s="14">
        <v>257</v>
      </c>
      <c r="E7" s="14">
        <v>235</v>
      </c>
      <c r="F7" s="14">
        <v>245</v>
      </c>
      <c r="G7" s="14">
        <v>234</v>
      </c>
      <c r="H7" s="14">
        <v>72</v>
      </c>
      <c r="I7" s="14">
        <v>148</v>
      </c>
      <c r="J7" s="14">
        <v>148</v>
      </c>
      <c r="K7" s="14">
        <v>231</v>
      </c>
      <c r="L7" s="14">
        <v>321</v>
      </c>
      <c r="M7" s="14">
        <v>638</v>
      </c>
      <c r="N7" s="14">
        <v>296</v>
      </c>
      <c r="O7" s="14">
        <v>464</v>
      </c>
      <c r="P7" s="14">
        <v>130</v>
      </c>
      <c r="Q7" s="14">
        <v>178</v>
      </c>
      <c r="R7" s="14">
        <v>105</v>
      </c>
      <c r="S7" s="14">
        <v>7</v>
      </c>
      <c r="T7" s="14">
        <v>10</v>
      </c>
      <c r="U7" s="14">
        <v>6</v>
      </c>
      <c r="V7" s="14">
        <v>441</v>
      </c>
      <c r="W7" s="14">
        <v>389</v>
      </c>
      <c r="X7" s="14">
        <v>88</v>
      </c>
      <c r="Y7" s="14">
        <v>23</v>
      </c>
      <c r="Z7" s="14">
        <v>3</v>
      </c>
      <c r="AA7" s="14">
        <v>5</v>
      </c>
      <c r="AB7" s="14">
        <v>454</v>
      </c>
      <c r="AC7" s="14">
        <v>128</v>
      </c>
      <c r="AD7" s="14">
        <v>30</v>
      </c>
      <c r="AE7" s="14">
        <v>58</v>
      </c>
      <c r="AF7" s="14">
        <v>81</v>
      </c>
      <c r="AG7" s="14">
        <v>23</v>
      </c>
      <c r="AH7" s="14">
        <v>9</v>
      </c>
      <c r="AI7" s="14">
        <v>4</v>
      </c>
      <c r="AJ7" s="14">
        <v>1</v>
      </c>
      <c r="AK7" s="14">
        <v>175</v>
      </c>
      <c r="AL7" s="14">
        <v>3</v>
      </c>
      <c r="AM7" s="14">
        <v>65</v>
      </c>
      <c r="AN7" s="14">
        <v>274</v>
      </c>
      <c r="AO7" s="14">
        <v>341</v>
      </c>
      <c r="AP7" s="14">
        <v>208</v>
      </c>
      <c r="AQ7" s="14">
        <v>56</v>
      </c>
      <c r="AR7" s="9"/>
    </row>
    <row r="8" spans="1:44" x14ac:dyDescent="0.2">
      <c r="A8" s="21"/>
      <c r="B8" s="21"/>
      <c r="C8" s="15" t="s">
        <v>111</v>
      </c>
      <c r="D8" s="15"/>
      <c r="E8" s="15"/>
      <c r="F8" s="15"/>
      <c r="G8" s="15"/>
      <c r="H8" s="15"/>
      <c r="I8" s="15"/>
      <c r="J8" s="16" t="s">
        <v>112</v>
      </c>
      <c r="K8" s="16" t="s">
        <v>112</v>
      </c>
      <c r="L8" s="16" t="s">
        <v>113</v>
      </c>
      <c r="M8" s="16" t="s">
        <v>114</v>
      </c>
      <c r="N8" s="15"/>
      <c r="O8" s="16" t="s">
        <v>115</v>
      </c>
      <c r="P8" s="16" t="s">
        <v>116</v>
      </c>
      <c r="Q8" s="16" t="s">
        <v>116</v>
      </c>
      <c r="R8" s="16" t="s">
        <v>117</v>
      </c>
      <c r="S8" s="15"/>
      <c r="T8" s="15"/>
      <c r="U8" s="15"/>
      <c r="V8" s="16" t="s">
        <v>118</v>
      </c>
      <c r="W8" s="16" t="s">
        <v>119</v>
      </c>
      <c r="X8" s="16" t="s">
        <v>120</v>
      </c>
      <c r="Y8" s="15"/>
      <c r="Z8" s="15"/>
      <c r="AA8" s="15"/>
      <c r="AB8" s="16" t="s">
        <v>121</v>
      </c>
      <c r="AC8" s="16" t="s">
        <v>121</v>
      </c>
      <c r="AD8" s="16" t="s">
        <v>122</v>
      </c>
      <c r="AE8" s="16" t="s">
        <v>121</v>
      </c>
      <c r="AF8" s="16" t="s">
        <v>122</v>
      </c>
      <c r="AG8" s="15"/>
      <c r="AH8" s="15"/>
      <c r="AI8" s="15"/>
      <c r="AJ8" s="15"/>
      <c r="AK8" s="15"/>
      <c r="AL8" s="15"/>
      <c r="AM8" s="15"/>
      <c r="AN8" s="16" t="s">
        <v>123</v>
      </c>
      <c r="AO8" s="15"/>
      <c r="AP8" s="15"/>
      <c r="AQ8" s="16" t="s">
        <v>123</v>
      </c>
      <c r="AR8" s="9"/>
    </row>
    <row r="9" spans="1:44" x14ac:dyDescent="0.2">
      <c r="A9" s="23"/>
      <c r="B9" s="20" t="s">
        <v>124</v>
      </c>
      <c r="C9" s="13">
        <v>0.56845814593330002</v>
      </c>
      <c r="D9" s="13">
        <v>0.51934011305070005</v>
      </c>
      <c r="E9" s="13">
        <v>0.60340332548389997</v>
      </c>
      <c r="F9" s="13">
        <v>0.56695004045450004</v>
      </c>
      <c r="G9" s="13">
        <v>0.58045793122209999</v>
      </c>
      <c r="H9" s="13">
        <v>0.6964240980909</v>
      </c>
      <c r="I9" s="13">
        <v>0.59232844181810007</v>
      </c>
      <c r="J9" s="13">
        <v>0.54585111742530001</v>
      </c>
      <c r="K9" s="13">
        <v>0.54018487498930001</v>
      </c>
      <c r="L9" s="13">
        <v>0.50276019036719999</v>
      </c>
      <c r="M9" s="13">
        <v>0.49678030052040001</v>
      </c>
      <c r="N9" s="13">
        <v>0.63763350507670002</v>
      </c>
      <c r="O9" s="13">
        <v>0.21998981482150001</v>
      </c>
      <c r="P9" s="13">
        <v>0.44771192020220002</v>
      </c>
      <c r="Q9" s="13">
        <v>0.37898760533890002</v>
      </c>
      <c r="R9" s="13">
        <v>0.72601778584580001</v>
      </c>
      <c r="S9" s="13">
        <v>0.97312733477040003</v>
      </c>
      <c r="T9" s="13">
        <v>0.8999041088559</v>
      </c>
      <c r="U9" s="13">
        <v>0.97074836863190006</v>
      </c>
      <c r="V9" s="13">
        <v>0.22698773514189999</v>
      </c>
      <c r="W9" s="13">
        <v>0.40995252531269999</v>
      </c>
      <c r="X9" s="13">
        <v>0.74445925798309998</v>
      </c>
      <c r="Y9" s="13">
        <v>0.9424001078419999</v>
      </c>
      <c r="Z9" s="13">
        <v>0.97320224213380002</v>
      </c>
      <c r="AA9" s="13">
        <v>0.81372459038360001</v>
      </c>
      <c r="AB9" s="13">
        <v>0.51321177119630002</v>
      </c>
      <c r="AC9" s="13">
        <v>0.45380393590719997</v>
      </c>
      <c r="AD9" s="13">
        <v>0.45927514031330002</v>
      </c>
      <c r="AE9" s="13">
        <v>0.43781724703769997</v>
      </c>
      <c r="AF9" s="13">
        <v>0.53460445994929995</v>
      </c>
      <c r="AG9" s="13">
        <v>0.56840568278189996</v>
      </c>
      <c r="AH9" s="13">
        <v>0.70934720579309996</v>
      </c>
      <c r="AI9" s="13">
        <v>0.78863485245529996</v>
      </c>
      <c r="AJ9" s="13">
        <v>0.49353297526860002</v>
      </c>
      <c r="AK9" s="13">
        <v>0.71788796317339998</v>
      </c>
      <c r="AL9" s="13">
        <v>0.43665372423729998</v>
      </c>
      <c r="AM9" s="13">
        <v>0.55205122099390003</v>
      </c>
      <c r="AN9" s="13">
        <v>0.4761130114023</v>
      </c>
      <c r="AO9" s="13">
        <v>0.60546394344879995</v>
      </c>
      <c r="AP9" s="13">
        <v>0.62064479020139995</v>
      </c>
      <c r="AQ9" s="13">
        <v>0.42038195566800002</v>
      </c>
      <c r="AR9" s="9"/>
    </row>
    <row r="10" spans="1:44" x14ac:dyDescent="0.2">
      <c r="A10" s="21"/>
      <c r="B10" s="21"/>
      <c r="C10" s="14">
        <v>1293</v>
      </c>
      <c r="D10" s="14">
        <v>294</v>
      </c>
      <c r="E10" s="14">
        <v>323</v>
      </c>
      <c r="F10" s="14">
        <v>321</v>
      </c>
      <c r="G10" s="14">
        <v>355</v>
      </c>
      <c r="H10" s="14">
        <v>191</v>
      </c>
      <c r="I10" s="14">
        <v>211</v>
      </c>
      <c r="J10" s="14">
        <v>185</v>
      </c>
      <c r="K10" s="14">
        <v>300</v>
      </c>
      <c r="L10" s="14">
        <v>332</v>
      </c>
      <c r="M10" s="14">
        <v>670</v>
      </c>
      <c r="N10" s="14">
        <v>561</v>
      </c>
      <c r="O10" s="14">
        <v>139</v>
      </c>
      <c r="P10" s="14">
        <v>93</v>
      </c>
      <c r="Q10" s="14">
        <v>113</v>
      </c>
      <c r="R10" s="14">
        <v>232</v>
      </c>
      <c r="S10" s="14">
        <v>230</v>
      </c>
      <c r="T10" s="14">
        <v>94</v>
      </c>
      <c r="U10" s="14">
        <v>263</v>
      </c>
      <c r="V10" s="14">
        <v>127</v>
      </c>
      <c r="W10" s="14">
        <v>268</v>
      </c>
      <c r="X10" s="14">
        <v>284</v>
      </c>
      <c r="Y10" s="14">
        <v>381</v>
      </c>
      <c r="Z10" s="14">
        <v>165</v>
      </c>
      <c r="AA10" s="14">
        <v>18</v>
      </c>
      <c r="AB10" s="14">
        <v>471</v>
      </c>
      <c r="AC10" s="14">
        <v>112</v>
      </c>
      <c r="AD10" s="14">
        <v>20</v>
      </c>
      <c r="AE10" s="14">
        <v>43</v>
      </c>
      <c r="AF10" s="14">
        <v>114</v>
      </c>
      <c r="AG10" s="14">
        <v>33</v>
      </c>
      <c r="AH10" s="14">
        <v>15</v>
      </c>
      <c r="AI10" s="14">
        <v>24</v>
      </c>
      <c r="AJ10" s="14">
        <v>5</v>
      </c>
      <c r="AK10" s="14">
        <v>444</v>
      </c>
      <c r="AL10" s="14">
        <v>3</v>
      </c>
      <c r="AM10" s="14">
        <v>81</v>
      </c>
      <c r="AN10" s="14">
        <v>232</v>
      </c>
      <c r="AO10" s="14">
        <v>547</v>
      </c>
      <c r="AP10" s="14">
        <v>343</v>
      </c>
      <c r="AQ10" s="14">
        <v>38</v>
      </c>
      <c r="AR10" s="9"/>
    </row>
    <row r="11" spans="1:44" x14ac:dyDescent="0.2">
      <c r="A11" s="21"/>
      <c r="B11" s="21"/>
      <c r="C11" s="15" t="s">
        <v>111</v>
      </c>
      <c r="D11" s="15"/>
      <c r="E11" s="15"/>
      <c r="F11" s="15"/>
      <c r="G11" s="15"/>
      <c r="H11" s="16" t="s">
        <v>125</v>
      </c>
      <c r="I11" s="15"/>
      <c r="J11" s="15"/>
      <c r="K11" s="15"/>
      <c r="L11" s="15"/>
      <c r="M11" s="15"/>
      <c r="N11" s="16" t="s">
        <v>113</v>
      </c>
      <c r="O11" s="15"/>
      <c r="P11" s="16" t="s">
        <v>113</v>
      </c>
      <c r="Q11" s="16" t="s">
        <v>113</v>
      </c>
      <c r="R11" s="16" t="s">
        <v>126</v>
      </c>
      <c r="S11" s="16" t="s">
        <v>127</v>
      </c>
      <c r="T11" s="16" t="s">
        <v>128</v>
      </c>
      <c r="U11" s="16" t="s">
        <v>127</v>
      </c>
      <c r="V11" s="15"/>
      <c r="W11" s="16" t="s">
        <v>113</v>
      </c>
      <c r="X11" s="16" t="s">
        <v>129</v>
      </c>
      <c r="Y11" s="16" t="s">
        <v>126</v>
      </c>
      <c r="Z11" s="16" t="s">
        <v>126</v>
      </c>
      <c r="AA11" s="16" t="s">
        <v>130</v>
      </c>
      <c r="AB11" s="15"/>
      <c r="AC11" s="15"/>
      <c r="AD11" s="15"/>
      <c r="AE11" s="15"/>
      <c r="AF11" s="15"/>
      <c r="AG11" s="15"/>
      <c r="AH11" s="15"/>
      <c r="AI11" s="15"/>
      <c r="AJ11" s="15"/>
      <c r="AK11" s="16" t="s">
        <v>131</v>
      </c>
      <c r="AL11" s="15"/>
      <c r="AM11" s="15"/>
      <c r="AN11" s="15"/>
      <c r="AO11" s="16" t="s">
        <v>132</v>
      </c>
      <c r="AP11" s="16" t="s">
        <v>132</v>
      </c>
      <c r="AQ11" s="15"/>
      <c r="AR11" s="9"/>
    </row>
    <row r="12" spans="1:44" x14ac:dyDescent="0.2">
      <c r="A12" s="23"/>
      <c r="B12" s="20" t="s">
        <v>50</v>
      </c>
      <c r="C12" s="13">
        <v>1</v>
      </c>
      <c r="D12" s="13">
        <v>1</v>
      </c>
      <c r="E12" s="13">
        <v>1</v>
      </c>
      <c r="F12" s="13">
        <v>1</v>
      </c>
      <c r="G12" s="13">
        <v>1</v>
      </c>
      <c r="H12" s="13">
        <v>1</v>
      </c>
      <c r="I12" s="13">
        <v>1</v>
      </c>
      <c r="J12" s="13">
        <v>1</v>
      </c>
      <c r="K12" s="13">
        <v>1</v>
      </c>
      <c r="L12" s="13">
        <v>1</v>
      </c>
      <c r="M12" s="13">
        <v>1</v>
      </c>
      <c r="N12" s="13">
        <v>1</v>
      </c>
      <c r="O12" s="13">
        <v>1</v>
      </c>
      <c r="P12" s="13">
        <v>1</v>
      </c>
      <c r="Q12" s="13">
        <v>1</v>
      </c>
      <c r="R12" s="13">
        <v>1</v>
      </c>
      <c r="S12" s="13">
        <v>1</v>
      </c>
      <c r="T12" s="13">
        <v>1</v>
      </c>
      <c r="U12" s="13">
        <v>1</v>
      </c>
      <c r="V12" s="13">
        <v>1</v>
      </c>
      <c r="W12" s="13">
        <v>1</v>
      </c>
      <c r="X12" s="13">
        <v>1</v>
      </c>
      <c r="Y12" s="13">
        <v>1</v>
      </c>
      <c r="Z12" s="13">
        <v>1</v>
      </c>
      <c r="AA12" s="13">
        <v>1</v>
      </c>
      <c r="AB12" s="13">
        <v>1</v>
      </c>
      <c r="AC12" s="13">
        <v>1</v>
      </c>
      <c r="AD12" s="13">
        <v>1</v>
      </c>
      <c r="AE12" s="13">
        <v>1</v>
      </c>
      <c r="AF12" s="13">
        <v>1</v>
      </c>
      <c r="AG12" s="13">
        <v>1</v>
      </c>
      <c r="AH12" s="13">
        <v>1</v>
      </c>
      <c r="AI12" s="13">
        <v>1</v>
      </c>
      <c r="AJ12" s="13">
        <v>1</v>
      </c>
      <c r="AK12" s="13">
        <v>1</v>
      </c>
      <c r="AL12" s="13">
        <v>1</v>
      </c>
      <c r="AM12" s="13">
        <v>1</v>
      </c>
      <c r="AN12" s="13">
        <v>1</v>
      </c>
      <c r="AO12" s="13">
        <v>1</v>
      </c>
      <c r="AP12" s="13">
        <v>1</v>
      </c>
      <c r="AQ12" s="13">
        <v>1</v>
      </c>
      <c r="AR12" s="9"/>
    </row>
    <row r="13" spans="1:44" x14ac:dyDescent="0.2">
      <c r="A13" s="21"/>
      <c r="B13" s="21"/>
      <c r="C13" s="14">
        <v>2264</v>
      </c>
      <c r="D13" s="14">
        <v>551</v>
      </c>
      <c r="E13" s="14">
        <v>558</v>
      </c>
      <c r="F13" s="14">
        <v>566</v>
      </c>
      <c r="G13" s="14">
        <v>589</v>
      </c>
      <c r="H13" s="14">
        <v>263</v>
      </c>
      <c r="I13" s="14">
        <v>359</v>
      </c>
      <c r="J13" s="14">
        <v>333</v>
      </c>
      <c r="K13" s="14">
        <v>531</v>
      </c>
      <c r="L13" s="14">
        <v>653</v>
      </c>
      <c r="M13" s="14">
        <v>1308</v>
      </c>
      <c r="N13" s="14">
        <v>857</v>
      </c>
      <c r="O13" s="14">
        <v>603</v>
      </c>
      <c r="P13" s="14">
        <v>223</v>
      </c>
      <c r="Q13" s="14">
        <v>291</v>
      </c>
      <c r="R13" s="14">
        <v>337</v>
      </c>
      <c r="S13" s="14">
        <v>237</v>
      </c>
      <c r="T13" s="14">
        <v>104</v>
      </c>
      <c r="U13" s="14">
        <v>269</v>
      </c>
      <c r="V13" s="14">
        <v>568</v>
      </c>
      <c r="W13" s="14">
        <v>657</v>
      </c>
      <c r="X13" s="14">
        <v>372</v>
      </c>
      <c r="Y13" s="14">
        <v>404</v>
      </c>
      <c r="Z13" s="14">
        <v>168</v>
      </c>
      <c r="AA13" s="14">
        <v>23</v>
      </c>
      <c r="AB13" s="14">
        <v>925</v>
      </c>
      <c r="AC13" s="14">
        <v>240</v>
      </c>
      <c r="AD13" s="14">
        <v>50</v>
      </c>
      <c r="AE13" s="14">
        <v>101</v>
      </c>
      <c r="AF13" s="14">
        <v>195</v>
      </c>
      <c r="AG13" s="14">
        <v>56</v>
      </c>
      <c r="AH13" s="14">
        <v>24</v>
      </c>
      <c r="AI13" s="14">
        <v>28</v>
      </c>
      <c r="AJ13" s="14">
        <v>6</v>
      </c>
      <c r="AK13" s="14">
        <v>619</v>
      </c>
      <c r="AL13" s="14">
        <v>6</v>
      </c>
      <c r="AM13" s="14">
        <v>146</v>
      </c>
      <c r="AN13" s="14">
        <v>506</v>
      </c>
      <c r="AO13" s="14">
        <v>888</v>
      </c>
      <c r="AP13" s="14">
        <v>551</v>
      </c>
      <c r="AQ13" s="14">
        <v>94</v>
      </c>
      <c r="AR13" s="9"/>
    </row>
    <row r="14" spans="1:44" x14ac:dyDescent="0.2">
      <c r="A14" s="21"/>
      <c r="B14" s="21"/>
      <c r="C14" s="15" t="s">
        <v>111</v>
      </c>
      <c r="D14" s="15" t="s">
        <v>111</v>
      </c>
      <c r="E14" s="15" t="s">
        <v>111</v>
      </c>
      <c r="F14" s="15" t="s">
        <v>111</v>
      </c>
      <c r="G14" s="15" t="s">
        <v>111</v>
      </c>
      <c r="H14" s="15" t="s">
        <v>111</v>
      </c>
      <c r="I14" s="15" t="s">
        <v>111</v>
      </c>
      <c r="J14" s="15" t="s">
        <v>111</v>
      </c>
      <c r="K14" s="15" t="s">
        <v>111</v>
      </c>
      <c r="L14" s="15" t="s">
        <v>111</v>
      </c>
      <c r="M14" s="15" t="s">
        <v>111</v>
      </c>
      <c r="N14" s="15" t="s">
        <v>111</v>
      </c>
      <c r="O14" s="15" t="s">
        <v>111</v>
      </c>
      <c r="P14" s="15" t="s">
        <v>111</v>
      </c>
      <c r="Q14" s="15" t="s">
        <v>111</v>
      </c>
      <c r="R14" s="15" t="s">
        <v>111</v>
      </c>
      <c r="S14" s="15" t="s">
        <v>111</v>
      </c>
      <c r="T14" s="15" t="s">
        <v>111</v>
      </c>
      <c r="U14" s="15" t="s">
        <v>111</v>
      </c>
      <c r="V14" s="15" t="s">
        <v>111</v>
      </c>
      <c r="W14" s="15" t="s">
        <v>111</v>
      </c>
      <c r="X14" s="15" t="s">
        <v>111</v>
      </c>
      <c r="Y14" s="15" t="s">
        <v>111</v>
      </c>
      <c r="Z14" s="15" t="s">
        <v>111</v>
      </c>
      <c r="AA14" s="15" t="s">
        <v>111</v>
      </c>
      <c r="AB14" s="15" t="s">
        <v>111</v>
      </c>
      <c r="AC14" s="15" t="s">
        <v>111</v>
      </c>
      <c r="AD14" s="15" t="s">
        <v>111</v>
      </c>
      <c r="AE14" s="15" t="s">
        <v>111</v>
      </c>
      <c r="AF14" s="15" t="s">
        <v>111</v>
      </c>
      <c r="AG14" s="15" t="s">
        <v>111</v>
      </c>
      <c r="AH14" s="15" t="s">
        <v>111</v>
      </c>
      <c r="AI14" s="15" t="s">
        <v>111</v>
      </c>
      <c r="AJ14" s="15" t="s">
        <v>111</v>
      </c>
      <c r="AK14" s="15" t="s">
        <v>111</v>
      </c>
      <c r="AL14" s="15" t="s">
        <v>111</v>
      </c>
      <c r="AM14" s="15" t="s">
        <v>111</v>
      </c>
      <c r="AN14" s="15" t="s">
        <v>111</v>
      </c>
      <c r="AO14" s="15" t="s">
        <v>111</v>
      </c>
      <c r="AP14" s="15" t="s">
        <v>111</v>
      </c>
      <c r="AQ14" s="15" t="s">
        <v>111</v>
      </c>
      <c r="AR14" s="9"/>
    </row>
    <row r="15" spans="1:44" x14ac:dyDescent="0.2">
      <c r="A15" s="17" t="s">
        <v>133</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row>
    <row r="16" spans="1:44" x14ac:dyDescent="0.2">
      <c r="A16" s="19" t="s">
        <v>134</v>
      </c>
    </row>
  </sheetData>
  <mergeCells count="14">
    <mergeCell ref="B12:B14"/>
    <mergeCell ref="A6:A14"/>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0100-000000000000}"/>
  </hyperlinks>
  <pageMargins left="0.7" right="0.7" top="0.75" bottom="0.75" header="0.3" footer="0.3"/>
  <pageSetup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R31"/>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436</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437</v>
      </c>
      <c r="B6" s="20" t="s">
        <v>438</v>
      </c>
      <c r="C6" s="13">
        <v>0.1782176058469</v>
      </c>
      <c r="D6" s="13">
        <v>0.1697249317135</v>
      </c>
      <c r="E6" s="13">
        <v>0.1913363085274</v>
      </c>
      <c r="F6" s="13">
        <v>0.18221566041699999</v>
      </c>
      <c r="G6" s="13">
        <v>0.1694269033828</v>
      </c>
      <c r="H6" s="13">
        <v>0.14533679276059999</v>
      </c>
      <c r="I6" s="13">
        <v>0.1133023187562</v>
      </c>
      <c r="J6" s="13">
        <v>0.16654218928100001</v>
      </c>
      <c r="K6" s="13">
        <v>0.2347031560268</v>
      </c>
      <c r="L6" s="13">
        <v>0.21281721194100001</v>
      </c>
      <c r="M6" s="13">
        <v>0.2088737487392</v>
      </c>
      <c r="N6" s="13">
        <v>0.15584785240140001</v>
      </c>
      <c r="O6" s="13">
        <v>0.28011561047860001</v>
      </c>
      <c r="P6" s="13">
        <v>0.26558299309740002</v>
      </c>
      <c r="Q6" s="13">
        <v>0.19349014702959999</v>
      </c>
      <c r="R6" s="13">
        <v>0.1031099701439</v>
      </c>
      <c r="S6" s="13">
        <v>0.10969756439639999</v>
      </c>
      <c r="T6" s="13">
        <v>6.25298319449E-2</v>
      </c>
      <c r="U6" s="13">
        <v>8.7957720901019998E-2</v>
      </c>
      <c r="V6" s="13">
        <v>0.23943213064400001</v>
      </c>
      <c r="W6" s="13">
        <v>0.25056739587850002</v>
      </c>
      <c r="X6" s="13">
        <v>0.12992213355230001</v>
      </c>
      <c r="Y6" s="13">
        <v>8.8043904362129999E-2</v>
      </c>
      <c r="Z6" s="13">
        <v>5.4755608823440001E-2</v>
      </c>
      <c r="AA6" s="13">
        <v>3.9653670552680001E-2</v>
      </c>
      <c r="AB6" s="13">
        <v>0.25577107751299999</v>
      </c>
      <c r="AC6" s="13">
        <v>0.15371641233719999</v>
      </c>
      <c r="AD6" s="13">
        <v>0.1458446031748</v>
      </c>
      <c r="AE6" s="13">
        <v>0.20129338862189999</v>
      </c>
      <c r="AF6" s="13">
        <v>0.16283232973969999</v>
      </c>
      <c r="AG6" s="13">
        <v>6.9070381185079993E-2</v>
      </c>
      <c r="AH6" s="13">
        <v>0.32711566328309999</v>
      </c>
      <c r="AI6" s="13">
        <v>7.0241822465639994E-2</v>
      </c>
      <c r="AJ6" s="13">
        <v>0</v>
      </c>
      <c r="AK6" s="13">
        <v>9.4201160836250006E-2</v>
      </c>
      <c r="AL6" s="13">
        <v>0.2014524260195</v>
      </c>
      <c r="AM6" s="13">
        <v>9.6261676505189991E-2</v>
      </c>
      <c r="AN6" s="13">
        <v>0.15548226553530001</v>
      </c>
      <c r="AO6" s="13">
        <v>0.18929025564740001</v>
      </c>
      <c r="AP6" s="13">
        <v>0.2275616991436</v>
      </c>
      <c r="AQ6" s="13">
        <v>0.1046263161768</v>
      </c>
      <c r="AR6" s="9"/>
    </row>
    <row r="7" spans="1:44" x14ac:dyDescent="0.2">
      <c r="A7" s="21"/>
      <c r="B7" s="21"/>
      <c r="C7" s="14">
        <v>414</v>
      </c>
      <c r="D7" s="14">
        <v>98</v>
      </c>
      <c r="E7" s="14">
        <v>109</v>
      </c>
      <c r="F7" s="14">
        <v>106</v>
      </c>
      <c r="G7" s="14">
        <v>101</v>
      </c>
      <c r="H7" s="14">
        <v>34</v>
      </c>
      <c r="I7" s="14">
        <v>37</v>
      </c>
      <c r="J7" s="14">
        <v>63</v>
      </c>
      <c r="K7" s="14">
        <v>127</v>
      </c>
      <c r="L7" s="14">
        <v>133</v>
      </c>
      <c r="M7" s="14">
        <v>274</v>
      </c>
      <c r="N7" s="14">
        <v>132</v>
      </c>
      <c r="O7" s="14">
        <v>179</v>
      </c>
      <c r="P7" s="14">
        <v>68</v>
      </c>
      <c r="Q7" s="14">
        <v>55</v>
      </c>
      <c r="R7" s="14">
        <v>39</v>
      </c>
      <c r="S7" s="14">
        <v>22</v>
      </c>
      <c r="T7" s="14">
        <v>7</v>
      </c>
      <c r="U7" s="14">
        <v>20</v>
      </c>
      <c r="V7" s="14">
        <v>141</v>
      </c>
      <c r="W7" s="14">
        <v>179</v>
      </c>
      <c r="X7" s="14">
        <v>49</v>
      </c>
      <c r="Y7" s="14">
        <v>29</v>
      </c>
      <c r="Z7" s="14">
        <v>8</v>
      </c>
      <c r="AA7" s="14">
        <v>1</v>
      </c>
      <c r="AB7" s="14">
        <v>249</v>
      </c>
      <c r="AC7" s="14">
        <v>35</v>
      </c>
      <c r="AD7" s="14">
        <v>5</v>
      </c>
      <c r="AE7" s="14">
        <v>22</v>
      </c>
      <c r="AF7" s="14">
        <v>31</v>
      </c>
      <c r="AG7" s="14">
        <v>6</v>
      </c>
      <c r="AH7" s="14">
        <v>8</v>
      </c>
      <c r="AI7" s="14">
        <v>1</v>
      </c>
      <c r="AJ7" s="14">
        <v>0</v>
      </c>
      <c r="AK7" s="14">
        <v>55</v>
      </c>
      <c r="AL7" s="14">
        <v>1</v>
      </c>
      <c r="AM7" s="14">
        <v>13</v>
      </c>
      <c r="AN7" s="14">
        <v>74</v>
      </c>
      <c r="AO7" s="14">
        <v>173</v>
      </c>
      <c r="AP7" s="14">
        <v>127</v>
      </c>
      <c r="AQ7" s="14">
        <v>17</v>
      </c>
      <c r="AR7" s="9"/>
    </row>
    <row r="8" spans="1:44" x14ac:dyDescent="0.2">
      <c r="A8" s="21"/>
      <c r="B8" s="21"/>
      <c r="C8" s="15" t="s">
        <v>111</v>
      </c>
      <c r="D8" s="15"/>
      <c r="E8" s="15"/>
      <c r="F8" s="15"/>
      <c r="G8" s="15"/>
      <c r="H8" s="15"/>
      <c r="I8" s="15"/>
      <c r="J8" s="15"/>
      <c r="K8" s="16" t="s">
        <v>138</v>
      </c>
      <c r="L8" s="16" t="s">
        <v>138</v>
      </c>
      <c r="M8" s="16" t="s">
        <v>138</v>
      </c>
      <c r="N8" s="15"/>
      <c r="O8" s="16" t="s">
        <v>439</v>
      </c>
      <c r="P8" s="16" t="s">
        <v>210</v>
      </c>
      <c r="Q8" s="15"/>
      <c r="R8" s="15"/>
      <c r="S8" s="15"/>
      <c r="T8" s="15"/>
      <c r="U8" s="15"/>
      <c r="V8" s="16" t="s">
        <v>240</v>
      </c>
      <c r="W8" s="16" t="s">
        <v>240</v>
      </c>
      <c r="X8" s="15"/>
      <c r="Y8" s="15"/>
      <c r="Z8" s="15"/>
      <c r="AA8" s="15"/>
      <c r="AB8" s="16" t="s">
        <v>357</v>
      </c>
      <c r="AC8" s="15"/>
      <c r="AD8" s="15"/>
      <c r="AE8" s="15"/>
      <c r="AF8" s="15"/>
      <c r="AG8" s="15"/>
      <c r="AH8" s="15"/>
      <c r="AI8" s="15"/>
      <c r="AJ8" s="15"/>
      <c r="AK8" s="15"/>
      <c r="AL8" s="15"/>
      <c r="AM8" s="15"/>
      <c r="AN8" s="15"/>
      <c r="AO8" s="15"/>
      <c r="AP8" s="16" t="s">
        <v>298</v>
      </c>
      <c r="AQ8" s="15"/>
      <c r="AR8" s="9"/>
    </row>
    <row r="9" spans="1:44" x14ac:dyDescent="0.2">
      <c r="A9" s="23"/>
      <c r="B9" s="20" t="s">
        <v>440</v>
      </c>
      <c r="C9" s="13">
        <v>3.1180726367989998E-2</v>
      </c>
      <c r="D9" s="13">
        <v>3.8430000502070003E-2</v>
      </c>
      <c r="E9" s="13">
        <v>2.4446562288350002E-2</v>
      </c>
      <c r="F9" s="13">
        <v>2.669284512378E-2</v>
      </c>
      <c r="G9" s="13">
        <v>3.5451676624139998E-2</v>
      </c>
      <c r="H9" s="13">
        <v>1.1808848386429999E-2</v>
      </c>
      <c r="I9" s="13">
        <v>3.0255395194419998E-2</v>
      </c>
      <c r="J9" s="13">
        <v>3.2190066416010001E-2</v>
      </c>
      <c r="K9" s="13">
        <v>3.058456900134E-2</v>
      </c>
      <c r="L9" s="13">
        <v>4.813406042217E-2</v>
      </c>
      <c r="M9" s="13">
        <v>3.550121800422E-2</v>
      </c>
      <c r="N9" s="13">
        <v>2.8608388213019999E-2</v>
      </c>
      <c r="O9" s="13">
        <v>6.6733741553440001E-2</v>
      </c>
      <c r="P9" s="13">
        <v>4.3361325232130002E-2</v>
      </c>
      <c r="Q9" s="13">
        <v>2.0240180253989999E-2</v>
      </c>
      <c r="R9" s="13">
        <v>1.8089985205610001E-2</v>
      </c>
      <c r="S9" s="13">
        <v>1.504423091758E-2</v>
      </c>
      <c r="T9" s="13">
        <v>1.15018413329E-2</v>
      </c>
      <c r="U9" s="13">
        <v>5.7434730723319996E-3</v>
      </c>
      <c r="V9" s="13">
        <v>5.97849105155E-2</v>
      </c>
      <c r="W9" s="13">
        <v>3.4697547733039999E-2</v>
      </c>
      <c r="X9" s="13">
        <v>1.9286080087530001E-2</v>
      </c>
      <c r="Y9" s="13">
        <v>1.5091160740240001E-2</v>
      </c>
      <c r="Z9" s="13">
        <v>0</v>
      </c>
      <c r="AA9" s="13">
        <v>0</v>
      </c>
      <c r="AB9" s="13">
        <v>4.4929527805719988E-2</v>
      </c>
      <c r="AC9" s="13">
        <v>1.956098364946E-2</v>
      </c>
      <c r="AD9" s="13">
        <v>3.759446127182E-2</v>
      </c>
      <c r="AE9" s="13">
        <v>2.290320946883E-2</v>
      </c>
      <c r="AF9" s="13">
        <v>6.034216913011E-2</v>
      </c>
      <c r="AG9" s="13">
        <v>0</v>
      </c>
      <c r="AH9" s="13">
        <v>0</v>
      </c>
      <c r="AI9" s="13">
        <v>0</v>
      </c>
      <c r="AJ9" s="13">
        <v>0</v>
      </c>
      <c r="AK9" s="13">
        <v>1.3339479270710001E-2</v>
      </c>
      <c r="AL9" s="13">
        <v>0</v>
      </c>
      <c r="AM9" s="13">
        <v>4.2561153423159997E-3</v>
      </c>
      <c r="AN9" s="13">
        <v>3.3964295213240001E-2</v>
      </c>
      <c r="AO9" s="13">
        <v>3.5534446847400002E-2</v>
      </c>
      <c r="AP9" s="13">
        <v>3.676648524178E-2</v>
      </c>
      <c r="AQ9" s="13">
        <v>0</v>
      </c>
      <c r="AR9" s="9"/>
    </row>
    <row r="10" spans="1:44" x14ac:dyDescent="0.2">
      <c r="A10" s="21"/>
      <c r="B10" s="21"/>
      <c r="C10" s="14">
        <v>65</v>
      </c>
      <c r="D10" s="14">
        <v>16</v>
      </c>
      <c r="E10" s="14">
        <v>15</v>
      </c>
      <c r="F10" s="14">
        <v>15</v>
      </c>
      <c r="G10" s="14">
        <v>19</v>
      </c>
      <c r="H10" s="14">
        <v>2</v>
      </c>
      <c r="I10" s="14">
        <v>9</v>
      </c>
      <c r="J10" s="14">
        <v>12</v>
      </c>
      <c r="K10" s="14">
        <v>14</v>
      </c>
      <c r="L10" s="14">
        <v>27</v>
      </c>
      <c r="M10" s="14">
        <v>42</v>
      </c>
      <c r="N10" s="14">
        <v>22</v>
      </c>
      <c r="O10" s="14">
        <v>37</v>
      </c>
      <c r="P10" s="14">
        <v>10</v>
      </c>
      <c r="Q10" s="14">
        <v>6</v>
      </c>
      <c r="R10" s="14">
        <v>5</v>
      </c>
      <c r="S10" s="14">
        <v>2</v>
      </c>
      <c r="T10" s="14">
        <v>2</v>
      </c>
      <c r="U10" s="14">
        <v>1</v>
      </c>
      <c r="V10" s="14">
        <v>29</v>
      </c>
      <c r="W10" s="14">
        <v>24</v>
      </c>
      <c r="X10" s="14">
        <v>7</v>
      </c>
      <c r="Y10" s="14">
        <v>4</v>
      </c>
      <c r="Z10" s="14">
        <v>0</v>
      </c>
      <c r="AA10" s="14">
        <v>0</v>
      </c>
      <c r="AB10" s="14">
        <v>41</v>
      </c>
      <c r="AC10" s="14">
        <v>3</v>
      </c>
      <c r="AD10" s="14">
        <v>2</v>
      </c>
      <c r="AE10" s="14">
        <v>3</v>
      </c>
      <c r="AF10" s="14">
        <v>9</v>
      </c>
      <c r="AG10" s="14">
        <v>0</v>
      </c>
      <c r="AH10" s="14">
        <v>0</v>
      </c>
      <c r="AI10" s="14">
        <v>0</v>
      </c>
      <c r="AJ10" s="14">
        <v>0</v>
      </c>
      <c r="AK10" s="14">
        <v>7</v>
      </c>
      <c r="AL10" s="14">
        <v>0</v>
      </c>
      <c r="AM10" s="14">
        <v>1</v>
      </c>
      <c r="AN10" s="14">
        <v>12</v>
      </c>
      <c r="AO10" s="14">
        <v>28</v>
      </c>
      <c r="AP10" s="14">
        <v>23</v>
      </c>
      <c r="AQ10" s="14">
        <v>0</v>
      </c>
      <c r="AR10" s="9"/>
    </row>
    <row r="11" spans="1:44" x14ac:dyDescent="0.2">
      <c r="A11" s="21"/>
      <c r="B11" s="21"/>
      <c r="C11" s="15" t="s">
        <v>111</v>
      </c>
      <c r="D11" s="15"/>
      <c r="E11" s="15"/>
      <c r="F11" s="15"/>
      <c r="G11" s="15"/>
      <c r="H11" s="15"/>
      <c r="I11" s="15"/>
      <c r="J11" s="15"/>
      <c r="K11" s="15"/>
      <c r="L11" s="15"/>
      <c r="M11" s="15"/>
      <c r="N11" s="15"/>
      <c r="O11" s="16" t="s">
        <v>198</v>
      </c>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9"/>
    </row>
    <row r="12" spans="1:44" x14ac:dyDescent="0.2">
      <c r="A12" s="23"/>
      <c r="B12" s="20" t="s">
        <v>441</v>
      </c>
      <c r="C12" s="13">
        <v>0.14703687947899999</v>
      </c>
      <c r="D12" s="13">
        <v>0.13129493121140001</v>
      </c>
      <c r="E12" s="13">
        <v>0.1668897462391</v>
      </c>
      <c r="F12" s="13">
        <v>0.1555228152932</v>
      </c>
      <c r="G12" s="13">
        <v>0.13397522675869999</v>
      </c>
      <c r="H12" s="13">
        <v>0.13352794437420001</v>
      </c>
      <c r="I12" s="13">
        <v>8.304692356177E-2</v>
      </c>
      <c r="J12" s="13">
        <v>0.1343521228649</v>
      </c>
      <c r="K12" s="13">
        <v>0.20411858702540001</v>
      </c>
      <c r="L12" s="13">
        <v>0.1646831515188</v>
      </c>
      <c r="M12" s="13">
        <v>0.173372530735</v>
      </c>
      <c r="N12" s="13">
        <v>0.12723946418839999</v>
      </c>
      <c r="O12" s="13">
        <v>0.2133818689251</v>
      </c>
      <c r="P12" s="13">
        <v>0.22222166786530001</v>
      </c>
      <c r="Q12" s="13">
        <v>0.17324996677570001</v>
      </c>
      <c r="R12" s="13">
        <v>8.5019984938240006E-2</v>
      </c>
      <c r="S12" s="13">
        <v>9.4653333478820004E-2</v>
      </c>
      <c r="T12" s="13">
        <v>5.1027990612000002E-2</v>
      </c>
      <c r="U12" s="13">
        <v>8.2214247828680004E-2</v>
      </c>
      <c r="V12" s="13">
        <v>0.17964722012850001</v>
      </c>
      <c r="W12" s="13">
        <v>0.2158698481454</v>
      </c>
      <c r="X12" s="13">
        <v>0.1106360534648</v>
      </c>
      <c r="Y12" s="13">
        <v>7.2952743621879992E-2</v>
      </c>
      <c r="Z12" s="13">
        <v>5.4755608823440001E-2</v>
      </c>
      <c r="AA12" s="13">
        <v>3.9653670552680001E-2</v>
      </c>
      <c r="AB12" s="13">
        <v>0.21084154970720001</v>
      </c>
      <c r="AC12" s="13">
        <v>0.1341554286878</v>
      </c>
      <c r="AD12" s="13">
        <v>0.108250141903</v>
      </c>
      <c r="AE12" s="13">
        <v>0.17839017915300001</v>
      </c>
      <c r="AF12" s="13">
        <v>0.10249016060960001</v>
      </c>
      <c r="AG12" s="13">
        <v>6.9070381185079993E-2</v>
      </c>
      <c r="AH12" s="13">
        <v>0.32711566328309999</v>
      </c>
      <c r="AI12" s="13">
        <v>7.0241822465639994E-2</v>
      </c>
      <c r="AJ12" s="13">
        <v>0</v>
      </c>
      <c r="AK12" s="13">
        <v>8.0861681565540008E-2</v>
      </c>
      <c r="AL12" s="13">
        <v>0.2014524260195</v>
      </c>
      <c r="AM12" s="13">
        <v>9.2005561162870009E-2</v>
      </c>
      <c r="AN12" s="13">
        <v>0.121517970322</v>
      </c>
      <c r="AO12" s="13">
        <v>0.1537558088</v>
      </c>
      <c r="AP12" s="13">
        <v>0.19079521390179999</v>
      </c>
      <c r="AQ12" s="13">
        <v>0.1046263161768</v>
      </c>
      <c r="AR12" s="9"/>
    </row>
    <row r="13" spans="1:44" x14ac:dyDescent="0.2">
      <c r="A13" s="21"/>
      <c r="B13" s="21"/>
      <c r="C13" s="14">
        <v>349</v>
      </c>
      <c r="D13" s="14">
        <v>82</v>
      </c>
      <c r="E13" s="14">
        <v>94</v>
      </c>
      <c r="F13" s="14">
        <v>91</v>
      </c>
      <c r="G13" s="14">
        <v>82</v>
      </c>
      <c r="H13" s="14">
        <v>32</v>
      </c>
      <c r="I13" s="14">
        <v>28</v>
      </c>
      <c r="J13" s="14">
        <v>51</v>
      </c>
      <c r="K13" s="14">
        <v>113</v>
      </c>
      <c r="L13" s="14">
        <v>106</v>
      </c>
      <c r="M13" s="14">
        <v>232</v>
      </c>
      <c r="N13" s="14">
        <v>110</v>
      </c>
      <c r="O13" s="14">
        <v>142</v>
      </c>
      <c r="P13" s="14">
        <v>58</v>
      </c>
      <c r="Q13" s="14">
        <v>49</v>
      </c>
      <c r="R13" s="14">
        <v>34</v>
      </c>
      <c r="S13" s="14">
        <v>20</v>
      </c>
      <c r="T13" s="14">
        <v>5</v>
      </c>
      <c r="U13" s="14">
        <v>19</v>
      </c>
      <c r="V13" s="14">
        <v>112</v>
      </c>
      <c r="W13" s="14">
        <v>155</v>
      </c>
      <c r="X13" s="14">
        <v>42</v>
      </c>
      <c r="Y13" s="14">
        <v>25</v>
      </c>
      <c r="Z13" s="14">
        <v>8</v>
      </c>
      <c r="AA13" s="14">
        <v>1</v>
      </c>
      <c r="AB13" s="14">
        <v>208</v>
      </c>
      <c r="AC13" s="14">
        <v>32</v>
      </c>
      <c r="AD13" s="14">
        <v>3</v>
      </c>
      <c r="AE13" s="14">
        <v>19</v>
      </c>
      <c r="AF13" s="14">
        <v>22</v>
      </c>
      <c r="AG13" s="14">
        <v>6</v>
      </c>
      <c r="AH13" s="14">
        <v>8</v>
      </c>
      <c r="AI13" s="14">
        <v>1</v>
      </c>
      <c r="AJ13" s="14">
        <v>0</v>
      </c>
      <c r="AK13" s="14">
        <v>48</v>
      </c>
      <c r="AL13" s="14">
        <v>1</v>
      </c>
      <c r="AM13" s="14">
        <v>12</v>
      </c>
      <c r="AN13" s="14">
        <v>62</v>
      </c>
      <c r="AO13" s="14">
        <v>145</v>
      </c>
      <c r="AP13" s="14">
        <v>104</v>
      </c>
      <c r="AQ13" s="14">
        <v>17</v>
      </c>
      <c r="AR13" s="9"/>
    </row>
    <row r="14" spans="1:44" x14ac:dyDescent="0.2">
      <c r="A14" s="21"/>
      <c r="B14" s="21"/>
      <c r="C14" s="15" t="s">
        <v>111</v>
      </c>
      <c r="D14" s="15"/>
      <c r="E14" s="15"/>
      <c r="F14" s="15"/>
      <c r="G14" s="15"/>
      <c r="H14" s="15"/>
      <c r="I14" s="15"/>
      <c r="J14" s="15"/>
      <c r="K14" s="16" t="s">
        <v>114</v>
      </c>
      <c r="L14" s="16" t="s">
        <v>138</v>
      </c>
      <c r="M14" s="16" t="s">
        <v>138</v>
      </c>
      <c r="N14" s="15"/>
      <c r="O14" s="16" t="s">
        <v>442</v>
      </c>
      <c r="P14" s="16" t="s">
        <v>442</v>
      </c>
      <c r="Q14" s="15"/>
      <c r="R14" s="15"/>
      <c r="S14" s="15"/>
      <c r="T14" s="15"/>
      <c r="U14" s="15"/>
      <c r="V14" s="16" t="s">
        <v>123</v>
      </c>
      <c r="W14" s="16" t="s">
        <v>226</v>
      </c>
      <c r="X14" s="15"/>
      <c r="Y14" s="15"/>
      <c r="Z14" s="15"/>
      <c r="AA14" s="15"/>
      <c r="AB14" s="16" t="s">
        <v>121</v>
      </c>
      <c r="AC14" s="15"/>
      <c r="AD14" s="15"/>
      <c r="AE14" s="15"/>
      <c r="AF14" s="15"/>
      <c r="AG14" s="15"/>
      <c r="AH14" s="16" t="s">
        <v>122</v>
      </c>
      <c r="AI14" s="15"/>
      <c r="AJ14" s="15"/>
      <c r="AK14" s="15"/>
      <c r="AL14" s="15"/>
      <c r="AM14" s="15"/>
      <c r="AN14" s="15"/>
      <c r="AO14" s="15"/>
      <c r="AP14" s="15"/>
      <c r="AQ14" s="15"/>
      <c r="AR14" s="9"/>
    </row>
    <row r="15" spans="1:44" x14ac:dyDescent="0.2">
      <c r="A15" s="23"/>
      <c r="B15" s="20" t="s">
        <v>443</v>
      </c>
      <c r="C15" s="13">
        <v>0.22572346981169999</v>
      </c>
      <c r="D15" s="13">
        <v>0.2279871954321</v>
      </c>
      <c r="E15" s="13">
        <v>0.24990230278469999</v>
      </c>
      <c r="F15" s="13">
        <v>0.24512616744400001</v>
      </c>
      <c r="G15" s="13">
        <v>0.18192558773859999</v>
      </c>
      <c r="H15" s="13">
        <v>0.20109968872180001</v>
      </c>
      <c r="I15" s="13">
        <v>0.22554619499180001</v>
      </c>
      <c r="J15" s="13">
        <v>0.2000200796894</v>
      </c>
      <c r="K15" s="13">
        <v>0.27488452792349999</v>
      </c>
      <c r="L15" s="13">
        <v>0.20499432104439999</v>
      </c>
      <c r="M15" s="13">
        <v>0.2472154938143</v>
      </c>
      <c r="N15" s="13">
        <v>0.19302951675550001</v>
      </c>
      <c r="O15" s="13">
        <v>0.1883201977008</v>
      </c>
      <c r="P15" s="13">
        <v>0.21841882682899999</v>
      </c>
      <c r="Q15" s="13">
        <v>0.36913195229669998</v>
      </c>
      <c r="R15" s="13">
        <v>0.21030966601209999</v>
      </c>
      <c r="S15" s="13">
        <v>0.29228968380550002</v>
      </c>
      <c r="T15" s="13">
        <v>0.19359643170140001</v>
      </c>
      <c r="U15" s="13">
        <v>0.1282592433509</v>
      </c>
      <c r="V15" s="13">
        <v>0.1878334998656</v>
      </c>
      <c r="W15" s="13">
        <v>0.26490708100810001</v>
      </c>
      <c r="X15" s="13">
        <v>0.23767191818969999</v>
      </c>
      <c r="Y15" s="13">
        <v>0.21866041107709999</v>
      </c>
      <c r="Z15" s="13">
        <v>0.13254575886799999</v>
      </c>
      <c r="AA15" s="13">
        <v>0.1107551233327</v>
      </c>
      <c r="AB15" s="13">
        <v>0.23352645560929999</v>
      </c>
      <c r="AC15" s="13">
        <v>0.26066195277699999</v>
      </c>
      <c r="AD15" s="13">
        <v>0.13899473046169999</v>
      </c>
      <c r="AE15" s="13">
        <v>0.10397425534849999</v>
      </c>
      <c r="AF15" s="13">
        <v>0.23352906053709999</v>
      </c>
      <c r="AG15" s="13">
        <v>0.27631399487030001</v>
      </c>
      <c r="AH15" s="13">
        <v>5.223861337592E-2</v>
      </c>
      <c r="AI15" s="13">
        <v>0.2100631869746</v>
      </c>
      <c r="AJ15" s="13">
        <v>0</v>
      </c>
      <c r="AK15" s="13">
        <v>0.22150520975640001</v>
      </c>
      <c r="AL15" s="13">
        <v>0</v>
      </c>
      <c r="AM15" s="13">
        <v>0.22708428857829999</v>
      </c>
      <c r="AN15" s="13">
        <v>0.2266431593713</v>
      </c>
      <c r="AO15" s="13">
        <v>0.218452600227</v>
      </c>
      <c r="AP15" s="13">
        <v>0.2219950324386</v>
      </c>
      <c r="AQ15" s="13">
        <v>0.2184601400825</v>
      </c>
      <c r="AR15" s="9"/>
    </row>
    <row r="16" spans="1:44" x14ac:dyDescent="0.2">
      <c r="A16" s="21"/>
      <c r="B16" s="21"/>
      <c r="C16" s="14">
        <v>520</v>
      </c>
      <c r="D16" s="14">
        <v>121</v>
      </c>
      <c r="E16" s="14">
        <v>142</v>
      </c>
      <c r="F16" s="14">
        <v>144</v>
      </c>
      <c r="G16" s="14">
        <v>113</v>
      </c>
      <c r="H16" s="14">
        <v>43</v>
      </c>
      <c r="I16" s="14">
        <v>92</v>
      </c>
      <c r="J16" s="14">
        <v>64</v>
      </c>
      <c r="K16" s="14">
        <v>139</v>
      </c>
      <c r="L16" s="14">
        <v>142</v>
      </c>
      <c r="M16" s="14">
        <v>311</v>
      </c>
      <c r="N16" s="14">
        <v>175</v>
      </c>
      <c r="O16" s="14">
        <v>123</v>
      </c>
      <c r="P16" s="14">
        <v>55</v>
      </c>
      <c r="Q16" s="14">
        <v>95</v>
      </c>
      <c r="R16" s="14">
        <v>67</v>
      </c>
      <c r="S16" s="14">
        <v>78</v>
      </c>
      <c r="T16" s="14">
        <v>22</v>
      </c>
      <c r="U16" s="14">
        <v>34</v>
      </c>
      <c r="V16" s="14">
        <v>113</v>
      </c>
      <c r="W16" s="14">
        <v>170</v>
      </c>
      <c r="X16" s="14">
        <v>82</v>
      </c>
      <c r="Y16" s="14">
        <v>104</v>
      </c>
      <c r="Z16" s="14">
        <v>21</v>
      </c>
      <c r="AA16" s="14">
        <v>3</v>
      </c>
      <c r="AB16" s="14">
        <v>221</v>
      </c>
      <c r="AC16" s="14">
        <v>53</v>
      </c>
      <c r="AD16" s="14">
        <v>8</v>
      </c>
      <c r="AE16" s="14">
        <v>16</v>
      </c>
      <c r="AF16" s="14">
        <v>48</v>
      </c>
      <c r="AG16" s="14">
        <v>13</v>
      </c>
      <c r="AH16" s="14">
        <v>1</v>
      </c>
      <c r="AI16" s="14">
        <v>4</v>
      </c>
      <c r="AJ16" s="14">
        <v>0</v>
      </c>
      <c r="AK16" s="14">
        <v>151</v>
      </c>
      <c r="AL16" s="14">
        <v>0</v>
      </c>
      <c r="AM16" s="14">
        <v>34</v>
      </c>
      <c r="AN16" s="14">
        <v>108</v>
      </c>
      <c r="AO16" s="14">
        <v>208</v>
      </c>
      <c r="AP16" s="14">
        <v>125</v>
      </c>
      <c r="AQ16" s="14">
        <v>18</v>
      </c>
      <c r="AR16" s="9"/>
    </row>
    <row r="17" spans="1:44" x14ac:dyDescent="0.2">
      <c r="A17" s="21"/>
      <c r="B17" s="21"/>
      <c r="C17" s="15" t="s">
        <v>111</v>
      </c>
      <c r="D17" s="15"/>
      <c r="E17" s="15"/>
      <c r="F17" s="15"/>
      <c r="G17" s="15"/>
      <c r="H17" s="15"/>
      <c r="I17" s="15"/>
      <c r="J17" s="15"/>
      <c r="K17" s="15"/>
      <c r="L17" s="15"/>
      <c r="M17" s="16" t="s">
        <v>138</v>
      </c>
      <c r="N17" s="15"/>
      <c r="O17" s="15"/>
      <c r="P17" s="15"/>
      <c r="Q17" s="16" t="s">
        <v>444</v>
      </c>
      <c r="R17" s="15"/>
      <c r="S17" s="16" t="s">
        <v>213</v>
      </c>
      <c r="T17" s="15"/>
      <c r="U17" s="15"/>
      <c r="V17" s="15"/>
      <c r="W17" s="16" t="s">
        <v>144</v>
      </c>
      <c r="X17" s="15"/>
      <c r="Y17" s="15"/>
      <c r="Z17" s="15"/>
      <c r="AA17" s="15"/>
      <c r="AB17" s="15"/>
      <c r="AC17" s="15"/>
      <c r="AD17" s="15"/>
      <c r="AE17" s="15"/>
      <c r="AF17" s="15"/>
      <c r="AG17" s="15"/>
      <c r="AH17" s="15"/>
      <c r="AI17" s="15"/>
      <c r="AJ17" s="15"/>
      <c r="AK17" s="15"/>
      <c r="AL17" s="15"/>
      <c r="AM17" s="15"/>
      <c r="AN17" s="15"/>
      <c r="AO17" s="15"/>
      <c r="AP17" s="15"/>
      <c r="AQ17" s="15"/>
      <c r="AR17" s="9"/>
    </row>
    <row r="18" spans="1:44" x14ac:dyDescent="0.2">
      <c r="A18" s="23"/>
      <c r="B18" s="20" t="s">
        <v>445</v>
      </c>
      <c r="C18" s="13">
        <v>0.4083831389016</v>
      </c>
      <c r="D18" s="13">
        <v>0.44002509520939997</v>
      </c>
      <c r="E18" s="13">
        <v>0.3508977587871</v>
      </c>
      <c r="F18" s="13">
        <v>0.36192491883130001</v>
      </c>
      <c r="G18" s="13">
        <v>0.47972055695549998</v>
      </c>
      <c r="H18" s="13">
        <v>0.35367434161819999</v>
      </c>
      <c r="I18" s="13">
        <v>0.42404085930180002</v>
      </c>
      <c r="J18" s="13">
        <v>0.4349155242096</v>
      </c>
      <c r="K18" s="13">
        <v>0.38093544564499998</v>
      </c>
      <c r="L18" s="13">
        <v>0.43401680712110002</v>
      </c>
      <c r="M18" s="13">
        <v>0.37460370154509998</v>
      </c>
      <c r="N18" s="13">
        <v>0.43934072205899999</v>
      </c>
      <c r="O18" s="13">
        <v>0.36615208034980001</v>
      </c>
      <c r="P18" s="13">
        <v>0.29597026198280002</v>
      </c>
      <c r="Q18" s="13">
        <v>0.28122323048219999</v>
      </c>
      <c r="R18" s="13">
        <v>0.49842647431089998</v>
      </c>
      <c r="S18" s="13">
        <v>0.44076917245199998</v>
      </c>
      <c r="T18" s="13">
        <v>0.41766178542170002</v>
      </c>
      <c r="U18" s="13">
        <v>0.58018673987989999</v>
      </c>
      <c r="V18" s="13">
        <v>0.40988809925859998</v>
      </c>
      <c r="W18" s="13">
        <v>0.30222842214849999</v>
      </c>
      <c r="X18" s="13">
        <v>0.45297913017320002</v>
      </c>
      <c r="Y18" s="13">
        <v>0.47410382397540002</v>
      </c>
      <c r="Z18" s="13">
        <v>0.56900865838149994</v>
      </c>
      <c r="AA18" s="13">
        <v>0.71731221046799998</v>
      </c>
      <c r="AB18" s="13">
        <v>0.32865152159189998</v>
      </c>
      <c r="AC18" s="13">
        <v>0.39374004003829999</v>
      </c>
      <c r="AD18" s="13">
        <v>0.57565483648079996</v>
      </c>
      <c r="AE18" s="13">
        <v>0.4484406951437</v>
      </c>
      <c r="AF18" s="13">
        <v>0.46516248433450003</v>
      </c>
      <c r="AG18" s="13">
        <v>0.48335892349120002</v>
      </c>
      <c r="AH18" s="13">
        <v>0.4345789116637</v>
      </c>
      <c r="AI18" s="13">
        <v>0.46375458907430001</v>
      </c>
      <c r="AJ18" s="13">
        <v>1</v>
      </c>
      <c r="AK18" s="13">
        <v>0.47891313418159998</v>
      </c>
      <c r="AL18" s="13">
        <v>0.61748435553080006</v>
      </c>
      <c r="AM18" s="13">
        <v>0.48437092548819999</v>
      </c>
      <c r="AN18" s="13">
        <v>0.41205727305790002</v>
      </c>
      <c r="AO18" s="13">
        <v>0.40306110305620002</v>
      </c>
      <c r="AP18" s="13">
        <v>0.37167951290059997</v>
      </c>
      <c r="AQ18" s="13">
        <v>0.53386543876909998</v>
      </c>
      <c r="AR18" s="9"/>
    </row>
    <row r="19" spans="1:44" x14ac:dyDescent="0.2">
      <c r="A19" s="21"/>
      <c r="B19" s="21"/>
      <c r="C19" s="14">
        <v>981</v>
      </c>
      <c r="D19" s="14">
        <v>266</v>
      </c>
      <c r="E19" s="14">
        <v>211</v>
      </c>
      <c r="F19" s="14">
        <v>222</v>
      </c>
      <c r="G19" s="14">
        <v>282</v>
      </c>
      <c r="H19" s="14">
        <v>117</v>
      </c>
      <c r="I19" s="14">
        <v>166</v>
      </c>
      <c r="J19" s="14">
        <v>150</v>
      </c>
      <c r="K19" s="14">
        <v>208</v>
      </c>
      <c r="L19" s="14">
        <v>291</v>
      </c>
      <c r="M19" s="14">
        <v>528</v>
      </c>
      <c r="N19" s="14">
        <v>409</v>
      </c>
      <c r="O19" s="14">
        <v>224</v>
      </c>
      <c r="P19" s="14">
        <v>68</v>
      </c>
      <c r="Q19" s="14">
        <v>91</v>
      </c>
      <c r="R19" s="14">
        <v>169</v>
      </c>
      <c r="S19" s="14">
        <v>110</v>
      </c>
      <c r="T19" s="14">
        <v>53</v>
      </c>
      <c r="U19" s="14">
        <v>174</v>
      </c>
      <c r="V19" s="14">
        <v>227</v>
      </c>
      <c r="W19" s="14">
        <v>214</v>
      </c>
      <c r="X19" s="14">
        <v>192</v>
      </c>
      <c r="Y19" s="14">
        <v>200</v>
      </c>
      <c r="Z19" s="14">
        <v>108</v>
      </c>
      <c r="AA19" s="14">
        <v>15</v>
      </c>
      <c r="AB19" s="14">
        <v>318</v>
      </c>
      <c r="AC19" s="14">
        <v>108</v>
      </c>
      <c r="AD19" s="14">
        <v>30</v>
      </c>
      <c r="AE19" s="14">
        <v>42</v>
      </c>
      <c r="AF19" s="14">
        <v>97</v>
      </c>
      <c r="AG19" s="14">
        <v>31</v>
      </c>
      <c r="AH19" s="14">
        <v>14</v>
      </c>
      <c r="AI19" s="14">
        <v>12</v>
      </c>
      <c r="AJ19" s="14">
        <v>6</v>
      </c>
      <c r="AK19" s="14">
        <v>314</v>
      </c>
      <c r="AL19" s="14">
        <v>4</v>
      </c>
      <c r="AM19" s="14">
        <v>78</v>
      </c>
      <c r="AN19" s="14">
        <v>233</v>
      </c>
      <c r="AO19" s="14">
        <v>369</v>
      </c>
      <c r="AP19" s="14">
        <v>222</v>
      </c>
      <c r="AQ19" s="14">
        <v>49</v>
      </c>
      <c r="AR19" s="9"/>
    </row>
    <row r="20" spans="1:44" x14ac:dyDescent="0.2">
      <c r="A20" s="21"/>
      <c r="B20" s="21"/>
      <c r="C20" s="15" t="s">
        <v>111</v>
      </c>
      <c r="D20" s="15"/>
      <c r="E20" s="15"/>
      <c r="F20" s="15"/>
      <c r="G20" s="16" t="s">
        <v>219</v>
      </c>
      <c r="H20" s="15"/>
      <c r="I20" s="15"/>
      <c r="J20" s="15"/>
      <c r="K20" s="15"/>
      <c r="L20" s="15"/>
      <c r="M20" s="15"/>
      <c r="N20" s="16" t="s">
        <v>112</v>
      </c>
      <c r="O20" s="15"/>
      <c r="P20" s="15"/>
      <c r="Q20" s="15"/>
      <c r="R20" s="16" t="s">
        <v>363</v>
      </c>
      <c r="S20" s="16" t="s">
        <v>147</v>
      </c>
      <c r="T20" s="15"/>
      <c r="U20" s="16" t="s">
        <v>126</v>
      </c>
      <c r="V20" s="16" t="s">
        <v>138</v>
      </c>
      <c r="W20" s="15"/>
      <c r="X20" s="16" t="s">
        <v>114</v>
      </c>
      <c r="Y20" s="16" t="s">
        <v>114</v>
      </c>
      <c r="Z20" s="16" t="s">
        <v>149</v>
      </c>
      <c r="AA20" s="16" t="s">
        <v>114</v>
      </c>
      <c r="AB20" s="15"/>
      <c r="AC20" s="15"/>
      <c r="AD20" s="15"/>
      <c r="AE20" s="15"/>
      <c r="AF20" s="15"/>
      <c r="AG20" s="15"/>
      <c r="AH20" s="15"/>
      <c r="AI20" s="15"/>
      <c r="AJ20" s="15"/>
      <c r="AK20" s="16" t="s">
        <v>113</v>
      </c>
      <c r="AL20" s="15"/>
      <c r="AM20" s="15"/>
      <c r="AN20" s="15"/>
      <c r="AO20" s="15"/>
      <c r="AP20" s="15"/>
      <c r="AQ20" s="15"/>
      <c r="AR20" s="9"/>
    </row>
    <row r="21" spans="1:44" x14ac:dyDescent="0.2">
      <c r="A21" s="23"/>
      <c r="B21" s="20" t="s">
        <v>446</v>
      </c>
      <c r="C21" s="13">
        <v>0.63410660871339997</v>
      </c>
      <c r="D21" s="13">
        <v>0.66801229064149992</v>
      </c>
      <c r="E21" s="13">
        <v>0.60080006157190002</v>
      </c>
      <c r="F21" s="13">
        <v>0.60705108627530002</v>
      </c>
      <c r="G21" s="13">
        <v>0.66164614469409999</v>
      </c>
      <c r="H21" s="13">
        <v>0.55477403033990003</v>
      </c>
      <c r="I21" s="13">
        <v>0.64958705429359997</v>
      </c>
      <c r="J21" s="13">
        <v>0.63493560389890003</v>
      </c>
      <c r="K21" s="13">
        <v>0.65581997356849997</v>
      </c>
      <c r="L21" s="13">
        <v>0.63901112816549999</v>
      </c>
      <c r="M21" s="13">
        <v>0.6218191953594</v>
      </c>
      <c r="N21" s="13">
        <v>0.63237023881450005</v>
      </c>
      <c r="O21" s="13">
        <v>0.55447227805050003</v>
      </c>
      <c r="P21" s="13">
        <v>0.51438908881180001</v>
      </c>
      <c r="Q21" s="13">
        <v>0.65035518277890003</v>
      </c>
      <c r="R21" s="13">
        <v>0.70873614032299992</v>
      </c>
      <c r="S21" s="13">
        <v>0.73305885625749989</v>
      </c>
      <c r="T21" s="13">
        <v>0.61125821712310002</v>
      </c>
      <c r="U21" s="13">
        <v>0.70844598323070007</v>
      </c>
      <c r="V21" s="13">
        <v>0.59772159912419998</v>
      </c>
      <c r="W21" s="13">
        <v>0.56713550315670003</v>
      </c>
      <c r="X21" s="13">
        <v>0.69065104836290003</v>
      </c>
      <c r="Y21" s="13">
        <v>0.69276423505249995</v>
      </c>
      <c r="Z21" s="13">
        <v>0.70155441724949996</v>
      </c>
      <c r="AA21" s="13">
        <v>0.82806733380069997</v>
      </c>
      <c r="AB21" s="13">
        <v>0.5621779772012</v>
      </c>
      <c r="AC21" s="13">
        <v>0.65440199281519995</v>
      </c>
      <c r="AD21" s="13">
        <v>0.71464956694250004</v>
      </c>
      <c r="AE21" s="13">
        <v>0.55241495049209999</v>
      </c>
      <c r="AF21" s="13">
        <v>0.69869154487160001</v>
      </c>
      <c r="AG21" s="13">
        <v>0.7596729183616</v>
      </c>
      <c r="AH21" s="13">
        <v>0.48681752503969999</v>
      </c>
      <c r="AI21" s="13">
        <v>0.67381777604899995</v>
      </c>
      <c r="AJ21" s="13">
        <v>1</v>
      </c>
      <c r="AK21" s="13">
        <v>0.70041834393800007</v>
      </c>
      <c r="AL21" s="13">
        <v>0.61748435553080006</v>
      </c>
      <c r="AM21" s="13">
        <v>0.71145521406650003</v>
      </c>
      <c r="AN21" s="13">
        <v>0.63870043242919994</v>
      </c>
      <c r="AO21" s="13">
        <v>0.62151370328319999</v>
      </c>
      <c r="AP21" s="13">
        <v>0.59367454533919994</v>
      </c>
      <c r="AQ21" s="13">
        <v>0.75232557885160001</v>
      </c>
      <c r="AR21" s="9"/>
    </row>
    <row r="22" spans="1:44" x14ac:dyDescent="0.2">
      <c r="A22" s="21"/>
      <c r="B22" s="21"/>
      <c r="C22" s="14">
        <v>1501</v>
      </c>
      <c r="D22" s="14">
        <v>387</v>
      </c>
      <c r="E22" s="14">
        <v>353</v>
      </c>
      <c r="F22" s="14">
        <v>366</v>
      </c>
      <c r="G22" s="14">
        <v>395</v>
      </c>
      <c r="H22" s="14">
        <v>160</v>
      </c>
      <c r="I22" s="14">
        <v>258</v>
      </c>
      <c r="J22" s="14">
        <v>214</v>
      </c>
      <c r="K22" s="14">
        <v>347</v>
      </c>
      <c r="L22" s="14">
        <v>433</v>
      </c>
      <c r="M22" s="14">
        <v>839</v>
      </c>
      <c r="N22" s="14">
        <v>584</v>
      </c>
      <c r="O22" s="14">
        <v>347</v>
      </c>
      <c r="P22" s="14">
        <v>123</v>
      </c>
      <c r="Q22" s="14">
        <v>186</v>
      </c>
      <c r="R22" s="14">
        <v>236</v>
      </c>
      <c r="S22" s="14">
        <v>188</v>
      </c>
      <c r="T22" s="14">
        <v>75</v>
      </c>
      <c r="U22" s="14">
        <v>208</v>
      </c>
      <c r="V22" s="14">
        <v>340</v>
      </c>
      <c r="W22" s="14">
        <v>384</v>
      </c>
      <c r="X22" s="14">
        <v>274</v>
      </c>
      <c r="Y22" s="14">
        <v>304</v>
      </c>
      <c r="Z22" s="14">
        <v>129</v>
      </c>
      <c r="AA22" s="14">
        <v>18</v>
      </c>
      <c r="AB22" s="14">
        <v>539</v>
      </c>
      <c r="AC22" s="14">
        <v>161</v>
      </c>
      <c r="AD22" s="14">
        <v>38</v>
      </c>
      <c r="AE22" s="14">
        <v>58</v>
      </c>
      <c r="AF22" s="14">
        <v>145</v>
      </c>
      <c r="AG22" s="14">
        <v>44</v>
      </c>
      <c r="AH22" s="14">
        <v>15</v>
      </c>
      <c r="AI22" s="14">
        <v>16</v>
      </c>
      <c r="AJ22" s="14">
        <v>6</v>
      </c>
      <c r="AK22" s="14">
        <v>465</v>
      </c>
      <c r="AL22" s="14">
        <v>4</v>
      </c>
      <c r="AM22" s="14">
        <v>112</v>
      </c>
      <c r="AN22" s="14">
        <v>341</v>
      </c>
      <c r="AO22" s="14">
        <v>577</v>
      </c>
      <c r="AP22" s="14">
        <v>347</v>
      </c>
      <c r="AQ22" s="14">
        <v>67</v>
      </c>
      <c r="AR22" s="9"/>
    </row>
    <row r="23" spans="1:44" x14ac:dyDescent="0.2">
      <c r="A23" s="21"/>
      <c r="B23" s="21"/>
      <c r="C23" s="15" t="s">
        <v>111</v>
      </c>
      <c r="D23" s="15"/>
      <c r="E23" s="15"/>
      <c r="F23" s="15"/>
      <c r="G23" s="15"/>
      <c r="H23" s="15"/>
      <c r="I23" s="15"/>
      <c r="J23" s="15"/>
      <c r="K23" s="15"/>
      <c r="L23" s="15"/>
      <c r="M23" s="15"/>
      <c r="N23" s="15"/>
      <c r="O23" s="15"/>
      <c r="P23" s="15"/>
      <c r="Q23" s="15"/>
      <c r="R23" s="16" t="s">
        <v>228</v>
      </c>
      <c r="S23" s="16" t="s">
        <v>228</v>
      </c>
      <c r="T23" s="15"/>
      <c r="U23" s="16" t="s">
        <v>228</v>
      </c>
      <c r="V23" s="15"/>
      <c r="W23" s="15"/>
      <c r="X23" s="16" t="s">
        <v>138</v>
      </c>
      <c r="Y23" s="16" t="s">
        <v>138</v>
      </c>
      <c r="Z23" s="15"/>
      <c r="AA23" s="15"/>
      <c r="AB23" s="15"/>
      <c r="AC23" s="15"/>
      <c r="AD23" s="15"/>
      <c r="AE23" s="15"/>
      <c r="AF23" s="15"/>
      <c r="AG23" s="15"/>
      <c r="AH23" s="15"/>
      <c r="AI23" s="15"/>
      <c r="AJ23" s="15"/>
      <c r="AK23" s="16" t="s">
        <v>113</v>
      </c>
      <c r="AL23" s="15"/>
      <c r="AM23" s="15"/>
      <c r="AN23" s="15"/>
      <c r="AO23" s="15"/>
      <c r="AP23" s="15"/>
      <c r="AQ23" s="15"/>
      <c r="AR23" s="9"/>
    </row>
    <row r="24" spans="1:44" x14ac:dyDescent="0.2">
      <c r="A24" s="23"/>
      <c r="B24" s="20" t="s">
        <v>447</v>
      </c>
      <c r="C24" s="13">
        <v>0.18767578543970001</v>
      </c>
      <c r="D24" s="13">
        <v>0.1622627776451</v>
      </c>
      <c r="E24" s="13">
        <v>0.20786362990070001</v>
      </c>
      <c r="F24" s="13">
        <v>0.21073325330770001</v>
      </c>
      <c r="G24" s="13">
        <v>0.1689269519231</v>
      </c>
      <c r="H24" s="13">
        <v>0.29988917689939998</v>
      </c>
      <c r="I24" s="13">
        <v>0.23711062695019999</v>
      </c>
      <c r="J24" s="13">
        <v>0.19852220682009999</v>
      </c>
      <c r="K24" s="13">
        <v>0.1094768704047</v>
      </c>
      <c r="L24" s="13">
        <v>0.14817165989350001</v>
      </c>
      <c r="M24" s="13">
        <v>0.16930705590139999</v>
      </c>
      <c r="N24" s="13">
        <v>0.2117819087841</v>
      </c>
      <c r="O24" s="13">
        <v>0.16541211147089999</v>
      </c>
      <c r="P24" s="13">
        <v>0.2200279180908</v>
      </c>
      <c r="Q24" s="13">
        <v>0.1561546701914</v>
      </c>
      <c r="R24" s="13">
        <v>0.1881538895332</v>
      </c>
      <c r="S24" s="13">
        <v>0.1572435793461</v>
      </c>
      <c r="T24" s="13">
        <v>0.32621195093200001</v>
      </c>
      <c r="U24" s="13">
        <v>0.20359629586819999</v>
      </c>
      <c r="V24" s="13">
        <v>0.16284627023180001</v>
      </c>
      <c r="W24" s="13">
        <v>0.18229710096480001</v>
      </c>
      <c r="X24" s="13">
        <v>0.17942681808479999</v>
      </c>
      <c r="Y24" s="13">
        <v>0.21919186058529999</v>
      </c>
      <c r="Z24" s="13">
        <v>0.24368997392700001</v>
      </c>
      <c r="AA24" s="13">
        <v>0.13227899564660001</v>
      </c>
      <c r="AB24" s="13">
        <v>0.18205094528589999</v>
      </c>
      <c r="AC24" s="13">
        <v>0.1918815948475</v>
      </c>
      <c r="AD24" s="13">
        <v>0.13950582988269999</v>
      </c>
      <c r="AE24" s="13">
        <v>0.24629166088599999</v>
      </c>
      <c r="AF24" s="13">
        <v>0.1384761253888</v>
      </c>
      <c r="AG24" s="13">
        <v>0.1712567004534</v>
      </c>
      <c r="AH24" s="13">
        <v>0.18606681167719999</v>
      </c>
      <c r="AI24" s="13">
        <v>0.25594040148539998</v>
      </c>
      <c r="AJ24" s="13">
        <v>0</v>
      </c>
      <c r="AK24" s="13">
        <v>0.20538049522570001</v>
      </c>
      <c r="AL24" s="13">
        <v>0.1810632184497</v>
      </c>
      <c r="AM24" s="13">
        <v>0.19228310942829999</v>
      </c>
      <c r="AN24" s="13">
        <v>0.2058173020355</v>
      </c>
      <c r="AO24" s="13">
        <v>0.1891960410695</v>
      </c>
      <c r="AP24" s="13">
        <v>0.1787637555172</v>
      </c>
      <c r="AQ24" s="13">
        <v>0.1430481049716</v>
      </c>
      <c r="AR24" s="9"/>
    </row>
    <row r="25" spans="1:44" x14ac:dyDescent="0.2">
      <c r="A25" s="21"/>
      <c r="B25" s="21"/>
      <c r="C25" s="14">
        <v>355</v>
      </c>
      <c r="D25" s="14">
        <v>66</v>
      </c>
      <c r="E25" s="14">
        <v>96</v>
      </c>
      <c r="F25" s="14">
        <v>98</v>
      </c>
      <c r="G25" s="14">
        <v>95</v>
      </c>
      <c r="H25" s="14">
        <v>69</v>
      </c>
      <c r="I25" s="14">
        <v>65</v>
      </c>
      <c r="J25" s="14">
        <v>57</v>
      </c>
      <c r="K25" s="14">
        <v>58</v>
      </c>
      <c r="L25" s="14">
        <v>90</v>
      </c>
      <c r="M25" s="14">
        <v>199</v>
      </c>
      <c r="N25" s="14">
        <v>142</v>
      </c>
      <c r="O25" s="14">
        <v>79</v>
      </c>
      <c r="P25" s="14">
        <v>33</v>
      </c>
      <c r="Q25" s="14">
        <v>50</v>
      </c>
      <c r="R25" s="14">
        <v>63</v>
      </c>
      <c r="S25" s="14">
        <v>27</v>
      </c>
      <c r="T25" s="14">
        <v>22</v>
      </c>
      <c r="U25" s="14">
        <v>41</v>
      </c>
      <c r="V25" s="14">
        <v>88</v>
      </c>
      <c r="W25" s="14">
        <v>98</v>
      </c>
      <c r="X25" s="14">
        <v>50</v>
      </c>
      <c r="Y25" s="14">
        <v>71</v>
      </c>
      <c r="Z25" s="14">
        <v>31</v>
      </c>
      <c r="AA25" s="14">
        <v>4</v>
      </c>
      <c r="AB25" s="14">
        <v>140</v>
      </c>
      <c r="AC25" s="14">
        <v>45</v>
      </c>
      <c r="AD25" s="14">
        <v>7</v>
      </c>
      <c r="AE25" s="14">
        <v>21</v>
      </c>
      <c r="AF25" s="14">
        <v>20</v>
      </c>
      <c r="AG25" s="14">
        <v>6</v>
      </c>
      <c r="AH25" s="14">
        <v>1</v>
      </c>
      <c r="AI25" s="14">
        <v>11</v>
      </c>
      <c r="AJ25" s="14">
        <v>0</v>
      </c>
      <c r="AK25" s="14">
        <v>100</v>
      </c>
      <c r="AL25" s="14">
        <v>1</v>
      </c>
      <c r="AM25" s="14">
        <v>22</v>
      </c>
      <c r="AN25" s="14">
        <v>93</v>
      </c>
      <c r="AO25" s="14">
        <v>138</v>
      </c>
      <c r="AP25" s="14">
        <v>80</v>
      </c>
      <c r="AQ25" s="14">
        <v>10</v>
      </c>
      <c r="AR25" s="9"/>
    </row>
    <row r="26" spans="1:44" x14ac:dyDescent="0.2">
      <c r="A26" s="21"/>
      <c r="B26" s="21"/>
      <c r="C26" s="15" t="s">
        <v>111</v>
      </c>
      <c r="D26" s="15"/>
      <c r="E26" s="15"/>
      <c r="F26" s="15"/>
      <c r="G26" s="15"/>
      <c r="H26" s="16" t="s">
        <v>120</v>
      </c>
      <c r="I26" s="16" t="s">
        <v>217</v>
      </c>
      <c r="J26" s="16" t="s">
        <v>157</v>
      </c>
      <c r="K26" s="15"/>
      <c r="L26" s="15"/>
      <c r="M26" s="15"/>
      <c r="N26" s="16" t="s">
        <v>112</v>
      </c>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9"/>
    </row>
    <row r="27" spans="1:44" x14ac:dyDescent="0.2">
      <c r="A27" s="23"/>
      <c r="B27" s="20" t="s">
        <v>50</v>
      </c>
      <c r="C27" s="13">
        <v>1</v>
      </c>
      <c r="D27" s="13">
        <v>1</v>
      </c>
      <c r="E27" s="13">
        <v>1</v>
      </c>
      <c r="F27" s="13">
        <v>1</v>
      </c>
      <c r="G27" s="13">
        <v>1</v>
      </c>
      <c r="H27" s="13">
        <v>1</v>
      </c>
      <c r="I27" s="13">
        <v>1</v>
      </c>
      <c r="J27" s="13">
        <v>1</v>
      </c>
      <c r="K27" s="13">
        <v>1</v>
      </c>
      <c r="L27" s="13">
        <v>1</v>
      </c>
      <c r="M27" s="13">
        <v>1</v>
      </c>
      <c r="N27" s="13">
        <v>1</v>
      </c>
      <c r="O27" s="13">
        <v>1</v>
      </c>
      <c r="P27" s="13">
        <v>1</v>
      </c>
      <c r="Q27" s="13">
        <v>1</v>
      </c>
      <c r="R27" s="13">
        <v>1</v>
      </c>
      <c r="S27" s="13">
        <v>1</v>
      </c>
      <c r="T27" s="13">
        <v>1</v>
      </c>
      <c r="U27" s="13">
        <v>1</v>
      </c>
      <c r="V27" s="13">
        <v>1</v>
      </c>
      <c r="W27" s="13">
        <v>1</v>
      </c>
      <c r="X27" s="13">
        <v>1</v>
      </c>
      <c r="Y27" s="13">
        <v>1</v>
      </c>
      <c r="Z27" s="13">
        <v>1</v>
      </c>
      <c r="AA27" s="13">
        <v>1</v>
      </c>
      <c r="AB27" s="13">
        <v>1</v>
      </c>
      <c r="AC27" s="13">
        <v>1</v>
      </c>
      <c r="AD27" s="13">
        <v>1</v>
      </c>
      <c r="AE27" s="13">
        <v>1</v>
      </c>
      <c r="AF27" s="13">
        <v>1</v>
      </c>
      <c r="AG27" s="13">
        <v>1</v>
      </c>
      <c r="AH27" s="13">
        <v>1</v>
      </c>
      <c r="AI27" s="13">
        <v>1</v>
      </c>
      <c r="AJ27" s="13">
        <v>1</v>
      </c>
      <c r="AK27" s="13">
        <v>1</v>
      </c>
      <c r="AL27" s="13">
        <v>1</v>
      </c>
      <c r="AM27" s="13">
        <v>1</v>
      </c>
      <c r="AN27" s="13">
        <v>1</v>
      </c>
      <c r="AO27" s="13">
        <v>1</v>
      </c>
      <c r="AP27" s="13">
        <v>1</v>
      </c>
      <c r="AQ27" s="13">
        <v>1</v>
      </c>
      <c r="AR27" s="9"/>
    </row>
    <row r="28" spans="1:44" x14ac:dyDescent="0.2">
      <c r="A28" s="21"/>
      <c r="B28" s="21"/>
      <c r="C28" s="14">
        <v>2270</v>
      </c>
      <c r="D28" s="14">
        <v>551</v>
      </c>
      <c r="E28" s="14">
        <v>558</v>
      </c>
      <c r="F28" s="14">
        <v>570</v>
      </c>
      <c r="G28" s="14">
        <v>591</v>
      </c>
      <c r="H28" s="14">
        <v>263</v>
      </c>
      <c r="I28" s="14">
        <v>360</v>
      </c>
      <c r="J28" s="14">
        <v>334</v>
      </c>
      <c r="K28" s="14">
        <v>532</v>
      </c>
      <c r="L28" s="14">
        <v>656</v>
      </c>
      <c r="M28" s="14">
        <v>1312</v>
      </c>
      <c r="N28" s="14">
        <v>858</v>
      </c>
      <c r="O28" s="14">
        <v>605</v>
      </c>
      <c r="P28" s="14">
        <v>224</v>
      </c>
      <c r="Q28" s="14">
        <v>291</v>
      </c>
      <c r="R28" s="14">
        <v>338</v>
      </c>
      <c r="S28" s="14">
        <v>237</v>
      </c>
      <c r="T28" s="14">
        <v>104</v>
      </c>
      <c r="U28" s="14">
        <v>269</v>
      </c>
      <c r="V28" s="14">
        <v>569</v>
      </c>
      <c r="W28" s="14">
        <v>661</v>
      </c>
      <c r="X28" s="14">
        <v>373</v>
      </c>
      <c r="Y28" s="14">
        <v>404</v>
      </c>
      <c r="Z28" s="14">
        <v>168</v>
      </c>
      <c r="AA28" s="14">
        <v>23</v>
      </c>
      <c r="AB28" s="14">
        <v>928</v>
      </c>
      <c r="AC28" s="14">
        <v>241</v>
      </c>
      <c r="AD28" s="14">
        <v>50</v>
      </c>
      <c r="AE28" s="14">
        <v>101</v>
      </c>
      <c r="AF28" s="14">
        <v>196</v>
      </c>
      <c r="AG28" s="14">
        <v>56</v>
      </c>
      <c r="AH28" s="14">
        <v>24</v>
      </c>
      <c r="AI28" s="14">
        <v>28</v>
      </c>
      <c r="AJ28" s="14">
        <v>6</v>
      </c>
      <c r="AK28" s="14">
        <v>620</v>
      </c>
      <c r="AL28" s="14">
        <v>6</v>
      </c>
      <c r="AM28" s="14">
        <v>147</v>
      </c>
      <c r="AN28" s="14">
        <v>508</v>
      </c>
      <c r="AO28" s="14">
        <v>888</v>
      </c>
      <c r="AP28" s="14">
        <v>554</v>
      </c>
      <c r="AQ28" s="14">
        <v>94</v>
      </c>
      <c r="AR28" s="9"/>
    </row>
    <row r="29" spans="1:44" x14ac:dyDescent="0.2">
      <c r="A29" s="21"/>
      <c r="B29" s="21"/>
      <c r="C29" s="15" t="s">
        <v>111</v>
      </c>
      <c r="D29" s="15" t="s">
        <v>111</v>
      </c>
      <c r="E29" s="15" t="s">
        <v>111</v>
      </c>
      <c r="F29" s="15" t="s">
        <v>111</v>
      </c>
      <c r="G29" s="15" t="s">
        <v>111</v>
      </c>
      <c r="H29" s="15" t="s">
        <v>111</v>
      </c>
      <c r="I29" s="15" t="s">
        <v>111</v>
      </c>
      <c r="J29" s="15" t="s">
        <v>111</v>
      </c>
      <c r="K29" s="15" t="s">
        <v>111</v>
      </c>
      <c r="L29" s="15" t="s">
        <v>111</v>
      </c>
      <c r="M29" s="15" t="s">
        <v>111</v>
      </c>
      <c r="N29" s="15" t="s">
        <v>111</v>
      </c>
      <c r="O29" s="15" t="s">
        <v>111</v>
      </c>
      <c r="P29" s="15" t="s">
        <v>111</v>
      </c>
      <c r="Q29" s="15" t="s">
        <v>111</v>
      </c>
      <c r="R29" s="15" t="s">
        <v>111</v>
      </c>
      <c r="S29" s="15" t="s">
        <v>111</v>
      </c>
      <c r="T29" s="15" t="s">
        <v>111</v>
      </c>
      <c r="U29" s="15" t="s">
        <v>111</v>
      </c>
      <c r="V29" s="15" t="s">
        <v>111</v>
      </c>
      <c r="W29" s="15" t="s">
        <v>111</v>
      </c>
      <c r="X29" s="15" t="s">
        <v>111</v>
      </c>
      <c r="Y29" s="15" t="s">
        <v>111</v>
      </c>
      <c r="Z29" s="15" t="s">
        <v>111</v>
      </c>
      <c r="AA29" s="15" t="s">
        <v>111</v>
      </c>
      <c r="AB29" s="15" t="s">
        <v>111</v>
      </c>
      <c r="AC29" s="15" t="s">
        <v>111</v>
      </c>
      <c r="AD29" s="15" t="s">
        <v>111</v>
      </c>
      <c r="AE29" s="15" t="s">
        <v>111</v>
      </c>
      <c r="AF29" s="15" t="s">
        <v>111</v>
      </c>
      <c r="AG29" s="15" t="s">
        <v>111</v>
      </c>
      <c r="AH29" s="15" t="s">
        <v>111</v>
      </c>
      <c r="AI29" s="15" t="s">
        <v>111</v>
      </c>
      <c r="AJ29" s="15" t="s">
        <v>111</v>
      </c>
      <c r="AK29" s="15" t="s">
        <v>111</v>
      </c>
      <c r="AL29" s="15" t="s">
        <v>111</v>
      </c>
      <c r="AM29" s="15" t="s">
        <v>111</v>
      </c>
      <c r="AN29" s="15" t="s">
        <v>111</v>
      </c>
      <c r="AO29" s="15" t="s">
        <v>111</v>
      </c>
      <c r="AP29" s="15" t="s">
        <v>111</v>
      </c>
      <c r="AQ29" s="15" t="s">
        <v>111</v>
      </c>
      <c r="AR29" s="9"/>
    </row>
    <row r="30" spans="1:44" x14ac:dyDescent="0.2">
      <c r="A30" s="17" t="s">
        <v>448</v>
      </c>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row>
    <row r="31" spans="1:44" x14ac:dyDescent="0.2">
      <c r="A31" s="19" t="s">
        <v>134</v>
      </c>
    </row>
  </sheetData>
  <mergeCells count="19">
    <mergeCell ref="AO2:AQ2"/>
    <mergeCell ref="A2:C2"/>
    <mergeCell ref="A3:B5"/>
    <mergeCell ref="B6:B8"/>
    <mergeCell ref="B9:B11"/>
    <mergeCell ref="AL3:AQ3"/>
    <mergeCell ref="D3:G3"/>
    <mergeCell ref="H3:L3"/>
    <mergeCell ref="M3:N3"/>
    <mergeCell ref="O3:U3"/>
    <mergeCell ref="V3:AA3"/>
    <mergeCell ref="AB3:AK3"/>
    <mergeCell ref="B27:B29"/>
    <mergeCell ref="A6:A29"/>
    <mergeCell ref="B12:B14"/>
    <mergeCell ref="B15:B17"/>
    <mergeCell ref="B18:B20"/>
    <mergeCell ref="B21:B23"/>
    <mergeCell ref="B24:B26"/>
  </mergeCells>
  <hyperlinks>
    <hyperlink ref="A1" location="'TOC'!A1:A1" display="Back to TOC"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R19"/>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449</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9"/>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9"/>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450</v>
      </c>
      <c r="B6" s="20" t="s">
        <v>451</v>
      </c>
      <c r="C6" s="13">
        <v>0.1247462017086</v>
      </c>
      <c r="D6" s="13">
        <v>0.118139880824</v>
      </c>
      <c r="E6" s="13">
        <v>0.1075159301348</v>
      </c>
      <c r="F6" s="13">
        <v>0.1270596789524</v>
      </c>
      <c r="G6" s="13">
        <v>0.14485838794100001</v>
      </c>
      <c r="H6" s="13">
        <v>0.1501107126598</v>
      </c>
      <c r="I6" s="13">
        <v>0.1001014484379</v>
      </c>
      <c r="J6" s="13">
        <v>0.1147320664163</v>
      </c>
      <c r="K6" s="13">
        <v>0.14374283444729999</v>
      </c>
      <c r="L6" s="13">
        <v>0.11402314796</v>
      </c>
      <c r="M6" s="13">
        <v>0.1519211692771</v>
      </c>
      <c r="N6" s="13">
        <v>9.5446365743570002E-2</v>
      </c>
      <c r="O6" s="13">
        <v>0.1326256136299</v>
      </c>
      <c r="P6" s="13">
        <v>0.16488384574510001</v>
      </c>
      <c r="Q6" s="13">
        <v>0.15963996374020001</v>
      </c>
      <c r="R6" s="13">
        <v>0.1182420509348</v>
      </c>
      <c r="S6" s="13">
        <v>0.1137766133467</v>
      </c>
      <c r="T6" s="13">
        <v>9.4091668580899998E-2</v>
      </c>
      <c r="U6" s="13">
        <v>0.1125625061723</v>
      </c>
      <c r="V6" s="13">
        <v>0.12995482537870001</v>
      </c>
      <c r="W6" s="13">
        <v>0.13571508123189999</v>
      </c>
      <c r="X6" s="13">
        <v>0.13040057270200001</v>
      </c>
      <c r="Y6" s="13">
        <v>0.1041767179932</v>
      </c>
      <c r="Z6" s="13">
        <v>8.9234715491210009E-2</v>
      </c>
      <c r="AA6" s="13">
        <v>7.647512486553E-2</v>
      </c>
      <c r="AB6" s="13">
        <v>0.18339460367169999</v>
      </c>
      <c r="AC6" s="13">
        <v>7.5625213595400004E-2</v>
      </c>
      <c r="AD6" s="13">
        <v>2.7679066867619999E-2</v>
      </c>
      <c r="AE6" s="13">
        <v>0.1209182549151</v>
      </c>
      <c r="AF6" s="13">
        <v>0.100897135929</v>
      </c>
      <c r="AG6" s="13">
        <v>5.7298596674580003E-2</v>
      </c>
      <c r="AH6" s="13">
        <v>3.9442079991390003E-2</v>
      </c>
      <c r="AI6" s="13">
        <v>0.15532142750530001</v>
      </c>
      <c r="AJ6" s="13">
        <v>0.61943862966840002</v>
      </c>
      <c r="AK6" s="13">
        <v>8.0234339660649995E-2</v>
      </c>
      <c r="AL6" s="13">
        <v>0</v>
      </c>
      <c r="AM6" s="13">
        <v>2.3416113236020001E-2</v>
      </c>
      <c r="AN6" s="13">
        <v>7.4127408025530001E-2</v>
      </c>
      <c r="AO6" s="13">
        <v>0.14815152291450001</v>
      </c>
      <c r="AP6" s="13">
        <v>0.1754251793087</v>
      </c>
      <c r="AQ6" s="13">
        <v>4.9321428721940001E-2</v>
      </c>
      <c r="AR6" s="9"/>
    </row>
    <row r="7" spans="1:44" x14ac:dyDescent="0.2">
      <c r="A7" s="29"/>
      <c r="B7" s="21"/>
      <c r="C7" s="14">
        <v>319</v>
      </c>
      <c r="D7" s="14">
        <v>71</v>
      </c>
      <c r="E7" s="14">
        <v>68</v>
      </c>
      <c r="F7" s="14">
        <v>77</v>
      </c>
      <c r="G7" s="14">
        <v>103</v>
      </c>
      <c r="H7" s="14">
        <v>55</v>
      </c>
      <c r="I7" s="14">
        <v>41</v>
      </c>
      <c r="J7" s="14">
        <v>49</v>
      </c>
      <c r="K7" s="14">
        <v>81</v>
      </c>
      <c r="L7" s="14">
        <v>74</v>
      </c>
      <c r="M7" s="14">
        <v>214</v>
      </c>
      <c r="N7" s="14">
        <v>91</v>
      </c>
      <c r="O7" s="14">
        <v>88</v>
      </c>
      <c r="P7" s="14">
        <v>40</v>
      </c>
      <c r="Q7" s="14">
        <v>54</v>
      </c>
      <c r="R7" s="14">
        <v>46</v>
      </c>
      <c r="S7" s="14">
        <v>33</v>
      </c>
      <c r="T7" s="14">
        <v>9</v>
      </c>
      <c r="U7" s="14">
        <v>34</v>
      </c>
      <c r="V7" s="14">
        <v>76</v>
      </c>
      <c r="W7" s="14">
        <v>106</v>
      </c>
      <c r="X7" s="14">
        <v>58</v>
      </c>
      <c r="Y7" s="14">
        <v>44</v>
      </c>
      <c r="Z7" s="14">
        <v>21</v>
      </c>
      <c r="AA7" s="14">
        <v>2</v>
      </c>
      <c r="AB7" s="14">
        <v>195</v>
      </c>
      <c r="AC7" s="14">
        <v>21</v>
      </c>
      <c r="AD7" s="14">
        <v>2</v>
      </c>
      <c r="AE7" s="14">
        <v>11</v>
      </c>
      <c r="AF7" s="14">
        <v>20</v>
      </c>
      <c r="AG7" s="14">
        <v>5</v>
      </c>
      <c r="AH7" s="14">
        <v>1</v>
      </c>
      <c r="AI7" s="14">
        <v>3</v>
      </c>
      <c r="AJ7" s="14">
        <v>2</v>
      </c>
      <c r="AK7" s="14">
        <v>58</v>
      </c>
      <c r="AL7" s="14">
        <v>0</v>
      </c>
      <c r="AM7" s="14">
        <v>5</v>
      </c>
      <c r="AN7" s="14">
        <v>41</v>
      </c>
      <c r="AO7" s="14">
        <v>151</v>
      </c>
      <c r="AP7" s="14">
        <v>103</v>
      </c>
      <c r="AQ7" s="14">
        <v>6</v>
      </c>
      <c r="AR7" s="9"/>
    </row>
    <row r="8" spans="1:44" x14ac:dyDescent="0.2">
      <c r="A8" s="29"/>
      <c r="B8" s="21"/>
      <c r="C8" s="15" t="s">
        <v>111</v>
      </c>
      <c r="D8" s="15"/>
      <c r="E8" s="15"/>
      <c r="F8" s="15"/>
      <c r="G8" s="15"/>
      <c r="H8" s="15"/>
      <c r="I8" s="15"/>
      <c r="J8" s="15"/>
      <c r="K8" s="15"/>
      <c r="L8" s="15"/>
      <c r="M8" s="16" t="s">
        <v>114</v>
      </c>
      <c r="N8" s="15"/>
      <c r="O8" s="15"/>
      <c r="P8" s="15"/>
      <c r="Q8" s="15"/>
      <c r="R8" s="15"/>
      <c r="S8" s="15"/>
      <c r="T8" s="15"/>
      <c r="U8" s="15"/>
      <c r="V8" s="15"/>
      <c r="W8" s="15"/>
      <c r="X8" s="15"/>
      <c r="Y8" s="15"/>
      <c r="Z8" s="15"/>
      <c r="AA8" s="15"/>
      <c r="AB8" s="16" t="s">
        <v>241</v>
      </c>
      <c r="AC8" s="15"/>
      <c r="AD8" s="15"/>
      <c r="AE8" s="15"/>
      <c r="AF8" s="15"/>
      <c r="AG8" s="15"/>
      <c r="AH8" s="15"/>
      <c r="AI8" s="15"/>
      <c r="AJ8" s="16" t="s">
        <v>452</v>
      </c>
      <c r="AK8" s="15"/>
      <c r="AL8" s="15"/>
      <c r="AM8" s="15"/>
      <c r="AN8" s="15"/>
      <c r="AO8" s="16" t="s">
        <v>219</v>
      </c>
      <c r="AP8" s="16" t="s">
        <v>431</v>
      </c>
      <c r="AQ8" s="15"/>
      <c r="AR8" s="9"/>
    </row>
    <row r="9" spans="1:44" x14ac:dyDescent="0.2">
      <c r="A9" s="23"/>
      <c r="B9" s="20" t="s">
        <v>453</v>
      </c>
      <c r="C9" s="13">
        <v>0.60735713415670001</v>
      </c>
      <c r="D9" s="13">
        <v>0.62068607272120002</v>
      </c>
      <c r="E9" s="13">
        <v>0.65671782107129995</v>
      </c>
      <c r="F9" s="13">
        <v>0.54894140516340006</v>
      </c>
      <c r="G9" s="13">
        <v>0.60455588514159997</v>
      </c>
      <c r="H9" s="13">
        <v>0.48374348005360002</v>
      </c>
      <c r="I9" s="13">
        <v>0.6351850246356</v>
      </c>
      <c r="J9" s="13">
        <v>0.67137929537149998</v>
      </c>
      <c r="K9" s="13">
        <v>0.63621306594110005</v>
      </c>
      <c r="L9" s="13">
        <v>0.59688869743349993</v>
      </c>
      <c r="M9" s="13">
        <v>0.57580298131249996</v>
      </c>
      <c r="N9" s="13">
        <v>0.64097233236200002</v>
      </c>
      <c r="O9" s="13">
        <v>0.6262444034422</v>
      </c>
      <c r="P9" s="13">
        <v>0.5735043029186</v>
      </c>
      <c r="Q9" s="13">
        <v>0.53458735765389997</v>
      </c>
      <c r="R9" s="13">
        <v>0.63109335033449998</v>
      </c>
      <c r="S9" s="13">
        <v>0.65097507099740004</v>
      </c>
      <c r="T9" s="13">
        <v>0.48929145126779999</v>
      </c>
      <c r="U9" s="13">
        <v>0.62658187405480004</v>
      </c>
      <c r="V9" s="13">
        <v>0.62042824931910001</v>
      </c>
      <c r="W9" s="13">
        <v>0.58114417305179999</v>
      </c>
      <c r="X9" s="13">
        <v>0.62505967571639998</v>
      </c>
      <c r="Y9" s="13">
        <v>0.63699808185170004</v>
      </c>
      <c r="Z9" s="13">
        <v>0.568413889688</v>
      </c>
      <c r="AA9" s="13">
        <v>0.72007687670729992</v>
      </c>
      <c r="AB9" s="13">
        <v>0.55849953043660006</v>
      </c>
      <c r="AC9" s="13">
        <v>0.60883347987129999</v>
      </c>
      <c r="AD9" s="13">
        <v>0.71098862215370007</v>
      </c>
      <c r="AE9" s="13">
        <v>0.58712199368790008</v>
      </c>
      <c r="AF9" s="13">
        <v>0.64463661342120004</v>
      </c>
      <c r="AG9" s="13">
        <v>0.76727845033829989</v>
      </c>
      <c r="AH9" s="13">
        <v>0.75199158616090001</v>
      </c>
      <c r="AI9" s="13">
        <v>0.49215299059119999</v>
      </c>
      <c r="AJ9" s="13">
        <v>0.3327029674934</v>
      </c>
      <c r="AK9" s="13">
        <v>0.6482295295396</v>
      </c>
      <c r="AL9" s="13">
        <v>1</v>
      </c>
      <c r="AM9" s="13">
        <v>0.78144693531700005</v>
      </c>
      <c r="AN9" s="13">
        <v>0.59218465926740005</v>
      </c>
      <c r="AO9" s="13">
        <v>0.59871394919080001</v>
      </c>
      <c r="AP9" s="13">
        <v>0.55475069868589999</v>
      </c>
      <c r="AQ9" s="13">
        <v>0.78912680197390006</v>
      </c>
      <c r="AR9" s="9"/>
    </row>
    <row r="10" spans="1:44" x14ac:dyDescent="0.2">
      <c r="A10" s="29"/>
      <c r="B10" s="21"/>
      <c r="C10" s="14">
        <v>1397</v>
      </c>
      <c r="D10" s="14">
        <v>362</v>
      </c>
      <c r="E10" s="14">
        <v>364</v>
      </c>
      <c r="F10" s="14">
        <v>319</v>
      </c>
      <c r="G10" s="14">
        <v>352</v>
      </c>
      <c r="H10" s="14">
        <v>129</v>
      </c>
      <c r="I10" s="14">
        <v>235</v>
      </c>
      <c r="J10" s="14">
        <v>213</v>
      </c>
      <c r="K10" s="14">
        <v>337</v>
      </c>
      <c r="L10" s="14">
        <v>403</v>
      </c>
      <c r="M10" s="14">
        <v>775</v>
      </c>
      <c r="N10" s="14">
        <v>562</v>
      </c>
      <c r="O10" s="14">
        <v>379</v>
      </c>
      <c r="P10" s="14">
        <v>130</v>
      </c>
      <c r="Q10" s="14">
        <v>160</v>
      </c>
      <c r="R10" s="14">
        <v>208</v>
      </c>
      <c r="S10" s="14">
        <v>157</v>
      </c>
      <c r="T10" s="14">
        <v>60</v>
      </c>
      <c r="U10" s="14">
        <v>174</v>
      </c>
      <c r="V10" s="14">
        <v>346</v>
      </c>
      <c r="W10" s="14">
        <v>393</v>
      </c>
      <c r="X10" s="14">
        <v>242</v>
      </c>
      <c r="Y10" s="14">
        <v>259</v>
      </c>
      <c r="Z10" s="14">
        <v>101</v>
      </c>
      <c r="AA10" s="14">
        <v>16</v>
      </c>
      <c r="AB10" s="14">
        <v>508</v>
      </c>
      <c r="AC10" s="14">
        <v>154</v>
      </c>
      <c r="AD10" s="14">
        <v>36</v>
      </c>
      <c r="AE10" s="14">
        <v>58</v>
      </c>
      <c r="AF10" s="14">
        <v>129</v>
      </c>
      <c r="AG10" s="14">
        <v>44</v>
      </c>
      <c r="AH10" s="14">
        <v>21</v>
      </c>
      <c r="AI10" s="14">
        <v>13</v>
      </c>
      <c r="AJ10" s="14">
        <v>3</v>
      </c>
      <c r="AK10" s="14">
        <v>418</v>
      </c>
      <c r="AL10" s="14">
        <v>6</v>
      </c>
      <c r="AM10" s="14">
        <v>119</v>
      </c>
      <c r="AN10" s="14">
        <v>315</v>
      </c>
      <c r="AO10" s="14">
        <v>527</v>
      </c>
      <c r="AP10" s="14">
        <v>311</v>
      </c>
      <c r="AQ10" s="14">
        <v>77</v>
      </c>
      <c r="AR10" s="9"/>
    </row>
    <row r="11" spans="1:44" x14ac:dyDescent="0.2">
      <c r="A11" s="29"/>
      <c r="B11" s="21"/>
      <c r="C11" s="15" t="s">
        <v>111</v>
      </c>
      <c r="D11" s="15"/>
      <c r="E11" s="16" t="s">
        <v>147</v>
      </c>
      <c r="F11" s="15"/>
      <c r="G11" s="15"/>
      <c r="H11" s="15"/>
      <c r="I11" s="16" t="s">
        <v>112</v>
      </c>
      <c r="J11" s="16" t="s">
        <v>113</v>
      </c>
      <c r="K11" s="16" t="s">
        <v>112</v>
      </c>
      <c r="L11" s="15"/>
      <c r="M11" s="15"/>
      <c r="N11" s="16" t="s">
        <v>112</v>
      </c>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6" t="s">
        <v>426</v>
      </c>
      <c r="AN11" s="15"/>
      <c r="AO11" s="15"/>
      <c r="AP11" s="15"/>
      <c r="AQ11" s="16" t="s">
        <v>123</v>
      </c>
      <c r="AR11" s="9"/>
    </row>
    <row r="12" spans="1:44" x14ac:dyDescent="0.2">
      <c r="A12" s="23"/>
      <c r="B12" s="20" t="s">
        <v>447</v>
      </c>
      <c r="C12" s="13">
        <v>0.26789666413469998</v>
      </c>
      <c r="D12" s="13">
        <v>0.26117404645469999</v>
      </c>
      <c r="E12" s="13">
        <v>0.23576624879390001</v>
      </c>
      <c r="F12" s="13">
        <v>0.32399891588419999</v>
      </c>
      <c r="G12" s="13">
        <v>0.2505857269174</v>
      </c>
      <c r="H12" s="13">
        <v>0.36614580728660001</v>
      </c>
      <c r="I12" s="13">
        <v>0.26471352692650002</v>
      </c>
      <c r="J12" s="13">
        <v>0.2138886382123</v>
      </c>
      <c r="K12" s="13">
        <v>0.22004409961160001</v>
      </c>
      <c r="L12" s="13">
        <v>0.2890881546065</v>
      </c>
      <c r="M12" s="13">
        <v>0.27227584941029997</v>
      </c>
      <c r="N12" s="13">
        <v>0.26358130189439999</v>
      </c>
      <c r="O12" s="13">
        <v>0.2411299829279</v>
      </c>
      <c r="P12" s="13">
        <v>0.26161185133629999</v>
      </c>
      <c r="Q12" s="13">
        <v>0.30577267860579999</v>
      </c>
      <c r="R12" s="13">
        <v>0.25066459873070002</v>
      </c>
      <c r="S12" s="13">
        <v>0.23524831565589999</v>
      </c>
      <c r="T12" s="13">
        <v>0.41661688015129988</v>
      </c>
      <c r="U12" s="13">
        <v>0.2608556197729</v>
      </c>
      <c r="V12" s="13">
        <v>0.2496169253022</v>
      </c>
      <c r="W12" s="13">
        <v>0.28314074571629999</v>
      </c>
      <c r="X12" s="13">
        <v>0.24453975158159999</v>
      </c>
      <c r="Y12" s="13">
        <v>0.25882520015510002</v>
      </c>
      <c r="Z12" s="13">
        <v>0.34235139482080001</v>
      </c>
      <c r="AA12" s="13">
        <v>0.20344799842719999</v>
      </c>
      <c r="AB12" s="13">
        <v>0.25810586589169998</v>
      </c>
      <c r="AC12" s="13">
        <v>0.31554130653329998</v>
      </c>
      <c r="AD12" s="13">
        <v>0.26133231097870002</v>
      </c>
      <c r="AE12" s="13">
        <v>0.29195975139699998</v>
      </c>
      <c r="AF12" s="13">
        <v>0.2544662506498</v>
      </c>
      <c r="AG12" s="13">
        <v>0.17542295298710001</v>
      </c>
      <c r="AH12" s="13">
        <v>0.20856633384779999</v>
      </c>
      <c r="AI12" s="13">
        <v>0.35252558190349997</v>
      </c>
      <c r="AJ12" s="13">
        <v>4.7858402838189998E-2</v>
      </c>
      <c r="AK12" s="13">
        <v>0.27153613079979999</v>
      </c>
      <c r="AL12" s="13">
        <v>0</v>
      </c>
      <c r="AM12" s="13">
        <v>0.195136951447</v>
      </c>
      <c r="AN12" s="13">
        <v>0.33368793270710001</v>
      </c>
      <c r="AO12" s="13">
        <v>0.25313452789469998</v>
      </c>
      <c r="AP12" s="13">
        <v>0.26982412200540001</v>
      </c>
      <c r="AQ12" s="13">
        <v>0.16155176930420001</v>
      </c>
      <c r="AR12" s="9"/>
    </row>
    <row r="13" spans="1:44" x14ac:dyDescent="0.2">
      <c r="A13" s="29"/>
      <c r="B13" s="21"/>
      <c r="C13" s="14">
        <v>552</v>
      </c>
      <c r="D13" s="14">
        <v>118</v>
      </c>
      <c r="E13" s="14">
        <v>124</v>
      </c>
      <c r="F13" s="14">
        <v>174</v>
      </c>
      <c r="G13" s="14">
        <v>136</v>
      </c>
      <c r="H13" s="14">
        <v>79</v>
      </c>
      <c r="I13" s="14">
        <v>84</v>
      </c>
      <c r="J13" s="14">
        <v>72</v>
      </c>
      <c r="K13" s="14">
        <v>114</v>
      </c>
      <c r="L13" s="14">
        <v>177</v>
      </c>
      <c r="M13" s="14">
        <v>321</v>
      </c>
      <c r="N13" s="14">
        <v>205</v>
      </c>
      <c r="O13" s="14">
        <v>138</v>
      </c>
      <c r="P13" s="14">
        <v>54</v>
      </c>
      <c r="Q13" s="14">
        <v>77</v>
      </c>
      <c r="R13" s="14">
        <v>84</v>
      </c>
      <c r="S13" s="14">
        <v>46</v>
      </c>
      <c r="T13" s="14">
        <v>35</v>
      </c>
      <c r="U13" s="14">
        <v>60</v>
      </c>
      <c r="V13" s="14">
        <v>147</v>
      </c>
      <c r="W13" s="14">
        <v>162</v>
      </c>
      <c r="X13" s="14">
        <v>73</v>
      </c>
      <c r="Y13" s="14">
        <v>100</v>
      </c>
      <c r="Z13" s="14">
        <v>45</v>
      </c>
      <c r="AA13" s="14">
        <v>5</v>
      </c>
      <c r="AB13" s="14">
        <v>225</v>
      </c>
      <c r="AC13" s="14">
        <v>66</v>
      </c>
      <c r="AD13" s="14">
        <v>12</v>
      </c>
      <c r="AE13" s="14">
        <v>32</v>
      </c>
      <c r="AF13" s="14">
        <v>47</v>
      </c>
      <c r="AG13" s="14">
        <v>7</v>
      </c>
      <c r="AH13" s="14">
        <v>2</v>
      </c>
      <c r="AI13" s="14">
        <v>12</v>
      </c>
      <c r="AJ13" s="14">
        <v>1</v>
      </c>
      <c r="AK13" s="14">
        <v>142</v>
      </c>
      <c r="AL13" s="14">
        <v>0</v>
      </c>
      <c r="AM13" s="14">
        <v>23</v>
      </c>
      <c r="AN13" s="14">
        <v>151</v>
      </c>
      <c r="AO13" s="14">
        <v>209</v>
      </c>
      <c r="AP13" s="14">
        <v>140</v>
      </c>
      <c r="AQ13" s="14">
        <v>11</v>
      </c>
      <c r="AR13" s="9"/>
    </row>
    <row r="14" spans="1:44" x14ac:dyDescent="0.2">
      <c r="A14" s="29"/>
      <c r="B14" s="21"/>
      <c r="C14" s="15" t="s">
        <v>111</v>
      </c>
      <c r="D14" s="15"/>
      <c r="E14" s="15"/>
      <c r="F14" s="16" t="s">
        <v>138</v>
      </c>
      <c r="G14" s="15"/>
      <c r="H14" s="16" t="s">
        <v>394</v>
      </c>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9"/>
    </row>
    <row r="15" spans="1:44" x14ac:dyDescent="0.2">
      <c r="A15" s="23"/>
      <c r="B15" s="20" t="s">
        <v>50</v>
      </c>
      <c r="C15" s="13">
        <v>1</v>
      </c>
      <c r="D15" s="13">
        <v>1</v>
      </c>
      <c r="E15" s="13">
        <v>1</v>
      </c>
      <c r="F15" s="13">
        <v>1</v>
      </c>
      <c r="G15" s="13">
        <v>1</v>
      </c>
      <c r="H15" s="13">
        <v>1</v>
      </c>
      <c r="I15" s="13">
        <v>1</v>
      </c>
      <c r="J15" s="13">
        <v>1</v>
      </c>
      <c r="K15" s="13">
        <v>1</v>
      </c>
      <c r="L15" s="13">
        <v>1</v>
      </c>
      <c r="M15" s="13">
        <v>1</v>
      </c>
      <c r="N15" s="13">
        <v>1</v>
      </c>
      <c r="O15" s="13">
        <v>1</v>
      </c>
      <c r="P15" s="13">
        <v>1</v>
      </c>
      <c r="Q15" s="13">
        <v>1</v>
      </c>
      <c r="R15" s="13">
        <v>1</v>
      </c>
      <c r="S15" s="13">
        <v>1</v>
      </c>
      <c r="T15" s="13">
        <v>1</v>
      </c>
      <c r="U15" s="13">
        <v>1</v>
      </c>
      <c r="V15" s="13">
        <v>1</v>
      </c>
      <c r="W15" s="13">
        <v>1</v>
      </c>
      <c r="X15" s="13">
        <v>1</v>
      </c>
      <c r="Y15" s="13">
        <v>1</v>
      </c>
      <c r="Z15" s="13">
        <v>1</v>
      </c>
      <c r="AA15" s="13">
        <v>1</v>
      </c>
      <c r="AB15" s="13">
        <v>1</v>
      </c>
      <c r="AC15" s="13">
        <v>1</v>
      </c>
      <c r="AD15" s="13">
        <v>1</v>
      </c>
      <c r="AE15" s="13">
        <v>1</v>
      </c>
      <c r="AF15" s="13">
        <v>1</v>
      </c>
      <c r="AG15" s="13">
        <v>1</v>
      </c>
      <c r="AH15" s="13">
        <v>1</v>
      </c>
      <c r="AI15" s="13">
        <v>1</v>
      </c>
      <c r="AJ15" s="13">
        <v>1</v>
      </c>
      <c r="AK15" s="13">
        <v>1</v>
      </c>
      <c r="AL15" s="13">
        <v>1</v>
      </c>
      <c r="AM15" s="13">
        <v>1</v>
      </c>
      <c r="AN15" s="13">
        <v>1</v>
      </c>
      <c r="AO15" s="13">
        <v>1</v>
      </c>
      <c r="AP15" s="13">
        <v>1</v>
      </c>
      <c r="AQ15" s="13">
        <v>1</v>
      </c>
      <c r="AR15" s="9"/>
    </row>
    <row r="16" spans="1:44" x14ac:dyDescent="0.2">
      <c r="A16" s="29"/>
      <c r="B16" s="21"/>
      <c r="C16" s="14">
        <v>2268</v>
      </c>
      <c r="D16" s="14">
        <v>551</v>
      </c>
      <c r="E16" s="14">
        <v>556</v>
      </c>
      <c r="F16" s="14">
        <v>570</v>
      </c>
      <c r="G16" s="14">
        <v>591</v>
      </c>
      <c r="H16" s="14">
        <v>263</v>
      </c>
      <c r="I16" s="14">
        <v>360</v>
      </c>
      <c r="J16" s="14">
        <v>334</v>
      </c>
      <c r="K16" s="14">
        <v>532</v>
      </c>
      <c r="L16" s="14">
        <v>654</v>
      </c>
      <c r="M16" s="14">
        <v>1310</v>
      </c>
      <c r="N16" s="14">
        <v>858</v>
      </c>
      <c r="O16" s="14">
        <v>605</v>
      </c>
      <c r="P16" s="14">
        <v>224</v>
      </c>
      <c r="Q16" s="14">
        <v>291</v>
      </c>
      <c r="R16" s="14">
        <v>338</v>
      </c>
      <c r="S16" s="14">
        <v>236</v>
      </c>
      <c r="T16" s="14">
        <v>104</v>
      </c>
      <c r="U16" s="14">
        <v>268</v>
      </c>
      <c r="V16" s="14">
        <v>569</v>
      </c>
      <c r="W16" s="14">
        <v>661</v>
      </c>
      <c r="X16" s="14">
        <v>373</v>
      </c>
      <c r="Y16" s="14">
        <v>403</v>
      </c>
      <c r="Z16" s="14">
        <v>167</v>
      </c>
      <c r="AA16" s="14">
        <v>23</v>
      </c>
      <c r="AB16" s="14">
        <v>928</v>
      </c>
      <c r="AC16" s="14">
        <v>241</v>
      </c>
      <c r="AD16" s="14">
        <v>50</v>
      </c>
      <c r="AE16" s="14">
        <v>101</v>
      </c>
      <c r="AF16" s="14">
        <v>196</v>
      </c>
      <c r="AG16" s="14">
        <v>56</v>
      </c>
      <c r="AH16" s="14">
        <v>24</v>
      </c>
      <c r="AI16" s="14">
        <v>28</v>
      </c>
      <c r="AJ16" s="14">
        <v>6</v>
      </c>
      <c r="AK16" s="14">
        <v>618</v>
      </c>
      <c r="AL16" s="14">
        <v>6</v>
      </c>
      <c r="AM16" s="14">
        <v>147</v>
      </c>
      <c r="AN16" s="14">
        <v>507</v>
      </c>
      <c r="AO16" s="14">
        <v>887</v>
      </c>
      <c r="AP16" s="14">
        <v>554</v>
      </c>
      <c r="AQ16" s="14">
        <v>94</v>
      </c>
      <c r="AR16" s="9"/>
    </row>
    <row r="17" spans="1:44" x14ac:dyDescent="0.2">
      <c r="A17" s="29"/>
      <c r="B17" s="21"/>
      <c r="C17" s="15" t="s">
        <v>111</v>
      </c>
      <c r="D17" s="15" t="s">
        <v>111</v>
      </c>
      <c r="E17" s="15" t="s">
        <v>111</v>
      </c>
      <c r="F17" s="15" t="s">
        <v>111</v>
      </c>
      <c r="G17" s="15" t="s">
        <v>111</v>
      </c>
      <c r="H17" s="15" t="s">
        <v>111</v>
      </c>
      <c r="I17" s="15" t="s">
        <v>111</v>
      </c>
      <c r="J17" s="15" t="s">
        <v>111</v>
      </c>
      <c r="K17" s="15" t="s">
        <v>111</v>
      </c>
      <c r="L17" s="15" t="s">
        <v>111</v>
      </c>
      <c r="M17" s="15" t="s">
        <v>111</v>
      </c>
      <c r="N17" s="15" t="s">
        <v>111</v>
      </c>
      <c r="O17" s="15" t="s">
        <v>111</v>
      </c>
      <c r="P17" s="15" t="s">
        <v>111</v>
      </c>
      <c r="Q17" s="15" t="s">
        <v>111</v>
      </c>
      <c r="R17" s="15" t="s">
        <v>111</v>
      </c>
      <c r="S17" s="15" t="s">
        <v>111</v>
      </c>
      <c r="T17" s="15" t="s">
        <v>111</v>
      </c>
      <c r="U17" s="15" t="s">
        <v>111</v>
      </c>
      <c r="V17" s="15" t="s">
        <v>111</v>
      </c>
      <c r="W17" s="15" t="s">
        <v>111</v>
      </c>
      <c r="X17" s="15" t="s">
        <v>111</v>
      </c>
      <c r="Y17" s="15" t="s">
        <v>111</v>
      </c>
      <c r="Z17" s="15" t="s">
        <v>111</v>
      </c>
      <c r="AA17" s="15" t="s">
        <v>111</v>
      </c>
      <c r="AB17" s="15" t="s">
        <v>111</v>
      </c>
      <c r="AC17" s="15" t="s">
        <v>111</v>
      </c>
      <c r="AD17" s="15" t="s">
        <v>111</v>
      </c>
      <c r="AE17" s="15" t="s">
        <v>111</v>
      </c>
      <c r="AF17" s="15" t="s">
        <v>111</v>
      </c>
      <c r="AG17" s="15" t="s">
        <v>111</v>
      </c>
      <c r="AH17" s="15" t="s">
        <v>111</v>
      </c>
      <c r="AI17" s="15" t="s">
        <v>111</v>
      </c>
      <c r="AJ17" s="15" t="s">
        <v>111</v>
      </c>
      <c r="AK17" s="15" t="s">
        <v>111</v>
      </c>
      <c r="AL17" s="15" t="s">
        <v>111</v>
      </c>
      <c r="AM17" s="15" t="s">
        <v>111</v>
      </c>
      <c r="AN17" s="15" t="s">
        <v>111</v>
      </c>
      <c r="AO17" s="15" t="s">
        <v>111</v>
      </c>
      <c r="AP17" s="15" t="s">
        <v>111</v>
      </c>
      <c r="AQ17" s="15" t="s">
        <v>111</v>
      </c>
      <c r="AR17" s="9"/>
    </row>
    <row r="18" spans="1:44" x14ac:dyDescent="0.2">
      <c r="A18" s="17" t="s">
        <v>454</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row>
    <row r="19" spans="1:44" x14ac:dyDescent="0.2">
      <c r="A19" s="19" t="s">
        <v>134</v>
      </c>
    </row>
  </sheetData>
  <mergeCells count="15">
    <mergeCell ref="B12:B14"/>
    <mergeCell ref="B15:B17"/>
    <mergeCell ref="A6:A17"/>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14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R28"/>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455</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456</v>
      </c>
      <c r="B6" s="20" t="s">
        <v>438</v>
      </c>
      <c r="C6" s="13">
        <v>0.60907413584280001</v>
      </c>
      <c r="D6" s="13">
        <v>0.57722693170439998</v>
      </c>
      <c r="E6" s="13">
        <v>0.60468926643150001</v>
      </c>
      <c r="F6" s="13">
        <v>0.66148491905490003</v>
      </c>
      <c r="G6" s="13">
        <v>0.59124806915240002</v>
      </c>
      <c r="H6" s="13">
        <v>0.52321533164010003</v>
      </c>
      <c r="I6" s="13">
        <v>0.54991149728249999</v>
      </c>
      <c r="J6" s="13">
        <v>0.5960786094935</v>
      </c>
      <c r="K6" s="13">
        <v>0.63490397814189992</v>
      </c>
      <c r="L6" s="13">
        <v>0.68146383220849993</v>
      </c>
      <c r="M6" s="13">
        <v>0.64049562867370002</v>
      </c>
      <c r="N6" s="13">
        <v>0.5751742434232</v>
      </c>
      <c r="O6" s="13">
        <v>0.71225542004569997</v>
      </c>
      <c r="P6" s="13">
        <v>0.82357022256440005</v>
      </c>
      <c r="Q6" s="13">
        <v>0.69437186046950006</v>
      </c>
      <c r="R6" s="13">
        <v>0.53754049763049994</v>
      </c>
      <c r="S6" s="13">
        <v>0.45637391173149999</v>
      </c>
      <c r="T6" s="13">
        <v>0.60591436027230006</v>
      </c>
      <c r="U6" s="13">
        <v>0.39206678698589997</v>
      </c>
      <c r="V6" s="13">
        <v>0.66797971650819998</v>
      </c>
      <c r="W6" s="13">
        <v>0.7527215872652</v>
      </c>
      <c r="X6" s="13">
        <v>0.56609545589669996</v>
      </c>
      <c r="Y6" s="13">
        <v>0.46971528430449999</v>
      </c>
      <c r="Z6" s="13">
        <v>0.26885780452500002</v>
      </c>
      <c r="AA6" s="13">
        <v>0.38683574498380002</v>
      </c>
      <c r="AB6" s="13">
        <v>0.77704123397930003</v>
      </c>
      <c r="AC6" s="13">
        <v>0.59472586130310001</v>
      </c>
      <c r="AD6" s="13">
        <v>0.67847718809620006</v>
      </c>
      <c r="AE6" s="13">
        <v>0.54975097354070002</v>
      </c>
      <c r="AF6" s="13">
        <v>0.5392558863229</v>
      </c>
      <c r="AG6" s="13">
        <v>0.4521598103544</v>
      </c>
      <c r="AH6" s="13">
        <v>0.39540489258729999</v>
      </c>
      <c r="AI6" s="13">
        <v>0.38926290047419998</v>
      </c>
      <c r="AJ6" s="13">
        <v>0.81300609605600005</v>
      </c>
      <c r="AK6" s="13">
        <v>0.42437917596019997</v>
      </c>
      <c r="AL6" s="13">
        <v>0.53816888374759997</v>
      </c>
      <c r="AM6" s="13">
        <v>0.50980439423239998</v>
      </c>
      <c r="AN6" s="13">
        <v>0.55856297880779993</v>
      </c>
      <c r="AO6" s="13">
        <v>0.62167585093520006</v>
      </c>
      <c r="AP6" s="13">
        <v>0.69195051160549992</v>
      </c>
      <c r="AQ6" s="13">
        <v>0.45805741219469998</v>
      </c>
      <c r="AR6" s="9"/>
    </row>
    <row r="7" spans="1:44" x14ac:dyDescent="0.2">
      <c r="A7" s="21"/>
      <c r="B7" s="21"/>
      <c r="C7" s="14">
        <v>1388</v>
      </c>
      <c r="D7" s="14">
        <v>321</v>
      </c>
      <c r="E7" s="14">
        <v>339</v>
      </c>
      <c r="F7" s="14">
        <v>372</v>
      </c>
      <c r="G7" s="14">
        <v>356</v>
      </c>
      <c r="H7" s="14">
        <v>144</v>
      </c>
      <c r="I7" s="14">
        <v>191</v>
      </c>
      <c r="J7" s="14">
        <v>210</v>
      </c>
      <c r="K7" s="14">
        <v>336</v>
      </c>
      <c r="L7" s="14">
        <v>429</v>
      </c>
      <c r="M7" s="14">
        <v>829</v>
      </c>
      <c r="N7" s="14">
        <v>496</v>
      </c>
      <c r="O7" s="14">
        <v>444</v>
      </c>
      <c r="P7" s="14">
        <v>184</v>
      </c>
      <c r="Q7" s="14">
        <v>200</v>
      </c>
      <c r="R7" s="14">
        <v>183</v>
      </c>
      <c r="S7" s="14">
        <v>105</v>
      </c>
      <c r="T7" s="14">
        <v>62</v>
      </c>
      <c r="U7" s="14">
        <v>105</v>
      </c>
      <c r="V7" s="14">
        <v>390</v>
      </c>
      <c r="W7" s="14">
        <v>500</v>
      </c>
      <c r="X7" s="14">
        <v>214</v>
      </c>
      <c r="Y7" s="14">
        <v>188</v>
      </c>
      <c r="Z7" s="14">
        <v>41</v>
      </c>
      <c r="AA7" s="14">
        <v>9</v>
      </c>
      <c r="AB7" s="14">
        <v>718</v>
      </c>
      <c r="AC7" s="14">
        <v>156</v>
      </c>
      <c r="AD7" s="14">
        <v>37</v>
      </c>
      <c r="AE7" s="14">
        <v>56</v>
      </c>
      <c r="AF7" s="14">
        <v>102</v>
      </c>
      <c r="AG7" s="14">
        <v>28</v>
      </c>
      <c r="AH7" s="14">
        <v>10</v>
      </c>
      <c r="AI7" s="14">
        <v>7</v>
      </c>
      <c r="AJ7" s="14">
        <v>4</v>
      </c>
      <c r="AK7" s="14">
        <v>260</v>
      </c>
      <c r="AL7" s="14">
        <v>3</v>
      </c>
      <c r="AM7" s="14">
        <v>73</v>
      </c>
      <c r="AN7" s="14">
        <v>301</v>
      </c>
      <c r="AO7" s="14">
        <v>534</v>
      </c>
      <c r="AP7" s="14">
        <v>380</v>
      </c>
      <c r="AQ7" s="14">
        <v>49</v>
      </c>
      <c r="AR7" s="9"/>
    </row>
    <row r="8" spans="1:44" x14ac:dyDescent="0.2">
      <c r="A8" s="21"/>
      <c r="B8" s="21"/>
      <c r="C8" s="15" t="s">
        <v>111</v>
      </c>
      <c r="D8" s="15"/>
      <c r="E8" s="15"/>
      <c r="F8" s="15"/>
      <c r="G8" s="15"/>
      <c r="H8" s="15"/>
      <c r="I8" s="15"/>
      <c r="J8" s="15"/>
      <c r="K8" s="15"/>
      <c r="L8" s="16" t="s">
        <v>228</v>
      </c>
      <c r="M8" s="16" t="s">
        <v>138</v>
      </c>
      <c r="N8" s="15"/>
      <c r="O8" s="16" t="s">
        <v>139</v>
      </c>
      <c r="P8" s="16" t="s">
        <v>421</v>
      </c>
      <c r="Q8" s="16" t="s">
        <v>140</v>
      </c>
      <c r="R8" s="16" t="s">
        <v>198</v>
      </c>
      <c r="S8" s="15"/>
      <c r="T8" s="16" t="s">
        <v>198</v>
      </c>
      <c r="U8" s="15"/>
      <c r="V8" s="16" t="s">
        <v>120</v>
      </c>
      <c r="W8" s="16" t="s">
        <v>119</v>
      </c>
      <c r="X8" s="16" t="s">
        <v>143</v>
      </c>
      <c r="Y8" s="16" t="s">
        <v>144</v>
      </c>
      <c r="Z8" s="15"/>
      <c r="AA8" s="15"/>
      <c r="AB8" s="16" t="s">
        <v>457</v>
      </c>
      <c r="AC8" s="16" t="s">
        <v>122</v>
      </c>
      <c r="AD8" s="15"/>
      <c r="AE8" s="15"/>
      <c r="AF8" s="15"/>
      <c r="AG8" s="15"/>
      <c r="AH8" s="15"/>
      <c r="AI8" s="15"/>
      <c r="AJ8" s="15"/>
      <c r="AK8" s="15"/>
      <c r="AL8" s="15"/>
      <c r="AM8" s="15"/>
      <c r="AN8" s="15"/>
      <c r="AO8" s="15"/>
      <c r="AP8" s="16" t="s">
        <v>458</v>
      </c>
      <c r="AQ8" s="15"/>
      <c r="AR8" s="9"/>
    </row>
    <row r="9" spans="1:44" x14ac:dyDescent="0.2">
      <c r="A9" s="23"/>
      <c r="B9" s="20" t="s">
        <v>459</v>
      </c>
      <c r="C9" s="13">
        <v>9.6299413974379994E-2</v>
      </c>
      <c r="D9" s="13">
        <v>9.3967676873600012E-2</v>
      </c>
      <c r="E9" s="13">
        <v>8.3209009898420006E-2</v>
      </c>
      <c r="F9" s="13">
        <v>0.1248486697286</v>
      </c>
      <c r="G9" s="13">
        <v>8.3249423383989996E-2</v>
      </c>
      <c r="H9" s="13">
        <v>7.7463819761859995E-2</v>
      </c>
      <c r="I9" s="13">
        <v>6.5232047732839998E-2</v>
      </c>
      <c r="J9" s="13">
        <v>9.1024483084310007E-2</v>
      </c>
      <c r="K9" s="13">
        <v>0.1152952544252</v>
      </c>
      <c r="L9" s="13">
        <v>0.12540875886639999</v>
      </c>
      <c r="M9" s="13">
        <v>0.1009405339987</v>
      </c>
      <c r="N9" s="13">
        <v>9.3298534186960005E-2</v>
      </c>
      <c r="O9" s="13">
        <v>0.15019410584269999</v>
      </c>
      <c r="P9" s="13">
        <v>0.17369557941239999</v>
      </c>
      <c r="Q9" s="13">
        <v>7.6022162577590008E-2</v>
      </c>
      <c r="R9" s="13">
        <v>0.12719892522529999</v>
      </c>
      <c r="S9" s="13">
        <v>2.2005188259350002E-2</v>
      </c>
      <c r="T9" s="13">
        <v>5.2726991478270001E-2</v>
      </c>
      <c r="U9" s="13">
        <v>1.354802185202E-2</v>
      </c>
      <c r="V9" s="13">
        <v>0.11943284487810001</v>
      </c>
      <c r="W9" s="13">
        <v>0.1381532695121</v>
      </c>
      <c r="X9" s="13">
        <v>0.1040907478859</v>
      </c>
      <c r="Y9" s="13">
        <v>2.674731472114E-2</v>
      </c>
      <c r="Z9" s="13">
        <v>3.6172533953349999E-3</v>
      </c>
      <c r="AA9" s="13">
        <v>2.9742790610509998E-2</v>
      </c>
      <c r="AB9" s="13">
        <v>0.16757318223090001</v>
      </c>
      <c r="AC9" s="13">
        <v>5.6593527611700001E-2</v>
      </c>
      <c r="AD9" s="13">
        <v>6.4223016231949995E-2</v>
      </c>
      <c r="AE9" s="13">
        <v>2.8838308296429999E-2</v>
      </c>
      <c r="AF9" s="13">
        <v>7.2727394996339997E-2</v>
      </c>
      <c r="AG9" s="13">
        <v>4.1051212954370003E-2</v>
      </c>
      <c r="AH9" s="13">
        <v>0</v>
      </c>
      <c r="AI9" s="13">
        <v>0</v>
      </c>
      <c r="AJ9" s="13">
        <v>0</v>
      </c>
      <c r="AK9" s="13">
        <v>4.2608236156460012E-2</v>
      </c>
      <c r="AL9" s="13">
        <v>0</v>
      </c>
      <c r="AM9" s="13">
        <v>7.2943129014470004E-2</v>
      </c>
      <c r="AN9" s="13">
        <v>9.6844561372460003E-2</v>
      </c>
      <c r="AO9" s="13">
        <v>0.1002569791812</v>
      </c>
      <c r="AP9" s="13">
        <v>0.1101256509056</v>
      </c>
      <c r="AQ9" s="13">
        <v>1.705785465088E-2</v>
      </c>
      <c r="AR9" s="9"/>
    </row>
    <row r="10" spans="1:44" x14ac:dyDescent="0.2">
      <c r="A10" s="21"/>
      <c r="B10" s="21"/>
      <c r="C10" s="14">
        <v>228</v>
      </c>
      <c r="D10" s="14">
        <v>63</v>
      </c>
      <c r="E10" s="14">
        <v>46</v>
      </c>
      <c r="F10" s="14">
        <v>77</v>
      </c>
      <c r="G10" s="14">
        <v>42</v>
      </c>
      <c r="H10" s="14">
        <v>20</v>
      </c>
      <c r="I10" s="14">
        <v>24</v>
      </c>
      <c r="J10" s="14">
        <v>38</v>
      </c>
      <c r="K10" s="14">
        <v>55</v>
      </c>
      <c r="L10" s="14">
        <v>84</v>
      </c>
      <c r="M10" s="14">
        <v>134</v>
      </c>
      <c r="N10" s="14">
        <v>87</v>
      </c>
      <c r="O10" s="14">
        <v>105</v>
      </c>
      <c r="P10" s="14">
        <v>45</v>
      </c>
      <c r="Q10" s="14">
        <v>20</v>
      </c>
      <c r="R10" s="14">
        <v>40</v>
      </c>
      <c r="S10" s="14">
        <v>2</v>
      </c>
      <c r="T10" s="14">
        <v>5</v>
      </c>
      <c r="U10" s="14">
        <v>3</v>
      </c>
      <c r="V10" s="14">
        <v>75</v>
      </c>
      <c r="W10" s="14">
        <v>101</v>
      </c>
      <c r="X10" s="14">
        <v>31</v>
      </c>
      <c r="Y10" s="14">
        <v>13</v>
      </c>
      <c r="Z10" s="14">
        <v>1</v>
      </c>
      <c r="AA10" s="14">
        <v>1</v>
      </c>
      <c r="AB10" s="14">
        <v>169</v>
      </c>
      <c r="AC10" s="14">
        <v>10</v>
      </c>
      <c r="AD10" s="14">
        <v>3</v>
      </c>
      <c r="AE10" s="14">
        <v>3</v>
      </c>
      <c r="AF10" s="14">
        <v>17</v>
      </c>
      <c r="AG10" s="14">
        <v>2</v>
      </c>
      <c r="AH10" s="14">
        <v>0</v>
      </c>
      <c r="AI10" s="14">
        <v>0</v>
      </c>
      <c r="AJ10" s="14">
        <v>0</v>
      </c>
      <c r="AK10" s="14">
        <v>23</v>
      </c>
      <c r="AL10" s="14">
        <v>0</v>
      </c>
      <c r="AM10" s="14">
        <v>8</v>
      </c>
      <c r="AN10" s="14">
        <v>52</v>
      </c>
      <c r="AO10" s="14">
        <v>96</v>
      </c>
      <c r="AP10" s="14">
        <v>63</v>
      </c>
      <c r="AQ10" s="14">
        <v>2</v>
      </c>
      <c r="AR10" s="9"/>
    </row>
    <row r="11" spans="1:44" x14ac:dyDescent="0.2">
      <c r="A11" s="21"/>
      <c r="B11" s="21"/>
      <c r="C11" s="15" t="s">
        <v>111</v>
      </c>
      <c r="D11" s="15"/>
      <c r="E11" s="15"/>
      <c r="F11" s="15"/>
      <c r="G11" s="15"/>
      <c r="H11" s="15"/>
      <c r="I11" s="15"/>
      <c r="J11" s="15"/>
      <c r="K11" s="15"/>
      <c r="L11" s="15"/>
      <c r="M11" s="15"/>
      <c r="N11" s="15"/>
      <c r="O11" s="16" t="s">
        <v>213</v>
      </c>
      <c r="P11" s="16" t="s">
        <v>313</v>
      </c>
      <c r="Q11" s="15"/>
      <c r="R11" s="16" t="s">
        <v>213</v>
      </c>
      <c r="S11" s="15"/>
      <c r="T11" s="15"/>
      <c r="U11" s="15"/>
      <c r="V11" s="16" t="s">
        <v>120</v>
      </c>
      <c r="W11" s="16" t="s">
        <v>120</v>
      </c>
      <c r="X11" s="16" t="s">
        <v>120</v>
      </c>
      <c r="Y11" s="15"/>
      <c r="Z11" s="15"/>
      <c r="AA11" s="15"/>
      <c r="AB11" s="16" t="s">
        <v>190</v>
      </c>
      <c r="AC11" s="15"/>
      <c r="AD11" s="15"/>
      <c r="AE11" s="15"/>
      <c r="AF11" s="15"/>
      <c r="AG11" s="15"/>
      <c r="AH11" s="15"/>
      <c r="AI11" s="15"/>
      <c r="AJ11" s="15"/>
      <c r="AK11" s="15"/>
      <c r="AL11" s="15"/>
      <c r="AM11" s="15"/>
      <c r="AN11" s="15"/>
      <c r="AO11" s="15"/>
      <c r="AP11" s="16" t="s">
        <v>298</v>
      </c>
      <c r="AQ11" s="15"/>
      <c r="AR11" s="9"/>
    </row>
    <row r="12" spans="1:44" x14ac:dyDescent="0.2">
      <c r="A12" s="23"/>
      <c r="B12" s="20" t="s">
        <v>460</v>
      </c>
      <c r="C12" s="13">
        <v>0.51277472186840001</v>
      </c>
      <c r="D12" s="13">
        <v>0.48325925483080001</v>
      </c>
      <c r="E12" s="13">
        <v>0.52148025653310004</v>
      </c>
      <c r="F12" s="13">
        <v>0.53663624932630005</v>
      </c>
      <c r="G12" s="13">
        <v>0.50799864576840004</v>
      </c>
      <c r="H12" s="13">
        <v>0.44575151187829998</v>
      </c>
      <c r="I12" s="13">
        <v>0.48467944954969999</v>
      </c>
      <c r="J12" s="13">
        <v>0.5050541264092</v>
      </c>
      <c r="K12" s="13">
        <v>0.51960872371669997</v>
      </c>
      <c r="L12" s="13">
        <v>0.55605507334220006</v>
      </c>
      <c r="M12" s="13">
        <v>0.53955509467490004</v>
      </c>
      <c r="N12" s="13">
        <v>0.48187570923630002</v>
      </c>
      <c r="O12" s="13">
        <v>0.56206131420310002</v>
      </c>
      <c r="P12" s="13">
        <v>0.64987464315200005</v>
      </c>
      <c r="Q12" s="13">
        <v>0.61834969789189997</v>
      </c>
      <c r="R12" s="13">
        <v>0.41034157240519997</v>
      </c>
      <c r="S12" s="13">
        <v>0.43436872347209998</v>
      </c>
      <c r="T12" s="13">
        <v>0.55318736879410002</v>
      </c>
      <c r="U12" s="13">
        <v>0.37851876513389998</v>
      </c>
      <c r="V12" s="13">
        <v>0.54854687163019999</v>
      </c>
      <c r="W12" s="13">
        <v>0.61456831775310006</v>
      </c>
      <c r="X12" s="13">
        <v>0.46200470801080001</v>
      </c>
      <c r="Y12" s="13">
        <v>0.44296796958340001</v>
      </c>
      <c r="Z12" s="13">
        <v>0.26524055112959999</v>
      </c>
      <c r="AA12" s="13">
        <v>0.35709295437330002</v>
      </c>
      <c r="AB12" s="13">
        <v>0.60946805174840002</v>
      </c>
      <c r="AC12" s="13">
        <v>0.53813233369140001</v>
      </c>
      <c r="AD12" s="13">
        <v>0.61425417186429998</v>
      </c>
      <c r="AE12" s="13">
        <v>0.52091266524419999</v>
      </c>
      <c r="AF12" s="13">
        <v>0.46652849132660001</v>
      </c>
      <c r="AG12" s="13">
        <v>0.4111085974</v>
      </c>
      <c r="AH12" s="13">
        <v>0.39540489258729999</v>
      </c>
      <c r="AI12" s="13">
        <v>0.38926290047419998</v>
      </c>
      <c r="AJ12" s="13">
        <v>0.81300609605600005</v>
      </c>
      <c r="AK12" s="13">
        <v>0.3817709398038</v>
      </c>
      <c r="AL12" s="13">
        <v>0.53816888374759997</v>
      </c>
      <c r="AM12" s="13">
        <v>0.43686126521789997</v>
      </c>
      <c r="AN12" s="13">
        <v>0.46171841743539999</v>
      </c>
      <c r="AO12" s="13">
        <v>0.52141887175400004</v>
      </c>
      <c r="AP12" s="13">
        <v>0.58182486069990003</v>
      </c>
      <c r="AQ12" s="13">
        <v>0.44099955754379999</v>
      </c>
      <c r="AR12" s="9"/>
    </row>
    <row r="13" spans="1:44" x14ac:dyDescent="0.2">
      <c r="A13" s="21"/>
      <c r="B13" s="21"/>
      <c r="C13" s="14">
        <v>1160</v>
      </c>
      <c r="D13" s="14">
        <v>258</v>
      </c>
      <c r="E13" s="14">
        <v>293</v>
      </c>
      <c r="F13" s="14">
        <v>295</v>
      </c>
      <c r="G13" s="14">
        <v>314</v>
      </c>
      <c r="H13" s="14">
        <v>124</v>
      </c>
      <c r="I13" s="14">
        <v>167</v>
      </c>
      <c r="J13" s="14">
        <v>172</v>
      </c>
      <c r="K13" s="14">
        <v>281</v>
      </c>
      <c r="L13" s="14">
        <v>345</v>
      </c>
      <c r="M13" s="14">
        <v>695</v>
      </c>
      <c r="N13" s="14">
        <v>409</v>
      </c>
      <c r="O13" s="14">
        <v>339</v>
      </c>
      <c r="P13" s="14">
        <v>139</v>
      </c>
      <c r="Q13" s="14">
        <v>180</v>
      </c>
      <c r="R13" s="14">
        <v>143</v>
      </c>
      <c r="S13" s="14">
        <v>103</v>
      </c>
      <c r="T13" s="14">
        <v>57</v>
      </c>
      <c r="U13" s="14">
        <v>102</v>
      </c>
      <c r="V13" s="14">
        <v>315</v>
      </c>
      <c r="W13" s="14">
        <v>399</v>
      </c>
      <c r="X13" s="14">
        <v>183</v>
      </c>
      <c r="Y13" s="14">
        <v>175</v>
      </c>
      <c r="Z13" s="14">
        <v>40</v>
      </c>
      <c r="AA13" s="14">
        <v>8</v>
      </c>
      <c r="AB13" s="14">
        <v>549</v>
      </c>
      <c r="AC13" s="14">
        <v>146</v>
      </c>
      <c r="AD13" s="14">
        <v>34</v>
      </c>
      <c r="AE13" s="14">
        <v>53</v>
      </c>
      <c r="AF13" s="14">
        <v>85</v>
      </c>
      <c r="AG13" s="14">
        <v>26</v>
      </c>
      <c r="AH13" s="14">
        <v>10</v>
      </c>
      <c r="AI13" s="14">
        <v>7</v>
      </c>
      <c r="AJ13" s="14">
        <v>4</v>
      </c>
      <c r="AK13" s="14">
        <v>237</v>
      </c>
      <c r="AL13" s="14">
        <v>3</v>
      </c>
      <c r="AM13" s="14">
        <v>65</v>
      </c>
      <c r="AN13" s="14">
        <v>249</v>
      </c>
      <c r="AO13" s="14">
        <v>438</v>
      </c>
      <c r="AP13" s="14">
        <v>317</v>
      </c>
      <c r="AQ13" s="14">
        <v>47</v>
      </c>
      <c r="AR13" s="9"/>
    </row>
    <row r="14" spans="1:44" x14ac:dyDescent="0.2">
      <c r="A14" s="21"/>
      <c r="B14" s="21"/>
      <c r="C14" s="15" t="s">
        <v>111</v>
      </c>
      <c r="D14" s="15"/>
      <c r="E14" s="15"/>
      <c r="F14" s="15"/>
      <c r="G14" s="15"/>
      <c r="H14" s="15"/>
      <c r="I14" s="15"/>
      <c r="J14" s="15"/>
      <c r="K14" s="15"/>
      <c r="L14" s="15"/>
      <c r="M14" s="16" t="s">
        <v>138</v>
      </c>
      <c r="N14" s="15"/>
      <c r="O14" s="16" t="s">
        <v>461</v>
      </c>
      <c r="P14" s="16" t="s">
        <v>224</v>
      </c>
      <c r="Q14" s="16" t="s">
        <v>224</v>
      </c>
      <c r="R14" s="15"/>
      <c r="S14" s="15"/>
      <c r="T14" s="15"/>
      <c r="U14" s="15"/>
      <c r="V14" s="16" t="s">
        <v>143</v>
      </c>
      <c r="W14" s="16" t="s">
        <v>240</v>
      </c>
      <c r="X14" s="16" t="s">
        <v>144</v>
      </c>
      <c r="Y14" s="16" t="s">
        <v>144</v>
      </c>
      <c r="Z14" s="15"/>
      <c r="AA14" s="15"/>
      <c r="AB14" s="16" t="s">
        <v>121</v>
      </c>
      <c r="AC14" s="16" t="s">
        <v>122</v>
      </c>
      <c r="AD14" s="15"/>
      <c r="AE14" s="15"/>
      <c r="AF14" s="15"/>
      <c r="AG14" s="15"/>
      <c r="AH14" s="15"/>
      <c r="AI14" s="15"/>
      <c r="AJ14" s="15"/>
      <c r="AK14" s="15"/>
      <c r="AL14" s="15"/>
      <c r="AM14" s="15"/>
      <c r="AN14" s="15"/>
      <c r="AO14" s="15"/>
      <c r="AP14" s="16" t="s">
        <v>147</v>
      </c>
      <c r="AQ14" s="15"/>
      <c r="AR14" s="9"/>
    </row>
    <row r="15" spans="1:44" x14ac:dyDescent="0.2">
      <c r="A15" s="23"/>
      <c r="B15" s="20" t="s">
        <v>462</v>
      </c>
      <c r="C15" s="13">
        <v>0.31688632295930003</v>
      </c>
      <c r="D15" s="13">
        <v>0.34809738348239999</v>
      </c>
      <c r="E15" s="13">
        <v>0.3375121836271</v>
      </c>
      <c r="F15" s="13">
        <v>0.28385619702620002</v>
      </c>
      <c r="G15" s="13">
        <v>0.30134770699160002</v>
      </c>
      <c r="H15" s="13">
        <v>0.39410912502819989</v>
      </c>
      <c r="I15" s="13">
        <v>0.33232652812969998</v>
      </c>
      <c r="J15" s="13">
        <v>0.31798541619120002</v>
      </c>
      <c r="K15" s="13">
        <v>0.33568418847949999</v>
      </c>
      <c r="L15" s="13">
        <v>0.26293497547060002</v>
      </c>
      <c r="M15" s="13">
        <v>0.2814572202624</v>
      </c>
      <c r="N15" s="13">
        <v>0.36119909923720001</v>
      </c>
      <c r="O15" s="13">
        <v>0.2335244651177</v>
      </c>
      <c r="P15" s="13">
        <v>0.16470090828770001</v>
      </c>
      <c r="Q15" s="13">
        <v>0.25265004369540001</v>
      </c>
      <c r="R15" s="13">
        <v>0.33996898858300001</v>
      </c>
      <c r="S15" s="13">
        <v>0.44738298857300002</v>
      </c>
      <c r="T15" s="13">
        <v>0.33366184907800001</v>
      </c>
      <c r="U15" s="13">
        <v>0.49424573539900002</v>
      </c>
      <c r="V15" s="13">
        <v>0.26065240117939997</v>
      </c>
      <c r="W15" s="13">
        <v>0.20629745503669999</v>
      </c>
      <c r="X15" s="13">
        <v>0.36120445911080001</v>
      </c>
      <c r="Y15" s="13">
        <v>0.46241798025120001</v>
      </c>
      <c r="Z15" s="13">
        <v>0.53509875162510001</v>
      </c>
      <c r="AA15" s="13">
        <v>0.42967114840519999</v>
      </c>
      <c r="AB15" s="13">
        <v>0.17756462615909999</v>
      </c>
      <c r="AC15" s="13">
        <v>0.3514463356161</v>
      </c>
      <c r="AD15" s="13">
        <v>0.2350165135691</v>
      </c>
      <c r="AE15" s="13">
        <v>0.36580117606020002</v>
      </c>
      <c r="AF15" s="13">
        <v>0.38420702024210002</v>
      </c>
      <c r="AG15" s="13">
        <v>0.52004286729670002</v>
      </c>
      <c r="AH15" s="13">
        <v>0.38481294722370002</v>
      </c>
      <c r="AI15" s="13">
        <v>0.52906318958370002</v>
      </c>
      <c r="AJ15" s="13">
        <v>0.18699390394400001</v>
      </c>
      <c r="AK15" s="13">
        <v>0.45194933585899999</v>
      </c>
      <c r="AL15" s="13">
        <v>0.28318478641330003</v>
      </c>
      <c r="AM15" s="13">
        <v>0.40533933164769997</v>
      </c>
      <c r="AN15" s="13">
        <v>0.3770938221283</v>
      </c>
      <c r="AO15" s="13">
        <v>0.311355920615</v>
      </c>
      <c r="AP15" s="13">
        <v>0.2464433822455</v>
      </c>
      <c r="AQ15" s="13">
        <v>0.36023135548849999</v>
      </c>
      <c r="AR15" s="9"/>
    </row>
    <row r="16" spans="1:44" x14ac:dyDescent="0.2">
      <c r="A16" s="21"/>
      <c r="B16" s="21"/>
      <c r="C16" s="14">
        <v>692</v>
      </c>
      <c r="D16" s="14">
        <v>184</v>
      </c>
      <c r="E16" s="14">
        <v>179</v>
      </c>
      <c r="F16" s="14">
        <v>162</v>
      </c>
      <c r="G16" s="14">
        <v>167</v>
      </c>
      <c r="H16" s="14">
        <v>89</v>
      </c>
      <c r="I16" s="14">
        <v>119</v>
      </c>
      <c r="J16" s="14">
        <v>99</v>
      </c>
      <c r="K16" s="14">
        <v>171</v>
      </c>
      <c r="L16" s="14">
        <v>185</v>
      </c>
      <c r="M16" s="14">
        <v>367</v>
      </c>
      <c r="N16" s="14">
        <v>302</v>
      </c>
      <c r="O16" s="14">
        <v>115</v>
      </c>
      <c r="P16" s="14">
        <v>38</v>
      </c>
      <c r="Q16" s="14">
        <v>71</v>
      </c>
      <c r="R16" s="14">
        <v>111</v>
      </c>
      <c r="S16" s="14">
        <v>114</v>
      </c>
      <c r="T16" s="14">
        <v>37</v>
      </c>
      <c r="U16" s="14">
        <v>126</v>
      </c>
      <c r="V16" s="14">
        <v>130</v>
      </c>
      <c r="W16" s="14">
        <v>125</v>
      </c>
      <c r="X16" s="14">
        <v>132</v>
      </c>
      <c r="Y16" s="14">
        <v>190</v>
      </c>
      <c r="Z16" s="14">
        <v>90</v>
      </c>
      <c r="AA16" s="14">
        <v>9</v>
      </c>
      <c r="AB16" s="14">
        <v>161</v>
      </c>
      <c r="AC16" s="14">
        <v>71</v>
      </c>
      <c r="AD16" s="14">
        <v>9</v>
      </c>
      <c r="AE16" s="14">
        <v>31</v>
      </c>
      <c r="AF16" s="14">
        <v>75</v>
      </c>
      <c r="AG16" s="14">
        <v>26</v>
      </c>
      <c r="AH16" s="14">
        <v>5</v>
      </c>
      <c r="AI16" s="14">
        <v>18</v>
      </c>
      <c r="AJ16" s="14">
        <v>2</v>
      </c>
      <c r="AK16" s="14">
        <v>284</v>
      </c>
      <c r="AL16" s="14">
        <v>2</v>
      </c>
      <c r="AM16" s="14">
        <v>57</v>
      </c>
      <c r="AN16" s="14">
        <v>175</v>
      </c>
      <c r="AO16" s="14">
        <v>279</v>
      </c>
      <c r="AP16" s="14">
        <v>136</v>
      </c>
      <c r="AQ16" s="14">
        <v>29</v>
      </c>
      <c r="AR16" s="9"/>
    </row>
    <row r="17" spans="1:44" x14ac:dyDescent="0.2">
      <c r="A17" s="21"/>
      <c r="B17" s="21"/>
      <c r="C17" s="15" t="s">
        <v>111</v>
      </c>
      <c r="D17" s="15"/>
      <c r="E17" s="15"/>
      <c r="F17" s="15"/>
      <c r="G17" s="15"/>
      <c r="H17" s="16" t="s">
        <v>144</v>
      </c>
      <c r="I17" s="15"/>
      <c r="J17" s="15"/>
      <c r="K17" s="15"/>
      <c r="L17" s="15"/>
      <c r="M17" s="15"/>
      <c r="N17" s="16" t="s">
        <v>113</v>
      </c>
      <c r="O17" s="15"/>
      <c r="P17" s="15"/>
      <c r="Q17" s="15"/>
      <c r="R17" s="16" t="s">
        <v>138</v>
      </c>
      <c r="S17" s="16" t="s">
        <v>208</v>
      </c>
      <c r="T17" s="15"/>
      <c r="U17" s="16" t="s">
        <v>128</v>
      </c>
      <c r="V17" s="15"/>
      <c r="W17" s="15"/>
      <c r="X17" s="16" t="s">
        <v>114</v>
      </c>
      <c r="Y17" s="16" t="s">
        <v>129</v>
      </c>
      <c r="Z17" s="16" t="s">
        <v>208</v>
      </c>
      <c r="AA17" s="15"/>
      <c r="AB17" s="15"/>
      <c r="AC17" s="16" t="s">
        <v>113</v>
      </c>
      <c r="AD17" s="15"/>
      <c r="AE17" s="16" t="s">
        <v>112</v>
      </c>
      <c r="AF17" s="16" t="s">
        <v>113</v>
      </c>
      <c r="AG17" s="16" t="s">
        <v>113</v>
      </c>
      <c r="AH17" s="15"/>
      <c r="AI17" s="16" t="s">
        <v>112</v>
      </c>
      <c r="AJ17" s="15"/>
      <c r="AK17" s="16" t="s">
        <v>113</v>
      </c>
      <c r="AL17" s="15"/>
      <c r="AM17" s="16" t="s">
        <v>144</v>
      </c>
      <c r="AN17" s="16" t="s">
        <v>144</v>
      </c>
      <c r="AO17" s="15"/>
      <c r="AP17" s="15"/>
      <c r="AQ17" s="15"/>
      <c r="AR17" s="9"/>
    </row>
    <row r="18" spans="1:44" x14ac:dyDescent="0.2">
      <c r="A18" s="23"/>
      <c r="B18" s="20" t="s">
        <v>463</v>
      </c>
      <c r="C18" s="13">
        <v>7.403954119792E-2</v>
      </c>
      <c r="D18" s="13">
        <v>7.4675684813169996E-2</v>
      </c>
      <c r="E18" s="13">
        <v>5.7798549941450013E-2</v>
      </c>
      <c r="F18" s="13">
        <v>5.4658883918879998E-2</v>
      </c>
      <c r="G18" s="13">
        <v>0.1074042238561</v>
      </c>
      <c r="H18" s="13">
        <v>8.2675543331670001E-2</v>
      </c>
      <c r="I18" s="13">
        <v>0.11776197458779999</v>
      </c>
      <c r="J18" s="13">
        <v>8.5935974315229993E-2</v>
      </c>
      <c r="K18" s="13">
        <v>2.9411833378630001E-2</v>
      </c>
      <c r="L18" s="13">
        <v>5.5601192320910001E-2</v>
      </c>
      <c r="M18" s="13">
        <v>7.8047151063909997E-2</v>
      </c>
      <c r="N18" s="13">
        <v>6.3626657339559994E-2</v>
      </c>
      <c r="O18" s="13">
        <v>5.4220114836590012E-2</v>
      </c>
      <c r="P18" s="13">
        <v>1.1728869147979999E-2</v>
      </c>
      <c r="Q18" s="13">
        <v>5.2978095835119997E-2</v>
      </c>
      <c r="R18" s="13">
        <v>0.1224905137865</v>
      </c>
      <c r="S18" s="13">
        <v>9.624309969549999E-2</v>
      </c>
      <c r="T18" s="13">
        <v>6.042379064964E-2</v>
      </c>
      <c r="U18" s="13">
        <v>0.11368747761509999</v>
      </c>
      <c r="V18" s="13">
        <v>7.1367882312409994E-2</v>
      </c>
      <c r="W18" s="13">
        <v>4.0980957698070003E-2</v>
      </c>
      <c r="X18" s="13">
        <v>7.2700084992479999E-2</v>
      </c>
      <c r="Y18" s="13">
        <v>6.7866735444279999E-2</v>
      </c>
      <c r="Z18" s="13">
        <v>0.19604344385</v>
      </c>
      <c r="AA18" s="13">
        <v>0.18349310661099999</v>
      </c>
      <c r="AB18" s="13">
        <v>4.5394139861619998E-2</v>
      </c>
      <c r="AC18" s="13">
        <v>5.3827803080740012E-2</v>
      </c>
      <c r="AD18" s="13">
        <v>8.6506298334699985E-2</v>
      </c>
      <c r="AE18" s="13">
        <v>8.444785039915001E-2</v>
      </c>
      <c r="AF18" s="13">
        <v>7.6537093435020007E-2</v>
      </c>
      <c r="AG18" s="13">
        <v>2.7797322348880001E-2</v>
      </c>
      <c r="AH18" s="13">
        <v>0.21978216018890001</v>
      </c>
      <c r="AI18" s="13">
        <v>8.1673909942100012E-2</v>
      </c>
      <c r="AJ18" s="13">
        <v>0</v>
      </c>
      <c r="AK18" s="13">
        <v>0.1236714881808</v>
      </c>
      <c r="AL18" s="13">
        <v>0.1786463298391</v>
      </c>
      <c r="AM18" s="13">
        <v>8.4856274119910008E-2</v>
      </c>
      <c r="AN18" s="13">
        <v>6.4343199063860004E-2</v>
      </c>
      <c r="AO18" s="13">
        <v>6.6968228449770004E-2</v>
      </c>
      <c r="AP18" s="13">
        <v>6.1606106148969997E-2</v>
      </c>
      <c r="AQ18" s="13">
        <v>0.18171123231690001</v>
      </c>
      <c r="AR18" s="9"/>
    </row>
    <row r="19" spans="1:44" x14ac:dyDescent="0.2">
      <c r="A19" s="21"/>
      <c r="B19" s="21"/>
      <c r="C19" s="14">
        <v>179</v>
      </c>
      <c r="D19" s="14">
        <v>45</v>
      </c>
      <c r="E19" s="14">
        <v>30</v>
      </c>
      <c r="F19" s="14">
        <v>36</v>
      </c>
      <c r="G19" s="14">
        <v>68</v>
      </c>
      <c r="H19" s="14">
        <v>30</v>
      </c>
      <c r="I19" s="14">
        <v>50</v>
      </c>
      <c r="J19" s="14">
        <v>25</v>
      </c>
      <c r="K19" s="14">
        <v>18</v>
      </c>
      <c r="L19" s="14">
        <v>42</v>
      </c>
      <c r="M19" s="14">
        <v>114</v>
      </c>
      <c r="N19" s="14">
        <v>51</v>
      </c>
      <c r="O19" s="14">
        <v>36</v>
      </c>
      <c r="P19" s="14">
        <v>2</v>
      </c>
      <c r="Q19" s="14">
        <v>19</v>
      </c>
      <c r="R19" s="14">
        <v>44</v>
      </c>
      <c r="S19" s="14">
        <v>18</v>
      </c>
      <c r="T19" s="14">
        <v>5</v>
      </c>
      <c r="U19" s="14">
        <v>38</v>
      </c>
      <c r="V19" s="14">
        <v>44</v>
      </c>
      <c r="W19" s="14">
        <v>30</v>
      </c>
      <c r="X19" s="14">
        <v>27</v>
      </c>
      <c r="Y19" s="14">
        <v>26</v>
      </c>
      <c r="Z19" s="14">
        <v>37</v>
      </c>
      <c r="AA19" s="14">
        <v>5</v>
      </c>
      <c r="AB19" s="14">
        <v>48</v>
      </c>
      <c r="AC19" s="14">
        <v>13</v>
      </c>
      <c r="AD19" s="14">
        <v>4</v>
      </c>
      <c r="AE19" s="14">
        <v>13</v>
      </c>
      <c r="AF19" s="14">
        <v>19</v>
      </c>
      <c r="AG19" s="14">
        <v>2</v>
      </c>
      <c r="AH19" s="14">
        <v>9</v>
      </c>
      <c r="AI19" s="14">
        <v>3</v>
      </c>
      <c r="AJ19" s="14">
        <v>0</v>
      </c>
      <c r="AK19" s="14">
        <v>68</v>
      </c>
      <c r="AL19" s="14">
        <v>1</v>
      </c>
      <c r="AM19" s="14">
        <v>17</v>
      </c>
      <c r="AN19" s="14">
        <v>31</v>
      </c>
      <c r="AO19" s="14">
        <v>66</v>
      </c>
      <c r="AP19" s="14">
        <v>37</v>
      </c>
      <c r="AQ19" s="14">
        <v>16</v>
      </c>
      <c r="AR19" s="9"/>
    </row>
    <row r="20" spans="1:44" x14ac:dyDescent="0.2">
      <c r="A20" s="21"/>
      <c r="B20" s="21"/>
      <c r="C20" s="15" t="s">
        <v>111</v>
      </c>
      <c r="D20" s="15"/>
      <c r="E20" s="15"/>
      <c r="F20" s="15"/>
      <c r="G20" s="16" t="s">
        <v>365</v>
      </c>
      <c r="H20" s="16" t="s">
        <v>157</v>
      </c>
      <c r="I20" s="16" t="s">
        <v>185</v>
      </c>
      <c r="J20" s="16" t="s">
        <v>157</v>
      </c>
      <c r="K20" s="15"/>
      <c r="L20" s="15"/>
      <c r="M20" s="15"/>
      <c r="N20" s="15"/>
      <c r="O20" s="15"/>
      <c r="P20" s="15"/>
      <c r="Q20" s="15"/>
      <c r="R20" s="16" t="s">
        <v>149</v>
      </c>
      <c r="S20" s="16" t="s">
        <v>138</v>
      </c>
      <c r="T20" s="15"/>
      <c r="U20" s="16" t="s">
        <v>138</v>
      </c>
      <c r="V20" s="15"/>
      <c r="W20" s="15"/>
      <c r="X20" s="15"/>
      <c r="Y20" s="15"/>
      <c r="Z20" s="16" t="s">
        <v>183</v>
      </c>
      <c r="AA20" s="16" t="s">
        <v>138</v>
      </c>
      <c r="AB20" s="15"/>
      <c r="AC20" s="15"/>
      <c r="AD20" s="15"/>
      <c r="AE20" s="15"/>
      <c r="AF20" s="15"/>
      <c r="AG20" s="15"/>
      <c r="AH20" s="16" t="s">
        <v>112</v>
      </c>
      <c r="AI20" s="15"/>
      <c r="AJ20" s="15"/>
      <c r="AK20" s="16" t="s">
        <v>113</v>
      </c>
      <c r="AL20" s="15"/>
      <c r="AM20" s="15"/>
      <c r="AN20" s="15"/>
      <c r="AO20" s="15"/>
      <c r="AP20" s="15"/>
      <c r="AQ20" s="16" t="s">
        <v>426</v>
      </c>
      <c r="AR20" s="9"/>
    </row>
    <row r="21" spans="1:44" x14ac:dyDescent="0.2">
      <c r="A21" s="23"/>
      <c r="B21" s="20" t="s">
        <v>446</v>
      </c>
      <c r="C21" s="13">
        <v>0.39092586415719999</v>
      </c>
      <c r="D21" s="13">
        <v>0.42277306829560002</v>
      </c>
      <c r="E21" s="13">
        <v>0.39531073356849999</v>
      </c>
      <c r="F21" s="13">
        <v>0.33851508094510002</v>
      </c>
      <c r="G21" s="13">
        <v>0.40875193084759998</v>
      </c>
      <c r="H21" s="13">
        <v>0.47678466835990002</v>
      </c>
      <c r="I21" s="13">
        <v>0.45008850271750001</v>
      </c>
      <c r="J21" s="13">
        <v>0.4039213905065</v>
      </c>
      <c r="K21" s="13">
        <v>0.36509602185809997</v>
      </c>
      <c r="L21" s="13">
        <v>0.31853616779150001</v>
      </c>
      <c r="M21" s="13">
        <v>0.35950437132629998</v>
      </c>
      <c r="N21" s="13">
        <v>0.4248257565768</v>
      </c>
      <c r="O21" s="13">
        <v>0.28774457995429997</v>
      </c>
      <c r="P21" s="13">
        <v>0.17642977743560001</v>
      </c>
      <c r="Q21" s="13">
        <v>0.3056281395305</v>
      </c>
      <c r="R21" s="13">
        <v>0.46245950236950001</v>
      </c>
      <c r="S21" s="13">
        <v>0.54362608826850001</v>
      </c>
      <c r="T21" s="13">
        <v>0.39408563972769989</v>
      </c>
      <c r="U21" s="13">
        <v>0.60793321301410008</v>
      </c>
      <c r="V21" s="13">
        <v>0.33202028349180002</v>
      </c>
      <c r="W21" s="13">
        <v>0.2472784127348</v>
      </c>
      <c r="X21" s="13">
        <v>0.43390454410329998</v>
      </c>
      <c r="Y21" s="13">
        <v>0.53028471569549995</v>
      </c>
      <c r="Z21" s="13">
        <v>0.73114219547500003</v>
      </c>
      <c r="AA21" s="13">
        <v>0.61316425501619998</v>
      </c>
      <c r="AB21" s="13">
        <v>0.2229587660207</v>
      </c>
      <c r="AC21" s="13">
        <v>0.40527413869689999</v>
      </c>
      <c r="AD21" s="13">
        <v>0.3215228119038</v>
      </c>
      <c r="AE21" s="13">
        <v>0.45024902645929998</v>
      </c>
      <c r="AF21" s="13">
        <v>0.4607441136771</v>
      </c>
      <c r="AG21" s="13">
        <v>0.5478401896456</v>
      </c>
      <c r="AH21" s="13">
        <v>0.60459510741270006</v>
      </c>
      <c r="AI21" s="13">
        <v>0.61073709952580002</v>
      </c>
      <c r="AJ21" s="13">
        <v>0.18699390394400001</v>
      </c>
      <c r="AK21" s="13">
        <v>0.57562082403979997</v>
      </c>
      <c r="AL21" s="13">
        <v>0.46183111625239998</v>
      </c>
      <c r="AM21" s="13">
        <v>0.49019560576760002</v>
      </c>
      <c r="AN21" s="13">
        <v>0.44143702119220002</v>
      </c>
      <c r="AO21" s="13">
        <v>0.37832414906479989</v>
      </c>
      <c r="AP21" s="13">
        <v>0.30804948839450003</v>
      </c>
      <c r="AQ21" s="13">
        <v>0.54194258780530002</v>
      </c>
      <c r="AR21" s="9"/>
    </row>
    <row r="22" spans="1:44" x14ac:dyDescent="0.2">
      <c r="A22" s="21"/>
      <c r="B22" s="21"/>
      <c r="C22" s="14">
        <v>871</v>
      </c>
      <c r="D22" s="14">
        <v>229</v>
      </c>
      <c r="E22" s="14">
        <v>209</v>
      </c>
      <c r="F22" s="14">
        <v>198</v>
      </c>
      <c r="G22" s="14">
        <v>235</v>
      </c>
      <c r="H22" s="14">
        <v>119</v>
      </c>
      <c r="I22" s="14">
        <v>169</v>
      </c>
      <c r="J22" s="14">
        <v>124</v>
      </c>
      <c r="K22" s="14">
        <v>189</v>
      </c>
      <c r="L22" s="14">
        <v>227</v>
      </c>
      <c r="M22" s="14">
        <v>481</v>
      </c>
      <c r="N22" s="14">
        <v>353</v>
      </c>
      <c r="O22" s="14">
        <v>151</v>
      </c>
      <c r="P22" s="14">
        <v>40</v>
      </c>
      <c r="Q22" s="14">
        <v>90</v>
      </c>
      <c r="R22" s="14">
        <v>155</v>
      </c>
      <c r="S22" s="14">
        <v>132</v>
      </c>
      <c r="T22" s="14">
        <v>42</v>
      </c>
      <c r="U22" s="14">
        <v>164</v>
      </c>
      <c r="V22" s="14">
        <v>174</v>
      </c>
      <c r="W22" s="14">
        <v>155</v>
      </c>
      <c r="X22" s="14">
        <v>159</v>
      </c>
      <c r="Y22" s="14">
        <v>216</v>
      </c>
      <c r="Z22" s="14">
        <v>127</v>
      </c>
      <c r="AA22" s="14">
        <v>14</v>
      </c>
      <c r="AB22" s="14">
        <v>209</v>
      </c>
      <c r="AC22" s="14">
        <v>84</v>
      </c>
      <c r="AD22" s="14">
        <v>13</v>
      </c>
      <c r="AE22" s="14">
        <v>44</v>
      </c>
      <c r="AF22" s="14">
        <v>94</v>
      </c>
      <c r="AG22" s="14">
        <v>28</v>
      </c>
      <c r="AH22" s="14">
        <v>14</v>
      </c>
      <c r="AI22" s="14">
        <v>21</v>
      </c>
      <c r="AJ22" s="14">
        <v>2</v>
      </c>
      <c r="AK22" s="14">
        <v>352</v>
      </c>
      <c r="AL22" s="14">
        <v>3</v>
      </c>
      <c r="AM22" s="14">
        <v>74</v>
      </c>
      <c r="AN22" s="14">
        <v>206</v>
      </c>
      <c r="AO22" s="14">
        <v>345</v>
      </c>
      <c r="AP22" s="14">
        <v>173</v>
      </c>
      <c r="AQ22" s="14">
        <v>45</v>
      </c>
      <c r="AR22" s="9"/>
    </row>
    <row r="23" spans="1:44" x14ac:dyDescent="0.2">
      <c r="A23" s="21"/>
      <c r="B23" s="21"/>
      <c r="C23" s="15" t="s">
        <v>111</v>
      </c>
      <c r="D23" s="15"/>
      <c r="E23" s="15"/>
      <c r="F23" s="15"/>
      <c r="G23" s="15"/>
      <c r="H23" s="16" t="s">
        <v>144</v>
      </c>
      <c r="I23" s="16" t="s">
        <v>144</v>
      </c>
      <c r="J23" s="15"/>
      <c r="K23" s="15"/>
      <c r="L23" s="15"/>
      <c r="M23" s="15"/>
      <c r="N23" s="16" t="s">
        <v>112</v>
      </c>
      <c r="O23" s="15"/>
      <c r="P23" s="15"/>
      <c r="Q23" s="15"/>
      <c r="R23" s="16" t="s">
        <v>208</v>
      </c>
      <c r="S23" s="16" t="s">
        <v>126</v>
      </c>
      <c r="T23" s="16" t="s">
        <v>138</v>
      </c>
      <c r="U23" s="16" t="s">
        <v>464</v>
      </c>
      <c r="V23" s="15"/>
      <c r="W23" s="15"/>
      <c r="X23" s="16" t="s">
        <v>114</v>
      </c>
      <c r="Y23" s="16" t="s">
        <v>129</v>
      </c>
      <c r="Z23" s="16" t="s">
        <v>128</v>
      </c>
      <c r="AA23" s="16" t="s">
        <v>138</v>
      </c>
      <c r="AB23" s="15"/>
      <c r="AC23" s="16" t="s">
        <v>113</v>
      </c>
      <c r="AD23" s="15"/>
      <c r="AE23" s="16" t="s">
        <v>112</v>
      </c>
      <c r="AF23" s="16" t="s">
        <v>113</v>
      </c>
      <c r="AG23" s="16" t="s">
        <v>113</v>
      </c>
      <c r="AH23" s="16" t="s">
        <v>112</v>
      </c>
      <c r="AI23" s="16" t="s">
        <v>112</v>
      </c>
      <c r="AJ23" s="15"/>
      <c r="AK23" s="16" t="s">
        <v>130</v>
      </c>
      <c r="AL23" s="15"/>
      <c r="AM23" s="16" t="s">
        <v>144</v>
      </c>
      <c r="AN23" s="16" t="s">
        <v>144</v>
      </c>
      <c r="AO23" s="15"/>
      <c r="AP23" s="15"/>
      <c r="AQ23" s="16" t="s">
        <v>144</v>
      </c>
      <c r="AR23" s="9"/>
    </row>
    <row r="24" spans="1:44" x14ac:dyDescent="0.2">
      <c r="A24" s="23"/>
      <c r="B24" s="20" t="s">
        <v>50</v>
      </c>
      <c r="C24" s="13">
        <v>1</v>
      </c>
      <c r="D24" s="13">
        <v>1</v>
      </c>
      <c r="E24" s="13">
        <v>1</v>
      </c>
      <c r="F24" s="13">
        <v>1</v>
      </c>
      <c r="G24" s="13">
        <v>1</v>
      </c>
      <c r="H24" s="13">
        <v>1</v>
      </c>
      <c r="I24" s="13">
        <v>1</v>
      </c>
      <c r="J24" s="13">
        <v>1</v>
      </c>
      <c r="K24" s="13">
        <v>1</v>
      </c>
      <c r="L24" s="13">
        <v>1</v>
      </c>
      <c r="M24" s="13">
        <v>1</v>
      </c>
      <c r="N24" s="13">
        <v>1</v>
      </c>
      <c r="O24" s="13">
        <v>1</v>
      </c>
      <c r="P24" s="13">
        <v>1</v>
      </c>
      <c r="Q24" s="13">
        <v>1</v>
      </c>
      <c r="R24" s="13">
        <v>1</v>
      </c>
      <c r="S24" s="13">
        <v>1</v>
      </c>
      <c r="T24" s="13">
        <v>1</v>
      </c>
      <c r="U24" s="13">
        <v>1</v>
      </c>
      <c r="V24" s="13">
        <v>1</v>
      </c>
      <c r="W24" s="13">
        <v>1</v>
      </c>
      <c r="X24" s="13">
        <v>1</v>
      </c>
      <c r="Y24" s="13">
        <v>1</v>
      </c>
      <c r="Z24" s="13">
        <v>1</v>
      </c>
      <c r="AA24" s="13">
        <v>1</v>
      </c>
      <c r="AB24" s="13">
        <v>1</v>
      </c>
      <c r="AC24" s="13">
        <v>1</v>
      </c>
      <c r="AD24" s="13">
        <v>1</v>
      </c>
      <c r="AE24" s="13">
        <v>1</v>
      </c>
      <c r="AF24" s="13">
        <v>1</v>
      </c>
      <c r="AG24" s="13">
        <v>1</v>
      </c>
      <c r="AH24" s="13">
        <v>1</v>
      </c>
      <c r="AI24" s="13">
        <v>1</v>
      </c>
      <c r="AJ24" s="13">
        <v>1</v>
      </c>
      <c r="AK24" s="13">
        <v>1</v>
      </c>
      <c r="AL24" s="13">
        <v>1</v>
      </c>
      <c r="AM24" s="13">
        <v>1</v>
      </c>
      <c r="AN24" s="13">
        <v>1</v>
      </c>
      <c r="AO24" s="13">
        <v>1</v>
      </c>
      <c r="AP24" s="13">
        <v>1</v>
      </c>
      <c r="AQ24" s="13">
        <v>1</v>
      </c>
      <c r="AR24" s="9"/>
    </row>
    <row r="25" spans="1:44" x14ac:dyDescent="0.2">
      <c r="A25" s="21"/>
      <c r="B25" s="21"/>
      <c r="C25" s="14">
        <v>2259</v>
      </c>
      <c r="D25" s="14">
        <v>550</v>
      </c>
      <c r="E25" s="14">
        <v>548</v>
      </c>
      <c r="F25" s="14">
        <v>570</v>
      </c>
      <c r="G25" s="14">
        <v>591</v>
      </c>
      <c r="H25" s="14">
        <v>263</v>
      </c>
      <c r="I25" s="14">
        <v>360</v>
      </c>
      <c r="J25" s="14">
        <v>334</v>
      </c>
      <c r="K25" s="14">
        <v>525</v>
      </c>
      <c r="L25" s="14">
        <v>656</v>
      </c>
      <c r="M25" s="14">
        <v>1310</v>
      </c>
      <c r="N25" s="14">
        <v>849</v>
      </c>
      <c r="O25" s="14">
        <v>595</v>
      </c>
      <c r="P25" s="14">
        <v>224</v>
      </c>
      <c r="Q25" s="14">
        <v>290</v>
      </c>
      <c r="R25" s="14">
        <v>338</v>
      </c>
      <c r="S25" s="14">
        <v>237</v>
      </c>
      <c r="T25" s="14">
        <v>104</v>
      </c>
      <c r="U25" s="14">
        <v>269</v>
      </c>
      <c r="V25" s="14">
        <v>564</v>
      </c>
      <c r="W25" s="14">
        <v>655</v>
      </c>
      <c r="X25" s="14">
        <v>373</v>
      </c>
      <c r="Y25" s="14">
        <v>404</v>
      </c>
      <c r="Z25" s="14">
        <v>168</v>
      </c>
      <c r="AA25" s="14">
        <v>23</v>
      </c>
      <c r="AB25" s="14">
        <v>927</v>
      </c>
      <c r="AC25" s="14">
        <v>240</v>
      </c>
      <c r="AD25" s="14">
        <v>50</v>
      </c>
      <c r="AE25" s="14">
        <v>100</v>
      </c>
      <c r="AF25" s="14">
        <v>196</v>
      </c>
      <c r="AG25" s="14">
        <v>56</v>
      </c>
      <c r="AH25" s="14">
        <v>24</v>
      </c>
      <c r="AI25" s="14">
        <v>28</v>
      </c>
      <c r="AJ25" s="14">
        <v>6</v>
      </c>
      <c r="AK25" s="14">
        <v>612</v>
      </c>
      <c r="AL25" s="14">
        <v>6</v>
      </c>
      <c r="AM25" s="14">
        <v>147</v>
      </c>
      <c r="AN25" s="14">
        <v>507</v>
      </c>
      <c r="AO25" s="14">
        <v>879</v>
      </c>
      <c r="AP25" s="14">
        <v>553</v>
      </c>
      <c r="AQ25" s="14">
        <v>94</v>
      </c>
      <c r="AR25" s="9"/>
    </row>
    <row r="26" spans="1:44" x14ac:dyDescent="0.2">
      <c r="A26" s="21"/>
      <c r="B26" s="21"/>
      <c r="C26" s="15" t="s">
        <v>111</v>
      </c>
      <c r="D26" s="15" t="s">
        <v>111</v>
      </c>
      <c r="E26" s="15" t="s">
        <v>111</v>
      </c>
      <c r="F26" s="15" t="s">
        <v>111</v>
      </c>
      <c r="G26" s="15" t="s">
        <v>111</v>
      </c>
      <c r="H26" s="15" t="s">
        <v>111</v>
      </c>
      <c r="I26" s="15" t="s">
        <v>111</v>
      </c>
      <c r="J26" s="15" t="s">
        <v>111</v>
      </c>
      <c r="K26" s="15" t="s">
        <v>111</v>
      </c>
      <c r="L26" s="15" t="s">
        <v>111</v>
      </c>
      <c r="M26" s="15" t="s">
        <v>111</v>
      </c>
      <c r="N26" s="15" t="s">
        <v>111</v>
      </c>
      <c r="O26" s="15" t="s">
        <v>111</v>
      </c>
      <c r="P26" s="15" t="s">
        <v>111</v>
      </c>
      <c r="Q26" s="15" t="s">
        <v>111</v>
      </c>
      <c r="R26" s="15" t="s">
        <v>111</v>
      </c>
      <c r="S26" s="15" t="s">
        <v>111</v>
      </c>
      <c r="T26" s="15" t="s">
        <v>111</v>
      </c>
      <c r="U26" s="15" t="s">
        <v>111</v>
      </c>
      <c r="V26" s="15" t="s">
        <v>111</v>
      </c>
      <c r="W26" s="15" t="s">
        <v>111</v>
      </c>
      <c r="X26" s="15" t="s">
        <v>111</v>
      </c>
      <c r="Y26" s="15" t="s">
        <v>111</v>
      </c>
      <c r="Z26" s="15" t="s">
        <v>111</v>
      </c>
      <c r="AA26" s="15" t="s">
        <v>111</v>
      </c>
      <c r="AB26" s="15" t="s">
        <v>111</v>
      </c>
      <c r="AC26" s="15" t="s">
        <v>111</v>
      </c>
      <c r="AD26" s="15" t="s">
        <v>111</v>
      </c>
      <c r="AE26" s="15" t="s">
        <v>111</v>
      </c>
      <c r="AF26" s="15" t="s">
        <v>111</v>
      </c>
      <c r="AG26" s="15" t="s">
        <v>111</v>
      </c>
      <c r="AH26" s="15" t="s">
        <v>111</v>
      </c>
      <c r="AI26" s="15" t="s">
        <v>111</v>
      </c>
      <c r="AJ26" s="15" t="s">
        <v>111</v>
      </c>
      <c r="AK26" s="15" t="s">
        <v>111</v>
      </c>
      <c r="AL26" s="15" t="s">
        <v>111</v>
      </c>
      <c r="AM26" s="15" t="s">
        <v>111</v>
      </c>
      <c r="AN26" s="15" t="s">
        <v>111</v>
      </c>
      <c r="AO26" s="15" t="s">
        <v>111</v>
      </c>
      <c r="AP26" s="15" t="s">
        <v>111</v>
      </c>
      <c r="AQ26" s="15" t="s">
        <v>111</v>
      </c>
      <c r="AR26" s="9"/>
    </row>
    <row r="27" spans="1:44" x14ac:dyDescent="0.2">
      <c r="A27" s="17" t="s">
        <v>465</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row>
    <row r="28" spans="1:44" x14ac:dyDescent="0.2">
      <c r="A28" s="19" t="s">
        <v>134</v>
      </c>
    </row>
  </sheetData>
  <mergeCells count="18">
    <mergeCell ref="AO2:AQ2"/>
    <mergeCell ref="A2:C2"/>
    <mergeCell ref="A3:B5"/>
    <mergeCell ref="B6:B8"/>
    <mergeCell ref="B9:B11"/>
    <mergeCell ref="A6:A26"/>
    <mergeCell ref="AL3:AQ3"/>
    <mergeCell ref="D3:G3"/>
    <mergeCell ref="H3:L3"/>
    <mergeCell ref="M3:N3"/>
    <mergeCell ref="O3:U3"/>
    <mergeCell ref="V3:AA3"/>
    <mergeCell ref="AB3:AK3"/>
    <mergeCell ref="B12:B14"/>
    <mergeCell ref="B15:B17"/>
    <mergeCell ref="B18:B20"/>
    <mergeCell ref="B21:B23"/>
    <mergeCell ref="B24:B26"/>
  </mergeCells>
  <hyperlinks>
    <hyperlink ref="A1" location="'TOC'!A1:A1" display="Back to TOC" xr:uid="{00000000-0004-0000-15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R28"/>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466</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467</v>
      </c>
      <c r="B6" s="20" t="s">
        <v>438</v>
      </c>
      <c r="C6" s="13">
        <v>0.37053405227210001</v>
      </c>
      <c r="D6" s="13">
        <v>0.32233199827710002</v>
      </c>
      <c r="E6" s="13">
        <v>0.37384731236119989</v>
      </c>
      <c r="F6" s="13">
        <v>0.38211389200570001</v>
      </c>
      <c r="G6" s="13">
        <v>0.39933314301349998</v>
      </c>
      <c r="H6" s="13">
        <v>0.32937972688950001</v>
      </c>
      <c r="I6" s="13">
        <v>0.3373187317338</v>
      </c>
      <c r="J6" s="13">
        <v>0.35916776720799998</v>
      </c>
      <c r="K6" s="13">
        <v>0.38065476949780003</v>
      </c>
      <c r="L6" s="13">
        <v>0.42852570876110002</v>
      </c>
      <c r="M6" s="13">
        <v>0.40187030245670002</v>
      </c>
      <c r="N6" s="13">
        <v>0.34155115290089999</v>
      </c>
      <c r="O6" s="13">
        <v>0.47575477145119999</v>
      </c>
      <c r="P6" s="13">
        <v>0.46350750064969998</v>
      </c>
      <c r="Q6" s="13">
        <v>0.40423338824380001</v>
      </c>
      <c r="R6" s="13">
        <v>0.29578232189039999</v>
      </c>
      <c r="S6" s="13">
        <v>0.20102678727680001</v>
      </c>
      <c r="T6" s="13">
        <v>0.34681081782829998</v>
      </c>
      <c r="U6" s="13">
        <v>0.32698490497789989</v>
      </c>
      <c r="V6" s="13">
        <v>0.4577605052125</v>
      </c>
      <c r="W6" s="13">
        <v>0.43887658457329998</v>
      </c>
      <c r="X6" s="13">
        <v>0.28576998634590001</v>
      </c>
      <c r="Y6" s="13">
        <v>0.25682555400770002</v>
      </c>
      <c r="Z6" s="13">
        <v>0.30401838986649998</v>
      </c>
      <c r="AA6" s="13">
        <v>0.27288661748830001</v>
      </c>
      <c r="AB6" s="13">
        <v>0.49458154746900002</v>
      </c>
      <c r="AC6" s="13">
        <v>0.3225612473244</v>
      </c>
      <c r="AD6" s="13">
        <v>0.41448614075759999</v>
      </c>
      <c r="AE6" s="13">
        <v>0.39046645220030002</v>
      </c>
      <c r="AF6" s="13">
        <v>0.2886332294058</v>
      </c>
      <c r="AG6" s="13">
        <v>0.45051148770319999</v>
      </c>
      <c r="AH6" s="13">
        <v>0.1616822775806</v>
      </c>
      <c r="AI6" s="13">
        <v>0.30519651421589999</v>
      </c>
      <c r="AJ6" s="13">
        <v>0.50646702473140004</v>
      </c>
      <c r="AK6" s="13">
        <v>0.2283019850294</v>
      </c>
      <c r="AL6" s="13">
        <v>0.46122470779910002</v>
      </c>
      <c r="AM6" s="13">
        <v>0.28498487187690003</v>
      </c>
      <c r="AN6" s="13">
        <v>0.32511946256750002</v>
      </c>
      <c r="AO6" s="13">
        <v>0.36171836864910001</v>
      </c>
      <c r="AP6" s="13">
        <v>0.46856207465170002</v>
      </c>
      <c r="AQ6" s="13">
        <v>0.36439948037440001</v>
      </c>
      <c r="AR6" s="9"/>
    </row>
    <row r="7" spans="1:44" x14ac:dyDescent="0.2">
      <c r="A7" s="21"/>
      <c r="B7" s="21"/>
      <c r="C7" s="14">
        <v>896</v>
      </c>
      <c r="D7" s="14">
        <v>193</v>
      </c>
      <c r="E7" s="14">
        <v>230</v>
      </c>
      <c r="F7" s="14">
        <v>223</v>
      </c>
      <c r="G7" s="14">
        <v>250</v>
      </c>
      <c r="H7" s="14">
        <v>102</v>
      </c>
      <c r="I7" s="14">
        <v>117</v>
      </c>
      <c r="J7" s="14">
        <v>140</v>
      </c>
      <c r="K7" s="14">
        <v>213</v>
      </c>
      <c r="L7" s="14">
        <v>283</v>
      </c>
      <c r="M7" s="14">
        <v>554</v>
      </c>
      <c r="N7" s="14">
        <v>309</v>
      </c>
      <c r="O7" s="14">
        <v>312</v>
      </c>
      <c r="P7" s="14">
        <v>104</v>
      </c>
      <c r="Q7" s="14">
        <v>125</v>
      </c>
      <c r="R7" s="14">
        <v>113</v>
      </c>
      <c r="S7" s="14">
        <v>48</v>
      </c>
      <c r="T7" s="14">
        <v>35</v>
      </c>
      <c r="U7" s="14">
        <v>99</v>
      </c>
      <c r="V7" s="14">
        <v>285</v>
      </c>
      <c r="W7" s="14">
        <v>308</v>
      </c>
      <c r="X7" s="14">
        <v>99</v>
      </c>
      <c r="Y7" s="14">
        <v>116</v>
      </c>
      <c r="Z7" s="14">
        <v>61</v>
      </c>
      <c r="AA7" s="14">
        <v>6</v>
      </c>
      <c r="AB7" s="14">
        <v>488</v>
      </c>
      <c r="AC7" s="14">
        <v>79</v>
      </c>
      <c r="AD7" s="14">
        <v>23</v>
      </c>
      <c r="AE7" s="14">
        <v>43</v>
      </c>
      <c r="AF7" s="14">
        <v>56</v>
      </c>
      <c r="AG7" s="14">
        <v>26</v>
      </c>
      <c r="AH7" s="14">
        <v>3</v>
      </c>
      <c r="AI7" s="14">
        <v>8</v>
      </c>
      <c r="AJ7" s="14">
        <v>1</v>
      </c>
      <c r="AK7" s="14">
        <v>159</v>
      </c>
      <c r="AL7" s="14">
        <v>2</v>
      </c>
      <c r="AM7" s="14">
        <v>38</v>
      </c>
      <c r="AN7" s="14">
        <v>181</v>
      </c>
      <c r="AO7" s="14">
        <v>349</v>
      </c>
      <c r="AP7" s="14">
        <v>266</v>
      </c>
      <c r="AQ7" s="14">
        <v>39</v>
      </c>
      <c r="AR7" s="9"/>
    </row>
    <row r="8" spans="1:44" x14ac:dyDescent="0.2">
      <c r="A8" s="21"/>
      <c r="B8" s="21"/>
      <c r="C8" s="15" t="s">
        <v>111</v>
      </c>
      <c r="D8" s="15"/>
      <c r="E8" s="15"/>
      <c r="F8" s="15"/>
      <c r="G8" s="15"/>
      <c r="H8" s="15"/>
      <c r="I8" s="15"/>
      <c r="J8" s="15"/>
      <c r="K8" s="15"/>
      <c r="L8" s="15"/>
      <c r="M8" s="16" t="s">
        <v>138</v>
      </c>
      <c r="N8" s="15"/>
      <c r="O8" s="16" t="s">
        <v>468</v>
      </c>
      <c r="P8" s="16" t="s">
        <v>170</v>
      </c>
      <c r="Q8" s="16" t="s">
        <v>144</v>
      </c>
      <c r="R8" s="15"/>
      <c r="S8" s="15"/>
      <c r="T8" s="15"/>
      <c r="U8" s="15"/>
      <c r="V8" s="16" t="s">
        <v>283</v>
      </c>
      <c r="W8" s="16" t="s">
        <v>265</v>
      </c>
      <c r="X8" s="15"/>
      <c r="Y8" s="15"/>
      <c r="Z8" s="15"/>
      <c r="AA8" s="15"/>
      <c r="AB8" s="16" t="s">
        <v>469</v>
      </c>
      <c r="AC8" s="15"/>
      <c r="AD8" s="15"/>
      <c r="AE8" s="15"/>
      <c r="AF8" s="15"/>
      <c r="AG8" s="15"/>
      <c r="AH8" s="15"/>
      <c r="AI8" s="15"/>
      <c r="AJ8" s="15"/>
      <c r="AK8" s="15"/>
      <c r="AL8" s="15"/>
      <c r="AM8" s="15"/>
      <c r="AN8" s="15"/>
      <c r="AO8" s="15"/>
      <c r="AP8" s="16" t="s">
        <v>470</v>
      </c>
      <c r="AQ8" s="15"/>
      <c r="AR8" s="9"/>
    </row>
    <row r="9" spans="1:44" x14ac:dyDescent="0.2">
      <c r="A9" s="23"/>
      <c r="B9" s="20" t="s">
        <v>471</v>
      </c>
      <c r="C9" s="13">
        <v>6.1266992931260013E-2</v>
      </c>
      <c r="D9" s="13">
        <v>2.6578118739649999E-2</v>
      </c>
      <c r="E9" s="13">
        <v>7.4083701671069993E-2</v>
      </c>
      <c r="F9" s="13">
        <v>5.4346911712500001E-2</v>
      </c>
      <c r="G9" s="13">
        <v>8.6691693068069994E-2</v>
      </c>
      <c r="H9" s="13">
        <v>5.0791845050120001E-2</v>
      </c>
      <c r="I9" s="13">
        <v>5.0552198238770003E-2</v>
      </c>
      <c r="J9" s="13">
        <v>4.7873951444380003E-2</v>
      </c>
      <c r="K9" s="13">
        <v>7.0719152006010005E-2</v>
      </c>
      <c r="L9" s="13">
        <v>7.6512465975699995E-2</v>
      </c>
      <c r="M9" s="13">
        <v>6.0897446902790003E-2</v>
      </c>
      <c r="N9" s="13">
        <v>6.0144228543289997E-2</v>
      </c>
      <c r="O9" s="13">
        <v>7.2353361129729996E-2</v>
      </c>
      <c r="P9" s="13">
        <v>7.9192728711030003E-2</v>
      </c>
      <c r="Q9" s="13">
        <v>9.0404276403530007E-2</v>
      </c>
      <c r="R9" s="13">
        <v>2.0756676039020001E-2</v>
      </c>
      <c r="S9" s="13">
        <v>2.9075902450859999E-2</v>
      </c>
      <c r="T9" s="13">
        <v>0.1047478167603</v>
      </c>
      <c r="U9" s="13">
        <v>6.6841516380870006E-2</v>
      </c>
      <c r="V9" s="13">
        <v>5.8747728599169997E-2</v>
      </c>
      <c r="W9" s="13">
        <v>7.0772730400670003E-2</v>
      </c>
      <c r="X9" s="13">
        <v>6.2699393715340002E-2</v>
      </c>
      <c r="Y9" s="13">
        <v>4.9187622608550002E-2</v>
      </c>
      <c r="Z9" s="13">
        <v>6.4048989792580002E-2</v>
      </c>
      <c r="AA9" s="13">
        <v>0</v>
      </c>
      <c r="AB9" s="13">
        <v>9.4265743799560001E-2</v>
      </c>
      <c r="AC9" s="13">
        <v>3.062686115543E-2</v>
      </c>
      <c r="AD9" s="13">
        <v>7.0832268166399995E-2</v>
      </c>
      <c r="AE9" s="13">
        <v>4.4398473041839998E-2</v>
      </c>
      <c r="AF9" s="13">
        <v>2.785129053372E-2</v>
      </c>
      <c r="AG9" s="13">
        <v>7.1256417050339999E-2</v>
      </c>
      <c r="AH9" s="13">
        <v>9.9740675418650004E-2</v>
      </c>
      <c r="AI9" s="13">
        <v>8.2942904943029999E-2</v>
      </c>
      <c r="AJ9" s="13">
        <v>0</v>
      </c>
      <c r="AK9" s="13">
        <v>3.0627263650150002E-2</v>
      </c>
      <c r="AL9" s="13">
        <v>0</v>
      </c>
      <c r="AM9" s="13">
        <v>2.3346004855779999E-2</v>
      </c>
      <c r="AN9" s="13">
        <v>5.4135287536480003E-2</v>
      </c>
      <c r="AO9" s="13">
        <v>6.4271105890640001E-2</v>
      </c>
      <c r="AP9" s="13">
        <v>8.236903548808E-2</v>
      </c>
      <c r="AQ9" s="13">
        <v>2.020432990759E-2</v>
      </c>
      <c r="AR9" s="9"/>
    </row>
    <row r="10" spans="1:44" x14ac:dyDescent="0.2">
      <c r="A10" s="21"/>
      <c r="B10" s="21"/>
      <c r="C10" s="14">
        <v>161</v>
      </c>
      <c r="D10" s="14">
        <v>17</v>
      </c>
      <c r="E10" s="14">
        <v>45</v>
      </c>
      <c r="F10" s="14">
        <v>39</v>
      </c>
      <c r="G10" s="14">
        <v>60</v>
      </c>
      <c r="H10" s="14">
        <v>22</v>
      </c>
      <c r="I10" s="14">
        <v>17</v>
      </c>
      <c r="J10" s="14">
        <v>19</v>
      </c>
      <c r="K10" s="14">
        <v>38</v>
      </c>
      <c r="L10" s="14">
        <v>56</v>
      </c>
      <c r="M10" s="14">
        <v>99</v>
      </c>
      <c r="N10" s="14">
        <v>54</v>
      </c>
      <c r="O10" s="14">
        <v>52</v>
      </c>
      <c r="P10" s="14">
        <v>23</v>
      </c>
      <c r="Q10" s="14">
        <v>24</v>
      </c>
      <c r="R10" s="14">
        <v>8</v>
      </c>
      <c r="S10" s="14">
        <v>8</v>
      </c>
      <c r="T10" s="14">
        <v>9</v>
      </c>
      <c r="U10" s="14">
        <v>26</v>
      </c>
      <c r="V10" s="14">
        <v>41</v>
      </c>
      <c r="W10" s="14">
        <v>56</v>
      </c>
      <c r="X10" s="14">
        <v>18</v>
      </c>
      <c r="Y10" s="14">
        <v>24</v>
      </c>
      <c r="Z10" s="14">
        <v>17</v>
      </c>
      <c r="AA10" s="14">
        <v>0</v>
      </c>
      <c r="AB10" s="14">
        <v>103</v>
      </c>
      <c r="AC10" s="14">
        <v>10</v>
      </c>
      <c r="AD10" s="14">
        <v>3</v>
      </c>
      <c r="AE10" s="14">
        <v>5</v>
      </c>
      <c r="AF10" s="14">
        <v>5</v>
      </c>
      <c r="AG10" s="14">
        <v>4</v>
      </c>
      <c r="AH10" s="14">
        <v>1</v>
      </c>
      <c r="AI10" s="14">
        <v>2</v>
      </c>
      <c r="AJ10" s="14">
        <v>0</v>
      </c>
      <c r="AK10" s="14">
        <v>23</v>
      </c>
      <c r="AL10" s="14">
        <v>0</v>
      </c>
      <c r="AM10" s="14">
        <v>4</v>
      </c>
      <c r="AN10" s="14">
        <v>31</v>
      </c>
      <c r="AO10" s="14">
        <v>77</v>
      </c>
      <c r="AP10" s="14">
        <v>42</v>
      </c>
      <c r="AQ10" s="14">
        <v>2</v>
      </c>
      <c r="AR10" s="9"/>
    </row>
    <row r="11" spans="1:44" x14ac:dyDescent="0.2">
      <c r="A11" s="21"/>
      <c r="B11" s="21"/>
      <c r="C11" s="15" t="s">
        <v>111</v>
      </c>
      <c r="D11" s="15"/>
      <c r="E11" s="16" t="s">
        <v>112</v>
      </c>
      <c r="F11" s="15"/>
      <c r="G11" s="16" t="s">
        <v>113</v>
      </c>
      <c r="H11" s="15"/>
      <c r="I11" s="15"/>
      <c r="J11" s="15"/>
      <c r="K11" s="15"/>
      <c r="L11" s="15"/>
      <c r="M11" s="15"/>
      <c r="N11" s="15"/>
      <c r="O11" s="15"/>
      <c r="P11" s="15"/>
      <c r="Q11" s="16" t="s">
        <v>157</v>
      </c>
      <c r="R11" s="15"/>
      <c r="S11" s="15"/>
      <c r="T11" s="16" t="s">
        <v>157</v>
      </c>
      <c r="U11" s="15"/>
      <c r="V11" s="15"/>
      <c r="W11" s="15"/>
      <c r="X11" s="15"/>
      <c r="Y11" s="15"/>
      <c r="Z11" s="15"/>
      <c r="AA11" s="15"/>
      <c r="AB11" s="16" t="s">
        <v>241</v>
      </c>
      <c r="AC11" s="15"/>
      <c r="AD11" s="15"/>
      <c r="AE11" s="15"/>
      <c r="AF11" s="15"/>
      <c r="AG11" s="15"/>
      <c r="AH11" s="15"/>
      <c r="AI11" s="15"/>
      <c r="AJ11" s="15"/>
      <c r="AK11" s="15"/>
      <c r="AL11" s="15"/>
      <c r="AM11" s="15"/>
      <c r="AN11" s="15"/>
      <c r="AO11" s="15"/>
      <c r="AP11" s="15"/>
      <c r="AQ11" s="15"/>
      <c r="AR11" s="9"/>
    </row>
    <row r="12" spans="1:44" x14ac:dyDescent="0.2">
      <c r="A12" s="23"/>
      <c r="B12" s="20" t="s">
        <v>472</v>
      </c>
      <c r="C12" s="13">
        <v>0.30926705934089999</v>
      </c>
      <c r="D12" s="13">
        <v>0.29575387953740001</v>
      </c>
      <c r="E12" s="13">
        <v>0.29976361069009999</v>
      </c>
      <c r="F12" s="13">
        <v>0.32776698029320001</v>
      </c>
      <c r="G12" s="13">
        <v>0.31264144994550003</v>
      </c>
      <c r="H12" s="13">
        <v>0.27858788183939998</v>
      </c>
      <c r="I12" s="13">
        <v>0.28676653349499998</v>
      </c>
      <c r="J12" s="13">
        <v>0.31129381576359999</v>
      </c>
      <c r="K12" s="13">
        <v>0.30993561749179999</v>
      </c>
      <c r="L12" s="13">
        <v>0.35201324278540003</v>
      </c>
      <c r="M12" s="13">
        <v>0.3409728555539</v>
      </c>
      <c r="N12" s="13">
        <v>0.28140692435769998</v>
      </c>
      <c r="O12" s="13">
        <v>0.40340141032150001</v>
      </c>
      <c r="P12" s="13">
        <v>0.38431477193870001</v>
      </c>
      <c r="Q12" s="13">
        <v>0.31382911184029999</v>
      </c>
      <c r="R12" s="13">
        <v>0.27502564585139999</v>
      </c>
      <c r="S12" s="13">
        <v>0.17195088482599999</v>
      </c>
      <c r="T12" s="13">
        <v>0.24206300106799999</v>
      </c>
      <c r="U12" s="13">
        <v>0.26014338859710001</v>
      </c>
      <c r="V12" s="13">
        <v>0.39901277661329998</v>
      </c>
      <c r="W12" s="13">
        <v>0.3681038541726</v>
      </c>
      <c r="X12" s="13">
        <v>0.2230705926306</v>
      </c>
      <c r="Y12" s="13">
        <v>0.2076379313992</v>
      </c>
      <c r="Z12" s="13">
        <v>0.239969400074</v>
      </c>
      <c r="AA12" s="13">
        <v>0.27288661748830001</v>
      </c>
      <c r="AB12" s="13">
        <v>0.40031580366940001</v>
      </c>
      <c r="AC12" s="13">
        <v>0.29193438616900003</v>
      </c>
      <c r="AD12" s="13">
        <v>0.3436538725912</v>
      </c>
      <c r="AE12" s="13">
        <v>0.34606797915850002</v>
      </c>
      <c r="AF12" s="13">
        <v>0.26078193887209999</v>
      </c>
      <c r="AG12" s="13">
        <v>0.37925507065280001</v>
      </c>
      <c r="AH12" s="13">
        <v>6.1941602161919997E-2</v>
      </c>
      <c r="AI12" s="13">
        <v>0.2222536092728</v>
      </c>
      <c r="AJ12" s="13">
        <v>0.50646702473140004</v>
      </c>
      <c r="AK12" s="13">
        <v>0.19767472137930001</v>
      </c>
      <c r="AL12" s="13">
        <v>0.46122470779910002</v>
      </c>
      <c r="AM12" s="13">
        <v>0.26163886702110001</v>
      </c>
      <c r="AN12" s="13">
        <v>0.27098417503099997</v>
      </c>
      <c r="AO12" s="13">
        <v>0.2974472627584</v>
      </c>
      <c r="AP12" s="13">
        <v>0.38619303916359998</v>
      </c>
      <c r="AQ12" s="13">
        <v>0.34419515046679999</v>
      </c>
      <c r="AR12" s="9"/>
    </row>
    <row r="13" spans="1:44" x14ac:dyDescent="0.2">
      <c r="A13" s="21"/>
      <c r="B13" s="21"/>
      <c r="C13" s="14">
        <v>735</v>
      </c>
      <c r="D13" s="14">
        <v>176</v>
      </c>
      <c r="E13" s="14">
        <v>185</v>
      </c>
      <c r="F13" s="14">
        <v>184</v>
      </c>
      <c r="G13" s="14">
        <v>190</v>
      </c>
      <c r="H13" s="14">
        <v>80</v>
      </c>
      <c r="I13" s="14">
        <v>100</v>
      </c>
      <c r="J13" s="14">
        <v>121</v>
      </c>
      <c r="K13" s="14">
        <v>175</v>
      </c>
      <c r="L13" s="14">
        <v>227</v>
      </c>
      <c r="M13" s="14">
        <v>455</v>
      </c>
      <c r="N13" s="14">
        <v>255</v>
      </c>
      <c r="O13" s="14">
        <v>260</v>
      </c>
      <c r="P13" s="14">
        <v>81</v>
      </c>
      <c r="Q13" s="14">
        <v>101</v>
      </c>
      <c r="R13" s="14">
        <v>105</v>
      </c>
      <c r="S13" s="14">
        <v>40</v>
      </c>
      <c r="T13" s="14">
        <v>26</v>
      </c>
      <c r="U13" s="14">
        <v>73</v>
      </c>
      <c r="V13" s="14">
        <v>244</v>
      </c>
      <c r="W13" s="14">
        <v>252</v>
      </c>
      <c r="X13" s="14">
        <v>81</v>
      </c>
      <c r="Y13" s="14">
        <v>92</v>
      </c>
      <c r="Z13" s="14">
        <v>44</v>
      </c>
      <c r="AA13" s="14">
        <v>6</v>
      </c>
      <c r="AB13" s="14">
        <v>385</v>
      </c>
      <c r="AC13" s="14">
        <v>69</v>
      </c>
      <c r="AD13" s="14">
        <v>20</v>
      </c>
      <c r="AE13" s="14">
        <v>38</v>
      </c>
      <c r="AF13" s="14">
        <v>51</v>
      </c>
      <c r="AG13" s="14">
        <v>22</v>
      </c>
      <c r="AH13" s="14">
        <v>2</v>
      </c>
      <c r="AI13" s="14">
        <v>6</v>
      </c>
      <c r="AJ13" s="14">
        <v>1</v>
      </c>
      <c r="AK13" s="14">
        <v>136</v>
      </c>
      <c r="AL13" s="14">
        <v>2</v>
      </c>
      <c r="AM13" s="14">
        <v>34</v>
      </c>
      <c r="AN13" s="14">
        <v>150</v>
      </c>
      <c r="AO13" s="14">
        <v>272</v>
      </c>
      <c r="AP13" s="14">
        <v>224</v>
      </c>
      <c r="AQ13" s="14">
        <v>37</v>
      </c>
      <c r="AR13" s="9"/>
    </row>
    <row r="14" spans="1:44" x14ac:dyDescent="0.2">
      <c r="A14" s="21"/>
      <c r="B14" s="21"/>
      <c r="C14" s="15" t="s">
        <v>111</v>
      </c>
      <c r="D14" s="15"/>
      <c r="E14" s="15"/>
      <c r="F14" s="15"/>
      <c r="G14" s="15"/>
      <c r="H14" s="15"/>
      <c r="I14" s="15"/>
      <c r="J14" s="15"/>
      <c r="K14" s="15"/>
      <c r="L14" s="15"/>
      <c r="M14" s="16" t="s">
        <v>138</v>
      </c>
      <c r="N14" s="15"/>
      <c r="O14" s="16" t="s">
        <v>473</v>
      </c>
      <c r="P14" s="16" t="s">
        <v>144</v>
      </c>
      <c r="Q14" s="15"/>
      <c r="R14" s="15"/>
      <c r="S14" s="15"/>
      <c r="T14" s="15"/>
      <c r="U14" s="15"/>
      <c r="V14" s="16" t="s">
        <v>283</v>
      </c>
      <c r="W14" s="16" t="s">
        <v>265</v>
      </c>
      <c r="X14" s="15"/>
      <c r="Y14" s="15"/>
      <c r="Z14" s="15"/>
      <c r="AA14" s="15"/>
      <c r="AB14" s="16" t="s">
        <v>474</v>
      </c>
      <c r="AC14" s="15"/>
      <c r="AD14" s="15"/>
      <c r="AE14" s="15"/>
      <c r="AF14" s="15"/>
      <c r="AG14" s="15"/>
      <c r="AH14" s="15"/>
      <c r="AI14" s="15"/>
      <c r="AJ14" s="15"/>
      <c r="AK14" s="15"/>
      <c r="AL14" s="15"/>
      <c r="AM14" s="15"/>
      <c r="AN14" s="15"/>
      <c r="AO14" s="15"/>
      <c r="AP14" s="16" t="s">
        <v>394</v>
      </c>
      <c r="AQ14" s="15"/>
      <c r="AR14" s="9"/>
    </row>
    <row r="15" spans="1:44" x14ac:dyDescent="0.2">
      <c r="A15" s="23"/>
      <c r="B15" s="20" t="s">
        <v>475</v>
      </c>
      <c r="C15" s="13">
        <v>0.4410296889882</v>
      </c>
      <c r="D15" s="13">
        <v>0.4504087797836</v>
      </c>
      <c r="E15" s="13">
        <v>0.42715639276959999</v>
      </c>
      <c r="F15" s="13">
        <v>0.46067861692970002</v>
      </c>
      <c r="G15" s="13">
        <v>0.427004932773</v>
      </c>
      <c r="H15" s="13">
        <v>0.48798726911590001</v>
      </c>
      <c r="I15" s="13">
        <v>0.42680353680060001</v>
      </c>
      <c r="J15" s="13">
        <v>0.42626673478389998</v>
      </c>
      <c r="K15" s="13">
        <v>0.44202677325810003</v>
      </c>
      <c r="L15" s="13">
        <v>0.43670638398450001</v>
      </c>
      <c r="M15" s="13">
        <v>0.42428542781919998</v>
      </c>
      <c r="N15" s="13">
        <v>0.46021187843020001</v>
      </c>
      <c r="O15" s="13">
        <v>0.38114737612319999</v>
      </c>
      <c r="P15" s="13">
        <v>0.41457389222919999</v>
      </c>
      <c r="Q15" s="13">
        <v>0.47735423242320002</v>
      </c>
      <c r="R15" s="13">
        <v>0.46233171262889988</v>
      </c>
      <c r="S15" s="13">
        <v>0.49282656097869998</v>
      </c>
      <c r="T15" s="13">
        <v>0.47088519513619997</v>
      </c>
      <c r="U15" s="13">
        <v>0.47147934186969997</v>
      </c>
      <c r="V15" s="13">
        <v>0.38787556915920002</v>
      </c>
      <c r="W15" s="13">
        <v>0.43655538970329999</v>
      </c>
      <c r="X15" s="13">
        <v>0.4826528110835</v>
      </c>
      <c r="Y15" s="13">
        <v>0.52370174339719999</v>
      </c>
      <c r="Z15" s="13">
        <v>0.36250912288109999</v>
      </c>
      <c r="AA15" s="13">
        <v>0.38224971274710001</v>
      </c>
      <c r="AB15" s="13">
        <v>0.41131464194939998</v>
      </c>
      <c r="AC15" s="13">
        <v>0.51890897262070002</v>
      </c>
      <c r="AD15" s="13">
        <v>0.33888315108349998</v>
      </c>
      <c r="AE15" s="13">
        <v>0.40016945063159998</v>
      </c>
      <c r="AF15" s="13">
        <v>0.43562898153520002</v>
      </c>
      <c r="AG15" s="13">
        <v>0.3794030695715</v>
      </c>
      <c r="AH15" s="13">
        <v>0.46133879195389998</v>
      </c>
      <c r="AI15" s="13">
        <v>0.42323673383830002</v>
      </c>
      <c r="AJ15" s="13">
        <v>0.35439747416270001</v>
      </c>
      <c r="AK15" s="13">
        <v>0.47359156759269999</v>
      </c>
      <c r="AL15" s="13">
        <v>0.46183111625239998</v>
      </c>
      <c r="AM15" s="13">
        <v>0.41706657901979999</v>
      </c>
      <c r="AN15" s="13">
        <v>0.4861078722612</v>
      </c>
      <c r="AO15" s="13">
        <v>0.45864760129900001</v>
      </c>
      <c r="AP15" s="13">
        <v>0.40217658658939998</v>
      </c>
      <c r="AQ15" s="13">
        <v>0.27176691164900002</v>
      </c>
      <c r="AR15" s="9"/>
    </row>
    <row r="16" spans="1:44" x14ac:dyDescent="0.2">
      <c r="A16" s="21"/>
      <c r="B16" s="21"/>
      <c r="C16" s="14">
        <v>948</v>
      </c>
      <c r="D16" s="14">
        <v>232</v>
      </c>
      <c r="E16" s="14">
        <v>222</v>
      </c>
      <c r="F16" s="14">
        <v>255</v>
      </c>
      <c r="G16" s="14">
        <v>239</v>
      </c>
      <c r="H16" s="14">
        <v>123</v>
      </c>
      <c r="I16" s="14">
        <v>152</v>
      </c>
      <c r="J16" s="14">
        <v>132</v>
      </c>
      <c r="K16" s="14">
        <v>216</v>
      </c>
      <c r="L16" s="14">
        <v>274</v>
      </c>
      <c r="M16" s="14">
        <v>518</v>
      </c>
      <c r="N16" s="14">
        <v>388</v>
      </c>
      <c r="O16" s="14">
        <v>208</v>
      </c>
      <c r="P16" s="14">
        <v>95</v>
      </c>
      <c r="Q16" s="14">
        <v>132</v>
      </c>
      <c r="R16" s="14">
        <v>136</v>
      </c>
      <c r="S16" s="14">
        <v>120</v>
      </c>
      <c r="T16" s="14">
        <v>52</v>
      </c>
      <c r="U16" s="14">
        <v>116</v>
      </c>
      <c r="V16" s="14">
        <v>206</v>
      </c>
      <c r="W16" s="14">
        <v>265</v>
      </c>
      <c r="X16" s="14">
        <v>190</v>
      </c>
      <c r="Y16" s="14">
        <v>190</v>
      </c>
      <c r="Z16" s="14">
        <v>59</v>
      </c>
      <c r="AA16" s="14">
        <v>8</v>
      </c>
      <c r="AB16" s="14">
        <v>346</v>
      </c>
      <c r="AC16" s="14">
        <v>127</v>
      </c>
      <c r="AD16" s="14">
        <v>15</v>
      </c>
      <c r="AE16" s="14">
        <v>41</v>
      </c>
      <c r="AF16" s="14">
        <v>76</v>
      </c>
      <c r="AG16" s="14">
        <v>20</v>
      </c>
      <c r="AH16" s="14">
        <v>12</v>
      </c>
      <c r="AI16" s="14">
        <v>9</v>
      </c>
      <c r="AJ16" s="14">
        <v>4</v>
      </c>
      <c r="AK16" s="14">
        <v>290</v>
      </c>
      <c r="AL16" s="14">
        <v>3</v>
      </c>
      <c r="AM16" s="14">
        <v>64</v>
      </c>
      <c r="AN16" s="14">
        <v>234</v>
      </c>
      <c r="AO16" s="14">
        <v>379</v>
      </c>
      <c r="AP16" s="14">
        <v>217</v>
      </c>
      <c r="AQ16" s="14">
        <v>20</v>
      </c>
      <c r="AR16" s="9"/>
    </row>
    <row r="17" spans="1:44" x14ac:dyDescent="0.2">
      <c r="A17" s="21"/>
      <c r="B17" s="21"/>
      <c r="C17" s="15" t="s">
        <v>111</v>
      </c>
      <c r="D17" s="15"/>
      <c r="E17" s="15"/>
      <c r="F17" s="15"/>
      <c r="G17" s="15"/>
      <c r="H17" s="15"/>
      <c r="I17" s="15"/>
      <c r="J17" s="15"/>
      <c r="K17" s="15"/>
      <c r="L17" s="15"/>
      <c r="M17" s="15"/>
      <c r="N17" s="15"/>
      <c r="O17" s="15"/>
      <c r="P17" s="15"/>
      <c r="Q17" s="15"/>
      <c r="R17" s="15"/>
      <c r="S17" s="15"/>
      <c r="T17" s="15"/>
      <c r="U17" s="15"/>
      <c r="V17" s="15"/>
      <c r="W17" s="15"/>
      <c r="X17" s="15"/>
      <c r="Y17" s="16" t="s">
        <v>178</v>
      </c>
      <c r="Z17" s="15"/>
      <c r="AA17" s="15"/>
      <c r="AB17" s="15"/>
      <c r="AC17" s="15"/>
      <c r="AD17" s="15"/>
      <c r="AE17" s="15"/>
      <c r="AF17" s="15"/>
      <c r="AG17" s="15"/>
      <c r="AH17" s="15"/>
      <c r="AI17" s="15"/>
      <c r="AJ17" s="15"/>
      <c r="AK17" s="15"/>
      <c r="AL17" s="15"/>
      <c r="AM17" s="15"/>
      <c r="AN17" s="15"/>
      <c r="AO17" s="15"/>
      <c r="AP17" s="15"/>
      <c r="AQ17" s="15"/>
      <c r="AR17" s="9"/>
    </row>
    <row r="18" spans="1:44" x14ac:dyDescent="0.2">
      <c r="A18" s="23"/>
      <c r="B18" s="20" t="s">
        <v>463</v>
      </c>
      <c r="C18" s="13">
        <v>0.18843625873969999</v>
      </c>
      <c r="D18" s="13">
        <v>0.22725922193940001</v>
      </c>
      <c r="E18" s="13">
        <v>0.19899629486920001</v>
      </c>
      <c r="F18" s="13">
        <v>0.1572074910646</v>
      </c>
      <c r="G18" s="13">
        <v>0.17366192421349999</v>
      </c>
      <c r="H18" s="13">
        <v>0.1826330039945</v>
      </c>
      <c r="I18" s="13">
        <v>0.23587773146560001</v>
      </c>
      <c r="J18" s="13">
        <v>0.21456549800809999</v>
      </c>
      <c r="K18" s="13">
        <v>0.1773184572441</v>
      </c>
      <c r="L18" s="13">
        <v>0.13476790725439999</v>
      </c>
      <c r="M18" s="13">
        <v>0.1738442697241</v>
      </c>
      <c r="N18" s="13">
        <v>0.1982369686689</v>
      </c>
      <c r="O18" s="13">
        <v>0.14309785242549999</v>
      </c>
      <c r="P18" s="13">
        <v>0.1219186071211</v>
      </c>
      <c r="Q18" s="13">
        <v>0.118412379333</v>
      </c>
      <c r="R18" s="13">
        <v>0.24188596548069999</v>
      </c>
      <c r="S18" s="13">
        <v>0.30614665174450001</v>
      </c>
      <c r="T18" s="13">
        <v>0.18230398703549999</v>
      </c>
      <c r="U18" s="13">
        <v>0.20153575315239999</v>
      </c>
      <c r="V18" s="13">
        <v>0.15436392562830001</v>
      </c>
      <c r="W18" s="13">
        <v>0.12456802572340001</v>
      </c>
      <c r="X18" s="13">
        <v>0.23157720257059999</v>
      </c>
      <c r="Y18" s="13">
        <v>0.21947270259500001</v>
      </c>
      <c r="Z18" s="13">
        <v>0.33347248725230011</v>
      </c>
      <c r="AA18" s="13">
        <v>0.3448636697645</v>
      </c>
      <c r="AB18" s="13">
        <v>9.4103810581580002E-2</v>
      </c>
      <c r="AC18" s="13">
        <v>0.15852978005490001</v>
      </c>
      <c r="AD18" s="13">
        <v>0.24663070815890001</v>
      </c>
      <c r="AE18" s="13">
        <v>0.20936409716810001</v>
      </c>
      <c r="AF18" s="13">
        <v>0.27573778905899998</v>
      </c>
      <c r="AG18" s="13">
        <v>0.17008544272529999</v>
      </c>
      <c r="AH18" s="13">
        <v>0.37697893046550002</v>
      </c>
      <c r="AI18" s="13">
        <v>0.27156675194590002</v>
      </c>
      <c r="AJ18" s="13">
        <v>0.1391355011058</v>
      </c>
      <c r="AK18" s="13">
        <v>0.29810644737780001</v>
      </c>
      <c r="AL18" s="13">
        <v>7.6944175948450003E-2</v>
      </c>
      <c r="AM18" s="13">
        <v>0.29794854910329999</v>
      </c>
      <c r="AN18" s="13">
        <v>0.1887726651712</v>
      </c>
      <c r="AO18" s="13">
        <v>0.17963403005190001</v>
      </c>
      <c r="AP18" s="13">
        <v>0.12926133875900001</v>
      </c>
      <c r="AQ18" s="13">
        <v>0.36383360797660003</v>
      </c>
      <c r="AR18" s="9"/>
    </row>
    <row r="19" spans="1:44" x14ac:dyDescent="0.2">
      <c r="A19" s="21"/>
      <c r="B19" s="21"/>
      <c r="C19" s="14">
        <v>426</v>
      </c>
      <c r="D19" s="14">
        <v>126</v>
      </c>
      <c r="E19" s="14">
        <v>106</v>
      </c>
      <c r="F19" s="14">
        <v>92</v>
      </c>
      <c r="G19" s="14">
        <v>102</v>
      </c>
      <c r="H19" s="14">
        <v>38</v>
      </c>
      <c r="I19" s="14">
        <v>91</v>
      </c>
      <c r="J19" s="14">
        <v>62</v>
      </c>
      <c r="K19" s="14">
        <v>103</v>
      </c>
      <c r="L19" s="14">
        <v>99</v>
      </c>
      <c r="M19" s="14">
        <v>240</v>
      </c>
      <c r="N19" s="14">
        <v>161</v>
      </c>
      <c r="O19" s="14">
        <v>85</v>
      </c>
      <c r="P19" s="14">
        <v>25</v>
      </c>
      <c r="Q19" s="14">
        <v>34</v>
      </c>
      <c r="R19" s="14">
        <v>89</v>
      </c>
      <c r="S19" s="14">
        <v>69</v>
      </c>
      <c r="T19" s="14">
        <v>17</v>
      </c>
      <c r="U19" s="14">
        <v>54</v>
      </c>
      <c r="V19" s="14">
        <v>78</v>
      </c>
      <c r="W19" s="14">
        <v>88</v>
      </c>
      <c r="X19" s="14">
        <v>84</v>
      </c>
      <c r="Y19" s="14">
        <v>98</v>
      </c>
      <c r="Z19" s="14">
        <v>48</v>
      </c>
      <c r="AA19" s="14">
        <v>9</v>
      </c>
      <c r="AB19" s="14">
        <v>94</v>
      </c>
      <c r="AC19" s="14">
        <v>35</v>
      </c>
      <c r="AD19" s="14">
        <v>12</v>
      </c>
      <c r="AE19" s="14">
        <v>17</v>
      </c>
      <c r="AF19" s="14">
        <v>64</v>
      </c>
      <c r="AG19" s="14">
        <v>10</v>
      </c>
      <c r="AH19" s="14">
        <v>9</v>
      </c>
      <c r="AI19" s="14">
        <v>11</v>
      </c>
      <c r="AJ19" s="14">
        <v>1</v>
      </c>
      <c r="AK19" s="14">
        <v>171</v>
      </c>
      <c r="AL19" s="14">
        <v>1</v>
      </c>
      <c r="AM19" s="14">
        <v>45</v>
      </c>
      <c r="AN19" s="14">
        <v>93</v>
      </c>
      <c r="AO19" s="14">
        <v>160</v>
      </c>
      <c r="AP19" s="14">
        <v>71</v>
      </c>
      <c r="AQ19" s="14">
        <v>35</v>
      </c>
      <c r="AR19" s="9"/>
    </row>
    <row r="20" spans="1:44" x14ac:dyDescent="0.2">
      <c r="A20" s="21"/>
      <c r="B20" s="21"/>
      <c r="C20" s="15" t="s">
        <v>111</v>
      </c>
      <c r="D20" s="15"/>
      <c r="E20" s="15"/>
      <c r="F20" s="15"/>
      <c r="G20" s="15"/>
      <c r="H20" s="15"/>
      <c r="I20" s="16" t="s">
        <v>144</v>
      </c>
      <c r="J20" s="15"/>
      <c r="K20" s="15"/>
      <c r="L20" s="15"/>
      <c r="M20" s="15"/>
      <c r="N20" s="15"/>
      <c r="O20" s="15"/>
      <c r="P20" s="15"/>
      <c r="Q20" s="15"/>
      <c r="R20" s="16" t="s">
        <v>160</v>
      </c>
      <c r="S20" s="16" t="s">
        <v>229</v>
      </c>
      <c r="T20" s="15"/>
      <c r="U20" s="15"/>
      <c r="V20" s="15"/>
      <c r="W20" s="15"/>
      <c r="X20" s="16" t="s">
        <v>138</v>
      </c>
      <c r="Y20" s="16" t="s">
        <v>138</v>
      </c>
      <c r="Z20" s="16" t="s">
        <v>129</v>
      </c>
      <c r="AA20" s="15"/>
      <c r="AB20" s="15"/>
      <c r="AC20" s="15"/>
      <c r="AD20" s="15"/>
      <c r="AE20" s="15"/>
      <c r="AF20" s="16" t="s">
        <v>113</v>
      </c>
      <c r="AG20" s="15"/>
      <c r="AH20" s="15"/>
      <c r="AI20" s="15"/>
      <c r="AJ20" s="15"/>
      <c r="AK20" s="16" t="s">
        <v>130</v>
      </c>
      <c r="AL20" s="15"/>
      <c r="AM20" s="16" t="s">
        <v>144</v>
      </c>
      <c r="AN20" s="15"/>
      <c r="AO20" s="15"/>
      <c r="AP20" s="15"/>
      <c r="AQ20" s="16" t="s">
        <v>125</v>
      </c>
      <c r="AR20" s="9"/>
    </row>
    <row r="21" spans="1:44" x14ac:dyDescent="0.2">
      <c r="A21" s="23"/>
      <c r="B21" s="20" t="s">
        <v>446</v>
      </c>
      <c r="C21" s="13">
        <v>0.62946594772789999</v>
      </c>
      <c r="D21" s="13">
        <v>0.67766800172290009</v>
      </c>
      <c r="E21" s="13">
        <v>0.62615268763880005</v>
      </c>
      <c r="F21" s="13">
        <v>0.61788610799429999</v>
      </c>
      <c r="G21" s="13">
        <v>0.60066685698650002</v>
      </c>
      <c r="H21" s="13">
        <v>0.67062027311049999</v>
      </c>
      <c r="I21" s="13">
        <v>0.6626812682662</v>
      </c>
      <c r="J21" s="13">
        <v>0.64083223279199997</v>
      </c>
      <c r="K21" s="13">
        <v>0.61934523050220003</v>
      </c>
      <c r="L21" s="13">
        <v>0.57147429123890003</v>
      </c>
      <c r="M21" s="13">
        <v>0.59812969754330003</v>
      </c>
      <c r="N21" s="13">
        <v>0.65844884709910001</v>
      </c>
      <c r="O21" s="13">
        <v>0.52424522854880007</v>
      </c>
      <c r="P21" s="13">
        <v>0.53649249935029997</v>
      </c>
      <c r="Q21" s="13">
        <v>0.59576661175620005</v>
      </c>
      <c r="R21" s="13">
        <v>0.70421767810960001</v>
      </c>
      <c r="S21" s="13">
        <v>0.79897321272319999</v>
      </c>
      <c r="T21" s="13">
        <v>0.65318918217169997</v>
      </c>
      <c r="U21" s="13">
        <v>0.6730150950221</v>
      </c>
      <c r="V21" s="13">
        <v>0.5422394947875</v>
      </c>
      <c r="W21" s="13">
        <v>0.56112341542669997</v>
      </c>
      <c r="X21" s="13">
        <v>0.71423001365409999</v>
      </c>
      <c r="Y21" s="13">
        <v>0.74317444599229998</v>
      </c>
      <c r="Z21" s="13">
        <v>0.69598161013349991</v>
      </c>
      <c r="AA21" s="13">
        <v>0.7271133825117001</v>
      </c>
      <c r="AB21" s="13">
        <v>0.50541845253100004</v>
      </c>
      <c r="AC21" s="13">
        <v>0.67743875267560005</v>
      </c>
      <c r="AD21" s="13">
        <v>0.58551385924240007</v>
      </c>
      <c r="AE21" s="13">
        <v>0.60953354779970004</v>
      </c>
      <c r="AF21" s="13">
        <v>0.71136677059419995</v>
      </c>
      <c r="AG21" s="13">
        <v>0.54948851229680007</v>
      </c>
      <c r="AH21" s="13">
        <v>0.83831772241940006</v>
      </c>
      <c r="AI21" s="13">
        <v>0.69480348578410001</v>
      </c>
      <c r="AJ21" s="13">
        <v>0.49353297526860002</v>
      </c>
      <c r="AK21" s="13">
        <v>0.77169801497060009</v>
      </c>
      <c r="AL21" s="13">
        <v>0.53877529220089992</v>
      </c>
      <c r="AM21" s="13">
        <v>0.71501512812309997</v>
      </c>
      <c r="AN21" s="13">
        <v>0.67488053743250009</v>
      </c>
      <c r="AO21" s="13">
        <v>0.63828163135089999</v>
      </c>
      <c r="AP21" s="13">
        <v>0.53143792534830003</v>
      </c>
      <c r="AQ21" s="13">
        <v>0.63560051962560005</v>
      </c>
      <c r="AR21" s="9"/>
    </row>
    <row r="22" spans="1:44" x14ac:dyDescent="0.2">
      <c r="A22" s="21"/>
      <c r="B22" s="21"/>
      <c r="C22" s="14">
        <v>1374</v>
      </c>
      <c r="D22" s="14">
        <v>358</v>
      </c>
      <c r="E22" s="14">
        <v>328</v>
      </c>
      <c r="F22" s="14">
        <v>347</v>
      </c>
      <c r="G22" s="14">
        <v>341</v>
      </c>
      <c r="H22" s="14">
        <v>161</v>
      </c>
      <c r="I22" s="14">
        <v>243</v>
      </c>
      <c r="J22" s="14">
        <v>194</v>
      </c>
      <c r="K22" s="14">
        <v>319</v>
      </c>
      <c r="L22" s="14">
        <v>373</v>
      </c>
      <c r="M22" s="14">
        <v>758</v>
      </c>
      <c r="N22" s="14">
        <v>549</v>
      </c>
      <c r="O22" s="14">
        <v>293</v>
      </c>
      <c r="P22" s="14">
        <v>120</v>
      </c>
      <c r="Q22" s="14">
        <v>166</v>
      </c>
      <c r="R22" s="14">
        <v>225</v>
      </c>
      <c r="S22" s="14">
        <v>189</v>
      </c>
      <c r="T22" s="14">
        <v>69</v>
      </c>
      <c r="U22" s="14">
        <v>170</v>
      </c>
      <c r="V22" s="14">
        <v>284</v>
      </c>
      <c r="W22" s="14">
        <v>353</v>
      </c>
      <c r="X22" s="14">
        <v>274</v>
      </c>
      <c r="Y22" s="14">
        <v>288</v>
      </c>
      <c r="Z22" s="14">
        <v>107</v>
      </c>
      <c r="AA22" s="14">
        <v>17</v>
      </c>
      <c r="AB22" s="14">
        <v>440</v>
      </c>
      <c r="AC22" s="14">
        <v>162</v>
      </c>
      <c r="AD22" s="14">
        <v>27</v>
      </c>
      <c r="AE22" s="14">
        <v>58</v>
      </c>
      <c r="AF22" s="14">
        <v>140</v>
      </c>
      <c r="AG22" s="14">
        <v>30</v>
      </c>
      <c r="AH22" s="14">
        <v>21</v>
      </c>
      <c r="AI22" s="14">
        <v>20</v>
      </c>
      <c r="AJ22" s="14">
        <v>5</v>
      </c>
      <c r="AK22" s="14">
        <v>461</v>
      </c>
      <c r="AL22" s="14">
        <v>4</v>
      </c>
      <c r="AM22" s="14">
        <v>109</v>
      </c>
      <c r="AN22" s="14">
        <v>327</v>
      </c>
      <c r="AO22" s="14">
        <v>539</v>
      </c>
      <c r="AP22" s="14">
        <v>288</v>
      </c>
      <c r="AQ22" s="14">
        <v>55</v>
      </c>
      <c r="AR22" s="9"/>
    </row>
    <row r="23" spans="1:44" x14ac:dyDescent="0.2">
      <c r="A23" s="21"/>
      <c r="B23" s="21"/>
      <c r="C23" s="15" t="s">
        <v>111</v>
      </c>
      <c r="D23" s="15"/>
      <c r="E23" s="15"/>
      <c r="F23" s="15"/>
      <c r="G23" s="15"/>
      <c r="H23" s="15"/>
      <c r="I23" s="15"/>
      <c r="J23" s="15"/>
      <c r="K23" s="15"/>
      <c r="L23" s="15"/>
      <c r="M23" s="15"/>
      <c r="N23" s="16" t="s">
        <v>112</v>
      </c>
      <c r="O23" s="15"/>
      <c r="P23" s="15"/>
      <c r="Q23" s="15"/>
      <c r="R23" s="16" t="s">
        <v>130</v>
      </c>
      <c r="S23" s="16" t="s">
        <v>208</v>
      </c>
      <c r="T23" s="15"/>
      <c r="U23" s="16" t="s">
        <v>112</v>
      </c>
      <c r="V23" s="15"/>
      <c r="W23" s="15"/>
      <c r="X23" s="16" t="s">
        <v>130</v>
      </c>
      <c r="Y23" s="16" t="s">
        <v>129</v>
      </c>
      <c r="Z23" s="16" t="s">
        <v>112</v>
      </c>
      <c r="AA23" s="15"/>
      <c r="AB23" s="15"/>
      <c r="AC23" s="16" t="s">
        <v>112</v>
      </c>
      <c r="AD23" s="15"/>
      <c r="AE23" s="15"/>
      <c r="AF23" s="16" t="s">
        <v>113</v>
      </c>
      <c r="AG23" s="15"/>
      <c r="AH23" s="15"/>
      <c r="AI23" s="15"/>
      <c r="AJ23" s="15"/>
      <c r="AK23" s="16" t="s">
        <v>113</v>
      </c>
      <c r="AL23" s="15"/>
      <c r="AM23" s="16" t="s">
        <v>144</v>
      </c>
      <c r="AN23" s="16" t="s">
        <v>143</v>
      </c>
      <c r="AO23" s="16" t="s">
        <v>144</v>
      </c>
      <c r="AP23" s="15"/>
      <c r="AQ23" s="15"/>
      <c r="AR23" s="9"/>
    </row>
    <row r="24" spans="1:44" x14ac:dyDescent="0.2">
      <c r="A24" s="23"/>
      <c r="B24" s="20" t="s">
        <v>50</v>
      </c>
      <c r="C24" s="13">
        <v>1</v>
      </c>
      <c r="D24" s="13">
        <v>1</v>
      </c>
      <c r="E24" s="13">
        <v>1</v>
      </c>
      <c r="F24" s="13">
        <v>1</v>
      </c>
      <c r="G24" s="13">
        <v>1</v>
      </c>
      <c r="H24" s="13">
        <v>1</v>
      </c>
      <c r="I24" s="13">
        <v>1</v>
      </c>
      <c r="J24" s="13">
        <v>1</v>
      </c>
      <c r="K24" s="13">
        <v>1</v>
      </c>
      <c r="L24" s="13">
        <v>1</v>
      </c>
      <c r="M24" s="13">
        <v>1</v>
      </c>
      <c r="N24" s="13">
        <v>1</v>
      </c>
      <c r="O24" s="13">
        <v>1</v>
      </c>
      <c r="P24" s="13">
        <v>1</v>
      </c>
      <c r="Q24" s="13">
        <v>1</v>
      </c>
      <c r="R24" s="13">
        <v>1</v>
      </c>
      <c r="S24" s="13">
        <v>1</v>
      </c>
      <c r="T24" s="13">
        <v>1</v>
      </c>
      <c r="U24" s="13">
        <v>1</v>
      </c>
      <c r="V24" s="13">
        <v>1</v>
      </c>
      <c r="W24" s="13">
        <v>1</v>
      </c>
      <c r="X24" s="13">
        <v>1</v>
      </c>
      <c r="Y24" s="13">
        <v>1</v>
      </c>
      <c r="Z24" s="13">
        <v>1</v>
      </c>
      <c r="AA24" s="13">
        <v>1</v>
      </c>
      <c r="AB24" s="13">
        <v>1</v>
      </c>
      <c r="AC24" s="13">
        <v>1</v>
      </c>
      <c r="AD24" s="13">
        <v>1</v>
      </c>
      <c r="AE24" s="13">
        <v>1</v>
      </c>
      <c r="AF24" s="13">
        <v>1</v>
      </c>
      <c r="AG24" s="13">
        <v>1</v>
      </c>
      <c r="AH24" s="13">
        <v>1</v>
      </c>
      <c r="AI24" s="13">
        <v>1</v>
      </c>
      <c r="AJ24" s="13">
        <v>1</v>
      </c>
      <c r="AK24" s="13">
        <v>1</v>
      </c>
      <c r="AL24" s="13">
        <v>1</v>
      </c>
      <c r="AM24" s="13">
        <v>1</v>
      </c>
      <c r="AN24" s="13">
        <v>1</v>
      </c>
      <c r="AO24" s="13">
        <v>1</v>
      </c>
      <c r="AP24" s="13">
        <v>1</v>
      </c>
      <c r="AQ24" s="13">
        <v>1</v>
      </c>
      <c r="AR24" s="9"/>
    </row>
    <row r="25" spans="1:44" x14ac:dyDescent="0.2">
      <c r="A25" s="21"/>
      <c r="B25" s="21"/>
      <c r="C25" s="14">
        <v>2270</v>
      </c>
      <c r="D25" s="14">
        <v>551</v>
      </c>
      <c r="E25" s="14">
        <v>558</v>
      </c>
      <c r="F25" s="14">
        <v>570</v>
      </c>
      <c r="G25" s="14">
        <v>591</v>
      </c>
      <c r="H25" s="14">
        <v>263</v>
      </c>
      <c r="I25" s="14">
        <v>360</v>
      </c>
      <c r="J25" s="14">
        <v>334</v>
      </c>
      <c r="K25" s="14">
        <v>532</v>
      </c>
      <c r="L25" s="14">
        <v>656</v>
      </c>
      <c r="M25" s="14">
        <v>1312</v>
      </c>
      <c r="N25" s="14">
        <v>858</v>
      </c>
      <c r="O25" s="14">
        <v>605</v>
      </c>
      <c r="P25" s="14">
        <v>224</v>
      </c>
      <c r="Q25" s="14">
        <v>291</v>
      </c>
      <c r="R25" s="14">
        <v>338</v>
      </c>
      <c r="S25" s="14">
        <v>237</v>
      </c>
      <c r="T25" s="14">
        <v>104</v>
      </c>
      <c r="U25" s="14">
        <v>269</v>
      </c>
      <c r="V25" s="14">
        <v>569</v>
      </c>
      <c r="W25" s="14">
        <v>661</v>
      </c>
      <c r="X25" s="14">
        <v>373</v>
      </c>
      <c r="Y25" s="14">
        <v>404</v>
      </c>
      <c r="Z25" s="14">
        <v>168</v>
      </c>
      <c r="AA25" s="14">
        <v>23</v>
      </c>
      <c r="AB25" s="14">
        <v>928</v>
      </c>
      <c r="AC25" s="14">
        <v>241</v>
      </c>
      <c r="AD25" s="14">
        <v>50</v>
      </c>
      <c r="AE25" s="14">
        <v>101</v>
      </c>
      <c r="AF25" s="14">
        <v>196</v>
      </c>
      <c r="AG25" s="14">
        <v>56</v>
      </c>
      <c r="AH25" s="14">
        <v>24</v>
      </c>
      <c r="AI25" s="14">
        <v>28</v>
      </c>
      <c r="AJ25" s="14">
        <v>6</v>
      </c>
      <c r="AK25" s="14">
        <v>620</v>
      </c>
      <c r="AL25" s="14">
        <v>6</v>
      </c>
      <c r="AM25" s="14">
        <v>147</v>
      </c>
      <c r="AN25" s="14">
        <v>508</v>
      </c>
      <c r="AO25" s="14">
        <v>888</v>
      </c>
      <c r="AP25" s="14">
        <v>554</v>
      </c>
      <c r="AQ25" s="14">
        <v>94</v>
      </c>
      <c r="AR25" s="9"/>
    </row>
    <row r="26" spans="1:44" x14ac:dyDescent="0.2">
      <c r="A26" s="21"/>
      <c r="B26" s="21"/>
      <c r="C26" s="15" t="s">
        <v>111</v>
      </c>
      <c r="D26" s="15" t="s">
        <v>111</v>
      </c>
      <c r="E26" s="15" t="s">
        <v>111</v>
      </c>
      <c r="F26" s="15" t="s">
        <v>111</v>
      </c>
      <c r="G26" s="15" t="s">
        <v>111</v>
      </c>
      <c r="H26" s="15" t="s">
        <v>111</v>
      </c>
      <c r="I26" s="15" t="s">
        <v>111</v>
      </c>
      <c r="J26" s="15" t="s">
        <v>111</v>
      </c>
      <c r="K26" s="15" t="s">
        <v>111</v>
      </c>
      <c r="L26" s="15" t="s">
        <v>111</v>
      </c>
      <c r="M26" s="15" t="s">
        <v>111</v>
      </c>
      <c r="N26" s="15" t="s">
        <v>111</v>
      </c>
      <c r="O26" s="15" t="s">
        <v>111</v>
      </c>
      <c r="P26" s="15" t="s">
        <v>111</v>
      </c>
      <c r="Q26" s="15" t="s">
        <v>111</v>
      </c>
      <c r="R26" s="15" t="s">
        <v>111</v>
      </c>
      <c r="S26" s="15" t="s">
        <v>111</v>
      </c>
      <c r="T26" s="15" t="s">
        <v>111</v>
      </c>
      <c r="U26" s="15" t="s">
        <v>111</v>
      </c>
      <c r="V26" s="15" t="s">
        <v>111</v>
      </c>
      <c r="W26" s="15" t="s">
        <v>111</v>
      </c>
      <c r="X26" s="15" t="s">
        <v>111</v>
      </c>
      <c r="Y26" s="15" t="s">
        <v>111</v>
      </c>
      <c r="Z26" s="15" t="s">
        <v>111</v>
      </c>
      <c r="AA26" s="15" t="s">
        <v>111</v>
      </c>
      <c r="AB26" s="15" t="s">
        <v>111</v>
      </c>
      <c r="AC26" s="15" t="s">
        <v>111</v>
      </c>
      <c r="AD26" s="15" t="s">
        <v>111</v>
      </c>
      <c r="AE26" s="15" t="s">
        <v>111</v>
      </c>
      <c r="AF26" s="15" t="s">
        <v>111</v>
      </c>
      <c r="AG26" s="15" t="s">
        <v>111</v>
      </c>
      <c r="AH26" s="15" t="s">
        <v>111</v>
      </c>
      <c r="AI26" s="15" t="s">
        <v>111</v>
      </c>
      <c r="AJ26" s="15" t="s">
        <v>111</v>
      </c>
      <c r="AK26" s="15" t="s">
        <v>111</v>
      </c>
      <c r="AL26" s="15" t="s">
        <v>111</v>
      </c>
      <c r="AM26" s="15" t="s">
        <v>111</v>
      </c>
      <c r="AN26" s="15" t="s">
        <v>111</v>
      </c>
      <c r="AO26" s="15" t="s">
        <v>111</v>
      </c>
      <c r="AP26" s="15" t="s">
        <v>111</v>
      </c>
      <c r="AQ26" s="15" t="s">
        <v>111</v>
      </c>
      <c r="AR26" s="9"/>
    </row>
    <row r="27" spans="1:44" x14ac:dyDescent="0.2">
      <c r="A27" s="17" t="s">
        <v>476</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row>
    <row r="28" spans="1:44" x14ac:dyDescent="0.2">
      <c r="A28" s="19" t="s">
        <v>134</v>
      </c>
    </row>
  </sheetData>
  <mergeCells count="18">
    <mergeCell ref="AO2:AQ2"/>
    <mergeCell ref="A2:C2"/>
    <mergeCell ref="A3:B5"/>
    <mergeCell ref="B6:B8"/>
    <mergeCell ref="B9:B11"/>
    <mergeCell ref="A6:A26"/>
    <mergeCell ref="AL3:AQ3"/>
    <mergeCell ref="D3:G3"/>
    <mergeCell ref="H3:L3"/>
    <mergeCell ref="M3:N3"/>
    <mergeCell ref="O3:U3"/>
    <mergeCell ref="V3:AA3"/>
    <mergeCell ref="AB3:AK3"/>
    <mergeCell ref="B12:B14"/>
    <mergeCell ref="B15:B17"/>
    <mergeCell ref="B18:B20"/>
    <mergeCell ref="B21:B23"/>
    <mergeCell ref="B24:B26"/>
  </mergeCells>
  <hyperlinks>
    <hyperlink ref="A1" location="'TOC'!A1:A1" display="Back to TOC" xr:uid="{00000000-0004-0000-16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R16"/>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477</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478</v>
      </c>
      <c r="B6" s="20" t="s">
        <v>479</v>
      </c>
      <c r="C6" s="13">
        <v>0.86797990850880002</v>
      </c>
      <c r="D6" s="13">
        <v>0.86026430967449996</v>
      </c>
      <c r="E6" s="13">
        <v>0.88688886788489996</v>
      </c>
      <c r="F6" s="13">
        <v>0.85062182290639998</v>
      </c>
      <c r="G6" s="13">
        <v>0.87363532905309993</v>
      </c>
      <c r="H6" s="13">
        <v>0.81479479595780002</v>
      </c>
      <c r="I6" s="13">
        <v>0.80085795807839999</v>
      </c>
      <c r="J6" s="13">
        <v>0.8696667511488001</v>
      </c>
      <c r="K6" s="13">
        <v>0.87652879348019996</v>
      </c>
      <c r="L6" s="13">
        <v>0.92455478420839998</v>
      </c>
      <c r="M6" s="13">
        <v>0.89796403290839999</v>
      </c>
      <c r="N6" s="13">
        <v>0.83589131586730003</v>
      </c>
      <c r="O6" s="13">
        <v>0.90681824608740003</v>
      </c>
      <c r="P6" s="13">
        <v>0.92252046244390007</v>
      </c>
      <c r="Q6" s="13">
        <v>0.95547434107490004</v>
      </c>
      <c r="R6" s="13">
        <v>0.84334094790070002</v>
      </c>
      <c r="S6" s="13">
        <v>0.78363835030939999</v>
      </c>
      <c r="T6" s="13">
        <v>0.91529428455549999</v>
      </c>
      <c r="U6" s="13">
        <v>0.7271755117787001</v>
      </c>
      <c r="V6" s="13">
        <v>0.91942131212389999</v>
      </c>
      <c r="W6" s="13">
        <v>0.91246680228360011</v>
      </c>
      <c r="X6" s="13">
        <v>0.85350842655389991</v>
      </c>
      <c r="Y6" s="13">
        <v>0.78851938108649999</v>
      </c>
      <c r="Z6" s="13">
        <v>0.7104644992404</v>
      </c>
      <c r="AA6" s="13">
        <v>0.82516026914560003</v>
      </c>
      <c r="AB6" s="13">
        <v>0.93734157336500001</v>
      </c>
      <c r="AC6" s="13">
        <v>0.87036240877850002</v>
      </c>
      <c r="AD6" s="13">
        <v>0.77206865555799997</v>
      </c>
      <c r="AE6" s="13">
        <v>0.8328692650781</v>
      </c>
      <c r="AF6" s="13">
        <v>0.83644289822849993</v>
      </c>
      <c r="AG6" s="13">
        <v>0.84404795388479992</v>
      </c>
      <c r="AH6" s="13">
        <v>0.7277286988199001</v>
      </c>
      <c r="AI6" s="13">
        <v>0.95772661988560004</v>
      </c>
      <c r="AJ6" s="13">
        <v>1</v>
      </c>
      <c r="AK6" s="13">
        <v>0.78587494405559999</v>
      </c>
      <c r="AL6" s="13">
        <v>0.46571368506130001</v>
      </c>
      <c r="AM6" s="13">
        <v>0.85196117531240001</v>
      </c>
      <c r="AN6" s="13">
        <v>0.85673251155030006</v>
      </c>
      <c r="AO6" s="13">
        <v>0.86301954507260004</v>
      </c>
      <c r="AP6" s="13">
        <v>0.89720629893199999</v>
      </c>
      <c r="AQ6" s="13">
        <v>0.82365218837349996</v>
      </c>
      <c r="AR6" s="9"/>
    </row>
    <row r="7" spans="1:44" x14ac:dyDescent="0.2">
      <c r="A7" s="21"/>
      <c r="B7" s="21"/>
      <c r="C7" s="14">
        <v>1909</v>
      </c>
      <c r="D7" s="14">
        <v>460</v>
      </c>
      <c r="E7" s="14">
        <v>478</v>
      </c>
      <c r="F7" s="14">
        <v>475</v>
      </c>
      <c r="G7" s="14">
        <v>496</v>
      </c>
      <c r="H7" s="14">
        <v>199</v>
      </c>
      <c r="I7" s="14">
        <v>294</v>
      </c>
      <c r="J7" s="14">
        <v>283</v>
      </c>
      <c r="K7" s="14">
        <v>447</v>
      </c>
      <c r="L7" s="14">
        <v>582</v>
      </c>
      <c r="M7" s="14">
        <v>1141</v>
      </c>
      <c r="N7" s="14">
        <v>688</v>
      </c>
      <c r="O7" s="14">
        <v>553</v>
      </c>
      <c r="P7" s="14">
        <v>206</v>
      </c>
      <c r="Q7" s="14">
        <v>276</v>
      </c>
      <c r="R7" s="14">
        <v>261</v>
      </c>
      <c r="S7" s="14">
        <v>178</v>
      </c>
      <c r="T7" s="14">
        <v>91</v>
      </c>
      <c r="U7" s="14">
        <v>180</v>
      </c>
      <c r="V7" s="14">
        <v>515</v>
      </c>
      <c r="W7" s="14">
        <v>607</v>
      </c>
      <c r="X7" s="14">
        <v>300</v>
      </c>
      <c r="Y7" s="14">
        <v>307</v>
      </c>
      <c r="Z7" s="14">
        <v>109</v>
      </c>
      <c r="AA7" s="14">
        <v>11</v>
      </c>
      <c r="AB7" s="14">
        <v>847</v>
      </c>
      <c r="AC7" s="14">
        <v>210</v>
      </c>
      <c r="AD7" s="14">
        <v>40</v>
      </c>
      <c r="AE7" s="14">
        <v>87</v>
      </c>
      <c r="AF7" s="14">
        <v>151</v>
      </c>
      <c r="AG7" s="14">
        <v>48</v>
      </c>
      <c r="AH7" s="14">
        <v>12</v>
      </c>
      <c r="AI7" s="14">
        <v>27</v>
      </c>
      <c r="AJ7" s="14">
        <v>5</v>
      </c>
      <c r="AK7" s="14">
        <v>465</v>
      </c>
      <c r="AL7" s="14">
        <v>2</v>
      </c>
      <c r="AM7" s="14">
        <v>115</v>
      </c>
      <c r="AN7" s="14">
        <v>416</v>
      </c>
      <c r="AO7" s="14">
        <v>747</v>
      </c>
      <c r="AP7" s="14">
        <v>489</v>
      </c>
      <c r="AQ7" s="14">
        <v>78</v>
      </c>
      <c r="AR7" s="9"/>
    </row>
    <row r="8" spans="1:44" x14ac:dyDescent="0.2">
      <c r="A8" s="21"/>
      <c r="B8" s="21"/>
      <c r="C8" s="15" t="s">
        <v>111</v>
      </c>
      <c r="D8" s="15"/>
      <c r="E8" s="15"/>
      <c r="F8" s="15"/>
      <c r="G8" s="15"/>
      <c r="H8" s="15"/>
      <c r="I8" s="15"/>
      <c r="J8" s="15"/>
      <c r="K8" s="15"/>
      <c r="L8" s="16" t="s">
        <v>129</v>
      </c>
      <c r="M8" s="16" t="s">
        <v>114</v>
      </c>
      <c r="N8" s="15"/>
      <c r="O8" s="16" t="s">
        <v>313</v>
      </c>
      <c r="P8" s="16" t="s">
        <v>198</v>
      </c>
      <c r="Q8" s="16" t="s">
        <v>140</v>
      </c>
      <c r="R8" s="16" t="s">
        <v>198</v>
      </c>
      <c r="S8" s="15"/>
      <c r="T8" s="16" t="s">
        <v>198</v>
      </c>
      <c r="U8" s="15"/>
      <c r="V8" s="16" t="s">
        <v>120</v>
      </c>
      <c r="W8" s="16" t="s">
        <v>120</v>
      </c>
      <c r="X8" s="16" t="s">
        <v>144</v>
      </c>
      <c r="Y8" s="15"/>
      <c r="Z8" s="15"/>
      <c r="AA8" s="15"/>
      <c r="AB8" s="16" t="s">
        <v>480</v>
      </c>
      <c r="AC8" s="15"/>
      <c r="AD8" s="15"/>
      <c r="AE8" s="15"/>
      <c r="AF8" s="15"/>
      <c r="AG8" s="15"/>
      <c r="AH8" s="15"/>
      <c r="AI8" s="15"/>
      <c r="AJ8" s="15"/>
      <c r="AK8" s="15"/>
      <c r="AL8" s="15"/>
      <c r="AM8" s="15"/>
      <c r="AN8" s="15"/>
      <c r="AO8" s="15"/>
      <c r="AP8" s="15"/>
      <c r="AQ8" s="15"/>
      <c r="AR8" s="9"/>
    </row>
    <row r="9" spans="1:44" x14ac:dyDescent="0.2">
      <c r="A9" s="23"/>
      <c r="B9" s="20" t="s">
        <v>481</v>
      </c>
      <c r="C9" s="13">
        <v>0.1320200914912</v>
      </c>
      <c r="D9" s="13">
        <v>0.13973569032550001</v>
      </c>
      <c r="E9" s="13">
        <v>0.1131111321151</v>
      </c>
      <c r="F9" s="13">
        <v>0.14937817709359999</v>
      </c>
      <c r="G9" s="13">
        <v>0.12636467094689999</v>
      </c>
      <c r="H9" s="13">
        <v>0.18520520404220001</v>
      </c>
      <c r="I9" s="13">
        <v>0.19914204192160001</v>
      </c>
      <c r="J9" s="13">
        <v>0.13033324885120001</v>
      </c>
      <c r="K9" s="13">
        <v>0.12347120651979999</v>
      </c>
      <c r="L9" s="13">
        <v>7.5445215791550002E-2</v>
      </c>
      <c r="M9" s="13">
        <v>0.1020359670916</v>
      </c>
      <c r="N9" s="13">
        <v>0.16410868413269999</v>
      </c>
      <c r="O9" s="13">
        <v>9.3181753912560006E-2</v>
      </c>
      <c r="P9" s="13">
        <v>7.7479537556150002E-2</v>
      </c>
      <c r="Q9" s="13">
        <v>4.4525658925109998E-2</v>
      </c>
      <c r="R9" s="13">
        <v>0.15665905209930001</v>
      </c>
      <c r="S9" s="13">
        <v>0.21636164969060001</v>
      </c>
      <c r="T9" s="13">
        <v>8.4705715444469989E-2</v>
      </c>
      <c r="U9" s="13">
        <v>0.27282448822130001</v>
      </c>
      <c r="V9" s="13">
        <v>8.0578687876140004E-2</v>
      </c>
      <c r="W9" s="13">
        <v>8.753319771637999E-2</v>
      </c>
      <c r="X9" s="13">
        <v>0.1464915734461</v>
      </c>
      <c r="Y9" s="13">
        <v>0.21148061891350001</v>
      </c>
      <c r="Z9" s="13">
        <v>0.2895355007596</v>
      </c>
      <c r="AA9" s="13">
        <v>0.17483973085439999</v>
      </c>
      <c r="AB9" s="13">
        <v>6.2658426635019998E-2</v>
      </c>
      <c r="AC9" s="13">
        <v>0.12963759122150001</v>
      </c>
      <c r="AD9" s="13">
        <v>0.227931344442</v>
      </c>
      <c r="AE9" s="13">
        <v>0.1671307349219</v>
      </c>
      <c r="AF9" s="13">
        <v>0.16355710177150001</v>
      </c>
      <c r="AG9" s="13">
        <v>0.1559520461152</v>
      </c>
      <c r="AH9" s="13">
        <v>0.27227130118010001</v>
      </c>
      <c r="AI9" s="13">
        <v>4.2273380114439998E-2</v>
      </c>
      <c r="AJ9" s="13">
        <v>0</v>
      </c>
      <c r="AK9" s="13">
        <v>0.21412505594440001</v>
      </c>
      <c r="AL9" s="13">
        <v>0.53428631493870005</v>
      </c>
      <c r="AM9" s="13">
        <v>0.14803882468759999</v>
      </c>
      <c r="AN9" s="13">
        <v>0.1432674884497</v>
      </c>
      <c r="AO9" s="13">
        <v>0.13698045492739999</v>
      </c>
      <c r="AP9" s="13">
        <v>0.102793701068</v>
      </c>
      <c r="AQ9" s="13">
        <v>0.17634781162650001</v>
      </c>
      <c r="AR9" s="9"/>
    </row>
    <row r="10" spans="1:44" x14ac:dyDescent="0.2">
      <c r="A10" s="21"/>
      <c r="B10" s="21"/>
      <c r="C10" s="14">
        <v>280</v>
      </c>
      <c r="D10" s="14">
        <v>68</v>
      </c>
      <c r="E10" s="14">
        <v>62</v>
      </c>
      <c r="F10" s="14">
        <v>77</v>
      </c>
      <c r="G10" s="14">
        <v>73</v>
      </c>
      <c r="H10" s="14">
        <v>56</v>
      </c>
      <c r="I10" s="14">
        <v>61</v>
      </c>
      <c r="J10" s="14">
        <v>42</v>
      </c>
      <c r="K10" s="14">
        <v>67</v>
      </c>
      <c r="L10" s="14">
        <v>48</v>
      </c>
      <c r="M10" s="14">
        <v>137</v>
      </c>
      <c r="N10" s="14">
        <v>132</v>
      </c>
      <c r="O10" s="14">
        <v>45</v>
      </c>
      <c r="P10" s="14">
        <v>12</v>
      </c>
      <c r="Q10" s="14">
        <v>11</v>
      </c>
      <c r="R10" s="14">
        <v>47</v>
      </c>
      <c r="S10" s="14">
        <v>45</v>
      </c>
      <c r="T10" s="14">
        <v>11</v>
      </c>
      <c r="U10" s="14">
        <v>77</v>
      </c>
      <c r="V10" s="14">
        <v>38</v>
      </c>
      <c r="W10" s="14">
        <v>45</v>
      </c>
      <c r="X10" s="14">
        <v>59</v>
      </c>
      <c r="Y10" s="14">
        <v>75</v>
      </c>
      <c r="Z10" s="14">
        <v>54</v>
      </c>
      <c r="AA10" s="14">
        <v>4</v>
      </c>
      <c r="AB10" s="14">
        <v>60</v>
      </c>
      <c r="AC10" s="14">
        <v>25</v>
      </c>
      <c r="AD10" s="14">
        <v>9</v>
      </c>
      <c r="AE10" s="14">
        <v>12</v>
      </c>
      <c r="AF10" s="14">
        <v>34</v>
      </c>
      <c r="AG10" s="14">
        <v>6</v>
      </c>
      <c r="AH10" s="14">
        <v>4</v>
      </c>
      <c r="AI10" s="14">
        <v>1</v>
      </c>
      <c r="AJ10" s="14">
        <v>0</v>
      </c>
      <c r="AK10" s="14">
        <v>128</v>
      </c>
      <c r="AL10" s="14">
        <v>3</v>
      </c>
      <c r="AM10" s="14">
        <v>17</v>
      </c>
      <c r="AN10" s="14">
        <v>72</v>
      </c>
      <c r="AO10" s="14">
        <v>116</v>
      </c>
      <c r="AP10" s="14">
        <v>54</v>
      </c>
      <c r="AQ10" s="14">
        <v>13</v>
      </c>
      <c r="AR10" s="9"/>
    </row>
    <row r="11" spans="1:44" x14ac:dyDescent="0.2">
      <c r="A11" s="21"/>
      <c r="B11" s="21"/>
      <c r="C11" s="15" t="s">
        <v>111</v>
      </c>
      <c r="D11" s="15"/>
      <c r="E11" s="15"/>
      <c r="F11" s="15"/>
      <c r="G11" s="15"/>
      <c r="H11" s="16" t="s">
        <v>143</v>
      </c>
      <c r="I11" s="16" t="s">
        <v>143</v>
      </c>
      <c r="J11" s="15"/>
      <c r="K11" s="15"/>
      <c r="L11" s="15"/>
      <c r="M11" s="15"/>
      <c r="N11" s="16" t="s">
        <v>113</v>
      </c>
      <c r="O11" s="15"/>
      <c r="P11" s="15"/>
      <c r="Q11" s="15"/>
      <c r="R11" s="16" t="s">
        <v>147</v>
      </c>
      <c r="S11" s="16" t="s">
        <v>308</v>
      </c>
      <c r="T11" s="15"/>
      <c r="U11" s="16" t="s">
        <v>482</v>
      </c>
      <c r="V11" s="15"/>
      <c r="W11" s="15"/>
      <c r="X11" s="15"/>
      <c r="Y11" s="16" t="s">
        <v>129</v>
      </c>
      <c r="Z11" s="16" t="s">
        <v>208</v>
      </c>
      <c r="AA11" s="15"/>
      <c r="AB11" s="15"/>
      <c r="AC11" s="15"/>
      <c r="AD11" s="16" t="s">
        <v>112</v>
      </c>
      <c r="AE11" s="15"/>
      <c r="AF11" s="16" t="s">
        <v>112</v>
      </c>
      <c r="AG11" s="15"/>
      <c r="AH11" s="15"/>
      <c r="AI11" s="15"/>
      <c r="AJ11" s="15"/>
      <c r="AK11" s="16" t="s">
        <v>113</v>
      </c>
      <c r="AL11" s="15"/>
      <c r="AM11" s="15"/>
      <c r="AN11" s="15"/>
      <c r="AO11" s="15"/>
      <c r="AP11" s="15"/>
      <c r="AQ11" s="15"/>
      <c r="AR11" s="9"/>
    </row>
    <row r="12" spans="1:44" x14ac:dyDescent="0.2">
      <c r="A12" s="23"/>
      <c r="B12" s="20" t="s">
        <v>50</v>
      </c>
      <c r="C12" s="13">
        <v>1</v>
      </c>
      <c r="D12" s="13">
        <v>1</v>
      </c>
      <c r="E12" s="13">
        <v>1</v>
      </c>
      <c r="F12" s="13">
        <v>1</v>
      </c>
      <c r="G12" s="13">
        <v>1</v>
      </c>
      <c r="H12" s="13">
        <v>1</v>
      </c>
      <c r="I12" s="13">
        <v>1</v>
      </c>
      <c r="J12" s="13">
        <v>1</v>
      </c>
      <c r="K12" s="13">
        <v>1</v>
      </c>
      <c r="L12" s="13">
        <v>1</v>
      </c>
      <c r="M12" s="13">
        <v>1</v>
      </c>
      <c r="N12" s="13">
        <v>1</v>
      </c>
      <c r="O12" s="13">
        <v>1</v>
      </c>
      <c r="P12" s="13">
        <v>1</v>
      </c>
      <c r="Q12" s="13">
        <v>1</v>
      </c>
      <c r="R12" s="13">
        <v>1</v>
      </c>
      <c r="S12" s="13">
        <v>1</v>
      </c>
      <c r="T12" s="13">
        <v>1</v>
      </c>
      <c r="U12" s="13">
        <v>1</v>
      </c>
      <c r="V12" s="13">
        <v>1</v>
      </c>
      <c r="W12" s="13">
        <v>1</v>
      </c>
      <c r="X12" s="13">
        <v>1</v>
      </c>
      <c r="Y12" s="13">
        <v>1</v>
      </c>
      <c r="Z12" s="13">
        <v>1</v>
      </c>
      <c r="AA12" s="13">
        <v>1</v>
      </c>
      <c r="AB12" s="13">
        <v>1</v>
      </c>
      <c r="AC12" s="13">
        <v>1</v>
      </c>
      <c r="AD12" s="13">
        <v>1</v>
      </c>
      <c r="AE12" s="13">
        <v>1</v>
      </c>
      <c r="AF12" s="13">
        <v>1</v>
      </c>
      <c r="AG12" s="13">
        <v>1</v>
      </c>
      <c r="AH12" s="13">
        <v>1</v>
      </c>
      <c r="AI12" s="13">
        <v>1</v>
      </c>
      <c r="AJ12" s="13">
        <v>1</v>
      </c>
      <c r="AK12" s="13">
        <v>1</v>
      </c>
      <c r="AL12" s="13">
        <v>1</v>
      </c>
      <c r="AM12" s="13">
        <v>1</v>
      </c>
      <c r="AN12" s="13">
        <v>1</v>
      </c>
      <c r="AO12" s="13">
        <v>1</v>
      </c>
      <c r="AP12" s="13">
        <v>1</v>
      </c>
      <c r="AQ12" s="13">
        <v>1</v>
      </c>
      <c r="AR12" s="9"/>
    </row>
    <row r="13" spans="1:44" x14ac:dyDescent="0.2">
      <c r="A13" s="21"/>
      <c r="B13" s="21"/>
      <c r="C13" s="14">
        <v>2189</v>
      </c>
      <c r="D13" s="14">
        <v>528</v>
      </c>
      <c r="E13" s="14">
        <v>540</v>
      </c>
      <c r="F13" s="14">
        <v>552</v>
      </c>
      <c r="G13" s="14">
        <v>569</v>
      </c>
      <c r="H13" s="14">
        <v>255</v>
      </c>
      <c r="I13" s="14">
        <v>355</v>
      </c>
      <c r="J13" s="14">
        <v>325</v>
      </c>
      <c r="K13" s="14">
        <v>514</v>
      </c>
      <c r="L13" s="14">
        <v>630</v>
      </c>
      <c r="M13" s="14">
        <v>1278</v>
      </c>
      <c r="N13" s="14">
        <v>820</v>
      </c>
      <c r="O13" s="14">
        <v>598</v>
      </c>
      <c r="P13" s="14">
        <v>218</v>
      </c>
      <c r="Q13" s="14">
        <v>287</v>
      </c>
      <c r="R13" s="14">
        <v>308</v>
      </c>
      <c r="S13" s="14">
        <v>223</v>
      </c>
      <c r="T13" s="14">
        <v>102</v>
      </c>
      <c r="U13" s="14">
        <v>257</v>
      </c>
      <c r="V13" s="14">
        <v>553</v>
      </c>
      <c r="W13" s="14">
        <v>652</v>
      </c>
      <c r="X13" s="14">
        <v>359</v>
      </c>
      <c r="Y13" s="14">
        <v>382</v>
      </c>
      <c r="Z13" s="14">
        <v>163</v>
      </c>
      <c r="AA13" s="14">
        <v>15</v>
      </c>
      <c r="AB13" s="14">
        <v>907</v>
      </c>
      <c r="AC13" s="14">
        <v>235</v>
      </c>
      <c r="AD13" s="14">
        <v>49</v>
      </c>
      <c r="AE13" s="14">
        <v>99</v>
      </c>
      <c r="AF13" s="14">
        <v>185</v>
      </c>
      <c r="AG13" s="14">
        <v>54</v>
      </c>
      <c r="AH13" s="14">
        <v>16</v>
      </c>
      <c r="AI13" s="14">
        <v>28</v>
      </c>
      <c r="AJ13" s="14">
        <v>5</v>
      </c>
      <c r="AK13" s="14">
        <v>593</v>
      </c>
      <c r="AL13" s="14">
        <v>5</v>
      </c>
      <c r="AM13" s="14">
        <v>132</v>
      </c>
      <c r="AN13" s="14">
        <v>488</v>
      </c>
      <c r="AO13" s="14">
        <v>863</v>
      </c>
      <c r="AP13" s="14">
        <v>543</v>
      </c>
      <c r="AQ13" s="14">
        <v>91</v>
      </c>
      <c r="AR13" s="9"/>
    </row>
    <row r="14" spans="1:44" x14ac:dyDescent="0.2">
      <c r="A14" s="21"/>
      <c r="B14" s="21"/>
      <c r="C14" s="15" t="s">
        <v>111</v>
      </c>
      <c r="D14" s="15" t="s">
        <v>111</v>
      </c>
      <c r="E14" s="15" t="s">
        <v>111</v>
      </c>
      <c r="F14" s="15" t="s">
        <v>111</v>
      </c>
      <c r="G14" s="15" t="s">
        <v>111</v>
      </c>
      <c r="H14" s="15" t="s">
        <v>111</v>
      </c>
      <c r="I14" s="15" t="s">
        <v>111</v>
      </c>
      <c r="J14" s="15" t="s">
        <v>111</v>
      </c>
      <c r="K14" s="15" t="s">
        <v>111</v>
      </c>
      <c r="L14" s="15" t="s">
        <v>111</v>
      </c>
      <c r="M14" s="15" t="s">
        <v>111</v>
      </c>
      <c r="N14" s="15" t="s">
        <v>111</v>
      </c>
      <c r="O14" s="15" t="s">
        <v>111</v>
      </c>
      <c r="P14" s="15" t="s">
        <v>111</v>
      </c>
      <c r="Q14" s="15" t="s">
        <v>111</v>
      </c>
      <c r="R14" s="15" t="s">
        <v>111</v>
      </c>
      <c r="S14" s="15" t="s">
        <v>111</v>
      </c>
      <c r="T14" s="15" t="s">
        <v>111</v>
      </c>
      <c r="U14" s="15" t="s">
        <v>111</v>
      </c>
      <c r="V14" s="15" t="s">
        <v>111</v>
      </c>
      <c r="W14" s="15" t="s">
        <v>111</v>
      </c>
      <c r="X14" s="15" t="s">
        <v>111</v>
      </c>
      <c r="Y14" s="15" t="s">
        <v>111</v>
      </c>
      <c r="Z14" s="15" t="s">
        <v>111</v>
      </c>
      <c r="AA14" s="15" t="s">
        <v>111</v>
      </c>
      <c r="AB14" s="15" t="s">
        <v>111</v>
      </c>
      <c r="AC14" s="15" t="s">
        <v>111</v>
      </c>
      <c r="AD14" s="15" t="s">
        <v>111</v>
      </c>
      <c r="AE14" s="15" t="s">
        <v>111</v>
      </c>
      <c r="AF14" s="15" t="s">
        <v>111</v>
      </c>
      <c r="AG14" s="15" t="s">
        <v>111</v>
      </c>
      <c r="AH14" s="15" t="s">
        <v>111</v>
      </c>
      <c r="AI14" s="15" t="s">
        <v>111</v>
      </c>
      <c r="AJ14" s="15" t="s">
        <v>111</v>
      </c>
      <c r="AK14" s="15" t="s">
        <v>111</v>
      </c>
      <c r="AL14" s="15" t="s">
        <v>111</v>
      </c>
      <c r="AM14" s="15" t="s">
        <v>111</v>
      </c>
      <c r="AN14" s="15" t="s">
        <v>111</v>
      </c>
      <c r="AO14" s="15" t="s">
        <v>111</v>
      </c>
      <c r="AP14" s="15" t="s">
        <v>111</v>
      </c>
      <c r="AQ14" s="15" t="s">
        <v>111</v>
      </c>
      <c r="AR14" s="9"/>
    </row>
    <row r="15" spans="1:44" x14ac:dyDescent="0.2">
      <c r="A15" s="17" t="s">
        <v>483</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row>
    <row r="16" spans="1:44" x14ac:dyDescent="0.2">
      <c r="A16" s="19" t="s">
        <v>134</v>
      </c>
    </row>
  </sheetData>
  <mergeCells count="14">
    <mergeCell ref="B12:B14"/>
    <mergeCell ref="A6:A14"/>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1700-000000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R28"/>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484</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485</v>
      </c>
      <c r="B6" s="20" t="s">
        <v>438</v>
      </c>
      <c r="C6" s="13">
        <v>0.94209780382950004</v>
      </c>
      <c r="D6" s="13">
        <v>0.91064411141680002</v>
      </c>
      <c r="E6" s="13">
        <v>0.9532088927804</v>
      </c>
      <c r="F6" s="13">
        <v>0.94118165083540006</v>
      </c>
      <c r="G6" s="13">
        <v>0.96045919131150004</v>
      </c>
      <c r="H6" s="13">
        <v>0.8610643841833</v>
      </c>
      <c r="I6" s="13">
        <v>0.96137154141330006</v>
      </c>
      <c r="J6" s="13">
        <v>0.95712805000979995</v>
      </c>
      <c r="K6" s="13">
        <v>0.94071218336840001</v>
      </c>
      <c r="L6" s="13">
        <v>0.96849393031789999</v>
      </c>
      <c r="M6" s="13">
        <v>0.96237151416059996</v>
      </c>
      <c r="N6" s="13">
        <v>0.91748885264690005</v>
      </c>
      <c r="O6" s="13">
        <v>0.92807027789640006</v>
      </c>
      <c r="P6" s="13">
        <v>0.97366363952729995</v>
      </c>
      <c r="Q6" s="13">
        <v>0.97611629426730007</v>
      </c>
      <c r="R6" s="13">
        <v>0.96138265412440005</v>
      </c>
      <c r="S6" s="13">
        <v>0.92455917591070003</v>
      </c>
      <c r="T6" s="13">
        <v>0.96798003105099995</v>
      </c>
      <c r="U6" s="13">
        <v>0.95752146580700004</v>
      </c>
      <c r="V6" s="13">
        <v>0.92396664609809998</v>
      </c>
      <c r="W6" s="13">
        <v>0.94923928292430004</v>
      </c>
      <c r="X6" s="13">
        <v>0.94198689532550006</v>
      </c>
      <c r="Y6" s="13">
        <v>0.94184564776599999</v>
      </c>
      <c r="Z6" s="13">
        <v>0.98567283724030008</v>
      </c>
      <c r="AA6" s="13">
        <v>0.84055246876769996</v>
      </c>
      <c r="AB6" s="13">
        <v>0.94442430228609997</v>
      </c>
      <c r="AC6" s="13">
        <v>0.95670168568180003</v>
      </c>
      <c r="AD6" s="13">
        <v>0.93409736003619992</v>
      </c>
      <c r="AE6" s="13">
        <v>0.9514848687548999</v>
      </c>
      <c r="AF6" s="13">
        <v>0.89229359577290002</v>
      </c>
      <c r="AG6" s="13">
        <v>1</v>
      </c>
      <c r="AH6" s="13">
        <v>0.90025932458140001</v>
      </c>
      <c r="AI6" s="13">
        <v>1</v>
      </c>
      <c r="AJ6" s="13">
        <v>1</v>
      </c>
      <c r="AK6" s="13">
        <v>0.94170302935880001</v>
      </c>
      <c r="AL6" s="13">
        <v>1</v>
      </c>
      <c r="AM6" s="13">
        <v>0.8584283085612</v>
      </c>
      <c r="AN6" s="13">
        <v>0.92411823535400006</v>
      </c>
      <c r="AO6" s="13">
        <v>0.95428263138090008</v>
      </c>
      <c r="AP6" s="13">
        <v>0.97020145755870002</v>
      </c>
      <c r="AQ6" s="13">
        <v>0.90412625811240011</v>
      </c>
      <c r="AR6" s="9"/>
    </row>
    <row r="7" spans="1:44" x14ac:dyDescent="0.2">
      <c r="A7" s="21"/>
      <c r="B7" s="21"/>
      <c r="C7" s="14">
        <v>2177</v>
      </c>
      <c r="D7" s="14">
        <v>518</v>
      </c>
      <c r="E7" s="14">
        <v>543</v>
      </c>
      <c r="F7" s="14">
        <v>543</v>
      </c>
      <c r="G7" s="14">
        <v>573</v>
      </c>
      <c r="H7" s="14">
        <v>237</v>
      </c>
      <c r="I7" s="14">
        <v>348</v>
      </c>
      <c r="J7" s="14">
        <v>325</v>
      </c>
      <c r="K7" s="14">
        <v>508</v>
      </c>
      <c r="L7" s="14">
        <v>641</v>
      </c>
      <c r="M7" s="14">
        <v>1277</v>
      </c>
      <c r="N7" s="14">
        <v>803</v>
      </c>
      <c r="O7" s="14">
        <v>570</v>
      </c>
      <c r="P7" s="14">
        <v>218</v>
      </c>
      <c r="Q7" s="14">
        <v>287</v>
      </c>
      <c r="R7" s="14">
        <v>328</v>
      </c>
      <c r="S7" s="14">
        <v>224</v>
      </c>
      <c r="T7" s="14">
        <v>102</v>
      </c>
      <c r="U7" s="14">
        <v>260</v>
      </c>
      <c r="V7" s="14">
        <v>536</v>
      </c>
      <c r="W7" s="14">
        <v>640</v>
      </c>
      <c r="X7" s="14">
        <v>361</v>
      </c>
      <c r="Y7" s="14">
        <v>385</v>
      </c>
      <c r="Z7" s="14">
        <v>166</v>
      </c>
      <c r="AA7" s="14">
        <v>21</v>
      </c>
      <c r="AB7" s="14">
        <v>891</v>
      </c>
      <c r="AC7" s="14">
        <v>235</v>
      </c>
      <c r="AD7" s="14">
        <v>48</v>
      </c>
      <c r="AE7" s="14">
        <v>98</v>
      </c>
      <c r="AF7" s="14">
        <v>181</v>
      </c>
      <c r="AG7" s="14">
        <v>55</v>
      </c>
      <c r="AH7" s="14">
        <v>23</v>
      </c>
      <c r="AI7" s="14">
        <v>28</v>
      </c>
      <c r="AJ7" s="14">
        <v>6</v>
      </c>
      <c r="AK7" s="14">
        <v>594</v>
      </c>
      <c r="AL7" s="14">
        <v>6</v>
      </c>
      <c r="AM7" s="14">
        <v>133</v>
      </c>
      <c r="AN7" s="14">
        <v>480</v>
      </c>
      <c r="AO7" s="14">
        <v>857</v>
      </c>
      <c r="AP7" s="14">
        <v>544</v>
      </c>
      <c r="AQ7" s="14">
        <v>88</v>
      </c>
      <c r="AR7" s="9"/>
    </row>
    <row r="8" spans="1:44" x14ac:dyDescent="0.2">
      <c r="A8" s="21"/>
      <c r="B8" s="21"/>
      <c r="C8" s="15" t="s">
        <v>111</v>
      </c>
      <c r="D8" s="15"/>
      <c r="E8" s="15"/>
      <c r="F8" s="15"/>
      <c r="G8" s="15"/>
      <c r="H8" s="15"/>
      <c r="I8" s="16" t="s">
        <v>112</v>
      </c>
      <c r="J8" s="16" t="s">
        <v>112</v>
      </c>
      <c r="K8" s="15"/>
      <c r="L8" s="16" t="s">
        <v>113</v>
      </c>
      <c r="M8" s="16" t="s">
        <v>138</v>
      </c>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6" t="s">
        <v>138</v>
      </c>
      <c r="AP8" s="16" t="s">
        <v>138</v>
      </c>
      <c r="AQ8" s="15"/>
      <c r="AR8" s="9"/>
    </row>
    <row r="9" spans="1:44" x14ac:dyDescent="0.2">
      <c r="A9" s="23"/>
      <c r="B9" s="20" t="s">
        <v>486</v>
      </c>
      <c r="C9" s="13">
        <v>0.66587217222069994</v>
      </c>
      <c r="D9" s="13">
        <v>0.60140248698209997</v>
      </c>
      <c r="E9" s="13">
        <v>0.68857283334319996</v>
      </c>
      <c r="F9" s="13">
        <v>0.6189372955347</v>
      </c>
      <c r="G9" s="13">
        <v>0.74682787085269997</v>
      </c>
      <c r="H9" s="13">
        <v>0.5625330200184</v>
      </c>
      <c r="I9" s="13">
        <v>0.67786464560560011</v>
      </c>
      <c r="J9" s="13">
        <v>0.66697632139399998</v>
      </c>
      <c r="K9" s="13">
        <v>0.69643896685109996</v>
      </c>
      <c r="L9" s="13">
        <v>0.6799060583523</v>
      </c>
      <c r="M9" s="13">
        <v>0.68609034602250007</v>
      </c>
      <c r="N9" s="13">
        <v>0.63064084518899999</v>
      </c>
      <c r="O9" s="13">
        <v>0.57240843518349993</v>
      </c>
      <c r="P9" s="13">
        <v>0.56034084386929994</v>
      </c>
      <c r="Q9" s="13">
        <v>0.64080449840100007</v>
      </c>
      <c r="R9" s="13">
        <v>0.77389251834700001</v>
      </c>
      <c r="S9" s="13">
        <v>0.7778901349199</v>
      </c>
      <c r="T9" s="13">
        <v>0.72585550345030003</v>
      </c>
      <c r="U9" s="13">
        <v>0.81967168404140001</v>
      </c>
      <c r="V9" s="13">
        <v>0.60958730194419997</v>
      </c>
      <c r="W9" s="13">
        <v>0.56343664413939998</v>
      </c>
      <c r="X9" s="13">
        <v>0.69644371096669999</v>
      </c>
      <c r="Y9" s="13">
        <v>0.79981782615349994</v>
      </c>
      <c r="Z9" s="13">
        <v>0.85687469227099999</v>
      </c>
      <c r="AA9" s="13">
        <v>0.6512537679432</v>
      </c>
      <c r="AB9" s="13">
        <v>0.60644263299370005</v>
      </c>
      <c r="AC9" s="13">
        <v>0.60872144939739992</v>
      </c>
      <c r="AD9" s="13">
        <v>0.7220352826430001</v>
      </c>
      <c r="AE9" s="13">
        <v>0.75726870250009992</v>
      </c>
      <c r="AF9" s="13">
        <v>0.62386563562359998</v>
      </c>
      <c r="AG9" s="13">
        <v>0.7984382676474</v>
      </c>
      <c r="AH9" s="13">
        <v>0.57314366129820005</v>
      </c>
      <c r="AI9" s="13">
        <v>0.86336770409859998</v>
      </c>
      <c r="AJ9" s="13">
        <v>1</v>
      </c>
      <c r="AK9" s="13">
        <v>0.75147926562549994</v>
      </c>
      <c r="AL9" s="13">
        <v>0.4594598204177</v>
      </c>
      <c r="AM9" s="13">
        <v>0.55946785350280004</v>
      </c>
      <c r="AN9" s="13">
        <v>0.61266888876049996</v>
      </c>
      <c r="AO9" s="13">
        <v>0.70376403005110011</v>
      </c>
      <c r="AP9" s="13">
        <v>0.66156566038349995</v>
      </c>
      <c r="AQ9" s="13">
        <v>0.72691251518109989</v>
      </c>
      <c r="AR9" s="9"/>
    </row>
    <row r="10" spans="1:44" x14ac:dyDescent="0.2">
      <c r="A10" s="21"/>
      <c r="B10" s="21"/>
      <c r="C10" s="14">
        <v>1606</v>
      </c>
      <c r="D10" s="14">
        <v>383</v>
      </c>
      <c r="E10" s="14">
        <v>392</v>
      </c>
      <c r="F10" s="14">
        <v>373</v>
      </c>
      <c r="G10" s="14">
        <v>458</v>
      </c>
      <c r="H10" s="14">
        <v>169</v>
      </c>
      <c r="I10" s="14">
        <v>245</v>
      </c>
      <c r="J10" s="14">
        <v>237</v>
      </c>
      <c r="K10" s="14">
        <v>384</v>
      </c>
      <c r="L10" s="14">
        <v>477</v>
      </c>
      <c r="M10" s="14">
        <v>960</v>
      </c>
      <c r="N10" s="14">
        <v>565</v>
      </c>
      <c r="O10" s="14">
        <v>356</v>
      </c>
      <c r="P10" s="14">
        <v>128</v>
      </c>
      <c r="Q10" s="14">
        <v>213</v>
      </c>
      <c r="R10" s="14">
        <v>267</v>
      </c>
      <c r="S10" s="14">
        <v>196</v>
      </c>
      <c r="T10" s="14">
        <v>81</v>
      </c>
      <c r="U10" s="14">
        <v>226</v>
      </c>
      <c r="V10" s="14">
        <v>358</v>
      </c>
      <c r="W10" s="14">
        <v>409</v>
      </c>
      <c r="X10" s="14">
        <v>288</v>
      </c>
      <c r="Y10" s="14">
        <v>331</v>
      </c>
      <c r="Z10" s="14">
        <v>148</v>
      </c>
      <c r="AA10" s="14">
        <v>16</v>
      </c>
      <c r="AB10" s="14">
        <v>594</v>
      </c>
      <c r="AC10" s="14">
        <v>163</v>
      </c>
      <c r="AD10" s="14">
        <v>40</v>
      </c>
      <c r="AE10" s="14">
        <v>85</v>
      </c>
      <c r="AF10" s="14">
        <v>133</v>
      </c>
      <c r="AG10" s="14">
        <v>47</v>
      </c>
      <c r="AH10" s="14">
        <v>15</v>
      </c>
      <c r="AI10" s="14">
        <v>25</v>
      </c>
      <c r="AJ10" s="14">
        <v>6</v>
      </c>
      <c r="AK10" s="14">
        <v>483</v>
      </c>
      <c r="AL10" s="14">
        <v>3</v>
      </c>
      <c r="AM10" s="14">
        <v>96</v>
      </c>
      <c r="AN10" s="14">
        <v>336</v>
      </c>
      <c r="AO10" s="14">
        <v>648</v>
      </c>
      <c r="AP10" s="14">
        <v>394</v>
      </c>
      <c r="AQ10" s="14">
        <v>71</v>
      </c>
      <c r="AR10" s="9"/>
    </row>
    <row r="11" spans="1:44" x14ac:dyDescent="0.2">
      <c r="A11" s="21"/>
      <c r="B11" s="21"/>
      <c r="C11" s="15" t="s">
        <v>111</v>
      </c>
      <c r="D11" s="15"/>
      <c r="E11" s="15"/>
      <c r="F11" s="15"/>
      <c r="G11" s="16" t="s">
        <v>159</v>
      </c>
      <c r="H11" s="15"/>
      <c r="I11" s="15"/>
      <c r="J11" s="15"/>
      <c r="K11" s="16" t="s">
        <v>112</v>
      </c>
      <c r="L11" s="15"/>
      <c r="M11" s="16" t="s">
        <v>138</v>
      </c>
      <c r="N11" s="15"/>
      <c r="O11" s="15"/>
      <c r="P11" s="15"/>
      <c r="Q11" s="15"/>
      <c r="R11" s="16" t="s">
        <v>129</v>
      </c>
      <c r="S11" s="16" t="s">
        <v>130</v>
      </c>
      <c r="T11" s="15"/>
      <c r="U11" s="16" t="s">
        <v>208</v>
      </c>
      <c r="V11" s="15"/>
      <c r="W11" s="15"/>
      <c r="X11" s="16" t="s">
        <v>138</v>
      </c>
      <c r="Y11" s="16" t="s">
        <v>129</v>
      </c>
      <c r="Z11" s="16" t="s">
        <v>208</v>
      </c>
      <c r="AA11" s="15"/>
      <c r="AB11" s="15"/>
      <c r="AC11" s="15"/>
      <c r="AD11" s="15"/>
      <c r="AE11" s="15"/>
      <c r="AF11" s="15"/>
      <c r="AG11" s="15"/>
      <c r="AH11" s="15"/>
      <c r="AI11" s="15"/>
      <c r="AJ11" s="15"/>
      <c r="AK11" s="16" t="s">
        <v>130</v>
      </c>
      <c r="AL11" s="15"/>
      <c r="AM11" s="15"/>
      <c r="AN11" s="15"/>
      <c r="AO11" s="15"/>
      <c r="AP11" s="15"/>
      <c r="AQ11" s="15"/>
      <c r="AR11" s="9"/>
    </row>
    <row r="12" spans="1:44" x14ac:dyDescent="0.2">
      <c r="A12" s="23"/>
      <c r="B12" s="20" t="s">
        <v>487</v>
      </c>
      <c r="C12" s="13">
        <v>0.27622563160879998</v>
      </c>
      <c r="D12" s="13">
        <v>0.30924162443480002</v>
      </c>
      <c r="E12" s="13">
        <v>0.26463605943719998</v>
      </c>
      <c r="F12" s="13">
        <v>0.32224435530069989</v>
      </c>
      <c r="G12" s="13">
        <v>0.21363132045880001</v>
      </c>
      <c r="H12" s="13">
        <v>0.2985313641649</v>
      </c>
      <c r="I12" s="13">
        <v>0.2835068958077</v>
      </c>
      <c r="J12" s="13">
        <v>0.29015172861580002</v>
      </c>
      <c r="K12" s="13">
        <v>0.24427321651719999</v>
      </c>
      <c r="L12" s="13">
        <v>0.28858787196550001</v>
      </c>
      <c r="M12" s="13">
        <v>0.2762811681381</v>
      </c>
      <c r="N12" s="13">
        <v>0.28684800745790001</v>
      </c>
      <c r="O12" s="13">
        <v>0.35566184271279999</v>
      </c>
      <c r="P12" s="13">
        <v>0.41332279565789998</v>
      </c>
      <c r="Q12" s="13">
        <v>0.33531179586630011</v>
      </c>
      <c r="R12" s="13">
        <v>0.18749013577740001</v>
      </c>
      <c r="S12" s="13">
        <v>0.1466690409909</v>
      </c>
      <c r="T12" s="13">
        <v>0.2421245276007</v>
      </c>
      <c r="U12" s="13">
        <v>0.1378497817656</v>
      </c>
      <c r="V12" s="13">
        <v>0.31437934415399998</v>
      </c>
      <c r="W12" s="13">
        <v>0.38580263878490001</v>
      </c>
      <c r="X12" s="13">
        <v>0.24554318435870001</v>
      </c>
      <c r="Y12" s="13">
        <v>0.14202782161249999</v>
      </c>
      <c r="Z12" s="13">
        <v>0.1287981449693</v>
      </c>
      <c r="AA12" s="13">
        <v>0.18929870082460001</v>
      </c>
      <c r="AB12" s="13">
        <v>0.33798166929239998</v>
      </c>
      <c r="AC12" s="13">
        <v>0.34798023628430003</v>
      </c>
      <c r="AD12" s="13">
        <v>0.21206207739329999</v>
      </c>
      <c r="AE12" s="13">
        <v>0.19421616625480001</v>
      </c>
      <c r="AF12" s="13">
        <v>0.26842796014929998</v>
      </c>
      <c r="AG12" s="13">
        <v>0.2015617323526</v>
      </c>
      <c r="AH12" s="13">
        <v>0.32711566328309999</v>
      </c>
      <c r="AI12" s="13">
        <v>0.1366322959014</v>
      </c>
      <c r="AJ12" s="13">
        <v>0</v>
      </c>
      <c r="AK12" s="13">
        <v>0.19022376373329999</v>
      </c>
      <c r="AL12" s="13">
        <v>0.54054017958229994</v>
      </c>
      <c r="AM12" s="13">
        <v>0.29896045505840002</v>
      </c>
      <c r="AN12" s="13">
        <v>0.31144934659349999</v>
      </c>
      <c r="AO12" s="13">
        <v>0.2505186013297</v>
      </c>
      <c r="AP12" s="13">
        <v>0.30863579717520001</v>
      </c>
      <c r="AQ12" s="13">
        <v>0.17721374293120001</v>
      </c>
      <c r="AR12" s="9"/>
    </row>
    <row r="13" spans="1:44" x14ac:dyDescent="0.2">
      <c r="A13" s="21"/>
      <c r="B13" s="21"/>
      <c r="C13" s="14">
        <v>571</v>
      </c>
      <c r="D13" s="14">
        <v>135</v>
      </c>
      <c r="E13" s="14">
        <v>151</v>
      </c>
      <c r="F13" s="14">
        <v>170</v>
      </c>
      <c r="G13" s="14">
        <v>115</v>
      </c>
      <c r="H13" s="14">
        <v>68</v>
      </c>
      <c r="I13" s="14">
        <v>103</v>
      </c>
      <c r="J13" s="14">
        <v>88</v>
      </c>
      <c r="K13" s="14">
        <v>124</v>
      </c>
      <c r="L13" s="14">
        <v>164</v>
      </c>
      <c r="M13" s="14">
        <v>317</v>
      </c>
      <c r="N13" s="14">
        <v>238</v>
      </c>
      <c r="O13" s="14">
        <v>214</v>
      </c>
      <c r="P13" s="14">
        <v>90</v>
      </c>
      <c r="Q13" s="14">
        <v>74</v>
      </c>
      <c r="R13" s="14">
        <v>61</v>
      </c>
      <c r="S13" s="14">
        <v>28</v>
      </c>
      <c r="T13" s="14">
        <v>21</v>
      </c>
      <c r="U13" s="14">
        <v>34</v>
      </c>
      <c r="V13" s="14">
        <v>178</v>
      </c>
      <c r="W13" s="14">
        <v>231</v>
      </c>
      <c r="X13" s="14">
        <v>73</v>
      </c>
      <c r="Y13" s="14">
        <v>54</v>
      </c>
      <c r="Z13" s="14">
        <v>18</v>
      </c>
      <c r="AA13" s="14">
        <v>5</v>
      </c>
      <c r="AB13" s="14">
        <v>297</v>
      </c>
      <c r="AC13" s="14">
        <v>72</v>
      </c>
      <c r="AD13" s="14">
        <v>8</v>
      </c>
      <c r="AE13" s="14">
        <v>13</v>
      </c>
      <c r="AF13" s="14">
        <v>48</v>
      </c>
      <c r="AG13" s="14">
        <v>8</v>
      </c>
      <c r="AH13" s="14">
        <v>8</v>
      </c>
      <c r="AI13" s="14">
        <v>3</v>
      </c>
      <c r="AJ13" s="14">
        <v>0</v>
      </c>
      <c r="AK13" s="14">
        <v>111</v>
      </c>
      <c r="AL13" s="14">
        <v>3</v>
      </c>
      <c r="AM13" s="14">
        <v>37</v>
      </c>
      <c r="AN13" s="14">
        <v>144</v>
      </c>
      <c r="AO13" s="14">
        <v>209</v>
      </c>
      <c r="AP13" s="14">
        <v>150</v>
      </c>
      <c r="AQ13" s="14">
        <v>17</v>
      </c>
      <c r="AR13" s="9"/>
    </row>
    <row r="14" spans="1:44" x14ac:dyDescent="0.2">
      <c r="A14" s="21"/>
      <c r="B14" s="21"/>
      <c r="C14" s="15" t="s">
        <v>111</v>
      </c>
      <c r="D14" s="16" t="s">
        <v>157</v>
      </c>
      <c r="E14" s="15"/>
      <c r="F14" s="16" t="s">
        <v>157</v>
      </c>
      <c r="G14" s="15"/>
      <c r="H14" s="15"/>
      <c r="I14" s="15"/>
      <c r="J14" s="15"/>
      <c r="K14" s="15"/>
      <c r="L14" s="15"/>
      <c r="M14" s="15"/>
      <c r="N14" s="15"/>
      <c r="O14" s="16" t="s">
        <v>139</v>
      </c>
      <c r="P14" s="16" t="s">
        <v>139</v>
      </c>
      <c r="Q14" s="16" t="s">
        <v>292</v>
      </c>
      <c r="R14" s="15"/>
      <c r="S14" s="15"/>
      <c r="T14" s="15"/>
      <c r="U14" s="15"/>
      <c r="V14" s="16" t="s">
        <v>185</v>
      </c>
      <c r="W14" s="16" t="s">
        <v>240</v>
      </c>
      <c r="X14" s="15"/>
      <c r="Y14" s="15"/>
      <c r="Z14" s="15"/>
      <c r="AA14" s="15"/>
      <c r="AB14" s="16" t="s">
        <v>121</v>
      </c>
      <c r="AC14" s="16" t="s">
        <v>122</v>
      </c>
      <c r="AD14" s="15"/>
      <c r="AE14" s="15"/>
      <c r="AF14" s="15"/>
      <c r="AG14" s="15"/>
      <c r="AH14" s="15"/>
      <c r="AI14" s="15"/>
      <c r="AJ14" s="15"/>
      <c r="AK14" s="15"/>
      <c r="AL14" s="15"/>
      <c r="AM14" s="15"/>
      <c r="AN14" s="15"/>
      <c r="AO14" s="15"/>
      <c r="AP14" s="15"/>
      <c r="AQ14" s="15"/>
      <c r="AR14" s="9"/>
    </row>
    <row r="15" spans="1:44" x14ac:dyDescent="0.2">
      <c r="A15" s="23"/>
      <c r="B15" s="20" t="s">
        <v>462</v>
      </c>
      <c r="C15" s="13">
        <v>5.2034256032390001E-2</v>
      </c>
      <c r="D15" s="13">
        <v>7.4777229683540003E-2</v>
      </c>
      <c r="E15" s="13">
        <v>3.9898370350789997E-2</v>
      </c>
      <c r="F15" s="13">
        <v>5.7042332934160001E-2</v>
      </c>
      <c r="G15" s="13">
        <v>3.8515596061179998E-2</v>
      </c>
      <c r="H15" s="13">
        <v>0.1372301548248</v>
      </c>
      <c r="I15" s="13">
        <v>3.5835087309370003E-2</v>
      </c>
      <c r="J15" s="13">
        <v>4.2871949990220003E-2</v>
      </c>
      <c r="K15" s="13">
        <v>3.8542204672710002E-2</v>
      </c>
      <c r="L15" s="13">
        <v>2.816654697073E-2</v>
      </c>
      <c r="M15" s="13">
        <v>3.4193254688730003E-2</v>
      </c>
      <c r="N15" s="13">
        <v>7.4566717194070001E-2</v>
      </c>
      <c r="O15" s="13">
        <v>6.5169537667039992E-2</v>
      </c>
      <c r="P15" s="13">
        <v>2.6336360472749999E-2</v>
      </c>
      <c r="Q15" s="13">
        <v>2.3883705732720001E-2</v>
      </c>
      <c r="R15" s="13">
        <v>3.6712581622109997E-2</v>
      </c>
      <c r="S15" s="13">
        <v>4.5910155990069999E-2</v>
      </c>
      <c r="T15" s="13">
        <v>3.2019968949009998E-2</v>
      </c>
      <c r="U15" s="13">
        <v>3.904342515163E-2</v>
      </c>
      <c r="V15" s="13">
        <v>7.0500810814079995E-2</v>
      </c>
      <c r="W15" s="13">
        <v>4.9006601628379998E-2</v>
      </c>
      <c r="X15" s="13">
        <v>5.6395061922320001E-2</v>
      </c>
      <c r="Y15" s="13">
        <v>3.9093241738400002E-2</v>
      </c>
      <c r="Z15" s="13">
        <v>1.432716275968E-2</v>
      </c>
      <c r="AA15" s="13">
        <v>0.1197938606796</v>
      </c>
      <c r="AB15" s="13">
        <v>5.2069361733159993E-2</v>
      </c>
      <c r="AC15" s="13">
        <v>4.3298314318240001E-2</v>
      </c>
      <c r="AD15" s="13">
        <v>6.5902639963760001E-2</v>
      </c>
      <c r="AE15" s="13">
        <v>4.851513124509E-2</v>
      </c>
      <c r="AF15" s="13">
        <v>7.2311629553779996E-2</v>
      </c>
      <c r="AG15" s="13">
        <v>0</v>
      </c>
      <c r="AH15" s="13">
        <v>9.9740675418650004E-2</v>
      </c>
      <c r="AI15" s="13">
        <v>0</v>
      </c>
      <c r="AJ15" s="13">
        <v>0</v>
      </c>
      <c r="AK15" s="13">
        <v>5.5605012194820003E-2</v>
      </c>
      <c r="AL15" s="13">
        <v>0</v>
      </c>
      <c r="AM15" s="13">
        <v>9.6784510384640005E-2</v>
      </c>
      <c r="AN15" s="13">
        <v>7.5881764646040004E-2</v>
      </c>
      <c r="AO15" s="13">
        <v>4.471598170959E-2</v>
      </c>
      <c r="AP15" s="13">
        <v>2.16117217658E-2</v>
      </c>
      <c r="AQ15" s="13">
        <v>8.9506213224780001E-2</v>
      </c>
      <c r="AR15" s="9"/>
    </row>
    <row r="16" spans="1:44" x14ac:dyDescent="0.2">
      <c r="A16" s="21"/>
      <c r="B16" s="21"/>
      <c r="C16" s="14">
        <v>75</v>
      </c>
      <c r="D16" s="14">
        <v>23</v>
      </c>
      <c r="E16" s="14">
        <v>12</v>
      </c>
      <c r="F16" s="14">
        <v>24</v>
      </c>
      <c r="G16" s="14">
        <v>16</v>
      </c>
      <c r="H16" s="14">
        <v>23</v>
      </c>
      <c r="I16" s="14">
        <v>11</v>
      </c>
      <c r="J16" s="14">
        <v>9</v>
      </c>
      <c r="K16" s="14">
        <v>13</v>
      </c>
      <c r="L16" s="14">
        <v>14</v>
      </c>
      <c r="M16" s="14">
        <v>31</v>
      </c>
      <c r="N16" s="14">
        <v>43</v>
      </c>
      <c r="O16" s="14">
        <v>30</v>
      </c>
      <c r="P16" s="14">
        <v>6</v>
      </c>
      <c r="Q16" s="14">
        <v>4</v>
      </c>
      <c r="R16" s="14">
        <v>9</v>
      </c>
      <c r="S16" s="14">
        <v>5</v>
      </c>
      <c r="T16" s="14">
        <v>2</v>
      </c>
      <c r="U16" s="14">
        <v>7</v>
      </c>
      <c r="V16" s="14">
        <v>30</v>
      </c>
      <c r="W16" s="14">
        <v>20</v>
      </c>
      <c r="X16" s="14">
        <v>10</v>
      </c>
      <c r="Y16" s="14">
        <v>9</v>
      </c>
      <c r="Z16" s="14">
        <v>2</v>
      </c>
      <c r="AA16" s="14">
        <v>1</v>
      </c>
      <c r="AB16" s="14">
        <v>33</v>
      </c>
      <c r="AC16" s="14">
        <v>6</v>
      </c>
      <c r="AD16" s="14">
        <v>2</v>
      </c>
      <c r="AE16" s="14">
        <v>3</v>
      </c>
      <c r="AF16" s="14">
        <v>6</v>
      </c>
      <c r="AG16" s="14">
        <v>0</v>
      </c>
      <c r="AH16" s="14">
        <v>1</v>
      </c>
      <c r="AI16" s="14">
        <v>0</v>
      </c>
      <c r="AJ16" s="14">
        <v>0</v>
      </c>
      <c r="AK16" s="14">
        <v>24</v>
      </c>
      <c r="AL16" s="14">
        <v>0</v>
      </c>
      <c r="AM16" s="14">
        <v>6</v>
      </c>
      <c r="AN16" s="14">
        <v>25</v>
      </c>
      <c r="AO16" s="14">
        <v>29</v>
      </c>
      <c r="AP16" s="14">
        <v>7</v>
      </c>
      <c r="AQ16" s="14">
        <v>5</v>
      </c>
      <c r="AR16" s="9"/>
    </row>
    <row r="17" spans="1:44" x14ac:dyDescent="0.2">
      <c r="A17" s="21"/>
      <c r="B17" s="21"/>
      <c r="C17" s="15" t="s">
        <v>111</v>
      </c>
      <c r="D17" s="15"/>
      <c r="E17" s="15"/>
      <c r="F17" s="15"/>
      <c r="G17" s="15"/>
      <c r="H17" s="16" t="s">
        <v>488</v>
      </c>
      <c r="I17" s="15"/>
      <c r="J17" s="15"/>
      <c r="K17" s="15"/>
      <c r="L17" s="15"/>
      <c r="M17" s="15"/>
      <c r="N17" s="16" t="s">
        <v>112</v>
      </c>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9"/>
    </row>
    <row r="18" spans="1:44" x14ac:dyDescent="0.2">
      <c r="A18" s="23"/>
      <c r="B18" s="20" t="s">
        <v>489</v>
      </c>
      <c r="C18" s="13">
        <v>5.8679401381159998E-3</v>
      </c>
      <c r="D18" s="13">
        <v>1.457865889962E-2</v>
      </c>
      <c r="E18" s="13">
        <v>6.8927368687839996E-3</v>
      </c>
      <c r="F18" s="13">
        <v>1.776016230433E-3</v>
      </c>
      <c r="G18" s="13">
        <v>1.025212627317E-3</v>
      </c>
      <c r="H18" s="13">
        <v>1.7054609919009999E-3</v>
      </c>
      <c r="I18" s="13">
        <v>2.7933712773470002E-3</v>
      </c>
      <c r="J18" s="13">
        <v>0</v>
      </c>
      <c r="K18" s="13">
        <v>2.0745611958929999E-2</v>
      </c>
      <c r="L18" s="13">
        <v>3.339522711416E-3</v>
      </c>
      <c r="M18" s="13">
        <v>3.4352311507079999E-3</v>
      </c>
      <c r="N18" s="13">
        <v>7.9444301590769987E-3</v>
      </c>
      <c r="O18" s="13">
        <v>6.7601844366050002E-3</v>
      </c>
      <c r="P18" s="13">
        <v>0</v>
      </c>
      <c r="Q18" s="13">
        <v>0</v>
      </c>
      <c r="R18" s="13">
        <v>1.9047642534789999E-3</v>
      </c>
      <c r="S18" s="13">
        <v>2.9530668099189999E-2</v>
      </c>
      <c r="T18" s="13">
        <v>0</v>
      </c>
      <c r="U18" s="13">
        <v>3.435109041385E-3</v>
      </c>
      <c r="V18" s="13">
        <v>5.5325430877860007E-3</v>
      </c>
      <c r="W18" s="13">
        <v>1.7541154472779999E-3</v>
      </c>
      <c r="X18" s="13">
        <v>1.6180427522169999E-3</v>
      </c>
      <c r="Y18" s="13">
        <v>1.9061110495570001E-2</v>
      </c>
      <c r="Z18" s="13">
        <v>0</v>
      </c>
      <c r="AA18" s="13">
        <v>3.9653670552680001E-2</v>
      </c>
      <c r="AB18" s="13">
        <v>3.5063359807140002E-3</v>
      </c>
      <c r="AC18" s="13">
        <v>0</v>
      </c>
      <c r="AD18" s="13">
        <v>0</v>
      </c>
      <c r="AE18" s="13">
        <v>0</v>
      </c>
      <c r="AF18" s="13">
        <v>3.539477467333E-2</v>
      </c>
      <c r="AG18" s="13">
        <v>0</v>
      </c>
      <c r="AH18" s="13">
        <v>0</v>
      </c>
      <c r="AI18" s="13">
        <v>0</v>
      </c>
      <c r="AJ18" s="13">
        <v>0</v>
      </c>
      <c r="AK18" s="13">
        <v>2.6919584463939998E-3</v>
      </c>
      <c r="AL18" s="13">
        <v>0</v>
      </c>
      <c r="AM18" s="13">
        <v>4.4787181054130001E-2</v>
      </c>
      <c r="AN18" s="13">
        <v>0</v>
      </c>
      <c r="AO18" s="13">
        <v>1.0013869095430001E-3</v>
      </c>
      <c r="AP18" s="13">
        <v>8.1868206754769999E-3</v>
      </c>
      <c r="AQ18" s="13">
        <v>6.3675286628399998E-3</v>
      </c>
      <c r="AR18" s="9"/>
    </row>
    <row r="19" spans="1:44" x14ac:dyDescent="0.2">
      <c r="A19" s="21"/>
      <c r="B19" s="21"/>
      <c r="C19" s="14">
        <v>14</v>
      </c>
      <c r="D19" s="14">
        <v>9</v>
      </c>
      <c r="E19" s="14">
        <v>3</v>
      </c>
      <c r="F19" s="14">
        <v>1</v>
      </c>
      <c r="G19" s="14">
        <v>1</v>
      </c>
      <c r="H19" s="14">
        <v>1</v>
      </c>
      <c r="I19" s="14">
        <v>1</v>
      </c>
      <c r="J19" s="14">
        <v>0</v>
      </c>
      <c r="K19" s="14">
        <v>10</v>
      </c>
      <c r="L19" s="14">
        <v>1</v>
      </c>
      <c r="M19" s="14">
        <v>3</v>
      </c>
      <c r="N19" s="14">
        <v>10</v>
      </c>
      <c r="O19" s="14">
        <v>3</v>
      </c>
      <c r="P19" s="14">
        <v>0</v>
      </c>
      <c r="Q19" s="14">
        <v>0</v>
      </c>
      <c r="R19" s="14">
        <v>1</v>
      </c>
      <c r="S19" s="14">
        <v>8</v>
      </c>
      <c r="T19" s="14">
        <v>0</v>
      </c>
      <c r="U19" s="14">
        <v>1</v>
      </c>
      <c r="V19" s="14">
        <v>2</v>
      </c>
      <c r="W19" s="14">
        <v>1</v>
      </c>
      <c r="X19" s="14">
        <v>1</v>
      </c>
      <c r="Y19" s="14">
        <v>9</v>
      </c>
      <c r="Z19" s="14">
        <v>0</v>
      </c>
      <c r="AA19" s="14">
        <v>1</v>
      </c>
      <c r="AB19" s="14">
        <v>2</v>
      </c>
      <c r="AC19" s="14">
        <v>0</v>
      </c>
      <c r="AD19" s="14">
        <v>0</v>
      </c>
      <c r="AE19" s="14">
        <v>0</v>
      </c>
      <c r="AF19" s="14">
        <v>9</v>
      </c>
      <c r="AG19" s="14">
        <v>0</v>
      </c>
      <c r="AH19" s="14">
        <v>0</v>
      </c>
      <c r="AI19" s="14">
        <v>0</v>
      </c>
      <c r="AJ19" s="14">
        <v>0</v>
      </c>
      <c r="AK19" s="14">
        <v>2</v>
      </c>
      <c r="AL19" s="14">
        <v>0</v>
      </c>
      <c r="AM19" s="14">
        <v>8</v>
      </c>
      <c r="AN19" s="14">
        <v>0</v>
      </c>
      <c r="AO19" s="14">
        <v>1</v>
      </c>
      <c r="AP19" s="14">
        <v>3</v>
      </c>
      <c r="AQ19" s="14">
        <v>1</v>
      </c>
      <c r="AR19" s="9"/>
    </row>
    <row r="20" spans="1:44" x14ac:dyDescent="0.2">
      <c r="A20" s="21"/>
      <c r="B20" s="21"/>
      <c r="C20" s="15" t="s">
        <v>111</v>
      </c>
      <c r="D20" s="16" t="s">
        <v>157</v>
      </c>
      <c r="E20" s="15"/>
      <c r="F20" s="15"/>
      <c r="G20" s="15"/>
      <c r="H20" s="15"/>
      <c r="I20" s="15"/>
      <c r="J20" s="15"/>
      <c r="K20" s="16" t="s">
        <v>160</v>
      </c>
      <c r="L20" s="15"/>
      <c r="M20" s="15"/>
      <c r="N20" s="15"/>
      <c r="O20" s="15"/>
      <c r="P20" s="15"/>
      <c r="Q20" s="15"/>
      <c r="R20" s="15"/>
      <c r="S20" s="16" t="s">
        <v>394</v>
      </c>
      <c r="T20" s="15"/>
      <c r="U20" s="15"/>
      <c r="V20" s="15"/>
      <c r="W20" s="15"/>
      <c r="X20" s="15"/>
      <c r="Y20" s="16" t="s">
        <v>147</v>
      </c>
      <c r="Z20" s="15"/>
      <c r="AA20" s="16" t="s">
        <v>365</v>
      </c>
      <c r="AB20" s="15"/>
      <c r="AC20" s="15"/>
      <c r="AD20" s="15"/>
      <c r="AE20" s="15"/>
      <c r="AF20" s="16" t="s">
        <v>490</v>
      </c>
      <c r="AG20" s="15"/>
      <c r="AH20" s="15"/>
      <c r="AI20" s="15"/>
      <c r="AJ20" s="15"/>
      <c r="AK20" s="15"/>
      <c r="AL20" s="15"/>
      <c r="AM20" s="16" t="s">
        <v>264</v>
      </c>
      <c r="AN20" s="15"/>
      <c r="AO20" s="15"/>
      <c r="AP20" s="15"/>
      <c r="AQ20" s="15"/>
      <c r="AR20" s="9"/>
    </row>
    <row r="21" spans="1:44" x14ac:dyDescent="0.2">
      <c r="A21" s="23"/>
      <c r="B21" s="20" t="s">
        <v>446</v>
      </c>
      <c r="C21" s="13">
        <v>5.7902196170509998E-2</v>
      </c>
      <c r="D21" s="13">
        <v>8.9355888583160001E-2</v>
      </c>
      <c r="E21" s="13">
        <v>4.679110721957E-2</v>
      </c>
      <c r="F21" s="13">
        <v>5.8818349164599999E-2</v>
      </c>
      <c r="G21" s="13">
        <v>3.9540808688499997E-2</v>
      </c>
      <c r="H21" s="13">
        <v>0.1389356158167</v>
      </c>
      <c r="I21" s="13">
        <v>3.8628458586709997E-2</v>
      </c>
      <c r="J21" s="13">
        <v>4.2871949990220003E-2</v>
      </c>
      <c r="K21" s="13">
        <v>5.9287816631639997E-2</v>
      </c>
      <c r="L21" s="13">
        <v>3.1506069682150001E-2</v>
      </c>
      <c r="M21" s="13">
        <v>3.7628485839430001E-2</v>
      </c>
      <c r="N21" s="13">
        <v>8.2511147353139996E-2</v>
      </c>
      <c r="O21" s="13">
        <v>7.1929722103650007E-2</v>
      </c>
      <c r="P21" s="13">
        <v>2.6336360472749999E-2</v>
      </c>
      <c r="Q21" s="13">
        <v>2.3883705732720001E-2</v>
      </c>
      <c r="R21" s="13">
        <v>3.8617345875590001E-2</v>
      </c>
      <c r="S21" s="13">
        <v>7.544082408925E-2</v>
      </c>
      <c r="T21" s="13">
        <v>3.2019968949009998E-2</v>
      </c>
      <c r="U21" s="13">
        <v>4.2478534193010002E-2</v>
      </c>
      <c r="V21" s="13">
        <v>7.6033353901860001E-2</v>
      </c>
      <c r="W21" s="13">
        <v>5.0760717075649997E-2</v>
      </c>
      <c r="X21" s="13">
        <v>5.8013104674540003E-2</v>
      </c>
      <c r="Y21" s="13">
        <v>5.8154352233970003E-2</v>
      </c>
      <c r="Z21" s="13">
        <v>1.432716275968E-2</v>
      </c>
      <c r="AA21" s="13">
        <v>0.15944753123229999</v>
      </c>
      <c r="AB21" s="13">
        <v>5.5575697713879997E-2</v>
      </c>
      <c r="AC21" s="13">
        <v>4.3298314318240001E-2</v>
      </c>
      <c r="AD21" s="13">
        <v>6.5902639963760001E-2</v>
      </c>
      <c r="AE21" s="13">
        <v>4.851513124509E-2</v>
      </c>
      <c r="AF21" s="13">
        <v>0.1077064042271</v>
      </c>
      <c r="AG21" s="13">
        <v>0</v>
      </c>
      <c r="AH21" s="13">
        <v>9.9740675418650004E-2</v>
      </c>
      <c r="AI21" s="13">
        <v>0</v>
      </c>
      <c r="AJ21" s="13">
        <v>0</v>
      </c>
      <c r="AK21" s="13">
        <v>5.8296970641210012E-2</v>
      </c>
      <c r="AL21" s="13">
        <v>0</v>
      </c>
      <c r="AM21" s="13">
        <v>0.1415716914388</v>
      </c>
      <c r="AN21" s="13">
        <v>7.5881764646040004E-2</v>
      </c>
      <c r="AO21" s="13">
        <v>4.5717368619139997E-2</v>
      </c>
      <c r="AP21" s="13">
        <v>2.9798542441279999E-2</v>
      </c>
      <c r="AQ21" s="13">
        <v>9.5873741887620004E-2</v>
      </c>
      <c r="AR21" s="9"/>
    </row>
    <row r="22" spans="1:44" x14ac:dyDescent="0.2">
      <c r="A22" s="21"/>
      <c r="B22" s="21"/>
      <c r="C22" s="14">
        <v>89</v>
      </c>
      <c r="D22" s="14">
        <v>32</v>
      </c>
      <c r="E22" s="14">
        <v>15</v>
      </c>
      <c r="F22" s="14">
        <v>25</v>
      </c>
      <c r="G22" s="14">
        <v>17</v>
      </c>
      <c r="H22" s="14">
        <v>24</v>
      </c>
      <c r="I22" s="14">
        <v>12</v>
      </c>
      <c r="J22" s="14">
        <v>9</v>
      </c>
      <c r="K22" s="14">
        <v>23</v>
      </c>
      <c r="L22" s="14">
        <v>15</v>
      </c>
      <c r="M22" s="14">
        <v>34</v>
      </c>
      <c r="N22" s="14">
        <v>53</v>
      </c>
      <c r="O22" s="14">
        <v>33</v>
      </c>
      <c r="P22" s="14">
        <v>6</v>
      </c>
      <c r="Q22" s="14">
        <v>4</v>
      </c>
      <c r="R22" s="14">
        <v>10</v>
      </c>
      <c r="S22" s="14">
        <v>13</v>
      </c>
      <c r="T22" s="14">
        <v>2</v>
      </c>
      <c r="U22" s="14">
        <v>8</v>
      </c>
      <c r="V22" s="14">
        <v>32</v>
      </c>
      <c r="W22" s="14">
        <v>21</v>
      </c>
      <c r="X22" s="14">
        <v>11</v>
      </c>
      <c r="Y22" s="14">
        <v>18</v>
      </c>
      <c r="Z22" s="14">
        <v>2</v>
      </c>
      <c r="AA22" s="14">
        <v>2</v>
      </c>
      <c r="AB22" s="14">
        <v>35</v>
      </c>
      <c r="AC22" s="14">
        <v>6</v>
      </c>
      <c r="AD22" s="14">
        <v>2</v>
      </c>
      <c r="AE22" s="14">
        <v>3</v>
      </c>
      <c r="AF22" s="14">
        <v>15</v>
      </c>
      <c r="AG22" s="14">
        <v>0</v>
      </c>
      <c r="AH22" s="14">
        <v>1</v>
      </c>
      <c r="AI22" s="14">
        <v>0</v>
      </c>
      <c r="AJ22" s="14">
        <v>0</v>
      </c>
      <c r="AK22" s="14">
        <v>26</v>
      </c>
      <c r="AL22" s="14">
        <v>0</v>
      </c>
      <c r="AM22" s="14">
        <v>14</v>
      </c>
      <c r="AN22" s="14">
        <v>25</v>
      </c>
      <c r="AO22" s="14">
        <v>30</v>
      </c>
      <c r="AP22" s="14">
        <v>10</v>
      </c>
      <c r="AQ22" s="14">
        <v>6</v>
      </c>
      <c r="AR22" s="9"/>
    </row>
    <row r="23" spans="1:44" x14ac:dyDescent="0.2">
      <c r="A23" s="21"/>
      <c r="B23" s="21"/>
      <c r="C23" s="15" t="s">
        <v>111</v>
      </c>
      <c r="D23" s="15"/>
      <c r="E23" s="15"/>
      <c r="F23" s="15"/>
      <c r="G23" s="15"/>
      <c r="H23" s="16" t="s">
        <v>370</v>
      </c>
      <c r="I23" s="15"/>
      <c r="J23" s="15"/>
      <c r="K23" s="15"/>
      <c r="L23" s="15"/>
      <c r="M23" s="15"/>
      <c r="N23" s="16" t="s">
        <v>112</v>
      </c>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6" t="s">
        <v>123</v>
      </c>
      <c r="AN23" s="15"/>
      <c r="AO23" s="15"/>
      <c r="AP23" s="15"/>
      <c r="AQ23" s="15"/>
      <c r="AR23" s="9"/>
    </row>
    <row r="24" spans="1:44" x14ac:dyDescent="0.2">
      <c r="A24" s="23"/>
      <c r="B24" s="20" t="s">
        <v>50</v>
      </c>
      <c r="C24" s="13">
        <v>1</v>
      </c>
      <c r="D24" s="13">
        <v>1</v>
      </c>
      <c r="E24" s="13">
        <v>1</v>
      </c>
      <c r="F24" s="13">
        <v>1</v>
      </c>
      <c r="G24" s="13">
        <v>1</v>
      </c>
      <c r="H24" s="13">
        <v>1</v>
      </c>
      <c r="I24" s="13">
        <v>1</v>
      </c>
      <c r="J24" s="13">
        <v>1</v>
      </c>
      <c r="K24" s="13">
        <v>1</v>
      </c>
      <c r="L24" s="13">
        <v>1</v>
      </c>
      <c r="M24" s="13">
        <v>1</v>
      </c>
      <c r="N24" s="13">
        <v>1</v>
      </c>
      <c r="O24" s="13">
        <v>1</v>
      </c>
      <c r="P24" s="13">
        <v>1</v>
      </c>
      <c r="Q24" s="13">
        <v>1</v>
      </c>
      <c r="R24" s="13">
        <v>1</v>
      </c>
      <c r="S24" s="13">
        <v>1</v>
      </c>
      <c r="T24" s="13">
        <v>1</v>
      </c>
      <c r="U24" s="13">
        <v>1</v>
      </c>
      <c r="V24" s="13">
        <v>1</v>
      </c>
      <c r="W24" s="13">
        <v>1</v>
      </c>
      <c r="X24" s="13">
        <v>1</v>
      </c>
      <c r="Y24" s="13">
        <v>1</v>
      </c>
      <c r="Z24" s="13">
        <v>1</v>
      </c>
      <c r="AA24" s="13">
        <v>1</v>
      </c>
      <c r="AB24" s="13">
        <v>1</v>
      </c>
      <c r="AC24" s="13">
        <v>1</v>
      </c>
      <c r="AD24" s="13">
        <v>1</v>
      </c>
      <c r="AE24" s="13">
        <v>1</v>
      </c>
      <c r="AF24" s="13">
        <v>1</v>
      </c>
      <c r="AG24" s="13">
        <v>1</v>
      </c>
      <c r="AH24" s="13">
        <v>1</v>
      </c>
      <c r="AI24" s="13">
        <v>1</v>
      </c>
      <c r="AJ24" s="13">
        <v>1</v>
      </c>
      <c r="AK24" s="13">
        <v>1</v>
      </c>
      <c r="AL24" s="13">
        <v>1</v>
      </c>
      <c r="AM24" s="13">
        <v>1</v>
      </c>
      <c r="AN24" s="13">
        <v>1</v>
      </c>
      <c r="AO24" s="13">
        <v>1</v>
      </c>
      <c r="AP24" s="13">
        <v>1</v>
      </c>
      <c r="AQ24" s="13">
        <v>1</v>
      </c>
      <c r="AR24" s="9"/>
    </row>
    <row r="25" spans="1:44" x14ac:dyDescent="0.2">
      <c r="A25" s="21"/>
      <c r="B25" s="21"/>
      <c r="C25" s="14">
        <v>2266</v>
      </c>
      <c r="D25" s="14">
        <v>550</v>
      </c>
      <c r="E25" s="14">
        <v>558</v>
      </c>
      <c r="F25" s="14">
        <v>568</v>
      </c>
      <c r="G25" s="14">
        <v>590</v>
      </c>
      <c r="H25" s="14">
        <v>261</v>
      </c>
      <c r="I25" s="14">
        <v>360</v>
      </c>
      <c r="J25" s="14">
        <v>334</v>
      </c>
      <c r="K25" s="14">
        <v>531</v>
      </c>
      <c r="L25" s="14">
        <v>656</v>
      </c>
      <c r="M25" s="14">
        <v>1311</v>
      </c>
      <c r="N25" s="14">
        <v>856</v>
      </c>
      <c r="O25" s="14">
        <v>603</v>
      </c>
      <c r="P25" s="14">
        <v>224</v>
      </c>
      <c r="Q25" s="14">
        <v>291</v>
      </c>
      <c r="R25" s="14">
        <v>338</v>
      </c>
      <c r="S25" s="14">
        <v>237</v>
      </c>
      <c r="T25" s="14">
        <v>104</v>
      </c>
      <c r="U25" s="14">
        <v>268</v>
      </c>
      <c r="V25" s="14">
        <v>568</v>
      </c>
      <c r="W25" s="14">
        <v>661</v>
      </c>
      <c r="X25" s="14">
        <v>372</v>
      </c>
      <c r="Y25" s="14">
        <v>403</v>
      </c>
      <c r="Z25" s="14">
        <v>168</v>
      </c>
      <c r="AA25" s="14">
        <v>23</v>
      </c>
      <c r="AB25" s="14">
        <v>926</v>
      </c>
      <c r="AC25" s="14">
        <v>241</v>
      </c>
      <c r="AD25" s="14">
        <v>50</v>
      </c>
      <c r="AE25" s="14">
        <v>101</v>
      </c>
      <c r="AF25" s="14">
        <v>196</v>
      </c>
      <c r="AG25" s="14">
        <v>55</v>
      </c>
      <c r="AH25" s="14">
        <v>24</v>
      </c>
      <c r="AI25" s="14">
        <v>28</v>
      </c>
      <c r="AJ25" s="14">
        <v>6</v>
      </c>
      <c r="AK25" s="14">
        <v>620</v>
      </c>
      <c r="AL25" s="14">
        <v>6</v>
      </c>
      <c r="AM25" s="14">
        <v>147</v>
      </c>
      <c r="AN25" s="14">
        <v>505</v>
      </c>
      <c r="AO25" s="14">
        <v>887</v>
      </c>
      <c r="AP25" s="14">
        <v>554</v>
      </c>
      <c r="AQ25" s="14">
        <v>94</v>
      </c>
      <c r="AR25" s="9"/>
    </row>
    <row r="26" spans="1:44" x14ac:dyDescent="0.2">
      <c r="A26" s="21"/>
      <c r="B26" s="21"/>
      <c r="C26" s="15" t="s">
        <v>111</v>
      </c>
      <c r="D26" s="15" t="s">
        <v>111</v>
      </c>
      <c r="E26" s="15" t="s">
        <v>111</v>
      </c>
      <c r="F26" s="15" t="s">
        <v>111</v>
      </c>
      <c r="G26" s="15" t="s">
        <v>111</v>
      </c>
      <c r="H26" s="15" t="s">
        <v>111</v>
      </c>
      <c r="I26" s="15" t="s">
        <v>111</v>
      </c>
      <c r="J26" s="15" t="s">
        <v>111</v>
      </c>
      <c r="K26" s="15" t="s">
        <v>111</v>
      </c>
      <c r="L26" s="15" t="s">
        <v>111</v>
      </c>
      <c r="M26" s="15" t="s">
        <v>111</v>
      </c>
      <c r="N26" s="15" t="s">
        <v>111</v>
      </c>
      <c r="O26" s="15" t="s">
        <v>111</v>
      </c>
      <c r="P26" s="15" t="s">
        <v>111</v>
      </c>
      <c r="Q26" s="15" t="s">
        <v>111</v>
      </c>
      <c r="R26" s="15" t="s">
        <v>111</v>
      </c>
      <c r="S26" s="15" t="s">
        <v>111</v>
      </c>
      <c r="T26" s="15" t="s">
        <v>111</v>
      </c>
      <c r="U26" s="15" t="s">
        <v>111</v>
      </c>
      <c r="V26" s="15" t="s">
        <v>111</v>
      </c>
      <c r="W26" s="15" t="s">
        <v>111</v>
      </c>
      <c r="X26" s="15" t="s">
        <v>111</v>
      </c>
      <c r="Y26" s="15" t="s">
        <v>111</v>
      </c>
      <c r="Z26" s="15" t="s">
        <v>111</v>
      </c>
      <c r="AA26" s="15" t="s">
        <v>111</v>
      </c>
      <c r="AB26" s="15" t="s">
        <v>111</v>
      </c>
      <c r="AC26" s="15" t="s">
        <v>111</v>
      </c>
      <c r="AD26" s="15" t="s">
        <v>111</v>
      </c>
      <c r="AE26" s="15" t="s">
        <v>111</v>
      </c>
      <c r="AF26" s="15" t="s">
        <v>111</v>
      </c>
      <c r="AG26" s="15" t="s">
        <v>111</v>
      </c>
      <c r="AH26" s="15" t="s">
        <v>111</v>
      </c>
      <c r="AI26" s="15" t="s">
        <v>111</v>
      </c>
      <c r="AJ26" s="15" t="s">
        <v>111</v>
      </c>
      <c r="AK26" s="15" t="s">
        <v>111</v>
      </c>
      <c r="AL26" s="15" t="s">
        <v>111</v>
      </c>
      <c r="AM26" s="15" t="s">
        <v>111</v>
      </c>
      <c r="AN26" s="15" t="s">
        <v>111</v>
      </c>
      <c r="AO26" s="15" t="s">
        <v>111</v>
      </c>
      <c r="AP26" s="15" t="s">
        <v>111</v>
      </c>
      <c r="AQ26" s="15" t="s">
        <v>111</v>
      </c>
      <c r="AR26" s="9"/>
    </row>
    <row r="27" spans="1:44" x14ac:dyDescent="0.2">
      <c r="A27" s="17" t="s">
        <v>491</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row>
    <row r="28" spans="1:44" x14ac:dyDescent="0.2">
      <c r="A28" s="19" t="s">
        <v>134</v>
      </c>
    </row>
  </sheetData>
  <mergeCells count="18">
    <mergeCell ref="AO2:AQ2"/>
    <mergeCell ref="A2:C2"/>
    <mergeCell ref="A3:B5"/>
    <mergeCell ref="B6:B8"/>
    <mergeCell ref="B9:B11"/>
    <mergeCell ref="A6:A26"/>
    <mergeCell ref="AL3:AQ3"/>
    <mergeCell ref="D3:G3"/>
    <mergeCell ref="H3:L3"/>
    <mergeCell ref="M3:N3"/>
    <mergeCell ref="O3:U3"/>
    <mergeCell ref="V3:AA3"/>
    <mergeCell ref="AB3:AK3"/>
    <mergeCell ref="B12:B14"/>
    <mergeCell ref="B15:B17"/>
    <mergeCell ref="B18:B20"/>
    <mergeCell ref="B21:B23"/>
    <mergeCell ref="B24:B26"/>
  </mergeCells>
  <hyperlinks>
    <hyperlink ref="A1" location="'TOC'!A1:A1" display="Back to TOC" xr:uid="{00000000-0004-0000-1800-000000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R28"/>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bestFit="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505</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506</v>
      </c>
      <c r="B6" s="20" t="s">
        <v>507</v>
      </c>
      <c r="C6" s="13">
        <v>0.3939476699885</v>
      </c>
      <c r="D6" s="13">
        <v>0.42632310186369998</v>
      </c>
      <c r="E6" s="13">
        <v>0.38658827149030001</v>
      </c>
      <c r="F6" s="13">
        <v>0.41633035637679999</v>
      </c>
      <c r="G6" s="13">
        <v>0.34925049037560002</v>
      </c>
      <c r="H6" s="13">
        <v>0.20036679305919999</v>
      </c>
      <c r="I6" s="13">
        <v>0.33194876850279997</v>
      </c>
      <c r="J6" s="13">
        <v>0.45651536223560002</v>
      </c>
      <c r="K6" s="13">
        <v>0.36503433099179999</v>
      </c>
      <c r="L6" s="13">
        <v>0.51042755145309993</v>
      </c>
      <c r="M6" s="13">
        <v>0.40616354038629998</v>
      </c>
      <c r="N6" s="13">
        <v>0.37791133622930001</v>
      </c>
      <c r="O6" s="13">
        <v>0.99491171272019996</v>
      </c>
      <c r="P6" s="13">
        <v>0.98742986548400002</v>
      </c>
      <c r="Q6" s="13">
        <v>0</v>
      </c>
      <c r="R6" s="13">
        <v>1.520685570648E-2</v>
      </c>
      <c r="S6" s="13">
        <v>0</v>
      </c>
      <c r="T6" s="13">
        <v>0</v>
      </c>
      <c r="U6" s="13">
        <v>0</v>
      </c>
      <c r="V6" s="13">
        <v>0.7473092042899</v>
      </c>
      <c r="W6" s="13">
        <v>0.53800328589720003</v>
      </c>
      <c r="X6" s="13">
        <v>0.16470990719510001</v>
      </c>
      <c r="Y6" s="13">
        <v>3.4491184531780003E-2</v>
      </c>
      <c r="Z6" s="13">
        <v>0</v>
      </c>
      <c r="AA6" s="13">
        <v>0.1175220480681</v>
      </c>
      <c r="AB6" s="13">
        <v>0.5368906134618</v>
      </c>
      <c r="AC6" s="13">
        <v>0.44483381609189998</v>
      </c>
      <c r="AD6" s="13">
        <v>0.47564195494310002</v>
      </c>
      <c r="AE6" s="13">
        <v>0.44406838657629999</v>
      </c>
      <c r="AF6" s="13">
        <v>0.41182070334490001</v>
      </c>
      <c r="AG6" s="13">
        <v>0.30546934521169999</v>
      </c>
      <c r="AH6" s="13">
        <v>0.1192439587478</v>
      </c>
      <c r="AI6" s="13">
        <v>0.16909176743029999</v>
      </c>
      <c r="AJ6" s="13">
        <v>0.50646702473140004</v>
      </c>
      <c r="AK6" s="13">
        <v>0.15858185055660001</v>
      </c>
      <c r="AL6" s="13">
        <v>0.67413090896070005</v>
      </c>
      <c r="AM6" s="13">
        <v>0.46213270503170001</v>
      </c>
      <c r="AN6" s="13">
        <v>0.42861341629369998</v>
      </c>
      <c r="AO6" s="13">
        <v>0.3695058045879</v>
      </c>
      <c r="AP6" s="13">
        <v>0.35533707907450002</v>
      </c>
      <c r="AQ6" s="13">
        <v>0.39224254433979999</v>
      </c>
      <c r="AR6" s="9"/>
    </row>
    <row r="7" spans="1:44" x14ac:dyDescent="0.2">
      <c r="A7" s="21"/>
      <c r="B7" s="21"/>
      <c r="C7" s="14">
        <v>835</v>
      </c>
      <c r="D7" s="14">
        <v>214</v>
      </c>
      <c r="E7" s="14">
        <v>220</v>
      </c>
      <c r="F7" s="14">
        <v>233</v>
      </c>
      <c r="G7" s="14">
        <v>168</v>
      </c>
      <c r="H7" s="14">
        <v>56</v>
      </c>
      <c r="I7" s="14">
        <v>109</v>
      </c>
      <c r="J7" s="14">
        <v>150</v>
      </c>
      <c r="K7" s="14">
        <v>195</v>
      </c>
      <c r="L7" s="14">
        <v>322</v>
      </c>
      <c r="M7" s="14">
        <v>526</v>
      </c>
      <c r="N7" s="14">
        <v>324</v>
      </c>
      <c r="O7" s="14">
        <v>615</v>
      </c>
      <c r="P7" s="14">
        <v>220</v>
      </c>
      <c r="Q7" s="14">
        <v>0</v>
      </c>
      <c r="R7" s="14">
        <v>5</v>
      </c>
      <c r="S7" s="14">
        <v>0</v>
      </c>
      <c r="T7" s="14">
        <v>0</v>
      </c>
      <c r="U7" s="14">
        <v>0</v>
      </c>
      <c r="V7" s="14">
        <v>408</v>
      </c>
      <c r="W7" s="14">
        <v>377</v>
      </c>
      <c r="X7" s="14">
        <v>55</v>
      </c>
      <c r="Y7" s="14">
        <v>13</v>
      </c>
      <c r="Z7" s="14">
        <v>0</v>
      </c>
      <c r="AA7" s="14">
        <v>3</v>
      </c>
      <c r="AB7" s="14">
        <v>481</v>
      </c>
      <c r="AC7" s="14">
        <v>102</v>
      </c>
      <c r="AD7" s="14">
        <v>24</v>
      </c>
      <c r="AE7" s="14">
        <v>37</v>
      </c>
      <c r="AF7" s="14">
        <v>76</v>
      </c>
      <c r="AG7" s="14">
        <v>14</v>
      </c>
      <c r="AH7" s="14">
        <v>1</v>
      </c>
      <c r="AI7" s="14">
        <v>3</v>
      </c>
      <c r="AJ7" s="14">
        <v>1</v>
      </c>
      <c r="AK7" s="14">
        <v>89</v>
      </c>
      <c r="AL7" s="14">
        <v>4</v>
      </c>
      <c r="AM7" s="14">
        <v>67</v>
      </c>
      <c r="AN7" s="14">
        <v>218</v>
      </c>
      <c r="AO7" s="14">
        <v>329</v>
      </c>
      <c r="AP7" s="14">
        <v>196</v>
      </c>
      <c r="AQ7" s="14">
        <v>39</v>
      </c>
      <c r="AR7" s="9"/>
    </row>
    <row r="8" spans="1:44" x14ac:dyDescent="0.2">
      <c r="A8" s="21"/>
      <c r="B8" s="21"/>
      <c r="C8" s="15" t="s">
        <v>111</v>
      </c>
      <c r="D8" s="15"/>
      <c r="E8" s="15"/>
      <c r="F8" s="15"/>
      <c r="G8" s="15"/>
      <c r="H8" s="15"/>
      <c r="I8" s="16" t="s">
        <v>112</v>
      </c>
      <c r="J8" s="16" t="s">
        <v>130</v>
      </c>
      <c r="K8" s="16" t="s">
        <v>113</v>
      </c>
      <c r="L8" s="16" t="s">
        <v>401</v>
      </c>
      <c r="M8" s="15"/>
      <c r="N8" s="15"/>
      <c r="O8" s="16" t="s">
        <v>405</v>
      </c>
      <c r="P8" s="16" t="s">
        <v>405</v>
      </c>
      <c r="Q8" s="15"/>
      <c r="R8" s="15"/>
      <c r="S8" s="15"/>
      <c r="T8" s="15"/>
      <c r="U8" s="15"/>
      <c r="V8" s="16" t="s">
        <v>118</v>
      </c>
      <c r="W8" s="16" t="s">
        <v>119</v>
      </c>
      <c r="X8" s="16" t="s">
        <v>120</v>
      </c>
      <c r="Y8" s="15"/>
      <c r="Z8" s="15"/>
      <c r="AA8" s="16" t="s">
        <v>144</v>
      </c>
      <c r="AB8" s="16" t="s">
        <v>121</v>
      </c>
      <c r="AC8" s="16" t="s">
        <v>121</v>
      </c>
      <c r="AD8" s="16" t="s">
        <v>121</v>
      </c>
      <c r="AE8" s="16" t="s">
        <v>121</v>
      </c>
      <c r="AF8" s="16" t="s">
        <v>121</v>
      </c>
      <c r="AG8" s="15"/>
      <c r="AH8" s="15"/>
      <c r="AI8" s="15"/>
      <c r="AJ8" s="15"/>
      <c r="AK8" s="15"/>
      <c r="AL8" s="15"/>
      <c r="AM8" s="15"/>
      <c r="AN8" s="15"/>
      <c r="AO8" s="15"/>
      <c r="AP8" s="15"/>
      <c r="AQ8" s="15"/>
      <c r="AR8" s="9"/>
    </row>
    <row r="9" spans="1:44" x14ac:dyDescent="0.2">
      <c r="A9" s="23"/>
      <c r="B9" s="20" t="s">
        <v>508</v>
      </c>
      <c r="C9" s="13">
        <v>0.16187900952770001</v>
      </c>
      <c r="D9" s="13">
        <v>0.1203745771361</v>
      </c>
      <c r="E9" s="13">
        <v>0.2063932643852</v>
      </c>
      <c r="F9" s="13">
        <v>0.1302873798752</v>
      </c>
      <c r="G9" s="13">
        <v>0.18771089900439999</v>
      </c>
      <c r="H9" s="13">
        <v>0.27668423126809999</v>
      </c>
      <c r="I9" s="13">
        <v>0.16338135402660001</v>
      </c>
      <c r="J9" s="13">
        <v>0.14233882844990001</v>
      </c>
      <c r="K9" s="13">
        <v>0.13751402909720001</v>
      </c>
      <c r="L9" s="13">
        <v>0.13302699159039999</v>
      </c>
      <c r="M9" s="13">
        <v>0.12006463336580001</v>
      </c>
      <c r="N9" s="13">
        <v>0.2136146339312</v>
      </c>
      <c r="O9" s="13">
        <v>0</v>
      </c>
      <c r="P9" s="13">
        <v>0</v>
      </c>
      <c r="Q9" s="13">
        <v>0</v>
      </c>
      <c r="R9" s="13">
        <v>6.6490840450470004E-3</v>
      </c>
      <c r="S9" s="13">
        <v>0</v>
      </c>
      <c r="T9" s="13">
        <v>0.98390796996579999</v>
      </c>
      <c r="U9" s="13">
        <v>1</v>
      </c>
      <c r="V9" s="13">
        <v>5.3386063552909998E-4</v>
      </c>
      <c r="W9" s="13">
        <v>1.9314951666199998E-2</v>
      </c>
      <c r="X9" s="13">
        <v>7.9987773498430004E-2</v>
      </c>
      <c r="Y9" s="13">
        <v>0.46104469428270001</v>
      </c>
      <c r="Z9" s="13">
        <v>0.7939265610631</v>
      </c>
      <c r="AA9" s="13">
        <v>0.15592509776749999</v>
      </c>
      <c r="AB9" s="13">
        <v>7.4082819687940005E-2</v>
      </c>
      <c r="AC9" s="13">
        <v>8.8819305285230007E-2</v>
      </c>
      <c r="AD9" s="13">
        <v>0.22257831550859999</v>
      </c>
      <c r="AE9" s="13">
        <v>0.1576172589481</v>
      </c>
      <c r="AF9" s="13">
        <v>0.193055462452</v>
      </c>
      <c r="AG9" s="13">
        <v>0.21232381063110001</v>
      </c>
      <c r="AH9" s="13">
        <v>0.51884923675100003</v>
      </c>
      <c r="AI9" s="13">
        <v>0.1859893045321</v>
      </c>
      <c r="AJ9" s="13">
        <v>0.44567457243039998</v>
      </c>
      <c r="AK9" s="13">
        <v>0.29827169655419999</v>
      </c>
      <c r="AL9" s="13">
        <v>0</v>
      </c>
      <c r="AM9" s="13">
        <v>0.1153291694302</v>
      </c>
      <c r="AN9" s="13">
        <v>0.11167418952789999</v>
      </c>
      <c r="AO9" s="13">
        <v>0.190522437036</v>
      </c>
      <c r="AP9" s="13">
        <v>0.20795757646060001</v>
      </c>
      <c r="AQ9" s="13">
        <v>6.8836695070619999E-2</v>
      </c>
      <c r="AR9" s="9"/>
    </row>
    <row r="10" spans="1:44" x14ac:dyDescent="0.2">
      <c r="A10" s="21"/>
      <c r="B10" s="21"/>
      <c r="C10" s="14">
        <v>372</v>
      </c>
      <c r="D10" s="14">
        <v>67</v>
      </c>
      <c r="E10" s="14">
        <v>106</v>
      </c>
      <c r="F10" s="14">
        <v>74</v>
      </c>
      <c r="G10" s="14">
        <v>125</v>
      </c>
      <c r="H10" s="14">
        <v>83</v>
      </c>
      <c r="I10" s="14">
        <v>59</v>
      </c>
      <c r="J10" s="14">
        <v>53</v>
      </c>
      <c r="K10" s="14">
        <v>92</v>
      </c>
      <c r="L10" s="14">
        <v>101</v>
      </c>
      <c r="M10" s="14">
        <v>190</v>
      </c>
      <c r="N10" s="14">
        <v>204</v>
      </c>
      <c r="O10" s="14">
        <v>0</v>
      </c>
      <c r="P10" s="14">
        <v>0</v>
      </c>
      <c r="Q10" s="14">
        <v>0</v>
      </c>
      <c r="R10" s="14">
        <v>4</v>
      </c>
      <c r="S10" s="14">
        <v>0</v>
      </c>
      <c r="T10" s="14">
        <v>100</v>
      </c>
      <c r="U10" s="14">
        <v>282</v>
      </c>
      <c r="V10" s="14">
        <v>1</v>
      </c>
      <c r="W10" s="14">
        <v>13</v>
      </c>
      <c r="X10" s="14">
        <v>40</v>
      </c>
      <c r="Y10" s="14">
        <v>198</v>
      </c>
      <c r="Z10" s="14">
        <v>141</v>
      </c>
      <c r="AA10" s="14">
        <v>3</v>
      </c>
      <c r="AB10" s="14">
        <v>66</v>
      </c>
      <c r="AC10" s="14">
        <v>28</v>
      </c>
      <c r="AD10" s="14">
        <v>10</v>
      </c>
      <c r="AE10" s="14">
        <v>15</v>
      </c>
      <c r="AF10" s="14">
        <v>42</v>
      </c>
      <c r="AG10" s="14">
        <v>13</v>
      </c>
      <c r="AH10" s="14">
        <v>8</v>
      </c>
      <c r="AI10" s="14">
        <v>6</v>
      </c>
      <c r="AJ10" s="14">
        <v>4</v>
      </c>
      <c r="AK10" s="14">
        <v>179</v>
      </c>
      <c r="AL10" s="14">
        <v>0</v>
      </c>
      <c r="AM10" s="14">
        <v>21</v>
      </c>
      <c r="AN10" s="14">
        <v>74</v>
      </c>
      <c r="AO10" s="14">
        <v>173</v>
      </c>
      <c r="AP10" s="14">
        <v>118</v>
      </c>
      <c r="AQ10" s="14">
        <v>9</v>
      </c>
      <c r="AR10" s="9"/>
    </row>
    <row r="11" spans="1:44" x14ac:dyDescent="0.2">
      <c r="A11" s="21"/>
      <c r="B11" s="21"/>
      <c r="C11" s="15" t="s">
        <v>111</v>
      </c>
      <c r="D11" s="15"/>
      <c r="E11" s="16" t="s">
        <v>160</v>
      </c>
      <c r="F11" s="15"/>
      <c r="G11" s="15"/>
      <c r="H11" s="16" t="s">
        <v>509</v>
      </c>
      <c r="I11" s="15"/>
      <c r="J11" s="15"/>
      <c r="K11" s="15"/>
      <c r="L11" s="15"/>
      <c r="M11" s="15"/>
      <c r="N11" s="16" t="s">
        <v>113</v>
      </c>
      <c r="O11" s="15"/>
      <c r="P11" s="15"/>
      <c r="Q11" s="15"/>
      <c r="R11" s="15"/>
      <c r="S11" s="15"/>
      <c r="T11" s="16" t="s">
        <v>347</v>
      </c>
      <c r="U11" s="16" t="s">
        <v>510</v>
      </c>
      <c r="V11" s="15"/>
      <c r="W11" s="16" t="s">
        <v>113</v>
      </c>
      <c r="X11" s="16" t="s">
        <v>129</v>
      </c>
      <c r="Y11" s="16" t="s">
        <v>126</v>
      </c>
      <c r="Z11" s="16" t="s">
        <v>245</v>
      </c>
      <c r="AA11" s="16" t="s">
        <v>130</v>
      </c>
      <c r="AB11" s="15"/>
      <c r="AC11" s="15"/>
      <c r="AD11" s="15"/>
      <c r="AE11" s="15"/>
      <c r="AF11" s="16" t="s">
        <v>113</v>
      </c>
      <c r="AG11" s="15"/>
      <c r="AH11" s="16" t="s">
        <v>129</v>
      </c>
      <c r="AI11" s="15"/>
      <c r="AJ11" s="15"/>
      <c r="AK11" s="16" t="s">
        <v>129</v>
      </c>
      <c r="AL11" s="15"/>
      <c r="AM11" s="15"/>
      <c r="AN11" s="15"/>
      <c r="AO11" s="16" t="s">
        <v>132</v>
      </c>
      <c r="AP11" s="16" t="s">
        <v>132</v>
      </c>
      <c r="AQ11" s="15"/>
      <c r="AR11" s="9"/>
    </row>
    <row r="12" spans="1:44" x14ac:dyDescent="0.2">
      <c r="A12" s="23"/>
      <c r="B12" s="20" t="s">
        <v>511</v>
      </c>
      <c r="C12" s="13">
        <v>0.29306025349929998</v>
      </c>
      <c r="D12" s="13">
        <v>0.29745702476539998</v>
      </c>
      <c r="E12" s="13">
        <v>0.29419244164179997</v>
      </c>
      <c r="F12" s="13">
        <v>0.27091277992000001</v>
      </c>
      <c r="G12" s="13">
        <v>0.31002391996759998</v>
      </c>
      <c r="H12" s="13">
        <v>0.33854468900739998</v>
      </c>
      <c r="I12" s="13">
        <v>0.28785535605689999</v>
      </c>
      <c r="J12" s="13">
        <v>0.27729502524720001</v>
      </c>
      <c r="K12" s="13">
        <v>0.31898768521830001</v>
      </c>
      <c r="L12" s="13">
        <v>0.27900090944689998</v>
      </c>
      <c r="M12" s="13">
        <v>0.31359361762679999</v>
      </c>
      <c r="N12" s="13">
        <v>0.27803693675750002</v>
      </c>
      <c r="O12" s="13">
        <v>5.0882872797550008E-3</v>
      </c>
      <c r="P12" s="13">
        <v>0</v>
      </c>
      <c r="Q12" s="13">
        <v>0.94833896949099994</v>
      </c>
      <c r="R12" s="13">
        <v>0.62846209506069994</v>
      </c>
      <c r="S12" s="13">
        <v>0.94470259007809998</v>
      </c>
      <c r="T12" s="13">
        <v>1.609203003424E-2</v>
      </c>
      <c r="U12" s="13">
        <v>0</v>
      </c>
      <c r="V12" s="13">
        <v>0.13082497438189999</v>
      </c>
      <c r="W12" s="13">
        <v>0.30716617368810001</v>
      </c>
      <c r="X12" s="13">
        <v>0.47448787454640001</v>
      </c>
      <c r="Y12" s="13">
        <v>0.40581928030999997</v>
      </c>
      <c r="Z12" s="13">
        <v>0.1443043729731</v>
      </c>
      <c r="AA12" s="13">
        <v>0.2973479684266</v>
      </c>
      <c r="AB12" s="13">
        <v>0.27298476251550002</v>
      </c>
      <c r="AC12" s="13">
        <v>0.29812086612720001</v>
      </c>
      <c r="AD12" s="13">
        <v>0.20340065360000001</v>
      </c>
      <c r="AE12" s="13">
        <v>0.23886756504279999</v>
      </c>
      <c r="AF12" s="13">
        <v>0.26411348079769997</v>
      </c>
      <c r="AG12" s="13">
        <v>0.27219110007559999</v>
      </c>
      <c r="AH12" s="13">
        <v>0.13366374597280001</v>
      </c>
      <c r="AI12" s="13">
        <v>0.31192081153790002</v>
      </c>
      <c r="AJ12" s="13">
        <v>0</v>
      </c>
      <c r="AK12" s="13">
        <v>0.36072584547539999</v>
      </c>
      <c r="AL12" s="13">
        <v>0.25618909948270002</v>
      </c>
      <c r="AM12" s="13">
        <v>0.21406884162939999</v>
      </c>
      <c r="AN12" s="13">
        <v>0.29533836346820003</v>
      </c>
      <c r="AO12" s="13">
        <v>0.30101005460629998</v>
      </c>
      <c r="AP12" s="13">
        <v>0.34315646951649997</v>
      </c>
      <c r="AQ12" s="13">
        <v>0.17512769471020001</v>
      </c>
      <c r="AR12" s="9"/>
    </row>
    <row r="13" spans="1:44" x14ac:dyDescent="0.2">
      <c r="A13" s="21"/>
      <c r="B13" s="21"/>
      <c r="C13" s="14">
        <v>651</v>
      </c>
      <c r="D13" s="14">
        <v>165</v>
      </c>
      <c r="E13" s="14">
        <v>154</v>
      </c>
      <c r="F13" s="14">
        <v>154</v>
      </c>
      <c r="G13" s="14">
        <v>178</v>
      </c>
      <c r="H13" s="14">
        <v>89</v>
      </c>
      <c r="I13" s="14">
        <v>120</v>
      </c>
      <c r="J13" s="14">
        <v>98</v>
      </c>
      <c r="K13" s="14">
        <v>171</v>
      </c>
      <c r="L13" s="14">
        <v>192</v>
      </c>
      <c r="M13" s="14">
        <v>421</v>
      </c>
      <c r="N13" s="14">
        <v>253</v>
      </c>
      <c r="O13" s="14">
        <v>4</v>
      </c>
      <c r="P13" s="14">
        <v>0</v>
      </c>
      <c r="Q13" s="14">
        <v>269</v>
      </c>
      <c r="R13" s="14">
        <v>177</v>
      </c>
      <c r="S13" s="14">
        <v>223</v>
      </c>
      <c r="T13" s="14">
        <v>4</v>
      </c>
      <c r="U13" s="14">
        <v>0</v>
      </c>
      <c r="V13" s="14">
        <v>96</v>
      </c>
      <c r="W13" s="14">
        <v>204</v>
      </c>
      <c r="X13" s="14">
        <v>189</v>
      </c>
      <c r="Y13" s="14">
        <v>169</v>
      </c>
      <c r="Z13" s="14">
        <v>22</v>
      </c>
      <c r="AA13" s="14">
        <v>9</v>
      </c>
      <c r="AB13" s="14">
        <v>252</v>
      </c>
      <c r="AC13" s="14">
        <v>66</v>
      </c>
      <c r="AD13" s="14">
        <v>12</v>
      </c>
      <c r="AE13" s="14">
        <v>32</v>
      </c>
      <c r="AF13" s="14">
        <v>51</v>
      </c>
      <c r="AG13" s="14">
        <v>15</v>
      </c>
      <c r="AH13" s="14">
        <v>3</v>
      </c>
      <c r="AI13" s="14">
        <v>7</v>
      </c>
      <c r="AJ13" s="14">
        <v>0</v>
      </c>
      <c r="AK13" s="14">
        <v>207</v>
      </c>
      <c r="AL13" s="14">
        <v>2</v>
      </c>
      <c r="AM13" s="14">
        <v>31</v>
      </c>
      <c r="AN13" s="14">
        <v>149</v>
      </c>
      <c r="AO13" s="14">
        <v>287</v>
      </c>
      <c r="AP13" s="14">
        <v>202</v>
      </c>
      <c r="AQ13" s="14">
        <v>16</v>
      </c>
      <c r="AR13" s="9"/>
    </row>
    <row r="14" spans="1:44" x14ac:dyDescent="0.2">
      <c r="A14" s="21"/>
      <c r="B14" s="21"/>
      <c r="C14" s="15" t="s">
        <v>111</v>
      </c>
      <c r="D14" s="15"/>
      <c r="E14" s="15"/>
      <c r="F14" s="15"/>
      <c r="G14" s="15"/>
      <c r="H14" s="15"/>
      <c r="I14" s="15"/>
      <c r="J14" s="15"/>
      <c r="K14" s="15"/>
      <c r="L14" s="15"/>
      <c r="M14" s="15"/>
      <c r="N14" s="15"/>
      <c r="O14" s="15"/>
      <c r="P14" s="15"/>
      <c r="Q14" s="16" t="s">
        <v>512</v>
      </c>
      <c r="R14" s="16" t="s">
        <v>513</v>
      </c>
      <c r="S14" s="16" t="s">
        <v>512</v>
      </c>
      <c r="T14" s="16" t="s">
        <v>198</v>
      </c>
      <c r="U14" s="15"/>
      <c r="V14" s="15"/>
      <c r="W14" s="16" t="s">
        <v>176</v>
      </c>
      <c r="X14" s="16" t="s">
        <v>325</v>
      </c>
      <c r="Y14" s="16" t="s">
        <v>514</v>
      </c>
      <c r="Z14" s="15"/>
      <c r="AA14" s="15"/>
      <c r="AB14" s="15"/>
      <c r="AC14" s="15"/>
      <c r="AD14" s="15"/>
      <c r="AE14" s="15"/>
      <c r="AF14" s="15"/>
      <c r="AG14" s="15"/>
      <c r="AH14" s="15"/>
      <c r="AI14" s="15"/>
      <c r="AJ14" s="15"/>
      <c r="AK14" s="15"/>
      <c r="AL14" s="15"/>
      <c r="AM14" s="15"/>
      <c r="AN14" s="15"/>
      <c r="AO14" s="15"/>
      <c r="AP14" s="15"/>
      <c r="AQ14" s="15"/>
      <c r="AR14" s="9"/>
    </row>
    <row r="15" spans="1:44" x14ac:dyDescent="0.2">
      <c r="A15" s="23"/>
      <c r="B15" s="20" t="s">
        <v>515</v>
      </c>
      <c r="C15" s="13">
        <v>7.4101671590629997E-2</v>
      </c>
      <c r="D15" s="13">
        <v>0.10158531500079999</v>
      </c>
      <c r="E15" s="13">
        <v>5.2679238723090001E-2</v>
      </c>
      <c r="F15" s="13">
        <v>7.3096284124249997E-2</v>
      </c>
      <c r="G15" s="13">
        <v>7.0975277310290005E-2</v>
      </c>
      <c r="H15" s="13">
        <v>9.766265650474E-2</v>
      </c>
      <c r="I15" s="13">
        <v>8.0819267184010002E-2</v>
      </c>
      <c r="J15" s="13">
        <v>6.5601129645879996E-2</v>
      </c>
      <c r="K15" s="13">
        <v>0.1099948026035</v>
      </c>
      <c r="L15" s="13">
        <v>3.396608653298E-2</v>
      </c>
      <c r="M15" s="13">
        <v>7.1439153726080007E-2</v>
      </c>
      <c r="N15" s="13">
        <v>7.4122339550659999E-2</v>
      </c>
      <c r="O15" s="13">
        <v>0</v>
      </c>
      <c r="P15" s="13">
        <v>0</v>
      </c>
      <c r="Q15" s="13">
        <v>4.5507523650030003E-2</v>
      </c>
      <c r="R15" s="13">
        <v>0.12648255961220001</v>
      </c>
      <c r="S15" s="13">
        <v>5.52974099219E-2</v>
      </c>
      <c r="T15" s="13">
        <v>0</v>
      </c>
      <c r="U15" s="13">
        <v>0</v>
      </c>
      <c r="V15" s="13">
        <v>1.8292543238480001E-2</v>
      </c>
      <c r="W15" s="13">
        <v>5.8027776861730003E-2</v>
      </c>
      <c r="X15" s="13">
        <v>0.21006228726160001</v>
      </c>
      <c r="Y15" s="13">
        <v>4.6923403477410003E-2</v>
      </c>
      <c r="Z15" s="13">
        <v>2.304128923778E-2</v>
      </c>
      <c r="AA15" s="13">
        <v>0.30862723711459999</v>
      </c>
      <c r="AB15" s="13">
        <v>4.1688555867660002E-2</v>
      </c>
      <c r="AC15" s="13">
        <v>7.1875888423049997E-2</v>
      </c>
      <c r="AD15" s="13">
        <v>7.5143795221139995E-2</v>
      </c>
      <c r="AE15" s="13">
        <v>2.49921013235E-2</v>
      </c>
      <c r="AF15" s="13">
        <v>9.7037367033339997E-2</v>
      </c>
      <c r="AG15" s="13">
        <v>9.043182818006E-2</v>
      </c>
      <c r="AH15" s="13">
        <v>0.22824305852849999</v>
      </c>
      <c r="AI15" s="13">
        <v>0.1123680578186</v>
      </c>
      <c r="AJ15" s="13">
        <v>4.7858402838189998E-2</v>
      </c>
      <c r="AK15" s="13">
        <v>0.1086814561665</v>
      </c>
      <c r="AL15" s="13">
        <v>0</v>
      </c>
      <c r="AM15" s="13">
        <v>0.13095814748670001</v>
      </c>
      <c r="AN15" s="13">
        <v>8.5632641117669994E-2</v>
      </c>
      <c r="AO15" s="13">
        <v>6.8737033391659999E-2</v>
      </c>
      <c r="AP15" s="13">
        <v>3.3514256485719998E-2</v>
      </c>
      <c r="AQ15" s="13">
        <v>0.1777515311483</v>
      </c>
      <c r="AR15" s="9"/>
    </row>
    <row r="16" spans="1:44" x14ac:dyDescent="0.2">
      <c r="A16" s="21"/>
      <c r="B16" s="21"/>
      <c r="C16" s="14">
        <v>156</v>
      </c>
      <c r="D16" s="14">
        <v>59</v>
      </c>
      <c r="E16" s="14">
        <v>23</v>
      </c>
      <c r="F16" s="14">
        <v>40</v>
      </c>
      <c r="G16" s="14">
        <v>34</v>
      </c>
      <c r="H16" s="14">
        <v>22</v>
      </c>
      <c r="I16" s="14">
        <v>27</v>
      </c>
      <c r="J16" s="14">
        <v>19</v>
      </c>
      <c r="K16" s="14">
        <v>57</v>
      </c>
      <c r="L16" s="14">
        <v>33</v>
      </c>
      <c r="M16" s="14">
        <v>95</v>
      </c>
      <c r="N16" s="14">
        <v>63</v>
      </c>
      <c r="O16" s="14">
        <v>0</v>
      </c>
      <c r="P16" s="14">
        <v>0</v>
      </c>
      <c r="Q16" s="14">
        <v>19</v>
      </c>
      <c r="R16" s="14">
        <v>46</v>
      </c>
      <c r="S16" s="14">
        <v>19</v>
      </c>
      <c r="T16" s="14">
        <v>0</v>
      </c>
      <c r="U16" s="14">
        <v>0</v>
      </c>
      <c r="V16" s="14">
        <v>16</v>
      </c>
      <c r="W16" s="14">
        <v>36</v>
      </c>
      <c r="X16" s="14">
        <v>74</v>
      </c>
      <c r="Y16" s="14">
        <v>21</v>
      </c>
      <c r="Z16" s="14">
        <v>5</v>
      </c>
      <c r="AA16" s="14">
        <v>9</v>
      </c>
      <c r="AB16" s="14">
        <v>37</v>
      </c>
      <c r="AC16" s="14">
        <v>19</v>
      </c>
      <c r="AD16" s="14">
        <v>2</v>
      </c>
      <c r="AE16" s="14">
        <v>2</v>
      </c>
      <c r="AF16" s="14">
        <v>19</v>
      </c>
      <c r="AG16" s="14">
        <v>4</v>
      </c>
      <c r="AH16" s="14">
        <v>8</v>
      </c>
      <c r="AI16" s="14">
        <v>2</v>
      </c>
      <c r="AJ16" s="14">
        <v>1</v>
      </c>
      <c r="AK16" s="14">
        <v>59</v>
      </c>
      <c r="AL16" s="14">
        <v>0</v>
      </c>
      <c r="AM16" s="14">
        <v>21</v>
      </c>
      <c r="AN16" s="14">
        <v>41</v>
      </c>
      <c r="AO16" s="14">
        <v>69</v>
      </c>
      <c r="AP16" s="14">
        <v>16</v>
      </c>
      <c r="AQ16" s="14">
        <v>14</v>
      </c>
      <c r="AR16" s="9"/>
    </row>
    <row r="17" spans="1:44" x14ac:dyDescent="0.2">
      <c r="A17" s="21"/>
      <c r="B17" s="21"/>
      <c r="C17" s="15" t="s">
        <v>111</v>
      </c>
      <c r="D17" s="15"/>
      <c r="E17" s="15"/>
      <c r="F17" s="15"/>
      <c r="G17" s="15"/>
      <c r="H17" s="16" t="s">
        <v>144</v>
      </c>
      <c r="I17" s="16" t="s">
        <v>144</v>
      </c>
      <c r="J17" s="15"/>
      <c r="K17" s="16" t="s">
        <v>143</v>
      </c>
      <c r="L17" s="15"/>
      <c r="M17" s="15"/>
      <c r="N17" s="15"/>
      <c r="O17" s="15"/>
      <c r="P17" s="15"/>
      <c r="Q17" s="16" t="s">
        <v>516</v>
      </c>
      <c r="R17" s="16" t="s">
        <v>517</v>
      </c>
      <c r="S17" s="16" t="s">
        <v>516</v>
      </c>
      <c r="T17" s="15"/>
      <c r="U17" s="15"/>
      <c r="V17" s="15"/>
      <c r="W17" s="16" t="s">
        <v>112</v>
      </c>
      <c r="X17" s="16" t="s">
        <v>203</v>
      </c>
      <c r="Y17" s="15"/>
      <c r="Z17" s="15"/>
      <c r="AA17" s="16" t="s">
        <v>203</v>
      </c>
      <c r="AB17" s="15"/>
      <c r="AC17" s="15"/>
      <c r="AD17" s="15"/>
      <c r="AE17" s="15"/>
      <c r="AF17" s="15"/>
      <c r="AG17" s="15"/>
      <c r="AH17" s="16" t="s">
        <v>112</v>
      </c>
      <c r="AI17" s="15"/>
      <c r="AJ17" s="15"/>
      <c r="AK17" s="16" t="s">
        <v>112</v>
      </c>
      <c r="AL17" s="15"/>
      <c r="AM17" s="16" t="s">
        <v>144</v>
      </c>
      <c r="AN17" s="15"/>
      <c r="AO17" s="15"/>
      <c r="AP17" s="15"/>
      <c r="AQ17" s="16" t="s">
        <v>170</v>
      </c>
      <c r="AR17" s="9"/>
    </row>
    <row r="18" spans="1:44" x14ac:dyDescent="0.2">
      <c r="A18" s="23"/>
      <c r="B18" s="20" t="s">
        <v>518</v>
      </c>
      <c r="C18" s="13">
        <v>6.8625242023109989E-2</v>
      </c>
      <c r="D18" s="13">
        <v>5.0413041026860013E-2</v>
      </c>
      <c r="E18" s="13">
        <v>5.470105704244E-2</v>
      </c>
      <c r="F18" s="13">
        <v>8.9349305708790003E-2</v>
      </c>
      <c r="G18" s="13">
        <v>7.8233316859309995E-2</v>
      </c>
      <c r="H18" s="13">
        <v>8.674163016059E-2</v>
      </c>
      <c r="I18" s="13">
        <v>0.1125736200658</v>
      </c>
      <c r="J18" s="13">
        <v>5.3301027457780002E-2</v>
      </c>
      <c r="K18" s="13">
        <v>6.3764937993239998E-2</v>
      </c>
      <c r="L18" s="13">
        <v>4.2187890875159999E-2</v>
      </c>
      <c r="M18" s="13">
        <v>8.5949849989740007E-2</v>
      </c>
      <c r="N18" s="13">
        <v>4.2811558894240001E-2</v>
      </c>
      <c r="O18" s="13">
        <v>0</v>
      </c>
      <c r="P18" s="13">
        <v>1.2570134516019999E-2</v>
      </c>
      <c r="Q18" s="13">
        <v>6.1535068589510002E-3</v>
      </c>
      <c r="R18" s="13">
        <v>0.18821831235559999</v>
      </c>
      <c r="S18" s="13">
        <v>0</v>
      </c>
      <c r="T18" s="13">
        <v>0</v>
      </c>
      <c r="U18" s="13">
        <v>0</v>
      </c>
      <c r="V18" s="13">
        <v>0.1012189793301</v>
      </c>
      <c r="W18" s="13">
        <v>6.4933245467400008E-2</v>
      </c>
      <c r="X18" s="13">
        <v>5.9316456046789999E-2</v>
      </c>
      <c r="Y18" s="13">
        <v>4.9644420750809999E-2</v>
      </c>
      <c r="Z18" s="13">
        <v>3.8727776725990003E-2</v>
      </c>
      <c r="AA18" s="13">
        <v>0</v>
      </c>
      <c r="AB18" s="13">
        <v>6.2979588892719998E-2</v>
      </c>
      <c r="AC18" s="13">
        <v>9.6350124072569987E-2</v>
      </c>
      <c r="AD18" s="13">
        <v>2.3235280727140002E-2</v>
      </c>
      <c r="AE18" s="13">
        <v>0.13445468810940001</v>
      </c>
      <c r="AF18" s="13">
        <v>3.1748692497849999E-2</v>
      </c>
      <c r="AG18" s="13">
        <v>0.1195839159015</v>
      </c>
      <c r="AH18" s="13">
        <v>0</v>
      </c>
      <c r="AI18" s="13">
        <v>0.18402362939040001</v>
      </c>
      <c r="AJ18" s="13">
        <v>0</v>
      </c>
      <c r="AK18" s="13">
        <v>6.6083710738560009E-2</v>
      </c>
      <c r="AL18" s="13">
        <v>0</v>
      </c>
      <c r="AM18" s="13">
        <v>7.7511136421989993E-2</v>
      </c>
      <c r="AN18" s="13">
        <v>7.2976553803249994E-2</v>
      </c>
      <c r="AO18" s="13">
        <v>5.838210713664E-2</v>
      </c>
      <c r="AP18" s="13">
        <v>5.3556592604839998E-2</v>
      </c>
      <c r="AQ18" s="13">
        <v>0.1860415347312</v>
      </c>
      <c r="AR18" s="9"/>
    </row>
    <row r="19" spans="1:44" x14ac:dyDescent="0.2">
      <c r="A19" s="21"/>
      <c r="B19" s="21"/>
      <c r="C19" s="14">
        <v>166</v>
      </c>
      <c r="D19" s="14">
        <v>27</v>
      </c>
      <c r="E19" s="14">
        <v>36</v>
      </c>
      <c r="F19" s="14">
        <v>51</v>
      </c>
      <c r="G19" s="14">
        <v>52</v>
      </c>
      <c r="H19" s="14">
        <v>26</v>
      </c>
      <c r="I19" s="14">
        <v>46</v>
      </c>
      <c r="J19" s="14">
        <v>19</v>
      </c>
      <c r="K19" s="14">
        <v>45</v>
      </c>
      <c r="L19" s="14">
        <v>32</v>
      </c>
      <c r="M19" s="14">
        <v>122</v>
      </c>
      <c r="N19" s="14">
        <v>39</v>
      </c>
      <c r="O19" s="14">
        <v>0</v>
      </c>
      <c r="P19" s="14">
        <v>4</v>
      </c>
      <c r="Q19" s="14">
        <v>4</v>
      </c>
      <c r="R19" s="14">
        <v>74</v>
      </c>
      <c r="S19" s="14">
        <v>0</v>
      </c>
      <c r="T19" s="14">
        <v>0</v>
      </c>
      <c r="U19" s="14">
        <v>0</v>
      </c>
      <c r="V19" s="14">
        <v>64</v>
      </c>
      <c r="W19" s="14">
        <v>51</v>
      </c>
      <c r="X19" s="14">
        <v>21</v>
      </c>
      <c r="Y19" s="14">
        <v>26</v>
      </c>
      <c r="Z19" s="14">
        <v>7</v>
      </c>
      <c r="AA19" s="14">
        <v>0</v>
      </c>
      <c r="AB19" s="14">
        <v>59</v>
      </c>
      <c r="AC19" s="14">
        <v>25</v>
      </c>
      <c r="AD19" s="14">
        <v>2</v>
      </c>
      <c r="AE19" s="14">
        <v>15</v>
      </c>
      <c r="AF19" s="14">
        <v>7</v>
      </c>
      <c r="AG19" s="14">
        <v>10</v>
      </c>
      <c r="AH19" s="14">
        <v>0</v>
      </c>
      <c r="AI19" s="14">
        <v>9</v>
      </c>
      <c r="AJ19" s="14">
        <v>0</v>
      </c>
      <c r="AK19" s="14">
        <v>38</v>
      </c>
      <c r="AL19" s="14">
        <v>0</v>
      </c>
      <c r="AM19" s="14">
        <v>11</v>
      </c>
      <c r="AN19" s="14">
        <v>51</v>
      </c>
      <c r="AO19" s="14">
        <v>60</v>
      </c>
      <c r="AP19" s="14">
        <v>30</v>
      </c>
      <c r="AQ19" s="14">
        <v>17</v>
      </c>
      <c r="AR19" s="9"/>
    </row>
    <row r="20" spans="1:44" x14ac:dyDescent="0.2">
      <c r="A20" s="21"/>
      <c r="B20" s="21"/>
      <c r="C20" s="15" t="s">
        <v>111</v>
      </c>
      <c r="D20" s="15"/>
      <c r="E20" s="15"/>
      <c r="F20" s="15"/>
      <c r="G20" s="15"/>
      <c r="H20" s="15"/>
      <c r="I20" s="16" t="s">
        <v>143</v>
      </c>
      <c r="J20" s="15"/>
      <c r="K20" s="15"/>
      <c r="L20" s="15"/>
      <c r="M20" s="16" t="s">
        <v>114</v>
      </c>
      <c r="N20" s="15"/>
      <c r="O20" s="15"/>
      <c r="P20" s="16" t="s">
        <v>112</v>
      </c>
      <c r="Q20" s="16" t="s">
        <v>112</v>
      </c>
      <c r="R20" s="16" t="s">
        <v>519</v>
      </c>
      <c r="S20" s="15"/>
      <c r="T20" s="15"/>
      <c r="U20" s="15"/>
      <c r="V20" s="15"/>
      <c r="W20" s="15"/>
      <c r="X20" s="15"/>
      <c r="Y20" s="15"/>
      <c r="Z20" s="15"/>
      <c r="AA20" s="15"/>
      <c r="AB20" s="15"/>
      <c r="AC20" s="15"/>
      <c r="AD20" s="15"/>
      <c r="AE20" s="15"/>
      <c r="AF20" s="15"/>
      <c r="AG20" s="15"/>
      <c r="AH20" s="15"/>
      <c r="AI20" s="16" t="s">
        <v>144</v>
      </c>
      <c r="AJ20" s="15"/>
      <c r="AK20" s="15"/>
      <c r="AL20" s="15"/>
      <c r="AM20" s="15"/>
      <c r="AN20" s="15"/>
      <c r="AO20" s="15"/>
      <c r="AP20" s="15"/>
      <c r="AQ20" s="16" t="s">
        <v>226</v>
      </c>
      <c r="AR20" s="9"/>
    </row>
    <row r="21" spans="1:44" x14ac:dyDescent="0.2">
      <c r="A21" s="23"/>
      <c r="B21" s="20" t="s">
        <v>92</v>
      </c>
      <c r="C21" s="13">
        <v>8.3861533707949992E-3</v>
      </c>
      <c r="D21" s="13">
        <v>3.8469402071160002E-3</v>
      </c>
      <c r="E21" s="13">
        <v>5.4457267171879997E-3</v>
      </c>
      <c r="F21" s="13">
        <v>2.0023893994909999E-2</v>
      </c>
      <c r="G21" s="13">
        <v>3.8060964827410001E-3</v>
      </c>
      <c r="H21" s="13">
        <v>0</v>
      </c>
      <c r="I21" s="13">
        <v>2.3421634163889999E-2</v>
      </c>
      <c r="J21" s="13">
        <v>4.948626963607E-3</v>
      </c>
      <c r="K21" s="13">
        <v>4.7042140959480004E-3</v>
      </c>
      <c r="L21" s="13">
        <v>1.3905701014970001E-3</v>
      </c>
      <c r="M21" s="13">
        <v>2.789204905301E-3</v>
      </c>
      <c r="N21" s="13">
        <v>1.350319463706E-2</v>
      </c>
      <c r="O21" s="13">
        <v>0</v>
      </c>
      <c r="P21" s="13">
        <v>0</v>
      </c>
      <c r="Q21" s="13">
        <v>0</v>
      </c>
      <c r="R21" s="13">
        <v>3.498109321989E-2</v>
      </c>
      <c r="S21" s="13">
        <v>0</v>
      </c>
      <c r="T21" s="13">
        <v>0</v>
      </c>
      <c r="U21" s="13">
        <v>0</v>
      </c>
      <c r="V21" s="13">
        <v>1.8204381240630001E-3</v>
      </c>
      <c r="W21" s="13">
        <v>1.255456641945E-2</v>
      </c>
      <c r="X21" s="13">
        <v>1.14357014517E-2</v>
      </c>
      <c r="Y21" s="13">
        <v>2.0770166473839998E-3</v>
      </c>
      <c r="Z21" s="13">
        <v>0</v>
      </c>
      <c r="AA21" s="13">
        <v>0.1205776486232</v>
      </c>
      <c r="AB21" s="13">
        <v>1.1373659574420001E-2</v>
      </c>
      <c r="AC21" s="13">
        <v>0</v>
      </c>
      <c r="AD21" s="13">
        <v>0</v>
      </c>
      <c r="AE21" s="13">
        <v>0</v>
      </c>
      <c r="AF21" s="13">
        <v>2.2242938741769999E-3</v>
      </c>
      <c r="AG21" s="13">
        <v>0</v>
      </c>
      <c r="AH21" s="13">
        <v>0</v>
      </c>
      <c r="AI21" s="13">
        <v>3.6606429290750003E-2</v>
      </c>
      <c r="AJ21" s="13">
        <v>0</v>
      </c>
      <c r="AK21" s="13">
        <v>7.6554405087520009E-3</v>
      </c>
      <c r="AL21" s="13">
        <v>6.9679991556569995E-2</v>
      </c>
      <c r="AM21" s="13">
        <v>0</v>
      </c>
      <c r="AN21" s="13">
        <v>5.7648357893600004E-3</v>
      </c>
      <c r="AO21" s="13">
        <v>1.1842563241579999E-2</v>
      </c>
      <c r="AP21" s="13">
        <v>6.4780258578750003E-3</v>
      </c>
      <c r="AQ21" s="13">
        <v>0</v>
      </c>
      <c r="AR21" s="9"/>
    </row>
    <row r="22" spans="1:44" x14ac:dyDescent="0.2">
      <c r="A22" s="21"/>
      <c r="B22" s="21"/>
      <c r="C22" s="14">
        <v>19</v>
      </c>
      <c r="D22" s="14">
        <v>4</v>
      </c>
      <c r="E22" s="14">
        <v>3</v>
      </c>
      <c r="F22" s="14">
        <v>9</v>
      </c>
      <c r="G22" s="14">
        <v>3</v>
      </c>
      <c r="H22" s="14">
        <v>0</v>
      </c>
      <c r="I22" s="14">
        <v>9</v>
      </c>
      <c r="J22" s="14">
        <v>4</v>
      </c>
      <c r="K22" s="14">
        <v>3</v>
      </c>
      <c r="L22" s="14">
        <v>1</v>
      </c>
      <c r="M22" s="14">
        <v>4</v>
      </c>
      <c r="N22" s="14">
        <v>15</v>
      </c>
      <c r="O22" s="14">
        <v>0</v>
      </c>
      <c r="P22" s="14">
        <v>0</v>
      </c>
      <c r="Q22" s="14">
        <v>0</v>
      </c>
      <c r="R22" s="14">
        <v>13</v>
      </c>
      <c r="S22" s="14">
        <v>0</v>
      </c>
      <c r="T22" s="14">
        <v>0</v>
      </c>
      <c r="U22" s="14">
        <v>0</v>
      </c>
      <c r="V22" s="14">
        <v>1</v>
      </c>
      <c r="W22" s="14">
        <v>7</v>
      </c>
      <c r="X22" s="14">
        <v>7</v>
      </c>
      <c r="Y22" s="14">
        <v>1</v>
      </c>
      <c r="Z22" s="14">
        <v>0</v>
      </c>
      <c r="AA22" s="14">
        <v>4</v>
      </c>
      <c r="AB22" s="14">
        <v>12</v>
      </c>
      <c r="AC22" s="14">
        <v>0</v>
      </c>
      <c r="AD22" s="14">
        <v>0</v>
      </c>
      <c r="AE22" s="14">
        <v>0</v>
      </c>
      <c r="AF22" s="14">
        <v>1</v>
      </c>
      <c r="AG22" s="14">
        <v>0</v>
      </c>
      <c r="AH22" s="14">
        <v>0</v>
      </c>
      <c r="AI22" s="14">
        <v>1</v>
      </c>
      <c r="AJ22" s="14">
        <v>0</v>
      </c>
      <c r="AK22" s="14">
        <v>4</v>
      </c>
      <c r="AL22" s="14">
        <v>1</v>
      </c>
      <c r="AM22" s="14">
        <v>0</v>
      </c>
      <c r="AN22" s="14">
        <v>2</v>
      </c>
      <c r="AO22" s="14">
        <v>13</v>
      </c>
      <c r="AP22" s="14">
        <v>3</v>
      </c>
      <c r="AQ22" s="14">
        <v>0</v>
      </c>
      <c r="AR22" s="9"/>
    </row>
    <row r="23" spans="1:44" x14ac:dyDescent="0.2">
      <c r="A23" s="21"/>
      <c r="B23" s="21"/>
      <c r="C23" s="15" t="s">
        <v>111</v>
      </c>
      <c r="D23" s="15"/>
      <c r="E23" s="15"/>
      <c r="F23" s="16" t="s">
        <v>402</v>
      </c>
      <c r="G23" s="15"/>
      <c r="H23" s="15"/>
      <c r="I23" s="16" t="s">
        <v>520</v>
      </c>
      <c r="J23" s="15"/>
      <c r="K23" s="15"/>
      <c r="L23" s="15"/>
      <c r="M23" s="15"/>
      <c r="N23" s="16" t="s">
        <v>112</v>
      </c>
      <c r="O23" s="15"/>
      <c r="P23" s="15"/>
      <c r="Q23" s="15"/>
      <c r="R23" s="16" t="s">
        <v>521</v>
      </c>
      <c r="S23" s="15"/>
      <c r="T23" s="15"/>
      <c r="U23" s="15"/>
      <c r="V23" s="15"/>
      <c r="W23" s="15"/>
      <c r="X23" s="15"/>
      <c r="Y23" s="15"/>
      <c r="Z23" s="15"/>
      <c r="AA23" s="16" t="s">
        <v>347</v>
      </c>
      <c r="AB23" s="15"/>
      <c r="AC23" s="15"/>
      <c r="AD23" s="15"/>
      <c r="AE23" s="15"/>
      <c r="AF23" s="15"/>
      <c r="AG23" s="15"/>
      <c r="AH23" s="15"/>
      <c r="AI23" s="16" t="s">
        <v>138</v>
      </c>
      <c r="AJ23" s="15"/>
      <c r="AK23" s="15"/>
      <c r="AL23" s="16" t="s">
        <v>494</v>
      </c>
      <c r="AM23" s="15"/>
      <c r="AN23" s="15"/>
      <c r="AO23" s="15"/>
      <c r="AP23" s="15"/>
      <c r="AQ23" s="15"/>
      <c r="AR23" s="9"/>
    </row>
    <row r="24" spans="1:44" x14ac:dyDescent="0.2">
      <c r="A24" s="23"/>
      <c r="B24" s="20" t="s">
        <v>50</v>
      </c>
      <c r="C24" s="13">
        <v>1</v>
      </c>
      <c r="D24" s="13">
        <v>1</v>
      </c>
      <c r="E24" s="13">
        <v>1</v>
      </c>
      <c r="F24" s="13">
        <v>1</v>
      </c>
      <c r="G24" s="13">
        <v>1</v>
      </c>
      <c r="H24" s="13">
        <v>1</v>
      </c>
      <c r="I24" s="13">
        <v>1</v>
      </c>
      <c r="J24" s="13">
        <v>1</v>
      </c>
      <c r="K24" s="13">
        <v>1</v>
      </c>
      <c r="L24" s="13">
        <v>1</v>
      </c>
      <c r="M24" s="13">
        <v>1</v>
      </c>
      <c r="N24" s="13">
        <v>1</v>
      </c>
      <c r="O24" s="13">
        <v>1</v>
      </c>
      <c r="P24" s="13">
        <v>1</v>
      </c>
      <c r="Q24" s="13">
        <v>1</v>
      </c>
      <c r="R24" s="13">
        <v>1</v>
      </c>
      <c r="S24" s="13">
        <v>1</v>
      </c>
      <c r="T24" s="13">
        <v>1</v>
      </c>
      <c r="U24" s="13">
        <v>1</v>
      </c>
      <c r="V24" s="13">
        <v>1</v>
      </c>
      <c r="W24" s="13">
        <v>1</v>
      </c>
      <c r="X24" s="13">
        <v>1</v>
      </c>
      <c r="Y24" s="13">
        <v>1</v>
      </c>
      <c r="Z24" s="13">
        <v>1</v>
      </c>
      <c r="AA24" s="13">
        <v>1</v>
      </c>
      <c r="AB24" s="13">
        <v>1</v>
      </c>
      <c r="AC24" s="13">
        <v>1</v>
      </c>
      <c r="AD24" s="13">
        <v>1</v>
      </c>
      <c r="AE24" s="13">
        <v>1</v>
      </c>
      <c r="AF24" s="13">
        <v>1</v>
      </c>
      <c r="AG24" s="13">
        <v>1</v>
      </c>
      <c r="AH24" s="13">
        <v>1</v>
      </c>
      <c r="AI24" s="13">
        <v>1</v>
      </c>
      <c r="AJ24" s="13">
        <v>1</v>
      </c>
      <c r="AK24" s="13">
        <v>1</v>
      </c>
      <c r="AL24" s="13">
        <v>1</v>
      </c>
      <c r="AM24" s="13">
        <v>1</v>
      </c>
      <c r="AN24" s="13">
        <v>1</v>
      </c>
      <c r="AO24" s="13">
        <v>1</v>
      </c>
      <c r="AP24" s="13">
        <v>1</v>
      </c>
      <c r="AQ24" s="13">
        <v>1</v>
      </c>
      <c r="AR24" s="9"/>
    </row>
    <row r="25" spans="1:44" x14ac:dyDescent="0.2">
      <c r="A25" s="21"/>
      <c r="B25" s="21"/>
      <c r="C25" s="14">
        <v>2199</v>
      </c>
      <c r="D25" s="14">
        <v>536</v>
      </c>
      <c r="E25" s="14">
        <v>542</v>
      </c>
      <c r="F25" s="14">
        <v>561</v>
      </c>
      <c r="G25" s="14">
        <v>560</v>
      </c>
      <c r="H25" s="14">
        <v>276</v>
      </c>
      <c r="I25" s="14">
        <v>370</v>
      </c>
      <c r="J25" s="14">
        <v>343</v>
      </c>
      <c r="K25" s="14">
        <v>563</v>
      </c>
      <c r="L25" s="14">
        <v>681</v>
      </c>
      <c r="M25" s="14">
        <v>1358</v>
      </c>
      <c r="N25" s="14">
        <v>898</v>
      </c>
      <c r="O25" s="14">
        <v>619</v>
      </c>
      <c r="P25" s="14">
        <v>224</v>
      </c>
      <c r="Q25" s="14">
        <v>292</v>
      </c>
      <c r="R25" s="14">
        <v>319</v>
      </c>
      <c r="S25" s="14">
        <v>242</v>
      </c>
      <c r="T25" s="14">
        <v>104</v>
      </c>
      <c r="U25" s="14">
        <v>282</v>
      </c>
      <c r="V25" s="14">
        <v>586</v>
      </c>
      <c r="W25" s="14">
        <v>688</v>
      </c>
      <c r="X25" s="14">
        <v>386</v>
      </c>
      <c r="Y25" s="14">
        <v>428</v>
      </c>
      <c r="Z25" s="14">
        <v>175</v>
      </c>
      <c r="AA25" s="14">
        <v>28</v>
      </c>
      <c r="AB25" s="14">
        <v>907</v>
      </c>
      <c r="AC25" s="14">
        <v>240</v>
      </c>
      <c r="AD25" s="14">
        <v>50</v>
      </c>
      <c r="AE25" s="14">
        <v>101</v>
      </c>
      <c r="AF25" s="14">
        <v>196</v>
      </c>
      <c r="AG25" s="14">
        <v>56</v>
      </c>
      <c r="AH25" s="14">
        <v>20</v>
      </c>
      <c r="AI25" s="14">
        <v>28</v>
      </c>
      <c r="AJ25" s="14">
        <v>6</v>
      </c>
      <c r="AK25" s="14">
        <v>576</v>
      </c>
      <c r="AL25" s="14">
        <v>7</v>
      </c>
      <c r="AM25" s="14">
        <v>151</v>
      </c>
      <c r="AN25" s="14">
        <v>535</v>
      </c>
      <c r="AO25" s="14">
        <v>931</v>
      </c>
      <c r="AP25" s="14">
        <v>565</v>
      </c>
      <c r="AQ25" s="14">
        <v>95</v>
      </c>
      <c r="AR25" s="9"/>
    </row>
    <row r="26" spans="1:44" x14ac:dyDescent="0.2">
      <c r="A26" s="21"/>
      <c r="B26" s="21"/>
      <c r="C26" s="15" t="s">
        <v>111</v>
      </c>
      <c r="D26" s="15" t="s">
        <v>111</v>
      </c>
      <c r="E26" s="15" t="s">
        <v>111</v>
      </c>
      <c r="F26" s="15" t="s">
        <v>111</v>
      </c>
      <c r="G26" s="15" t="s">
        <v>111</v>
      </c>
      <c r="H26" s="15" t="s">
        <v>111</v>
      </c>
      <c r="I26" s="15" t="s">
        <v>111</v>
      </c>
      <c r="J26" s="15" t="s">
        <v>111</v>
      </c>
      <c r="K26" s="15" t="s">
        <v>111</v>
      </c>
      <c r="L26" s="15" t="s">
        <v>111</v>
      </c>
      <c r="M26" s="15" t="s">
        <v>111</v>
      </c>
      <c r="N26" s="15" t="s">
        <v>111</v>
      </c>
      <c r="O26" s="15" t="s">
        <v>111</v>
      </c>
      <c r="P26" s="15" t="s">
        <v>111</v>
      </c>
      <c r="Q26" s="15" t="s">
        <v>111</v>
      </c>
      <c r="R26" s="15" t="s">
        <v>111</v>
      </c>
      <c r="S26" s="15" t="s">
        <v>111</v>
      </c>
      <c r="T26" s="15" t="s">
        <v>111</v>
      </c>
      <c r="U26" s="15" t="s">
        <v>111</v>
      </c>
      <c r="V26" s="15" t="s">
        <v>111</v>
      </c>
      <c r="W26" s="15" t="s">
        <v>111</v>
      </c>
      <c r="X26" s="15" t="s">
        <v>111</v>
      </c>
      <c r="Y26" s="15" t="s">
        <v>111</v>
      </c>
      <c r="Z26" s="15" t="s">
        <v>111</v>
      </c>
      <c r="AA26" s="15" t="s">
        <v>111</v>
      </c>
      <c r="AB26" s="15" t="s">
        <v>111</v>
      </c>
      <c r="AC26" s="15" t="s">
        <v>111</v>
      </c>
      <c r="AD26" s="15" t="s">
        <v>111</v>
      </c>
      <c r="AE26" s="15" t="s">
        <v>111</v>
      </c>
      <c r="AF26" s="15" t="s">
        <v>111</v>
      </c>
      <c r="AG26" s="15" t="s">
        <v>111</v>
      </c>
      <c r="AH26" s="15" t="s">
        <v>111</v>
      </c>
      <c r="AI26" s="15" t="s">
        <v>111</v>
      </c>
      <c r="AJ26" s="15" t="s">
        <v>111</v>
      </c>
      <c r="AK26" s="15" t="s">
        <v>111</v>
      </c>
      <c r="AL26" s="15" t="s">
        <v>111</v>
      </c>
      <c r="AM26" s="15" t="s">
        <v>111</v>
      </c>
      <c r="AN26" s="15" t="s">
        <v>111</v>
      </c>
      <c r="AO26" s="15" t="s">
        <v>111</v>
      </c>
      <c r="AP26" s="15" t="s">
        <v>111</v>
      </c>
      <c r="AQ26" s="15" t="s">
        <v>111</v>
      </c>
      <c r="AR26" s="9"/>
    </row>
    <row r="27" spans="1:44" x14ac:dyDescent="0.2">
      <c r="A27" s="17" t="s">
        <v>522</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row>
    <row r="28" spans="1:44" x14ac:dyDescent="0.2">
      <c r="A28" s="19" t="s">
        <v>134</v>
      </c>
    </row>
  </sheetData>
  <mergeCells count="18">
    <mergeCell ref="AO2:AQ2"/>
    <mergeCell ref="A2:C2"/>
    <mergeCell ref="A3:B5"/>
    <mergeCell ref="B6:B8"/>
    <mergeCell ref="B9:B11"/>
    <mergeCell ref="A6:A26"/>
    <mergeCell ref="AL3:AQ3"/>
    <mergeCell ref="D3:G3"/>
    <mergeCell ref="H3:L3"/>
    <mergeCell ref="M3:N3"/>
    <mergeCell ref="O3:U3"/>
    <mergeCell ref="V3:AA3"/>
    <mergeCell ref="AB3:AK3"/>
    <mergeCell ref="B12:B14"/>
    <mergeCell ref="B15:B17"/>
    <mergeCell ref="B18:B20"/>
    <mergeCell ref="B21:B23"/>
    <mergeCell ref="B24:B26"/>
  </mergeCells>
  <hyperlinks>
    <hyperlink ref="A1" location="'TOC'!A1:A1" display="Back to TOC" xr:uid="{00000000-0004-0000-27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R31"/>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bestFit="1" customWidth="1"/>
    <col min="2" max="2" width="25"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523</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524</v>
      </c>
      <c r="B6" s="20" t="s">
        <v>80</v>
      </c>
      <c r="C6" s="13">
        <v>0.30748110533130002</v>
      </c>
      <c r="D6" s="13">
        <v>0.35362500384529999</v>
      </c>
      <c r="E6" s="13">
        <v>0.30040255528449999</v>
      </c>
      <c r="F6" s="13">
        <v>0.31356641949239999</v>
      </c>
      <c r="G6" s="13">
        <v>0.26888593225450003</v>
      </c>
      <c r="H6" s="13">
        <v>0.15296429222790001</v>
      </c>
      <c r="I6" s="13">
        <v>0.22123626482879999</v>
      </c>
      <c r="J6" s="13">
        <v>0.34625893080949999</v>
      </c>
      <c r="K6" s="13">
        <v>0.3115959692495</v>
      </c>
      <c r="L6" s="13">
        <v>0.42724871413889998</v>
      </c>
      <c r="M6" s="13">
        <v>0.32381933856759998</v>
      </c>
      <c r="N6" s="13">
        <v>0.30524035331720001</v>
      </c>
      <c r="O6" s="13">
        <v>1</v>
      </c>
      <c r="P6" s="13">
        <v>0</v>
      </c>
      <c r="Q6" s="13">
        <v>0</v>
      </c>
      <c r="R6" s="13">
        <v>0</v>
      </c>
      <c r="S6" s="13">
        <v>0</v>
      </c>
      <c r="T6" s="13">
        <v>0</v>
      </c>
      <c r="U6" s="13">
        <v>0</v>
      </c>
      <c r="V6" s="13">
        <v>0.72995914161010012</v>
      </c>
      <c r="W6" s="13">
        <v>0.36160303205950001</v>
      </c>
      <c r="X6" s="13">
        <v>7.2001342778379995E-2</v>
      </c>
      <c r="Y6" s="13">
        <v>1.2462786309279999E-2</v>
      </c>
      <c r="Z6" s="13">
        <v>0</v>
      </c>
      <c r="AA6" s="13">
        <v>8.3014469064800006E-2</v>
      </c>
      <c r="AB6" s="13">
        <v>0.39505308580350001</v>
      </c>
      <c r="AC6" s="13">
        <v>0.39953132538840003</v>
      </c>
      <c r="AD6" s="13">
        <v>0.3164110664475</v>
      </c>
      <c r="AE6" s="13">
        <v>0.33019875252480002</v>
      </c>
      <c r="AF6" s="13">
        <v>0.32843482504350002</v>
      </c>
      <c r="AG6" s="13">
        <v>0.33118050103430002</v>
      </c>
      <c r="AH6" s="13">
        <v>9.9740675418650004E-2</v>
      </c>
      <c r="AI6" s="13">
        <v>0.1789428592066</v>
      </c>
      <c r="AJ6" s="13">
        <v>0</v>
      </c>
      <c r="AK6" s="13">
        <v>0.1361081432423</v>
      </c>
      <c r="AL6" s="13">
        <v>0.69422655106090003</v>
      </c>
      <c r="AM6" s="13">
        <v>0.46223901199340001</v>
      </c>
      <c r="AN6" s="13">
        <v>0.36362488653809999</v>
      </c>
      <c r="AO6" s="13">
        <v>0.27790050171980002</v>
      </c>
      <c r="AP6" s="13">
        <v>0.25766725047569999</v>
      </c>
      <c r="AQ6" s="13">
        <v>0.41387914397460002</v>
      </c>
      <c r="AR6" s="9"/>
    </row>
    <row r="7" spans="1:44" x14ac:dyDescent="0.2">
      <c r="A7" s="21"/>
      <c r="B7" s="21"/>
      <c r="C7" s="14">
        <v>605</v>
      </c>
      <c r="D7" s="14">
        <v>163</v>
      </c>
      <c r="E7" s="14">
        <v>164</v>
      </c>
      <c r="F7" s="14">
        <v>150</v>
      </c>
      <c r="G7" s="14">
        <v>128</v>
      </c>
      <c r="H7" s="14">
        <v>37</v>
      </c>
      <c r="I7" s="14">
        <v>64</v>
      </c>
      <c r="J7" s="14">
        <v>103</v>
      </c>
      <c r="K7" s="14">
        <v>147</v>
      </c>
      <c r="L7" s="14">
        <v>247</v>
      </c>
      <c r="M7" s="14">
        <v>379</v>
      </c>
      <c r="N7" s="14">
        <v>234</v>
      </c>
      <c r="O7" s="14">
        <v>619</v>
      </c>
      <c r="P7" s="14">
        <v>0</v>
      </c>
      <c r="Q7" s="14">
        <v>0</v>
      </c>
      <c r="R7" s="14">
        <v>0</v>
      </c>
      <c r="S7" s="14">
        <v>0</v>
      </c>
      <c r="T7" s="14">
        <v>0</v>
      </c>
      <c r="U7" s="14">
        <v>0</v>
      </c>
      <c r="V7" s="14">
        <v>366</v>
      </c>
      <c r="W7" s="14">
        <v>232</v>
      </c>
      <c r="X7" s="14">
        <v>14</v>
      </c>
      <c r="Y7" s="14">
        <v>3</v>
      </c>
      <c r="Z7" s="14">
        <v>0</v>
      </c>
      <c r="AA7" s="14">
        <v>2</v>
      </c>
      <c r="AB7" s="14">
        <v>333</v>
      </c>
      <c r="AC7" s="14">
        <v>79</v>
      </c>
      <c r="AD7" s="14">
        <v>12</v>
      </c>
      <c r="AE7" s="14">
        <v>29</v>
      </c>
      <c r="AF7" s="14">
        <v>55</v>
      </c>
      <c r="AG7" s="14">
        <v>13</v>
      </c>
      <c r="AH7" s="14">
        <v>1</v>
      </c>
      <c r="AI7" s="14">
        <v>3</v>
      </c>
      <c r="AJ7" s="14">
        <v>0</v>
      </c>
      <c r="AK7" s="14">
        <v>73</v>
      </c>
      <c r="AL7" s="14">
        <v>3</v>
      </c>
      <c r="AM7" s="14">
        <v>59</v>
      </c>
      <c r="AN7" s="14">
        <v>165</v>
      </c>
      <c r="AO7" s="14">
        <v>222</v>
      </c>
      <c r="AP7" s="14">
        <v>134</v>
      </c>
      <c r="AQ7" s="14">
        <v>32</v>
      </c>
      <c r="AR7" s="9"/>
    </row>
    <row r="8" spans="1:44" x14ac:dyDescent="0.2">
      <c r="A8" s="21"/>
      <c r="B8" s="21"/>
      <c r="C8" s="15" t="s">
        <v>111</v>
      </c>
      <c r="D8" s="15"/>
      <c r="E8" s="15"/>
      <c r="F8" s="15"/>
      <c r="G8" s="15"/>
      <c r="H8" s="15"/>
      <c r="I8" s="15"/>
      <c r="J8" s="16" t="s">
        <v>130</v>
      </c>
      <c r="K8" s="16" t="s">
        <v>113</v>
      </c>
      <c r="L8" s="16" t="s">
        <v>155</v>
      </c>
      <c r="M8" s="15"/>
      <c r="N8" s="15"/>
      <c r="O8" s="16" t="s">
        <v>115</v>
      </c>
      <c r="P8" s="15"/>
      <c r="Q8" s="15"/>
      <c r="R8" s="15"/>
      <c r="S8" s="15"/>
      <c r="T8" s="15"/>
      <c r="U8" s="15"/>
      <c r="V8" s="16" t="s">
        <v>118</v>
      </c>
      <c r="W8" s="16" t="s">
        <v>184</v>
      </c>
      <c r="X8" s="16" t="s">
        <v>157</v>
      </c>
      <c r="Y8" s="15"/>
      <c r="Z8" s="15"/>
      <c r="AA8" s="16" t="s">
        <v>144</v>
      </c>
      <c r="AB8" s="16" t="s">
        <v>121</v>
      </c>
      <c r="AC8" s="16" t="s">
        <v>121</v>
      </c>
      <c r="AD8" s="15"/>
      <c r="AE8" s="16" t="s">
        <v>122</v>
      </c>
      <c r="AF8" s="16" t="s">
        <v>121</v>
      </c>
      <c r="AG8" s="15"/>
      <c r="AH8" s="15"/>
      <c r="AI8" s="15"/>
      <c r="AJ8" s="15"/>
      <c r="AK8" s="15"/>
      <c r="AL8" s="15"/>
      <c r="AM8" s="16" t="s">
        <v>170</v>
      </c>
      <c r="AN8" s="16" t="s">
        <v>144</v>
      </c>
      <c r="AO8" s="15"/>
      <c r="AP8" s="15"/>
      <c r="AQ8" s="15"/>
      <c r="AR8" s="9"/>
    </row>
    <row r="9" spans="1:44" x14ac:dyDescent="0.2">
      <c r="A9" s="23"/>
      <c r="B9" s="20" t="s">
        <v>81</v>
      </c>
      <c r="C9" s="13">
        <v>0.1146359153092</v>
      </c>
      <c r="D9" s="13">
        <v>0.1119522862628</v>
      </c>
      <c r="E9" s="13">
        <v>0.11296631750110001</v>
      </c>
      <c r="F9" s="13">
        <v>0.14492887941970001</v>
      </c>
      <c r="G9" s="13">
        <v>9.078279143939999E-2</v>
      </c>
      <c r="H9" s="13">
        <v>7.6142490996580006E-2</v>
      </c>
      <c r="I9" s="13">
        <v>0.14745337332639999</v>
      </c>
      <c r="J9" s="13">
        <v>0.1598619087018</v>
      </c>
      <c r="K9" s="13">
        <v>0.1016142539874</v>
      </c>
      <c r="L9" s="13">
        <v>9.9876424147389994E-2</v>
      </c>
      <c r="M9" s="13">
        <v>0.12068856897669999</v>
      </c>
      <c r="N9" s="13">
        <v>0.10745269124780001</v>
      </c>
      <c r="O9" s="13">
        <v>0</v>
      </c>
      <c r="P9" s="13">
        <v>1</v>
      </c>
      <c r="Q9" s="13">
        <v>0</v>
      </c>
      <c r="R9" s="13">
        <v>0</v>
      </c>
      <c r="S9" s="13">
        <v>0</v>
      </c>
      <c r="T9" s="13">
        <v>0</v>
      </c>
      <c r="U9" s="13">
        <v>0</v>
      </c>
      <c r="V9" s="13">
        <v>7.4695535061090002E-2</v>
      </c>
      <c r="W9" s="13">
        <v>0.21560196623940001</v>
      </c>
      <c r="X9" s="13">
        <v>0.13198571473529999</v>
      </c>
      <c r="Y9" s="13">
        <v>2.5246923403040002E-2</v>
      </c>
      <c r="Z9" s="13">
        <v>0</v>
      </c>
      <c r="AA9" s="13">
        <v>7.8936208045449999E-2</v>
      </c>
      <c r="AB9" s="13">
        <v>0.16825554366789999</v>
      </c>
      <c r="AC9" s="13">
        <v>0.1029060293878</v>
      </c>
      <c r="AD9" s="13">
        <v>0.18755579671799999</v>
      </c>
      <c r="AE9" s="13">
        <v>0.1549124712354</v>
      </c>
      <c r="AF9" s="13">
        <v>0.13301339455899999</v>
      </c>
      <c r="AG9" s="13">
        <v>1.268687160426E-2</v>
      </c>
      <c r="AH9" s="13">
        <v>0</v>
      </c>
      <c r="AI9" s="13">
        <v>0</v>
      </c>
      <c r="AJ9" s="13">
        <v>0.50646702473140004</v>
      </c>
      <c r="AK9" s="13">
        <v>3.6657820773539997E-2</v>
      </c>
      <c r="AL9" s="13">
        <v>0</v>
      </c>
      <c r="AM9" s="13">
        <v>6.7151220708070003E-2</v>
      </c>
      <c r="AN9" s="13">
        <v>0.11029925047810001</v>
      </c>
      <c r="AO9" s="13">
        <v>0.1190340294639</v>
      </c>
      <c r="AP9" s="13">
        <v>0.124686112522</v>
      </c>
      <c r="AQ9" s="13">
        <v>0.10911725692510001</v>
      </c>
      <c r="AR9" s="9"/>
    </row>
    <row r="10" spans="1:44" x14ac:dyDescent="0.2">
      <c r="A10" s="21"/>
      <c r="B10" s="21"/>
      <c r="C10" s="14">
        <v>224</v>
      </c>
      <c r="D10" s="14">
        <v>47</v>
      </c>
      <c r="E10" s="14">
        <v>59</v>
      </c>
      <c r="F10" s="14">
        <v>77</v>
      </c>
      <c r="G10" s="14">
        <v>41</v>
      </c>
      <c r="H10" s="14">
        <v>18</v>
      </c>
      <c r="I10" s="14">
        <v>41</v>
      </c>
      <c r="J10" s="14">
        <v>46</v>
      </c>
      <c r="K10" s="14">
        <v>52</v>
      </c>
      <c r="L10" s="14">
        <v>64</v>
      </c>
      <c r="M10" s="14">
        <v>142</v>
      </c>
      <c r="N10" s="14">
        <v>80</v>
      </c>
      <c r="O10" s="14">
        <v>0</v>
      </c>
      <c r="P10" s="14">
        <v>228</v>
      </c>
      <c r="Q10" s="14">
        <v>0</v>
      </c>
      <c r="R10" s="14">
        <v>0</v>
      </c>
      <c r="S10" s="14">
        <v>0</v>
      </c>
      <c r="T10" s="14">
        <v>0</v>
      </c>
      <c r="U10" s="14">
        <v>0</v>
      </c>
      <c r="V10" s="14">
        <v>38</v>
      </c>
      <c r="W10" s="14">
        <v>134</v>
      </c>
      <c r="X10" s="14">
        <v>41</v>
      </c>
      <c r="Y10" s="14">
        <v>10</v>
      </c>
      <c r="Z10" s="14">
        <v>0</v>
      </c>
      <c r="AA10" s="14">
        <v>1</v>
      </c>
      <c r="AB10" s="14">
        <v>136</v>
      </c>
      <c r="AC10" s="14">
        <v>26</v>
      </c>
      <c r="AD10" s="14">
        <v>12</v>
      </c>
      <c r="AE10" s="14">
        <v>8</v>
      </c>
      <c r="AF10" s="14">
        <v>20</v>
      </c>
      <c r="AG10" s="14">
        <v>1</v>
      </c>
      <c r="AH10" s="14">
        <v>0</v>
      </c>
      <c r="AI10" s="14">
        <v>0</v>
      </c>
      <c r="AJ10" s="14">
        <v>1</v>
      </c>
      <c r="AK10" s="14">
        <v>20</v>
      </c>
      <c r="AL10" s="14">
        <v>0</v>
      </c>
      <c r="AM10" s="14">
        <v>8</v>
      </c>
      <c r="AN10" s="14">
        <v>54</v>
      </c>
      <c r="AO10" s="14">
        <v>98</v>
      </c>
      <c r="AP10" s="14">
        <v>57</v>
      </c>
      <c r="AQ10" s="14">
        <v>7</v>
      </c>
      <c r="AR10" s="9"/>
    </row>
    <row r="11" spans="1:44" x14ac:dyDescent="0.2">
      <c r="A11" s="21"/>
      <c r="B11" s="21"/>
      <c r="C11" s="15" t="s">
        <v>111</v>
      </c>
      <c r="D11" s="15"/>
      <c r="E11" s="15"/>
      <c r="F11" s="15"/>
      <c r="G11" s="15"/>
      <c r="H11" s="15"/>
      <c r="I11" s="15"/>
      <c r="J11" s="15"/>
      <c r="K11" s="15"/>
      <c r="L11" s="15"/>
      <c r="M11" s="15"/>
      <c r="N11" s="15"/>
      <c r="O11" s="15"/>
      <c r="P11" s="16" t="s">
        <v>525</v>
      </c>
      <c r="Q11" s="15"/>
      <c r="R11" s="15"/>
      <c r="S11" s="15"/>
      <c r="T11" s="15"/>
      <c r="U11" s="15"/>
      <c r="V11" s="16" t="s">
        <v>123</v>
      </c>
      <c r="W11" s="16" t="s">
        <v>254</v>
      </c>
      <c r="X11" s="16" t="s">
        <v>120</v>
      </c>
      <c r="Y11" s="15"/>
      <c r="Z11" s="15"/>
      <c r="AA11" s="15"/>
      <c r="AB11" s="16" t="s">
        <v>357</v>
      </c>
      <c r="AC11" s="16" t="s">
        <v>122</v>
      </c>
      <c r="AD11" s="16" t="s">
        <v>357</v>
      </c>
      <c r="AE11" s="15"/>
      <c r="AF11" s="16" t="s">
        <v>122</v>
      </c>
      <c r="AG11" s="15"/>
      <c r="AH11" s="15"/>
      <c r="AI11" s="15"/>
      <c r="AJ11" s="16" t="s">
        <v>526</v>
      </c>
      <c r="AK11" s="15"/>
      <c r="AL11" s="15"/>
      <c r="AM11" s="15"/>
      <c r="AN11" s="15"/>
      <c r="AO11" s="15"/>
      <c r="AP11" s="15"/>
      <c r="AQ11" s="15"/>
      <c r="AR11" s="9"/>
    </row>
    <row r="12" spans="1:44" x14ac:dyDescent="0.2">
      <c r="A12" s="23"/>
      <c r="B12" s="20" t="s">
        <v>82</v>
      </c>
      <c r="C12" s="13">
        <v>0.1379817990676</v>
      </c>
      <c r="D12" s="13">
        <v>0.172951261085</v>
      </c>
      <c r="E12" s="13">
        <v>0.10084804035680001</v>
      </c>
      <c r="F12" s="13">
        <v>0.14232092109370001</v>
      </c>
      <c r="G12" s="13">
        <v>0.1396493427278</v>
      </c>
      <c r="H12" s="13">
        <v>0.19064240498560001</v>
      </c>
      <c r="I12" s="13">
        <v>0.12372726695650001</v>
      </c>
      <c r="J12" s="13">
        <v>0.14479365508809999</v>
      </c>
      <c r="K12" s="13">
        <v>0.1193367215909</v>
      </c>
      <c r="L12" s="13">
        <v>0.12274818390550001</v>
      </c>
      <c r="M12" s="13">
        <v>0.17942013726100001</v>
      </c>
      <c r="N12" s="13">
        <v>8.9516957687359996E-2</v>
      </c>
      <c r="O12" s="13">
        <v>0</v>
      </c>
      <c r="P12" s="13">
        <v>0</v>
      </c>
      <c r="Q12" s="13">
        <v>1</v>
      </c>
      <c r="R12" s="13">
        <v>0</v>
      </c>
      <c r="S12" s="13">
        <v>0</v>
      </c>
      <c r="T12" s="13">
        <v>0</v>
      </c>
      <c r="U12" s="13">
        <v>0</v>
      </c>
      <c r="V12" s="13">
        <v>0.12806575921210001</v>
      </c>
      <c r="W12" s="13">
        <v>0.26278453627249998</v>
      </c>
      <c r="X12" s="13">
        <v>0.12539316018999999</v>
      </c>
      <c r="Y12" s="13">
        <v>4.0385491624600001E-3</v>
      </c>
      <c r="Z12" s="13">
        <v>0</v>
      </c>
      <c r="AA12" s="13">
        <v>9.962789593146E-2</v>
      </c>
      <c r="AB12" s="13">
        <v>0.19142959080700001</v>
      </c>
      <c r="AC12" s="13">
        <v>0.196505804137</v>
      </c>
      <c r="AD12" s="13">
        <v>3.674064981828E-2</v>
      </c>
      <c r="AE12" s="13">
        <v>0.11705501167970001</v>
      </c>
      <c r="AF12" s="13">
        <v>0.1149532257339</v>
      </c>
      <c r="AG12" s="13">
        <v>0.10929291403950001</v>
      </c>
      <c r="AH12" s="13">
        <v>0</v>
      </c>
      <c r="AI12" s="13">
        <v>0</v>
      </c>
      <c r="AJ12" s="13">
        <v>0</v>
      </c>
      <c r="AK12" s="13">
        <v>6.9249203904370005E-2</v>
      </c>
      <c r="AL12" s="13">
        <v>0.11268088039559999</v>
      </c>
      <c r="AM12" s="13">
        <v>5.6176485540369997E-2</v>
      </c>
      <c r="AN12" s="13">
        <v>0.15988797610899999</v>
      </c>
      <c r="AO12" s="13">
        <v>0.11650634607</v>
      </c>
      <c r="AP12" s="13">
        <v>0.17295066481929999</v>
      </c>
      <c r="AQ12" s="13">
        <v>0.13141726575269999</v>
      </c>
      <c r="AR12" s="9"/>
    </row>
    <row r="13" spans="1:44" x14ac:dyDescent="0.2">
      <c r="A13" s="21"/>
      <c r="B13" s="21"/>
      <c r="C13" s="14">
        <v>291</v>
      </c>
      <c r="D13" s="14">
        <v>86</v>
      </c>
      <c r="E13" s="14">
        <v>58</v>
      </c>
      <c r="F13" s="14">
        <v>70</v>
      </c>
      <c r="G13" s="14">
        <v>77</v>
      </c>
      <c r="H13" s="14">
        <v>43</v>
      </c>
      <c r="I13" s="14">
        <v>47</v>
      </c>
      <c r="J13" s="14">
        <v>50</v>
      </c>
      <c r="K13" s="14">
        <v>59</v>
      </c>
      <c r="L13" s="14">
        <v>85</v>
      </c>
      <c r="M13" s="14">
        <v>217</v>
      </c>
      <c r="N13" s="14">
        <v>68</v>
      </c>
      <c r="O13" s="14">
        <v>0</v>
      </c>
      <c r="P13" s="14">
        <v>0</v>
      </c>
      <c r="Q13" s="14">
        <v>304</v>
      </c>
      <c r="R13" s="14">
        <v>0</v>
      </c>
      <c r="S13" s="14">
        <v>0</v>
      </c>
      <c r="T13" s="14">
        <v>0</v>
      </c>
      <c r="U13" s="14">
        <v>0</v>
      </c>
      <c r="V13" s="14">
        <v>92</v>
      </c>
      <c r="W13" s="14">
        <v>153</v>
      </c>
      <c r="X13" s="14">
        <v>43</v>
      </c>
      <c r="Y13" s="14">
        <v>2</v>
      </c>
      <c r="Z13" s="14">
        <v>0</v>
      </c>
      <c r="AA13" s="14">
        <v>2</v>
      </c>
      <c r="AB13" s="14">
        <v>174</v>
      </c>
      <c r="AC13" s="14">
        <v>39</v>
      </c>
      <c r="AD13" s="14">
        <v>2</v>
      </c>
      <c r="AE13" s="14">
        <v>15</v>
      </c>
      <c r="AF13" s="14">
        <v>16</v>
      </c>
      <c r="AG13" s="14">
        <v>5</v>
      </c>
      <c r="AH13" s="14">
        <v>0</v>
      </c>
      <c r="AI13" s="14">
        <v>0</v>
      </c>
      <c r="AJ13" s="14">
        <v>0</v>
      </c>
      <c r="AK13" s="14">
        <v>38</v>
      </c>
      <c r="AL13" s="14">
        <v>1</v>
      </c>
      <c r="AM13" s="14">
        <v>10</v>
      </c>
      <c r="AN13" s="14">
        <v>83</v>
      </c>
      <c r="AO13" s="14">
        <v>107</v>
      </c>
      <c r="AP13" s="14">
        <v>83</v>
      </c>
      <c r="AQ13" s="14">
        <v>7</v>
      </c>
      <c r="AR13" s="9"/>
    </row>
    <row r="14" spans="1:44" x14ac:dyDescent="0.2">
      <c r="A14" s="21"/>
      <c r="B14" s="21"/>
      <c r="C14" s="15" t="s">
        <v>111</v>
      </c>
      <c r="D14" s="15"/>
      <c r="E14" s="15"/>
      <c r="F14" s="15"/>
      <c r="G14" s="15"/>
      <c r="H14" s="15"/>
      <c r="I14" s="15"/>
      <c r="J14" s="15"/>
      <c r="K14" s="15"/>
      <c r="L14" s="15"/>
      <c r="M14" s="16" t="s">
        <v>114</v>
      </c>
      <c r="N14" s="15"/>
      <c r="O14" s="15"/>
      <c r="P14" s="15"/>
      <c r="Q14" s="16" t="s">
        <v>356</v>
      </c>
      <c r="R14" s="15"/>
      <c r="S14" s="15"/>
      <c r="T14" s="15"/>
      <c r="U14" s="15"/>
      <c r="V14" s="16" t="s">
        <v>120</v>
      </c>
      <c r="W14" s="16" t="s">
        <v>527</v>
      </c>
      <c r="X14" s="16" t="s">
        <v>185</v>
      </c>
      <c r="Y14" s="15"/>
      <c r="Z14" s="15"/>
      <c r="AA14" s="16" t="s">
        <v>185</v>
      </c>
      <c r="AB14" s="16" t="s">
        <v>121</v>
      </c>
      <c r="AC14" s="16" t="s">
        <v>121</v>
      </c>
      <c r="AD14" s="15"/>
      <c r="AE14" s="15"/>
      <c r="AF14" s="15"/>
      <c r="AG14" s="15"/>
      <c r="AH14" s="15"/>
      <c r="AI14" s="15"/>
      <c r="AJ14" s="15"/>
      <c r="AK14" s="15"/>
      <c r="AL14" s="15"/>
      <c r="AM14" s="15"/>
      <c r="AN14" s="16" t="s">
        <v>138</v>
      </c>
      <c r="AO14" s="15"/>
      <c r="AP14" s="16" t="s">
        <v>138</v>
      </c>
      <c r="AQ14" s="15"/>
      <c r="AR14" s="9"/>
    </row>
    <row r="15" spans="1:44" x14ac:dyDescent="0.2">
      <c r="A15" s="23"/>
      <c r="B15" s="20" t="s">
        <v>83</v>
      </c>
      <c r="C15" s="13">
        <v>0.1574694163889</v>
      </c>
      <c r="D15" s="13">
        <v>0.14608985042370001</v>
      </c>
      <c r="E15" s="13">
        <v>0.1410286182661</v>
      </c>
      <c r="F15" s="13">
        <v>0.15117274737280001</v>
      </c>
      <c r="G15" s="13">
        <v>0.18894086331269999</v>
      </c>
      <c r="H15" s="13">
        <v>0.1245960611939</v>
      </c>
      <c r="I15" s="13">
        <v>0.22422717849230001</v>
      </c>
      <c r="J15" s="13">
        <v>0.125776163981</v>
      </c>
      <c r="K15" s="13">
        <v>0.1823648295143</v>
      </c>
      <c r="L15" s="13">
        <v>0.1027177513543</v>
      </c>
      <c r="M15" s="13">
        <v>0.15569115018749999</v>
      </c>
      <c r="N15" s="13">
        <v>0.1364749176241</v>
      </c>
      <c r="O15" s="13">
        <v>0</v>
      </c>
      <c r="P15" s="13">
        <v>0</v>
      </c>
      <c r="Q15" s="13">
        <v>0</v>
      </c>
      <c r="R15" s="13">
        <v>1</v>
      </c>
      <c r="S15" s="13">
        <v>0</v>
      </c>
      <c r="T15" s="13">
        <v>0</v>
      </c>
      <c r="U15" s="13">
        <v>0</v>
      </c>
      <c r="V15" s="13">
        <v>6.669552422793E-2</v>
      </c>
      <c r="W15" s="13">
        <v>0.12872143236729999</v>
      </c>
      <c r="X15" s="13">
        <v>0.36432700311069999</v>
      </c>
      <c r="Y15" s="13">
        <v>0.1413382215707</v>
      </c>
      <c r="Z15" s="13">
        <v>9.8459386539699999E-3</v>
      </c>
      <c r="AA15" s="13">
        <v>0.52354961714019999</v>
      </c>
      <c r="AB15" s="13">
        <v>0.1221647847577</v>
      </c>
      <c r="AC15" s="13">
        <v>0.1456880261074</v>
      </c>
      <c r="AD15" s="13">
        <v>9.9609669577369997E-2</v>
      </c>
      <c r="AE15" s="13">
        <v>0.14535288612559999</v>
      </c>
      <c r="AF15" s="13">
        <v>7.3065559229000002E-2</v>
      </c>
      <c r="AG15" s="13">
        <v>0.16058558690989999</v>
      </c>
      <c r="AH15" s="13">
        <v>0.2431507321642</v>
      </c>
      <c r="AI15" s="13">
        <v>0.41762608356530001</v>
      </c>
      <c r="AJ15" s="13">
        <v>4.7858402838189998E-2</v>
      </c>
      <c r="AK15" s="13">
        <v>0.23737377118870001</v>
      </c>
      <c r="AL15" s="13">
        <v>0</v>
      </c>
      <c r="AM15" s="13">
        <v>0.1810751028866</v>
      </c>
      <c r="AN15" s="13">
        <v>0.145975574547</v>
      </c>
      <c r="AO15" s="13">
        <v>0.1577139698734</v>
      </c>
      <c r="AP15" s="13">
        <v>0.10865247750569999</v>
      </c>
      <c r="AQ15" s="13">
        <v>0.21211974227880001</v>
      </c>
      <c r="AR15" s="9"/>
    </row>
    <row r="16" spans="1:44" x14ac:dyDescent="0.2">
      <c r="A16" s="21"/>
      <c r="B16" s="21"/>
      <c r="C16" s="14">
        <v>338</v>
      </c>
      <c r="D16" s="14">
        <v>74</v>
      </c>
      <c r="E16" s="14">
        <v>77</v>
      </c>
      <c r="F16" s="14">
        <v>82</v>
      </c>
      <c r="G16" s="14">
        <v>105</v>
      </c>
      <c r="H16" s="14">
        <v>34</v>
      </c>
      <c r="I16" s="14">
        <v>77</v>
      </c>
      <c r="J16" s="14">
        <v>44</v>
      </c>
      <c r="K16" s="14">
        <v>91</v>
      </c>
      <c r="L16" s="14">
        <v>66</v>
      </c>
      <c r="M16" s="14">
        <v>193</v>
      </c>
      <c r="N16" s="14">
        <v>122</v>
      </c>
      <c r="O16" s="14">
        <v>0</v>
      </c>
      <c r="P16" s="14">
        <v>0</v>
      </c>
      <c r="Q16" s="14">
        <v>0</v>
      </c>
      <c r="R16" s="14">
        <v>381</v>
      </c>
      <c r="S16" s="14">
        <v>0</v>
      </c>
      <c r="T16" s="14">
        <v>0</v>
      </c>
      <c r="U16" s="14">
        <v>0</v>
      </c>
      <c r="V16" s="14">
        <v>47</v>
      </c>
      <c r="W16" s="14">
        <v>90</v>
      </c>
      <c r="X16" s="14">
        <v>110</v>
      </c>
      <c r="Y16" s="14">
        <v>59</v>
      </c>
      <c r="Z16" s="14">
        <v>1</v>
      </c>
      <c r="AA16" s="14">
        <v>13</v>
      </c>
      <c r="AB16" s="14">
        <v>106</v>
      </c>
      <c r="AC16" s="14">
        <v>33</v>
      </c>
      <c r="AD16" s="14">
        <v>6</v>
      </c>
      <c r="AE16" s="14">
        <v>17</v>
      </c>
      <c r="AF16" s="14">
        <v>14</v>
      </c>
      <c r="AG16" s="14">
        <v>11</v>
      </c>
      <c r="AH16" s="14">
        <v>9</v>
      </c>
      <c r="AI16" s="14">
        <v>14</v>
      </c>
      <c r="AJ16" s="14">
        <v>1</v>
      </c>
      <c r="AK16" s="14">
        <v>125</v>
      </c>
      <c r="AL16" s="14">
        <v>0</v>
      </c>
      <c r="AM16" s="14">
        <v>24</v>
      </c>
      <c r="AN16" s="14">
        <v>73</v>
      </c>
      <c r="AO16" s="14">
        <v>140</v>
      </c>
      <c r="AP16" s="14">
        <v>63</v>
      </c>
      <c r="AQ16" s="14">
        <v>18</v>
      </c>
      <c r="AR16" s="9"/>
    </row>
    <row r="17" spans="1:44" x14ac:dyDescent="0.2">
      <c r="A17" s="21"/>
      <c r="B17" s="21"/>
      <c r="C17" s="15" t="s">
        <v>111</v>
      </c>
      <c r="D17" s="15"/>
      <c r="E17" s="15"/>
      <c r="F17" s="15"/>
      <c r="G17" s="15"/>
      <c r="H17" s="15"/>
      <c r="I17" s="16" t="s">
        <v>528</v>
      </c>
      <c r="J17" s="15"/>
      <c r="K17" s="16" t="s">
        <v>144</v>
      </c>
      <c r="L17" s="15"/>
      <c r="M17" s="15"/>
      <c r="N17" s="15"/>
      <c r="O17" s="15"/>
      <c r="P17" s="15"/>
      <c r="Q17" s="15"/>
      <c r="R17" s="16" t="s">
        <v>519</v>
      </c>
      <c r="S17" s="15"/>
      <c r="T17" s="15"/>
      <c r="U17" s="15"/>
      <c r="V17" s="15"/>
      <c r="W17" s="16" t="s">
        <v>178</v>
      </c>
      <c r="X17" s="16" t="s">
        <v>203</v>
      </c>
      <c r="Y17" s="16" t="s">
        <v>178</v>
      </c>
      <c r="Z17" s="15"/>
      <c r="AA17" s="16" t="s">
        <v>248</v>
      </c>
      <c r="AB17" s="15"/>
      <c r="AC17" s="15"/>
      <c r="AD17" s="15"/>
      <c r="AE17" s="15"/>
      <c r="AF17" s="15"/>
      <c r="AG17" s="15"/>
      <c r="AH17" s="15"/>
      <c r="AI17" s="16" t="s">
        <v>171</v>
      </c>
      <c r="AJ17" s="15"/>
      <c r="AK17" s="16" t="s">
        <v>176</v>
      </c>
      <c r="AL17" s="15"/>
      <c r="AM17" s="15"/>
      <c r="AN17" s="15"/>
      <c r="AO17" s="15"/>
      <c r="AP17" s="15"/>
      <c r="AQ17" s="15"/>
      <c r="AR17" s="9"/>
    </row>
    <row r="18" spans="1:44" x14ac:dyDescent="0.2">
      <c r="A18" s="23"/>
      <c r="B18" s="20" t="s">
        <v>84</v>
      </c>
      <c r="C18" s="13">
        <v>0.1086851367008</v>
      </c>
      <c r="D18" s="13">
        <v>9.080354464238001E-2</v>
      </c>
      <c r="E18" s="13">
        <v>0.12629514229460001</v>
      </c>
      <c r="F18" s="13">
        <v>0.1043981567377</v>
      </c>
      <c r="G18" s="13">
        <v>0.1110596403504</v>
      </c>
      <c r="H18" s="13">
        <v>0.13912848323560001</v>
      </c>
      <c r="I18" s="13">
        <v>9.7952506243799989E-2</v>
      </c>
      <c r="J18" s="13">
        <v>8.1245181642520009E-2</v>
      </c>
      <c r="K18" s="13">
        <v>0.1347261090195</v>
      </c>
      <c r="L18" s="13">
        <v>0.1051918821932</v>
      </c>
      <c r="M18" s="13">
        <v>8.8583576221779994E-2</v>
      </c>
      <c r="N18" s="13">
        <v>0.13253458677419999</v>
      </c>
      <c r="O18" s="13">
        <v>0</v>
      </c>
      <c r="P18" s="13">
        <v>0</v>
      </c>
      <c r="Q18" s="13">
        <v>0</v>
      </c>
      <c r="R18" s="13">
        <v>0</v>
      </c>
      <c r="S18" s="13">
        <v>1</v>
      </c>
      <c r="T18" s="13">
        <v>0</v>
      </c>
      <c r="U18" s="13">
        <v>0</v>
      </c>
      <c r="V18" s="13">
        <v>0</v>
      </c>
      <c r="W18" s="13">
        <v>1.089689577015E-2</v>
      </c>
      <c r="X18" s="13">
        <v>0.2040669982626</v>
      </c>
      <c r="Y18" s="13">
        <v>0.3446583996243</v>
      </c>
      <c r="Z18" s="13">
        <v>0.1559785914589</v>
      </c>
      <c r="AA18" s="13">
        <v>0</v>
      </c>
      <c r="AB18" s="13">
        <v>5.370444905275E-2</v>
      </c>
      <c r="AC18" s="13">
        <v>4.9762889476440003E-2</v>
      </c>
      <c r="AD18" s="13">
        <v>0.1238497621126</v>
      </c>
      <c r="AE18" s="13">
        <v>8.0295909439990001E-2</v>
      </c>
      <c r="AF18" s="13">
        <v>0.1433161406805</v>
      </c>
      <c r="AG18" s="13">
        <v>0.14724084388540001</v>
      </c>
      <c r="AH18" s="13">
        <v>5.9563380136469987E-2</v>
      </c>
      <c r="AI18" s="13">
        <v>0.20660622985409999</v>
      </c>
      <c r="AJ18" s="13">
        <v>0</v>
      </c>
      <c r="AK18" s="13">
        <v>0.20185061258020001</v>
      </c>
      <c r="AL18" s="13">
        <v>0.19309256854349999</v>
      </c>
      <c r="AM18" s="13">
        <v>0.1012443181188</v>
      </c>
      <c r="AN18" s="13">
        <v>9.8035086430029991E-2</v>
      </c>
      <c r="AO18" s="13">
        <v>0.12521028815259999</v>
      </c>
      <c r="AP18" s="13">
        <v>0.1134016658716</v>
      </c>
      <c r="AQ18" s="13">
        <v>4.1683218022390001E-2</v>
      </c>
      <c r="AR18" s="9"/>
    </row>
    <row r="19" spans="1:44" x14ac:dyDescent="0.2">
      <c r="A19" s="21"/>
      <c r="B19" s="21"/>
      <c r="C19" s="14">
        <v>237</v>
      </c>
      <c r="D19" s="14">
        <v>61</v>
      </c>
      <c r="E19" s="14">
        <v>56</v>
      </c>
      <c r="F19" s="14">
        <v>52</v>
      </c>
      <c r="G19" s="14">
        <v>68</v>
      </c>
      <c r="H19" s="14">
        <v>31</v>
      </c>
      <c r="I19" s="14">
        <v>32</v>
      </c>
      <c r="J19" s="14">
        <v>24</v>
      </c>
      <c r="K19" s="14">
        <v>77</v>
      </c>
      <c r="L19" s="14">
        <v>72</v>
      </c>
      <c r="M19" s="14">
        <v>129</v>
      </c>
      <c r="N19" s="14">
        <v>108</v>
      </c>
      <c r="O19" s="14">
        <v>0</v>
      </c>
      <c r="P19" s="14">
        <v>0</v>
      </c>
      <c r="Q19" s="14">
        <v>0</v>
      </c>
      <c r="R19" s="14">
        <v>0</v>
      </c>
      <c r="S19" s="14">
        <v>242</v>
      </c>
      <c r="T19" s="14">
        <v>0</v>
      </c>
      <c r="U19" s="14">
        <v>0</v>
      </c>
      <c r="V19" s="14">
        <v>0</v>
      </c>
      <c r="W19" s="14">
        <v>7</v>
      </c>
      <c r="X19" s="14">
        <v>77</v>
      </c>
      <c r="Y19" s="14">
        <v>135</v>
      </c>
      <c r="Z19" s="14">
        <v>23</v>
      </c>
      <c r="AA19" s="14">
        <v>0</v>
      </c>
      <c r="AB19" s="14">
        <v>45</v>
      </c>
      <c r="AC19" s="14">
        <v>10</v>
      </c>
      <c r="AD19" s="14">
        <v>5</v>
      </c>
      <c r="AE19" s="14">
        <v>10</v>
      </c>
      <c r="AF19" s="14">
        <v>34</v>
      </c>
      <c r="AG19" s="14">
        <v>7</v>
      </c>
      <c r="AH19" s="14">
        <v>2</v>
      </c>
      <c r="AI19" s="14">
        <v>4</v>
      </c>
      <c r="AJ19" s="14">
        <v>0</v>
      </c>
      <c r="AK19" s="14">
        <v>118</v>
      </c>
      <c r="AL19" s="14">
        <v>1</v>
      </c>
      <c r="AM19" s="14">
        <v>15</v>
      </c>
      <c r="AN19" s="14">
        <v>43</v>
      </c>
      <c r="AO19" s="14">
        <v>115</v>
      </c>
      <c r="AP19" s="14">
        <v>64</v>
      </c>
      <c r="AQ19" s="14">
        <v>4</v>
      </c>
      <c r="AR19" s="9"/>
    </row>
    <row r="20" spans="1:44" x14ac:dyDescent="0.2">
      <c r="A20" s="21"/>
      <c r="B20" s="21"/>
      <c r="C20" s="15" t="s">
        <v>111</v>
      </c>
      <c r="D20" s="15"/>
      <c r="E20" s="15"/>
      <c r="F20" s="15"/>
      <c r="G20" s="15"/>
      <c r="H20" s="15"/>
      <c r="I20" s="15"/>
      <c r="J20" s="15"/>
      <c r="K20" s="15"/>
      <c r="L20" s="15"/>
      <c r="M20" s="15"/>
      <c r="N20" s="16" t="s">
        <v>112</v>
      </c>
      <c r="O20" s="15"/>
      <c r="P20" s="15"/>
      <c r="Q20" s="15"/>
      <c r="R20" s="15"/>
      <c r="S20" s="16" t="s">
        <v>529</v>
      </c>
      <c r="T20" s="15"/>
      <c r="U20" s="15"/>
      <c r="V20" s="15"/>
      <c r="W20" s="15"/>
      <c r="X20" s="16" t="s">
        <v>129</v>
      </c>
      <c r="Y20" s="16" t="s">
        <v>530</v>
      </c>
      <c r="Z20" s="16" t="s">
        <v>129</v>
      </c>
      <c r="AA20" s="15"/>
      <c r="AB20" s="15"/>
      <c r="AC20" s="15"/>
      <c r="AD20" s="15"/>
      <c r="AE20" s="15"/>
      <c r="AF20" s="16" t="s">
        <v>112</v>
      </c>
      <c r="AG20" s="15"/>
      <c r="AH20" s="15"/>
      <c r="AI20" s="15"/>
      <c r="AJ20" s="15"/>
      <c r="AK20" s="16" t="s">
        <v>130</v>
      </c>
      <c r="AL20" s="15"/>
      <c r="AM20" s="15"/>
      <c r="AN20" s="15"/>
      <c r="AO20" s="15"/>
      <c r="AP20" s="15"/>
      <c r="AQ20" s="15"/>
      <c r="AR20" s="9"/>
    </row>
    <row r="21" spans="1:44" x14ac:dyDescent="0.2">
      <c r="A21" s="23"/>
      <c r="B21" s="20" t="s">
        <v>85</v>
      </c>
      <c r="C21" s="13">
        <v>4.7291994343050002E-2</v>
      </c>
      <c r="D21" s="13">
        <v>4.8418290581689997E-2</v>
      </c>
      <c r="E21" s="13">
        <v>5.5740811992989997E-2</v>
      </c>
      <c r="F21" s="13">
        <v>2.3236568088529998E-2</v>
      </c>
      <c r="G21" s="13">
        <v>6.0225539287079993E-2</v>
      </c>
      <c r="H21" s="13">
        <v>9.8377302411960008E-2</v>
      </c>
      <c r="I21" s="13">
        <v>5.6613312883770001E-2</v>
      </c>
      <c r="J21" s="13">
        <v>3.4548110697050001E-2</v>
      </c>
      <c r="K21" s="13">
        <v>3.6724937176079997E-2</v>
      </c>
      <c r="L21" s="13">
        <v>2.9172117159230002E-2</v>
      </c>
      <c r="M21" s="13">
        <v>3.6867893755500002E-2</v>
      </c>
      <c r="N21" s="13">
        <v>5.9628266206029998E-2</v>
      </c>
      <c r="O21" s="13">
        <v>0</v>
      </c>
      <c r="P21" s="13">
        <v>0</v>
      </c>
      <c r="Q21" s="13">
        <v>0</v>
      </c>
      <c r="R21" s="13">
        <v>0</v>
      </c>
      <c r="S21" s="13">
        <v>0</v>
      </c>
      <c r="T21" s="13">
        <v>1</v>
      </c>
      <c r="U21" s="13">
        <v>0</v>
      </c>
      <c r="V21" s="13">
        <v>5.8403988877140007E-4</v>
      </c>
      <c r="W21" s="13">
        <v>1.0590047625450001E-2</v>
      </c>
      <c r="X21" s="13">
        <v>6.7461622129430007E-2</v>
      </c>
      <c r="Y21" s="13">
        <v>0.14873296035129999</v>
      </c>
      <c r="Z21" s="13">
        <v>7.1066429047780003E-2</v>
      </c>
      <c r="AA21" s="13">
        <v>2.765078555465E-2</v>
      </c>
      <c r="AB21" s="13">
        <v>2.4466032357400001E-2</v>
      </c>
      <c r="AC21" s="13">
        <v>4.7992433078709998E-2</v>
      </c>
      <c r="AD21" s="13">
        <v>3.8685290823550003E-2</v>
      </c>
      <c r="AE21" s="13">
        <v>0</v>
      </c>
      <c r="AF21" s="13">
        <v>6.2060123862460001E-2</v>
      </c>
      <c r="AG21" s="13">
        <v>5.9946424463799997E-2</v>
      </c>
      <c r="AH21" s="13">
        <v>0</v>
      </c>
      <c r="AI21" s="13">
        <v>5.2865620783440002E-2</v>
      </c>
      <c r="AJ21" s="13">
        <v>0</v>
      </c>
      <c r="AK21" s="13">
        <v>8.6299617508559995E-2</v>
      </c>
      <c r="AL21" s="13">
        <v>0</v>
      </c>
      <c r="AM21" s="13">
        <v>3.5864645195239998E-2</v>
      </c>
      <c r="AN21" s="13">
        <v>3.9591917428209999E-2</v>
      </c>
      <c r="AO21" s="13">
        <v>5.5022690321349987E-2</v>
      </c>
      <c r="AP21" s="13">
        <v>4.6531857640370003E-2</v>
      </c>
      <c r="AQ21" s="13">
        <v>4.7463828646499999E-2</v>
      </c>
      <c r="AR21" s="9"/>
    </row>
    <row r="22" spans="1:44" x14ac:dyDescent="0.2">
      <c r="A22" s="21"/>
      <c r="B22" s="21"/>
      <c r="C22" s="14">
        <v>104</v>
      </c>
      <c r="D22" s="14">
        <v>31</v>
      </c>
      <c r="E22" s="14">
        <v>24</v>
      </c>
      <c r="F22" s="14">
        <v>12</v>
      </c>
      <c r="G22" s="14">
        <v>37</v>
      </c>
      <c r="H22" s="14">
        <v>23</v>
      </c>
      <c r="I22" s="14">
        <v>17</v>
      </c>
      <c r="J22" s="14">
        <v>11</v>
      </c>
      <c r="K22" s="14">
        <v>24</v>
      </c>
      <c r="L22" s="14">
        <v>26</v>
      </c>
      <c r="M22" s="14">
        <v>49</v>
      </c>
      <c r="N22" s="14">
        <v>55</v>
      </c>
      <c r="O22" s="14">
        <v>0</v>
      </c>
      <c r="P22" s="14">
        <v>0</v>
      </c>
      <c r="Q22" s="14">
        <v>0</v>
      </c>
      <c r="R22" s="14">
        <v>0</v>
      </c>
      <c r="S22" s="14">
        <v>0</v>
      </c>
      <c r="T22" s="14">
        <v>108</v>
      </c>
      <c r="U22" s="14">
        <v>0</v>
      </c>
      <c r="V22" s="14">
        <v>1</v>
      </c>
      <c r="W22" s="14">
        <v>5</v>
      </c>
      <c r="X22" s="14">
        <v>27</v>
      </c>
      <c r="Y22" s="14">
        <v>60</v>
      </c>
      <c r="Z22" s="14">
        <v>10</v>
      </c>
      <c r="AA22" s="14">
        <v>1</v>
      </c>
      <c r="AB22" s="14">
        <v>20</v>
      </c>
      <c r="AC22" s="14">
        <v>16</v>
      </c>
      <c r="AD22" s="14">
        <v>3</v>
      </c>
      <c r="AE22" s="14">
        <v>0</v>
      </c>
      <c r="AF22" s="14">
        <v>11</v>
      </c>
      <c r="AG22" s="14">
        <v>4</v>
      </c>
      <c r="AH22" s="14">
        <v>0</v>
      </c>
      <c r="AI22" s="14">
        <v>1</v>
      </c>
      <c r="AJ22" s="14">
        <v>0</v>
      </c>
      <c r="AK22" s="14">
        <v>49</v>
      </c>
      <c r="AL22" s="14">
        <v>0</v>
      </c>
      <c r="AM22" s="14">
        <v>7</v>
      </c>
      <c r="AN22" s="14">
        <v>23</v>
      </c>
      <c r="AO22" s="14">
        <v>44</v>
      </c>
      <c r="AP22" s="14">
        <v>25</v>
      </c>
      <c r="AQ22" s="14">
        <v>5</v>
      </c>
      <c r="AR22" s="9"/>
    </row>
    <row r="23" spans="1:44" x14ac:dyDescent="0.2">
      <c r="A23" s="21"/>
      <c r="B23" s="21"/>
      <c r="C23" s="15" t="s">
        <v>111</v>
      </c>
      <c r="D23" s="15"/>
      <c r="E23" s="15"/>
      <c r="F23" s="15"/>
      <c r="G23" s="16" t="s">
        <v>147</v>
      </c>
      <c r="H23" s="16" t="s">
        <v>170</v>
      </c>
      <c r="I23" s="15"/>
      <c r="J23" s="15"/>
      <c r="K23" s="15"/>
      <c r="L23" s="15"/>
      <c r="M23" s="15"/>
      <c r="N23" s="16" t="s">
        <v>112</v>
      </c>
      <c r="O23" s="15"/>
      <c r="P23" s="15"/>
      <c r="Q23" s="15"/>
      <c r="R23" s="15"/>
      <c r="S23" s="15"/>
      <c r="T23" s="16" t="s">
        <v>531</v>
      </c>
      <c r="U23" s="15"/>
      <c r="V23" s="15"/>
      <c r="W23" s="16" t="s">
        <v>112</v>
      </c>
      <c r="X23" s="16" t="s">
        <v>130</v>
      </c>
      <c r="Y23" s="16" t="s">
        <v>208</v>
      </c>
      <c r="Z23" s="16" t="s">
        <v>130</v>
      </c>
      <c r="AA23" s="16" t="s">
        <v>113</v>
      </c>
      <c r="AB23" s="15"/>
      <c r="AC23" s="15"/>
      <c r="AD23" s="15"/>
      <c r="AE23" s="15"/>
      <c r="AF23" s="15"/>
      <c r="AG23" s="15"/>
      <c r="AH23" s="15"/>
      <c r="AI23" s="15"/>
      <c r="AJ23" s="15"/>
      <c r="AK23" s="16" t="s">
        <v>113</v>
      </c>
      <c r="AL23" s="15"/>
      <c r="AM23" s="15"/>
      <c r="AN23" s="15"/>
      <c r="AO23" s="15"/>
      <c r="AP23" s="15"/>
      <c r="AQ23" s="15"/>
      <c r="AR23" s="9"/>
    </row>
    <row r="24" spans="1:44" x14ac:dyDescent="0.2">
      <c r="A24" s="23"/>
      <c r="B24" s="20" t="s">
        <v>86</v>
      </c>
      <c r="C24" s="13">
        <v>0.1264546328592</v>
      </c>
      <c r="D24" s="13">
        <v>7.6159763158980001E-2</v>
      </c>
      <c r="E24" s="13">
        <v>0.1627185143039</v>
      </c>
      <c r="F24" s="13">
        <v>0.1203763077952</v>
      </c>
      <c r="G24" s="13">
        <v>0.14045589062800001</v>
      </c>
      <c r="H24" s="13">
        <v>0.2181489649484</v>
      </c>
      <c r="I24" s="13">
        <v>0.12879009726849999</v>
      </c>
      <c r="J24" s="13">
        <v>0.10751604908</v>
      </c>
      <c r="K24" s="13">
        <v>0.11363717946229999</v>
      </c>
      <c r="L24" s="13">
        <v>0.1130449271014</v>
      </c>
      <c r="M24" s="13">
        <v>9.4929335029880005E-2</v>
      </c>
      <c r="N24" s="13">
        <v>0.1691522271434</v>
      </c>
      <c r="O24" s="13">
        <v>0</v>
      </c>
      <c r="P24" s="13">
        <v>0</v>
      </c>
      <c r="Q24" s="13">
        <v>0</v>
      </c>
      <c r="R24" s="13">
        <v>0</v>
      </c>
      <c r="S24" s="13">
        <v>0</v>
      </c>
      <c r="T24" s="13">
        <v>0</v>
      </c>
      <c r="U24" s="13">
        <v>1</v>
      </c>
      <c r="V24" s="13">
        <v>0</v>
      </c>
      <c r="W24" s="13">
        <v>9.8020896656599993E-3</v>
      </c>
      <c r="X24" s="13">
        <v>3.4764158793559999E-2</v>
      </c>
      <c r="Y24" s="13">
        <v>0.32352215957890001</v>
      </c>
      <c r="Z24" s="13">
        <v>0.76310904083929998</v>
      </c>
      <c r="AA24" s="13">
        <v>0.18722102426350001</v>
      </c>
      <c r="AB24" s="13">
        <v>4.4926513553680013E-2</v>
      </c>
      <c r="AC24" s="13">
        <v>5.7613492424160001E-2</v>
      </c>
      <c r="AD24" s="13">
        <v>0.1971477645027</v>
      </c>
      <c r="AE24" s="13">
        <v>0.1721849689945</v>
      </c>
      <c r="AF24" s="13">
        <v>0.1451567308916</v>
      </c>
      <c r="AG24" s="13">
        <v>0.17906685806289999</v>
      </c>
      <c r="AH24" s="13">
        <v>0.59754521228070001</v>
      </c>
      <c r="AI24" s="13">
        <v>0.14395920659049999</v>
      </c>
      <c r="AJ24" s="13">
        <v>0.44567457243039998</v>
      </c>
      <c r="AK24" s="13">
        <v>0.23246083080230001</v>
      </c>
      <c r="AL24" s="13">
        <v>0</v>
      </c>
      <c r="AM24" s="13">
        <v>9.6249215557590001E-2</v>
      </c>
      <c r="AN24" s="13">
        <v>8.2585308469459995E-2</v>
      </c>
      <c r="AO24" s="13">
        <v>0.14861217439900001</v>
      </c>
      <c r="AP24" s="13">
        <v>0.1761099711653</v>
      </c>
      <c r="AQ24" s="13">
        <v>4.4319544399800001E-2</v>
      </c>
      <c r="AR24" s="9"/>
    </row>
    <row r="25" spans="1:44" x14ac:dyDescent="0.2">
      <c r="A25" s="21"/>
      <c r="B25" s="21"/>
      <c r="C25" s="14">
        <v>269</v>
      </c>
      <c r="D25" s="14">
        <v>33</v>
      </c>
      <c r="E25" s="14">
        <v>84</v>
      </c>
      <c r="F25" s="14">
        <v>61</v>
      </c>
      <c r="G25" s="14">
        <v>91</v>
      </c>
      <c r="H25" s="14">
        <v>59</v>
      </c>
      <c r="I25" s="14">
        <v>40</v>
      </c>
      <c r="J25" s="14">
        <v>35</v>
      </c>
      <c r="K25" s="14">
        <v>67</v>
      </c>
      <c r="L25" s="14">
        <v>77</v>
      </c>
      <c r="M25" s="14">
        <v>139</v>
      </c>
      <c r="N25" s="14">
        <v>141</v>
      </c>
      <c r="O25" s="14">
        <v>0</v>
      </c>
      <c r="P25" s="14">
        <v>0</v>
      </c>
      <c r="Q25" s="14">
        <v>0</v>
      </c>
      <c r="R25" s="14">
        <v>0</v>
      </c>
      <c r="S25" s="14">
        <v>0</v>
      </c>
      <c r="T25" s="14">
        <v>0</v>
      </c>
      <c r="U25" s="14">
        <v>286</v>
      </c>
      <c r="V25" s="14">
        <v>0</v>
      </c>
      <c r="W25" s="14">
        <v>7</v>
      </c>
      <c r="X25" s="14">
        <v>16</v>
      </c>
      <c r="Y25" s="14">
        <v>128</v>
      </c>
      <c r="Z25" s="14">
        <v>129</v>
      </c>
      <c r="AA25" s="14">
        <v>2</v>
      </c>
      <c r="AB25" s="14">
        <v>37</v>
      </c>
      <c r="AC25" s="14">
        <v>16</v>
      </c>
      <c r="AD25" s="14">
        <v>7</v>
      </c>
      <c r="AE25" s="14">
        <v>15</v>
      </c>
      <c r="AF25" s="14">
        <v>30</v>
      </c>
      <c r="AG25" s="14">
        <v>9</v>
      </c>
      <c r="AH25" s="14">
        <v>12</v>
      </c>
      <c r="AI25" s="14">
        <v>5</v>
      </c>
      <c r="AJ25" s="14">
        <v>4</v>
      </c>
      <c r="AK25" s="14">
        <v>133</v>
      </c>
      <c r="AL25" s="14">
        <v>0</v>
      </c>
      <c r="AM25" s="14">
        <v>14</v>
      </c>
      <c r="AN25" s="14">
        <v>50</v>
      </c>
      <c r="AO25" s="14">
        <v>121</v>
      </c>
      <c r="AP25" s="14">
        <v>93</v>
      </c>
      <c r="AQ25" s="14">
        <v>4</v>
      </c>
      <c r="AR25" s="9"/>
    </row>
    <row r="26" spans="1:44" x14ac:dyDescent="0.2">
      <c r="A26" s="21"/>
      <c r="B26" s="21"/>
      <c r="C26" s="15" t="s">
        <v>111</v>
      </c>
      <c r="D26" s="15"/>
      <c r="E26" s="16" t="s">
        <v>112</v>
      </c>
      <c r="F26" s="15"/>
      <c r="G26" s="16" t="s">
        <v>112</v>
      </c>
      <c r="H26" s="16" t="s">
        <v>426</v>
      </c>
      <c r="I26" s="15"/>
      <c r="J26" s="15"/>
      <c r="K26" s="15"/>
      <c r="L26" s="15"/>
      <c r="M26" s="15"/>
      <c r="N26" s="16" t="s">
        <v>113</v>
      </c>
      <c r="O26" s="15"/>
      <c r="P26" s="15"/>
      <c r="Q26" s="15"/>
      <c r="R26" s="15"/>
      <c r="S26" s="15"/>
      <c r="T26" s="15"/>
      <c r="U26" s="16" t="s">
        <v>323</v>
      </c>
      <c r="V26" s="15"/>
      <c r="W26" s="15"/>
      <c r="X26" s="16" t="s">
        <v>113</v>
      </c>
      <c r="Y26" s="16" t="s">
        <v>126</v>
      </c>
      <c r="Z26" s="16" t="s">
        <v>244</v>
      </c>
      <c r="AA26" s="16" t="s">
        <v>129</v>
      </c>
      <c r="AB26" s="15"/>
      <c r="AC26" s="15"/>
      <c r="AD26" s="16" t="s">
        <v>112</v>
      </c>
      <c r="AE26" s="16" t="s">
        <v>113</v>
      </c>
      <c r="AF26" s="16" t="s">
        <v>113</v>
      </c>
      <c r="AG26" s="16" t="s">
        <v>112</v>
      </c>
      <c r="AH26" s="16" t="s">
        <v>532</v>
      </c>
      <c r="AI26" s="15"/>
      <c r="AJ26" s="16" t="s">
        <v>112</v>
      </c>
      <c r="AK26" s="16" t="s">
        <v>129</v>
      </c>
      <c r="AL26" s="15"/>
      <c r="AM26" s="15"/>
      <c r="AN26" s="15"/>
      <c r="AO26" s="16" t="s">
        <v>147</v>
      </c>
      <c r="AP26" s="16" t="s">
        <v>132</v>
      </c>
      <c r="AQ26" s="15"/>
      <c r="AR26" s="9"/>
    </row>
    <row r="27" spans="1:44" x14ac:dyDescent="0.2">
      <c r="A27" s="23"/>
      <c r="B27" s="20" t="s">
        <v>50</v>
      </c>
      <c r="C27" s="13">
        <v>1</v>
      </c>
      <c r="D27" s="13">
        <v>1</v>
      </c>
      <c r="E27" s="13">
        <v>1</v>
      </c>
      <c r="F27" s="13">
        <v>1</v>
      </c>
      <c r="G27" s="13">
        <v>1</v>
      </c>
      <c r="H27" s="13">
        <v>1</v>
      </c>
      <c r="I27" s="13">
        <v>1</v>
      </c>
      <c r="J27" s="13">
        <v>1</v>
      </c>
      <c r="K27" s="13">
        <v>1</v>
      </c>
      <c r="L27" s="13">
        <v>1</v>
      </c>
      <c r="M27" s="13">
        <v>1</v>
      </c>
      <c r="N27" s="13">
        <v>1</v>
      </c>
      <c r="O27" s="13">
        <v>1</v>
      </c>
      <c r="P27" s="13">
        <v>1</v>
      </c>
      <c r="Q27" s="13">
        <v>1</v>
      </c>
      <c r="R27" s="13">
        <v>1</v>
      </c>
      <c r="S27" s="13">
        <v>1</v>
      </c>
      <c r="T27" s="13">
        <v>1</v>
      </c>
      <c r="U27" s="13">
        <v>1</v>
      </c>
      <c r="V27" s="13">
        <v>1</v>
      </c>
      <c r="W27" s="13">
        <v>1</v>
      </c>
      <c r="X27" s="13">
        <v>1</v>
      </c>
      <c r="Y27" s="13">
        <v>1</v>
      </c>
      <c r="Z27" s="13">
        <v>1</v>
      </c>
      <c r="AA27" s="13">
        <v>1</v>
      </c>
      <c r="AB27" s="13">
        <v>1</v>
      </c>
      <c r="AC27" s="13">
        <v>1</v>
      </c>
      <c r="AD27" s="13">
        <v>1</v>
      </c>
      <c r="AE27" s="13">
        <v>1</v>
      </c>
      <c r="AF27" s="13">
        <v>1</v>
      </c>
      <c r="AG27" s="13">
        <v>1</v>
      </c>
      <c r="AH27" s="13">
        <v>1</v>
      </c>
      <c r="AI27" s="13">
        <v>1</v>
      </c>
      <c r="AJ27" s="13">
        <v>1</v>
      </c>
      <c r="AK27" s="13">
        <v>1</v>
      </c>
      <c r="AL27" s="13">
        <v>1</v>
      </c>
      <c r="AM27" s="13">
        <v>1</v>
      </c>
      <c r="AN27" s="13">
        <v>1</v>
      </c>
      <c r="AO27" s="13">
        <v>1</v>
      </c>
      <c r="AP27" s="13">
        <v>1</v>
      </c>
      <c r="AQ27" s="13">
        <v>1</v>
      </c>
      <c r="AR27" s="9"/>
    </row>
    <row r="28" spans="1:44" x14ac:dyDescent="0.2">
      <c r="A28" s="21"/>
      <c r="B28" s="21"/>
      <c r="C28" s="14">
        <v>2068</v>
      </c>
      <c r="D28" s="14">
        <v>495</v>
      </c>
      <c r="E28" s="14">
        <v>522</v>
      </c>
      <c r="F28" s="14">
        <v>504</v>
      </c>
      <c r="G28" s="14">
        <v>547</v>
      </c>
      <c r="H28" s="14">
        <v>245</v>
      </c>
      <c r="I28" s="14">
        <v>318</v>
      </c>
      <c r="J28" s="14">
        <v>313</v>
      </c>
      <c r="K28" s="14">
        <v>517</v>
      </c>
      <c r="L28" s="14">
        <v>637</v>
      </c>
      <c r="M28" s="14">
        <v>1248</v>
      </c>
      <c r="N28" s="14">
        <v>808</v>
      </c>
      <c r="O28" s="14">
        <v>619</v>
      </c>
      <c r="P28" s="14">
        <v>228</v>
      </c>
      <c r="Q28" s="14">
        <v>304</v>
      </c>
      <c r="R28" s="14">
        <v>381</v>
      </c>
      <c r="S28" s="14">
        <v>242</v>
      </c>
      <c r="T28" s="14">
        <v>108</v>
      </c>
      <c r="U28" s="14">
        <v>286</v>
      </c>
      <c r="V28" s="14">
        <v>544</v>
      </c>
      <c r="W28" s="14">
        <v>628</v>
      </c>
      <c r="X28" s="14">
        <v>328</v>
      </c>
      <c r="Y28" s="14">
        <v>397</v>
      </c>
      <c r="Z28" s="14">
        <v>163</v>
      </c>
      <c r="AA28" s="14">
        <v>21</v>
      </c>
      <c r="AB28" s="14">
        <v>851</v>
      </c>
      <c r="AC28" s="14">
        <v>219</v>
      </c>
      <c r="AD28" s="14">
        <v>47</v>
      </c>
      <c r="AE28" s="14">
        <v>94</v>
      </c>
      <c r="AF28" s="14">
        <v>180</v>
      </c>
      <c r="AG28" s="14">
        <v>50</v>
      </c>
      <c r="AH28" s="14">
        <v>24</v>
      </c>
      <c r="AI28" s="14">
        <v>27</v>
      </c>
      <c r="AJ28" s="14">
        <v>6</v>
      </c>
      <c r="AK28" s="14">
        <v>556</v>
      </c>
      <c r="AL28" s="14">
        <v>5</v>
      </c>
      <c r="AM28" s="14">
        <v>137</v>
      </c>
      <c r="AN28" s="14">
        <v>491</v>
      </c>
      <c r="AO28" s="14">
        <v>847</v>
      </c>
      <c r="AP28" s="14">
        <v>519</v>
      </c>
      <c r="AQ28" s="14">
        <v>77</v>
      </c>
      <c r="AR28" s="9"/>
    </row>
    <row r="29" spans="1:44" x14ac:dyDescent="0.2">
      <c r="A29" s="21"/>
      <c r="B29" s="21"/>
      <c r="C29" s="15" t="s">
        <v>111</v>
      </c>
      <c r="D29" s="15" t="s">
        <v>111</v>
      </c>
      <c r="E29" s="15" t="s">
        <v>111</v>
      </c>
      <c r="F29" s="15" t="s">
        <v>111</v>
      </c>
      <c r="G29" s="15" t="s">
        <v>111</v>
      </c>
      <c r="H29" s="15" t="s">
        <v>111</v>
      </c>
      <c r="I29" s="15" t="s">
        <v>111</v>
      </c>
      <c r="J29" s="15" t="s">
        <v>111</v>
      </c>
      <c r="K29" s="15" t="s">
        <v>111</v>
      </c>
      <c r="L29" s="15" t="s">
        <v>111</v>
      </c>
      <c r="M29" s="15" t="s">
        <v>111</v>
      </c>
      <c r="N29" s="15" t="s">
        <v>111</v>
      </c>
      <c r="O29" s="15" t="s">
        <v>111</v>
      </c>
      <c r="P29" s="15" t="s">
        <v>111</v>
      </c>
      <c r="Q29" s="15" t="s">
        <v>111</v>
      </c>
      <c r="R29" s="15" t="s">
        <v>111</v>
      </c>
      <c r="S29" s="15" t="s">
        <v>111</v>
      </c>
      <c r="T29" s="15" t="s">
        <v>111</v>
      </c>
      <c r="U29" s="15" t="s">
        <v>111</v>
      </c>
      <c r="V29" s="15" t="s">
        <v>111</v>
      </c>
      <c r="W29" s="15" t="s">
        <v>111</v>
      </c>
      <c r="X29" s="15" t="s">
        <v>111</v>
      </c>
      <c r="Y29" s="15" t="s">
        <v>111</v>
      </c>
      <c r="Z29" s="15" t="s">
        <v>111</v>
      </c>
      <c r="AA29" s="15" t="s">
        <v>111</v>
      </c>
      <c r="AB29" s="15" t="s">
        <v>111</v>
      </c>
      <c r="AC29" s="15" t="s">
        <v>111</v>
      </c>
      <c r="AD29" s="15" t="s">
        <v>111</v>
      </c>
      <c r="AE29" s="15" t="s">
        <v>111</v>
      </c>
      <c r="AF29" s="15" t="s">
        <v>111</v>
      </c>
      <c r="AG29" s="15" t="s">
        <v>111</v>
      </c>
      <c r="AH29" s="15" t="s">
        <v>111</v>
      </c>
      <c r="AI29" s="15" t="s">
        <v>111</v>
      </c>
      <c r="AJ29" s="15" t="s">
        <v>111</v>
      </c>
      <c r="AK29" s="15" t="s">
        <v>111</v>
      </c>
      <c r="AL29" s="15" t="s">
        <v>111</v>
      </c>
      <c r="AM29" s="15" t="s">
        <v>111</v>
      </c>
      <c r="AN29" s="15" t="s">
        <v>111</v>
      </c>
      <c r="AO29" s="15" t="s">
        <v>111</v>
      </c>
      <c r="AP29" s="15" t="s">
        <v>111</v>
      </c>
      <c r="AQ29" s="15" t="s">
        <v>111</v>
      </c>
      <c r="AR29" s="9"/>
    </row>
    <row r="30" spans="1:44" x14ac:dyDescent="0.2">
      <c r="A30" s="17" t="s">
        <v>533</v>
      </c>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row>
    <row r="31" spans="1:44" x14ac:dyDescent="0.2">
      <c r="A31" s="19" t="s">
        <v>134</v>
      </c>
    </row>
  </sheetData>
  <mergeCells count="19">
    <mergeCell ref="AO2:AQ2"/>
    <mergeCell ref="A2:C2"/>
    <mergeCell ref="A3:B5"/>
    <mergeCell ref="B6:B8"/>
    <mergeCell ref="B9:B11"/>
    <mergeCell ref="AL3:AQ3"/>
    <mergeCell ref="D3:G3"/>
    <mergeCell ref="H3:L3"/>
    <mergeCell ref="M3:N3"/>
    <mergeCell ref="O3:U3"/>
    <mergeCell ref="V3:AA3"/>
    <mergeCell ref="AB3:AK3"/>
    <mergeCell ref="B27:B29"/>
    <mergeCell ref="A6:A29"/>
    <mergeCell ref="B12:B14"/>
    <mergeCell ref="B15:B17"/>
    <mergeCell ref="B18:B20"/>
    <mergeCell ref="B21:B23"/>
    <mergeCell ref="B24:B26"/>
  </mergeCells>
  <hyperlinks>
    <hyperlink ref="A1" location="'TOC'!A1:A1" display="Back to TOC" xr:uid="{00000000-0004-0000-28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R28"/>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bestFit="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534</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535</v>
      </c>
      <c r="B6" s="20" t="s">
        <v>87</v>
      </c>
      <c r="C6" s="13">
        <v>0.2455614010171</v>
      </c>
      <c r="D6" s="13">
        <v>0.26677733649399998</v>
      </c>
      <c r="E6" s="13">
        <v>0.2445789365072</v>
      </c>
      <c r="F6" s="13">
        <v>0.24871857308770001</v>
      </c>
      <c r="G6" s="13">
        <v>0.22397994671900001</v>
      </c>
      <c r="H6" s="13">
        <v>0.1118197665753</v>
      </c>
      <c r="I6" s="13">
        <v>0.19532249255539999</v>
      </c>
      <c r="J6" s="13">
        <v>0.24127237869279999</v>
      </c>
      <c r="K6" s="13">
        <v>0.2266021247027</v>
      </c>
      <c r="L6" s="13">
        <v>0.35285870823499998</v>
      </c>
      <c r="M6" s="13">
        <v>0.29326515974040002</v>
      </c>
      <c r="N6" s="13">
        <v>0.19072124466429999</v>
      </c>
      <c r="O6" s="13">
        <v>0.58207324169590002</v>
      </c>
      <c r="P6" s="13">
        <v>0.1635453205546</v>
      </c>
      <c r="Q6" s="13">
        <v>0.23195642585250001</v>
      </c>
      <c r="R6" s="13">
        <v>0.1132017747976</v>
      </c>
      <c r="S6" s="13">
        <v>0</v>
      </c>
      <c r="T6" s="13">
        <v>3.07532938082E-3</v>
      </c>
      <c r="U6" s="13">
        <v>0</v>
      </c>
      <c r="V6" s="13">
        <v>1</v>
      </c>
      <c r="W6" s="13">
        <v>0</v>
      </c>
      <c r="X6" s="13">
        <v>0</v>
      </c>
      <c r="Y6" s="13">
        <v>0</v>
      </c>
      <c r="Z6" s="13">
        <v>0</v>
      </c>
      <c r="AA6" s="13">
        <v>0</v>
      </c>
      <c r="AB6" s="13">
        <v>0.32130157993230002</v>
      </c>
      <c r="AC6" s="13">
        <v>0.31214104892009997</v>
      </c>
      <c r="AD6" s="13">
        <v>0.25488237203050002</v>
      </c>
      <c r="AE6" s="13">
        <v>0.4682076931411</v>
      </c>
      <c r="AF6" s="13">
        <v>0.19281252515780001</v>
      </c>
      <c r="AG6" s="13">
        <v>0.2191566412349</v>
      </c>
      <c r="AH6" s="13">
        <v>0.22824305852849999</v>
      </c>
      <c r="AI6" s="13">
        <v>7.0241822465639994E-2</v>
      </c>
      <c r="AJ6" s="13">
        <v>0</v>
      </c>
      <c r="AK6" s="13">
        <v>0.1012489383994</v>
      </c>
      <c r="AL6" s="13">
        <v>0.34640291546860003</v>
      </c>
      <c r="AM6" s="13">
        <v>0.32728374467770011</v>
      </c>
      <c r="AN6" s="13">
        <v>0.28394730526060002</v>
      </c>
      <c r="AO6" s="13">
        <v>0.2226836301591</v>
      </c>
      <c r="AP6" s="13">
        <v>0.19300491307420001</v>
      </c>
      <c r="AQ6" s="13">
        <v>0.30838136384230003</v>
      </c>
      <c r="AR6" s="9"/>
    </row>
    <row r="7" spans="1:44" x14ac:dyDescent="0.2">
      <c r="A7" s="21"/>
      <c r="B7" s="21"/>
      <c r="C7" s="14">
        <v>569</v>
      </c>
      <c r="D7" s="14">
        <v>151</v>
      </c>
      <c r="E7" s="14">
        <v>152</v>
      </c>
      <c r="F7" s="14">
        <v>143</v>
      </c>
      <c r="G7" s="14">
        <v>123</v>
      </c>
      <c r="H7" s="14">
        <v>34</v>
      </c>
      <c r="I7" s="14">
        <v>80</v>
      </c>
      <c r="J7" s="14">
        <v>88</v>
      </c>
      <c r="K7" s="14">
        <v>122</v>
      </c>
      <c r="L7" s="14">
        <v>239</v>
      </c>
      <c r="M7" s="14">
        <v>409</v>
      </c>
      <c r="N7" s="14">
        <v>168</v>
      </c>
      <c r="O7" s="14">
        <v>366</v>
      </c>
      <c r="P7" s="14">
        <v>38</v>
      </c>
      <c r="Q7" s="14">
        <v>92</v>
      </c>
      <c r="R7" s="14">
        <v>47</v>
      </c>
      <c r="S7" s="14">
        <v>0</v>
      </c>
      <c r="T7" s="14">
        <v>1</v>
      </c>
      <c r="U7" s="14">
        <v>0</v>
      </c>
      <c r="V7" s="14">
        <v>586</v>
      </c>
      <c r="W7" s="14">
        <v>0</v>
      </c>
      <c r="X7" s="14">
        <v>0</v>
      </c>
      <c r="Y7" s="14">
        <v>0</v>
      </c>
      <c r="Z7" s="14">
        <v>0</v>
      </c>
      <c r="AA7" s="14">
        <v>0</v>
      </c>
      <c r="AB7" s="14">
        <v>308</v>
      </c>
      <c r="AC7" s="14">
        <v>83</v>
      </c>
      <c r="AD7" s="14">
        <v>10</v>
      </c>
      <c r="AE7" s="14">
        <v>53</v>
      </c>
      <c r="AF7" s="14">
        <v>34</v>
      </c>
      <c r="AG7" s="14">
        <v>10</v>
      </c>
      <c r="AH7" s="14">
        <v>8</v>
      </c>
      <c r="AI7" s="14">
        <v>1</v>
      </c>
      <c r="AJ7" s="14">
        <v>0</v>
      </c>
      <c r="AK7" s="14">
        <v>59</v>
      </c>
      <c r="AL7" s="14">
        <v>2</v>
      </c>
      <c r="AM7" s="14">
        <v>52</v>
      </c>
      <c r="AN7" s="14">
        <v>174</v>
      </c>
      <c r="AO7" s="14">
        <v>213</v>
      </c>
      <c r="AP7" s="14">
        <v>111</v>
      </c>
      <c r="AQ7" s="14">
        <v>29</v>
      </c>
      <c r="AR7" s="9"/>
    </row>
    <row r="8" spans="1:44" x14ac:dyDescent="0.2">
      <c r="A8" s="21"/>
      <c r="B8" s="21"/>
      <c r="C8" s="15" t="s">
        <v>111</v>
      </c>
      <c r="D8" s="15"/>
      <c r="E8" s="15"/>
      <c r="F8" s="15"/>
      <c r="G8" s="15"/>
      <c r="H8" s="15"/>
      <c r="I8" s="15"/>
      <c r="J8" s="16" t="s">
        <v>112</v>
      </c>
      <c r="K8" s="16" t="s">
        <v>112</v>
      </c>
      <c r="L8" s="16" t="s">
        <v>358</v>
      </c>
      <c r="M8" s="16" t="s">
        <v>114</v>
      </c>
      <c r="N8" s="15"/>
      <c r="O8" s="16" t="s">
        <v>115</v>
      </c>
      <c r="P8" s="16" t="s">
        <v>156</v>
      </c>
      <c r="Q8" s="16" t="s">
        <v>329</v>
      </c>
      <c r="R8" s="16" t="s">
        <v>156</v>
      </c>
      <c r="S8" s="15"/>
      <c r="T8" s="15"/>
      <c r="U8" s="15"/>
      <c r="V8" s="16" t="s">
        <v>118</v>
      </c>
      <c r="W8" s="15"/>
      <c r="X8" s="15"/>
      <c r="Y8" s="15"/>
      <c r="Z8" s="15"/>
      <c r="AA8" s="15"/>
      <c r="AB8" s="16" t="s">
        <v>121</v>
      </c>
      <c r="AC8" s="16" t="s">
        <v>121</v>
      </c>
      <c r="AD8" s="15"/>
      <c r="AE8" s="16" t="s">
        <v>501</v>
      </c>
      <c r="AF8" s="15"/>
      <c r="AG8" s="15"/>
      <c r="AH8" s="15"/>
      <c r="AI8" s="15"/>
      <c r="AJ8" s="15"/>
      <c r="AK8" s="15"/>
      <c r="AL8" s="15"/>
      <c r="AM8" s="16" t="s">
        <v>144</v>
      </c>
      <c r="AN8" s="16" t="s">
        <v>144</v>
      </c>
      <c r="AO8" s="15"/>
      <c r="AP8" s="15"/>
      <c r="AQ8" s="15"/>
      <c r="AR8" s="9"/>
    </row>
    <row r="9" spans="1:44" x14ac:dyDescent="0.2">
      <c r="A9" s="23"/>
      <c r="B9" s="20" t="s">
        <v>88</v>
      </c>
      <c r="C9" s="13">
        <v>0.31844979114229999</v>
      </c>
      <c r="D9" s="13">
        <v>0.34365277368230002</v>
      </c>
      <c r="E9" s="13">
        <v>0.25958447669439999</v>
      </c>
      <c r="F9" s="13">
        <v>0.37132844551939997</v>
      </c>
      <c r="G9" s="13">
        <v>0.30042528737890001</v>
      </c>
      <c r="H9" s="13">
        <v>0.30661101909089999</v>
      </c>
      <c r="I9" s="13">
        <v>0.30996001483020003</v>
      </c>
      <c r="J9" s="13">
        <v>0.3730290623218</v>
      </c>
      <c r="K9" s="13">
        <v>0.31922735578119998</v>
      </c>
      <c r="L9" s="13">
        <v>0.29779795838810003</v>
      </c>
      <c r="M9" s="13">
        <v>0.34358579251869997</v>
      </c>
      <c r="N9" s="13">
        <v>0.29080854549559998</v>
      </c>
      <c r="O9" s="13">
        <v>0.37213704497110001</v>
      </c>
      <c r="P9" s="13">
        <v>0.60923936275059998</v>
      </c>
      <c r="Q9" s="13">
        <v>0.61427797400170003</v>
      </c>
      <c r="R9" s="13">
        <v>0.28196757375480003</v>
      </c>
      <c r="S9" s="13">
        <v>3.1603502119249997E-2</v>
      </c>
      <c r="T9" s="13">
        <v>7.1967894846300007E-2</v>
      </c>
      <c r="U9" s="13">
        <v>2.4172044058660001E-2</v>
      </c>
      <c r="V9" s="13">
        <v>0</v>
      </c>
      <c r="W9" s="13">
        <v>1</v>
      </c>
      <c r="X9" s="13">
        <v>0</v>
      </c>
      <c r="Y9" s="13">
        <v>0</v>
      </c>
      <c r="Z9" s="13">
        <v>0</v>
      </c>
      <c r="AA9" s="13">
        <v>0</v>
      </c>
      <c r="AB9" s="13">
        <v>0.42967686745330003</v>
      </c>
      <c r="AC9" s="13">
        <v>0.39337864605619999</v>
      </c>
      <c r="AD9" s="13">
        <v>0.26660982313830001</v>
      </c>
      <c r="AE9" s="13">
        <v>0.22141391302880001</v>
      </c>
      <c r="AF9" s="13">
        <v>0.34237272238130001</v>
      </c>
      <c r="AG9" s="13">
        <v>0.26091460461069998</v>
      </c>
      <c r="AH9" s="13">
        <v>0</v>
      </c>
      <c r="AI9" s="13">
        <v>0.13815725478070001</v>
      </c>
      <c r="AJ9" s="13">
        <v>0.50646702473140004</v>
      </c>
      <c r="AK9" s="13">
        <v>0.14082568375919999</v>
      </c>
      <c r="AL9" s="13">
        <v>0.32772799349199999</v>
      </c>
      <c r="AM9" s="13">
        <v>0.23027097774899999</v>
      </c>
      <c r="AN9" s="13">
        <v>0.35080923791559998</v>
      </c>
      <c r="AO9" s="13">
        <v>0.30298564617000001</v>
      </c>
      <c r="AP9" s="13">
        <v>0.34379725204540001</v>
      </c>
      <c r="AQ9" s="13">
        <v>0.2858491219023</v>
      </c>
      <c r="AR9" s="9"/>
    </row>
    <row r="10" spans="1:44" x14ac:dyDescent="0.2">
      <c r="A10" s="21"/>
      <c r="B10" s="21"/>
      <c r="C10" s="14">
        <v>661</v>
      </c>
      <c r="D10" s="14">
        <v>155</v>
      </c>
      <c r="E10" s="14">
        <v>142</v>
      </c>
      <c r="F10" s="14">
        <v>206</v>
      </c>
      <c r="G10" s="14">
        <v>158</v>
      </c>
      <c r="H10" s="14">
        <v>75</v>
      </c>
      <c r="I10" s="14">
        <v>106</v>
      </c>
      <c r="J10" s="14">
        <v>123</v>
      </c>
      <c r="K10" s="14">
        <v>175</v>
      </c>
      <c r="L10" s="14">
        <v>194</v>
      </c>
      <c r="M10" s="14">
        <v>426</v>
      </c>
      <c r="N10" s="14">
        <v>249</v>
      </c>
      <c r="O10" s="14">
        <v>232</v>
      </c>
      <c r="P10" s="14">
        <v>134</v>
      </c>
      <c r="Q10" s="14">
        <v>153</v>
      </c>
      <c r="R10" s="14">
        <v>90</v>
      </c>
      <c r="S10" s="14">
        <v>7</v>
      </c>
      <c r="T10" s="14">
        <v>5</v>
      </c>
      <c r="U10" s="14">
        <v>7</v>
      </c>
      <c r="V10" s="14">
        <v>0</v>
      </c>
      <c r="W10" s="14">
        <v>688</v>
      </c>
      <c r="X10" s="14">
        <v>0</v>
      </c>
      <c r="Y10" s="14">
        <v>0</v>
      </c>
      <c r="Z10" s="14">
        <v>0</v>
      </c>
      <c r="AA10" s="14">
        <v>0</v>
      </c>
      <c r="AB10" s="14">
        <v>372</v>
      </c>
      <c r="AC10" s="14">
        <v>83</v>
      </c>
      <c r="AD10" s="14">
        <v>16</v>
      </c>
      <c r="AE10" s="14">
        <v>17</v>
      </c>
      <c r="AF10" s="14">
        <v>64</v>
      </c>
      <c r="AG10" s="14">
        <v>16</v>
      </c>
      <c r="AH10" s="14">
        <v>0</v>
      </c>
      <c r="AI10" s="14">
        <v>3</v>
      </c>
      <c r="AJ10" s="14">
        <v>1</v>
      </c>
      <c r="AK10" s="14">
        <v>80</v>
      </c>
      <c r="AL10" s="14">
        <v>2</v>
      </c>
      <c r="AM10" s="14">
        <v>34</v>
      </c>
      <c r="AN10" s="14">
        <v>168</v>
      </c>
      <c r="AO10" s="14">
        <v>267</v>
      </c>
      <c r="AP10" s="14">
        <v>187</v>
      </c>
      <c r="AQ10" s="14">
        <v>29</v>
      </c>
      <c r="AR10" s="9"/>
    </row>
    <row r="11" spans="1:44" x14ac:dyDescent="0.2">
      <c r="A11" s="21"/>
      <c r="B11" s="21"/>
      <c r="C11" s="15" t="s">
        <v>111</v>
      </c>
      <c r="D11" s="15"/>
      <c r="E11" s="15"/>
      <c r="F11" s="16" t="s">
        <v>138</v>
      </c>
      <c r="G11" s="15"/>
      <c r="H11" s="15"/>
      <c r="I11" s="15"/>
      <c r="J11" s="15"/>
      <c r="K11" s="15"/>
      <c r="L11" s="15"/>
      <c r="M11" s="16" t="s">
        <v>138</v>
      </c>
      <c r="N11" s="15"/>
      <c r="O11" s="16" t="s">
        <v>156</v>
      </c>
      <c r="P11" s="16" t="s">
        <v>188</v>
      </c>
      <c r="Q11" s="16" t="s">
        <v>188</v>
      </c>
      <c r="R11" s="16" t="s">
        <v>117</v>
      </c>
      <c r="S11" s="15"/>
      <c r="T11" s="15"/>
      <c r="U11" s="15"/>
      <c r="V11" s="15"/>
      <c r="W11" s="16" t="s">
        <v>536</v>
      </c>
      <c r="X11" s="15"/>
      <c r="Y11" s="15"/>
      <c r="Z11" s="15"/>
      <c r="AA11" s="15"/>
      <c r="AB11" s="16" t="s">
        <v>121</v>
      </c>
      <c r="AC11" s="16" t="s">
        <v>121</v>
      </c>
      <c r="AD11" s="15"/>
      <c r="AE11" s="15"/>
      <c r="AF11" s="16" t="s">
        <v>121</v>
      </c>
      <c r="AG11" s="15"/>
      <c r="AH11" s="15"/>
      <c r="AI11" s="15"/>
      <c r="AJ11" s="15"/>
      <c r="AK11" s="15"/>
      <c r="AL11" s="15"/>
      <c r="AM11" s="15"/>
      <c r="AN11" s="15"/>
      <c r="AO11" s="15"/>
      <c r="AP11" s="15"/>
      <c r="AQ11" s="15"/>
      <c r="AR11" s="9"/>
    </row>
    <row r="12" spans="1:44" x14ac:dyDescent="0.2">
      <c r="A12" s="23"/>
      <c r="B12" s="20" t="s">
        <v>89</v>
      </c>
      <c r="C12" s="13">
        <v>0.1719216444526</v>
      </c>
      <c r="D12" s="13">
        <v>0.17146976479769999</v>
      </c>
      <c r="E12" s="13">
        <v>0.17429878909400001</v>
      </c>
      <c r="F12" s="13">
        <v>0.1579002778885</v>
      </c>
      <c r="G12" s="13">
        <v>0.1840176952077</v>
      </c>
      <c r="H12" s="13">
        <v>0.1663131820348</v>
      </c>
      <c r="I12" s="13">
        <v>0.18931688150500001</v>
      </c>
      <c r="J12" s="13">
        <v>0.1995258652936</v>
      </c>
      <c r="K12" s="13">
        <v>0.20953300703290001</v>
      </c>
      <c r="L12" s="13">
        <v>0.1176144409901</v>
      </c>
      <c r="M12" s="13">
        <v>0.1593458318031</v>
      </c>
      <c r="N12" s="13">
        <v>0.1825414436984</v>
      </c>
      <c r="O12" s="13">
        <v>3.5463992668309997E-2</v>
      </c>
      <c r="P12" s="13">
        <v>0.17850005651600001</v>
      </c>
      <c r="Q12" s="13">
        <v>0.14028627286879999</v>
      </c>
      <c r="R12" s="13">
        <v>0.38195821609289998</v>
      </c>
      <c r="S12" s="13">
        <v>0.28325747671349999</v>
      </c>
      <c r="T12" s="13">
        <v>0.21941881085100001</v>
      </c>
      <c r="U12" s="13">
        <v>4.1030104455269993E-2</v>
      </c>
      <c r="V12" s="13">
        <v>0</v>
      </c>
      <c r="W12" s="13">
        <v>0</v>
      </c>
      <c r="X12" s="13">
        <v>1</v>
      </c>
      <c r="Y12" s="13">
        <v>0</v>
      </c>
      <c r="Z12" s="13">
        <v>0</v>
      </c>
      <c r="AA12" s="13">
        <v>0</v>
      </c>
      <c r="AB12" s="13">
        <v>0.12556750550349999</v>
      </c>
      <c r="AC12" s="13">
        <v>0.1831354236296</v>
      </c>
      <c r="AD12" s="13">
        <v>0.21866854326740001</v>
      </c>
      <c r="AE12" s="13">
        <v>9.3945738196019993E-2</v>
      </c>
      <c r="AF12" s="13">
        <v>0.1894179123543</v>
      </c>
      <c r="AG12" s="13">
        <v>0.24518714567489999</v>
      </c>
      <c r="AH12" s="13">
        <v>0.1192439587478</v>
      </c>
      <c r="AI12" s="13">
        <v>0.1617420156305</v>
      </c>
      <c r="AJ12" s="13">
        <v>4.7858402838189998E-2</v>
      </c>
      <c r="AK12" s="13">
        <v>0.2293430680579</v>
      </c>
      <c r="AL12" s="13">
        <v>9.4408502038420009E-2</v>
      </c>
      <c r="AM12" s="13">
        <v>0.2097871562467</v>
      </c>
      <c r="AN12" s="13">
        <v>0.16272699187119999</v>
      </c>
      <c r="AO12" s="13">
        <v>0.16887089365210001</v>
      </c>
      <c r="AP12" s="13">
        <v>0.1552692401246</v>
      </c>
      <c r="AQ12" s="13">
        <v>0.26269039209950001</v>
      </c>
      <c r="AR12" s="9"/>
    </row>
    <row r="13" spans="1:44" x14ac:dyDescent="0.2">
      <c r="A13" s="21"/>
      <c r="B13" s="21"/>
      <c r="C13" s="14">
        <v>373</v>
      </c>
      <c r="D13" s="14">
        <v>102</v>
      </c>
      <c r="E13" s="14">
        <v>82</v>
      </c>
      <c r="F13" s="14">
        <v>89</v>
      </c>
      <c r="G13" s="14">
        <v>100</v>
      </c>
      <c r="H13" s="14">
        <v>45</v>
      </c>
      <c r="I13" s="14">
        <v>69</v>
      </c>
      <c r="J13" s="14">
        <v>64</v>
      </c>
      <c r="K13" s="14">
        <v>118</v>
      </c>
      <c r="L13" s="14">
        <v>83</v>
      </c>
      <c r="M13" s="14">
        <v>221</v>
      </c>
      <c r="N13" s="14">
        <v>160</v>
      </c>
      <c r="O13" s="14">
        <v>14</v>
      </c>
      <c r="P13" s="14">
        <v>41</v>
      </c>
      <c r="Q13" s="14">
        <v>43</v>
      </c>
      <c r="R13" s="14">
        <v>110</v>
      </c>
      <c r="S13" s="14">
        <v>77</v>
      </c>
      <c r="T13" s="14">
        <v>27</v>
      </c>
      <c r="U13" s="14">
        <v>16</v>
      </c>
      <c r="V13" s="14">
        <v>0</v>
      </c>
      <c r="W13" s="14">
        <v>0</v>
      </c>
      <c r="X13" s="14">
        <v>387</v>
      </c>
      <c r="Y13" s="14">
        <v>0</v>
      </c>
      <c r="Z13" s="14">
        <v>0</v>
      </c>
      <c r="AA13" s="14">
        <v>0</v>
      </c>
      <c r="AB13" s="14">
        <v>118</v>
      </c>
      <c r="AC13" s="14">
        <v>43</v>
      </c>
      <c r="AD13" s="14">
        <v>12</v>
      </c>
      <c r="AE13" s="14">
        <v>9</v>
      </c>
      <c r="AF13" s="14">
        <v>39</v>
      </c>
      <c r="AG13" s="14">
        <v>14</v>
      </c>
      <c r="AH13" s="14">
        <v>1</v>
      </c>
      <c r="AI13" s="14">
        <v>4</v>
      </c>
      <c r="AJ13" s="14">
        <v>1</v>
      </c>
      <c r="AK13" s="14">
        <v>127</v>
      </c>
      <c r="AL13" s="14">
        <v>1</v>
      </c>
      <c r="AM13" s="14">
        <v>25</v>
      </c>
      <c r="AN13" s="14">
        <v>80</v>
      </c>
      <c r="AO13" s="14">
        <v>168</v>
      </c>
      <c r="AP13" s="14">
        <v>89</v>
      </c>
      <c r="AQ13" s="14">
        <v>23</v>
      </c>
      <c r="AR13" s="9"/>
    </row>
    <row r="14" spans="1:44" x14ac:dyDescent="0.2">
      <c r="A14" s="21"/>
      <c r="B14" s="21"/>
      <c r="C14" s="15" t="s">
        <v>111</v>
      </c>
      <c r="D14" s="15"/>
      <c r="E14" s="15"/>
      <c r="F14" s="15"/>
      <c r="G14" s="15"/>
      <c r="H14" s="15"/>
      <c r="I14" s="15"/>
      <c r="J14" s="16" t="s">
        <v>144</v>
      </c>
      <c r="K14" s="16" t="s">
        <v>144</v>
      </c>
      <c r="L14" s="15"/>
      <c r="M14" s="15"/>
      <c r="N14" s="15"/>
      <c r="O14" s="15"/>
      <c r="P14" s="16" t="s">
        <v>196</v>
      </c>
      <c r="Q14" s="16" t="s">
        <v>318</v>
      </c>
      <c r="R14" s="16" t="s">
        <v>537</v>
      </c>
      <c r="S14" s="16" t="s">
        <v>538</v>
      </c>
      <c r="T14" s="16" t="s">
        <v>196</v>
      </c>
      <c r="U14" s="15"/>
      <c r="V14" s="15"/>
      <c r="W14" s="15"/>
      <c r="X14" s="16" t="s">
        <v>539</v>
      </c>
      <c r="Y14" s="15"/>
      <c r="Z14" s="15"/>
      <c r="AA14" s="15"/>
      <c r="AB14" s="15"/>
      <c r="AC14" s="15"/>
      <c r="AD14" s="15"/>
      <c r="AE14" s="15"/>
      <c r="AF14" s="15"/>
      <c r="AG14" s="15"/>
      <c r="AH14" s="15"/>
      <c r="AI14" s="15"/>
      <c r="AJ14" s="15"/>
      <c r="AK14" s="16" t="s">
        <v>113</v>
      </c>
      <c r="AL14" s="15"/>
      <c r="AM14" s="15"/>
      <c r="AN14" s="15"/>
      <c r="AO14" s="15"/>
      <c r="AP14" s="15"/>
      <c r="AQ14" s="15"/>
      <c r="AR14" s="9"/>
    </row>
    <row r="15" spans="1:44" x14ac:dyDescent="0.2">
      <c r="A15" s="23"/>
      <c r="B15" s="20" t="s">
        <v>90</v>
      </c>
      <c r="C15" s="13">
        <v>0.17717986000630001</v>
      </c>
      <c r="D15" s="13">
        <v>0.165475875074</v>
      </c>
      <c r="E15" s="13">
        <v>0.2125910214684</v>
      </c>
      <c r="F15" s="13">
        <v>0.15419271473999999</v>
      </c>
      <c r="G15" s="13">
        <v>0.17604077600990001</v>
      </c>
      <c r="H15" s="13">
        <v>0.21867396805389999</v>
      </c>
      <c r="I15" s="13">
        <v>0.20160873748800001</v>
      </c>
      <c r="J15" s="13">
        <v>0.1204388656381</v>
      </c>
      <c r="K15" s="13">
        <v>0.1882466231171</v>
      </c>
      <c r="L15" s="13">
        <v>0.17967960828419999</v>
      </c>
      <c r="M15" s="13">
        <v>0.13520470359020001</v>
      </c>
      <c r="N15" s="13">
        <v>0.2267319521441</v>
      </c>
      <c r="O15" s="13">
        <v>7.3712761162830001E-3</v>
      </c>
      <c r="P15" s="13">
        <v>4.1001560876889998E-2</v>
      </c>
      <c r="Q15" s="13">
        <v>5.425592868714E-3</v>
      </c>
      <c r="R15" s="13">
        <v>0.1779363245666</v>
      </c>
      <c r="S15" s="13">
        <v>0.57448404441290002</v>
      </c>
      <c r="T15" s="13">
        <v>0.58090457622940006</v>
      </c>
      <c r="U15" s="13">
        <v>0.45851698580939998</v>
      </c>
      <c r="V15" s="13">
        <v>0</v>
      </c>
      <c r="W15" s="13">
        <v>0</v>
      </c>
      <c r="X15" s="13">
        <v>0</v>
      </c>
      <c r="Y15" s="13">
        <v>1</v>
      </c>
      <c r="Z15" s="13">
        <v>0</v>
      </c>
      <c r="AA15" s="13">
        <v>0</v>
      </c>
      <c r="AB15" s="13">
        <v>0.1059444931399</v>
      </c>
      <c r="AC15" s="13">
        <v>9.0794370245119993E-2</v>
      </c>
      <c r="AD15" s="13">
        <v>0.13577391947420001</v>
      </c>
      <c r="AE15" s="13">
        <v>0.13595272033729999</v>
      </c>
      <c r="AF15" s="13">
        <v>0.19212532978159999</v>
      </c>
      <c r="AG15" s="13">
        <v>0.24688406721379999</v>
      </c>
      <c r="AH15" s="13">
        <v>0.1731084021573</v>
      </c>
      <c r="AI15" s="13">
        <v>0.41375073628890002</v>
      </c>
      <c r="AJ15" s="13">
        <v>0.30653907132449998</v>
      </c>
      <c r="AK15" s="13">
        <v>0.31588673661959998</v>
      </c>
      <c r="AL15" s="13">
        <v>0.16178059744430001</v>
      </c>
      <c r="AM15" s="13">
        <v>0.18929464977070001</v>
      </c>
      <c r="AN15" s="13">
        <v>0.13382456367199999</v>
      </c>
      <c r="AO15" s="13">
        <v>0.194534300538</v>
      </c>
      <c r="AP15" s="13">
        <v>0.2218839452925</v>
      </c>
      <c r="AQ15" s="13">
        <v>7.3102759878489992E-2</v>
      </c>
      <c r="AR15" s="9"/>
    </row>
    <row r="16" spans="1:44" x14ac:dyDescent="0.2">
      <c r="A16" s="21"/>
      <c r="B16" s="21"/>
      <c r="C16" s="14">
        <v>404</v>
      </c>
      <c r="D16" s="14">
        <v>99</v>
      </c>
      <c r="E16" s="14">
        <v>117</v>
      </c>
      <c r="F16" s="14">
        <v>85</v>
      </c>
      <c r="G16" s="14">
        <v>103</v>
      </c>
      <c r="H16" s="14">
        <v>60</v>
      </c>
      <c r="I16" s="14">
        <v>74</v>
      </c>
      <c r="J16" s="14">
        <v>47</v>
      </c>
      <c r="K16" s="14">
        <v>113</v>
      </c>
      <c r="L16" s="14">
        <v>124</v>
      </c>
      <c r="M16" s="14">
        <v>201</v>
      </c>
      <c r="N16" s="14">
        <v>220</v>
      </c>
      <c r="O16" s="14">
        <v>3</v>
      </c>
      <c r="P16" s="14">
        <v>10</v>
      </c>
      <c r="Q16" s="14">
        <v>2</v>
      </c>
      <c r="R16" s="14">
        <v>59</v>
      </c>
      <c r="S16" s="14">
        <v>135</v>
      </c>
      <c r="T16" s="14">
        <v>60</v>
      </c>
      <c r="U16" s="14">
        <v>128</v>
      </c>
      <c r="V16" s="14">
        <v>0</v>
      </c>
      <c r="W16" s="14">
        <v>0</v>
      </c>
      <c r="X16" s="14">
        <v>0</v>
      </c>
      <c r="Y16" s="14">
        <v>428</v>
      </c>
      <c r="Z16" s="14">
        <v>0</v>
      </c>
      <c r="AA16" s="14">
        <v>0</v>
      </c>
      <c r="AB16" s="14">
        <v>87</v>
      </c>
      <c r="AC16" s="14">
        <v>24</v>
      </c>
      <c r="AD16" s="14">
        <v>8</v>
      </c>
      <c r="AE16" s="14">
        <v>15</v>
      </c>
      <c r="AF16" s="14">
        <v>43</v>
      </c>
      <c r="AG16" s="14">
        <v>15</v>
      </c>
      <c r="AH16" s="14">
        <v>4</v>
      </c>
      <c r="AI16" s="14">
        <v>16</v>
      </c>
      <c r="AJ16" s="14">
        <v>3</v>
      </c>
      <c r="AK16" s="14">
        <v>187</v>
      </c>
      <c r="AL16" s="14">
        <v>1</v>
      </c>
      <c r="AM16" s="14">
        <v>31</v>
      </c>
      <c r="AN16" s="14">
        <v>75</v>
      </c>
      <c r="AO16" s="14">
        <v>186</v>
      </c>
      <c r="AP16" s="14">
        <v>126</v>
      </c>
      <c r="AQ16" s="14">
        <v>8</v>
      </c>
      <c r="AR16" s="9"/>
    </row>
    <row r="17" spans="1:44" x14ac:dyDescent="0.2">
      <c r="A17" s="21"/>
      <c r="B17" s="21"/>
      <c r="C17" s="15" t="s">
        <v>111</v>
      </c>
      <c r="D17" s="15"/>
      <c r="E17" s="15"/>
      <c r="F17" s="15"/>
      <c r="G17" s="15"/>
      <c r="H17" s="16" t="s">
        <v>147</v>
      </c>
      <c r="I17" s="15"/>
      <c r="J17" s="15"/>
      <c r="K17" s="15"/>
      <c r="L17" s="15"/>
      <c r="M17" s="15"/>
      <c r="N17" s="16" t="s">
        <v>113</v>
      </c>
      <c r="O17" s="15"/>
      <c r="P17" s="15"/>
      <c r="Q17" s="15"/>
      <c r="R17" s="16" t="s">
        <v>126</v>
      </c>
      <c r="S17" s="16" t="s">
        <v>127</v>
      </c>
      <c r="T17" s="16" t="s">
        <v>127</v>
      </c>
      <c r="U17" s="16" t="s">
        <v>127</v>
      </c>
      <c r="V17" s="15"/>
      <c r="W17" s="15"/>
      <c r="X17" s="15"/>
      <c r="Y17" s="16" t="s">
        <v>540</v>
      </c>
      <c r="Z17" s="15"/>
      <c r="AA17" s="15"/>
      <c r="AB17" s="15"/>
      <c r="AC17" s="15"/>
      <c r="AD17" s="15"/>
      <c r="AE17" s="15"/>
      <c r="AF17" s="15"/>
      <c r="AG17" s="15"/>
      <c r="AH17" s="15"/>
      <c r="AI17" s="16" t="s">
        <v>129</v>
      </c>
      <c r="AJ17" s="15"/>
      <c r="AK17" s="16" t="s">
        <v>155</v>
      </c>
      <c r="AL17" s="15"/>
      <c r="AM17" s="15"/>
      <c r="AN17" s="15"/>
      <c r="AO17" s="15"/>
      <c r="AP17" s="16" t="s">
        <v>132</v>
      </c>
      <c r="AQ17" s="15"/>
      <c r="AR17" s="9"/>
    </row>
    <row r="18" spans="1:44" x14ac:dyDescent="0.2">
      <c r="A18" s="23"/>
      <c r="B18" s="20" t="s">
        <v>91</v>
      </c>
      <c r="C18" s="13">
        <v>7.450130054239E-2</v>
      </c>
      <c r="D18" s="13">
        <v>4.1090733073549997E-2</v>
      </c>
      <c r="E18" s="13">
        <v>9.7756154779710003E-2</v>
      </c>
      <c r="F18" s="13">
        <v>5.776990872091E-2</v>
      </c>
      <c r="G18" s="13">
        <v>9.8899852132580013E-2</v>
      </c>
      <c r="H18" s="13">
        <v>0.1776859282046</v>
      </c>
      <c r="I18" s="13">
        <v>9.348780605102E-2</v>
      </c>
      <c r="J18" s="13">
        <v>5.3648192965829997E-2</v>
      </c>
      <c r="K18" s="13">
        <v>4.5043172077999988E-2</v>
      </c>
      <c r="L18" s="13">
        <v>4.0485020821670013E-2</v>
      </c>
      <c r="M18" s="13">
        <v>5.679727771754E-2</v>
      </c>
      <c r="N18" s="13">
        <v>9.4960549799850011E-2</v>
      </c>
      <c r="O18" s="13">
        <v>0</v>
      </c>
      <c r="P18" s="13">
        <v>0</v>
      </c>
      <c r="Q18" s="13">
        <v>0</v>
      </c>
      <c r="R18" s="13">
        <v>5.2756863955590004E-3</v>
      </c>
      <c r="S18" s="13">
        <v>0.1106549767543</v>
      </c>
      <c r="T18" s="13">
        <v>0.11813509153270001</v>
      </c>
      <c r="U18" s="13">
        <v>0.46031470372</v>
      </c>
      <c r="V18" s="13">
        <v>0</v>
      </c>
      <c r="W18" s="13">
        <v>0</v>
      </c>
      <c r="X18" s="13">
        <v>0</v>
      </c>
      <c r="Y18" s="13">
        <v>0</v>
      </c>
      <c r="Z18" s="13">
        <v>1</v>
      </c>
      <c r="AA18" s="13">
        <v>0</v>
      </c>
      <c r="AB18" s="13">
        <v>1.106224343127E-2</v>
      </c>
      <c r="AC18" s="13">
        <v>1.336355446131E-2</v>
      </c>
      <c r="AD18" s="13">
        <v>0.1240653420896</v>
      </c>
      <c r="AE18" s="13">
        <v>6.1142443650530003E-2</v>
      </c>
      <c r="AF18" s="13">
        <v>5.9007631212060013E-2</v>
      </c>
      <c r="AG18" s="13">
        <v>2.7857541265739999E-2</v>
      </c>
      <c r="AH18" s="13">
        <v>0.47940458056640001</v>
      </c>
      <c r="AI18" s="13">
        <v>0.16801960217350001</v>
      </c>
      <c r="AJ18" s="13">
        <v>0.1391355011058</v>
      </c>
      <c r="AK18" s="13">
        <v>0.1925659996346</v>
      </c>
      <c r="AL18" s="13">
        <v>0</v>
      </c>
      <c r="AM18" s="13">
        <v>3.342638996603E-2</v>
      </c>
      <c r="AN18" s="13">
        <v>6.3542858230439994E-2</v>
      </c>
      <c r="AO18" s="13">
        <v>9.0169867127419992E-2</v>
      </c>
      <c r="AP18" s="13">
        <v>8.0027653941610002E-2</v>
      </c>
      <c r="AQ18" s="13">
        <v>3.9830396869229998E-2</v>
      </c>
      <c r="AR18" s="9"/>
    </row>
    <row r="19" spans="1:44" x14ac:dyDescent="0.2">
      <c r="A19" s="21"/>
      <c r="B19" s="21"/>
      <c r="C19" s="14">
        <v>168</v>
      </c>
      <c r="D19" s="14">
        <v>24</v>
      </c>
      <c r="E19" s="14">
        <v>45</v>
      </c>
      <c r="F19" s="14">
        <v>33</v>
      </c>
      <c r="G19" s="14">
        <v>66</v>
      </c>
      <c r="H19" s="14">
        <v>55</v>
      </c>
      <c r="I19" s="14">
        <v>38</v>
      </c>
      <c r="J19" s="14">
        <v>18</v>
      </c>
      <c r="K19" s="14">
        <v>29</v>
      </c>
      <c r="L19" s="14">
        <v>34</v>
      </c>
      <c r="M19" s="14">
        <v>87</v>
      </c>
      <c r="N19" s="14">
        <v>87</v>
      </c>
      <c r="O19" s="14">
        <v>0</v>
      </c>
      <c r="P19" s="14">
        <v>0</v>
      </c>
      <c r="Q19" s="14">
        <v>0</v>
      </c>
      <c r="R19" s="14">
        <v>1</v>
      </c>
      <c r="S19" s="14">
        <v>23</v>
      </c>
      <c r="T19" s="14">
        <v>10</v>
      </c>
      <c r="U19" s="14">
        <v>129</v>
      </c>
      <c r="V19" s="14">
        <v>0</v>
      </c>
      <c r="W19" s="14">
        <v>0</v>
      </c>
      <c r="X19" s="14">
        <v>0</v>
      </c>
      <c r="Y19" s="14">
        <v>0</v>
      </c>
      <c r="Z19" s="14">
        <v>175</v>
      </c>
      <c r="AA19" s="14">
        <v>0</v>
      </c>
      <c r="AB19" s="14">
        <v>15</v>
      </c>
      <c r="AC19" s="14">
        <v>5</v>
      </c>
      <c r="AD19" s="14">
        <v>4</v>
      </c>
      <c r="AE19" s="14">
        <v>6</v>
      </c>
      <c r="AF19" s="14">
        <v>12</v>
      </c>
      <c r="AG19" s="14">
        <v>1</v>
      </c>
      <c r="AH19" s="14">
        <v>7</v>
      </c>
      <c r="AI19" s="14">
        <v>3</v>
      </c>
      <c r="AJ19" s="14">
        <v>1</v>
      </c>
      <c r="AK19" s="14">
        <v>114</v>
      </c>
      <c r="AL19" s="14">
        <v>0</v>
      </c>
      <c r="AM19" s="14">
        <v>6</v>
      </c>
      <c r="AN19" s="14">
        <v>34</v>
      </c>
      <c r="AO19" s="14">
        <v>83</v>
      </c>
      <c r="AP19" s="14">
        <v>48</v>
      </c>
      <c r="AQ19" s="14">
        <v>4</v>
      </c>
      <c r="AR19" s="9"/>
    </row>
    <row r="20" spans="1:44" x14ac:dyDescent="0.2">
      <c r="A20" s="21"/>
      <c r="B20" s="21"/>
      <c r="C20" s="15" t="s">
        <v>111</v>
      </c>
      <c r="D20" s="15"/>
      <c r="E20" s="16" t="s">
        <v>112</v>
      </c>
      <c r="F20" s="15"/>
      <c r="G20" s="16" t="s">
        <v>112</v>
      </c>
      <c r="H20" s="16" t="s">
        <v>282</v>
      </c>
      <c r="I20" s="16" t="s">
        <v>123</v>
      </c>
      <c r="J20" s="15"/>
      <c r="K20" s="15"/>
      <c r="L20" s="15"/>
      <c r="M20" s="15"/>
      <c r="N20" s="16" t="s">
        <v>112</v>
      </c>
      <c r="O20" s="15"/>
      <c r="P20" s="15"/>
      <c r="Q20" s="15"/>
      <c r="R20" s="15"/>
      <c r="S20" s="16" t="s">
        <v>127</v>
      </c>
      <c r="T20" s="16" t="s">
        <v>127</v>
      </c>
      <c r="U20" s="16" t="s">
        <v>323</v>
      </c>
      <c r="V20" s="15"/>
      <c r="W20" s="15"/>
      <c r="X20" s="15"/>
      <c r="Y20" s="15"/>
      <c r="Z20" s="16" t="s">
        <v>245</v>
      </c>
      <c r="AA20" s="15"/>
      <c r="AB20" s="15"/>
      <c r="AC20" s="15"/>
      <c r="AD20" s="16" t="s">
        <v>130</v>
      </c>
      <c r="AE20" s="16" t="s">
        <v>112</v>
      </c>
      <c r="AF20" s="16" t="s">
        <v>112</v>
      </c>
      <c r="AG20" s="15"/>
      <c r="AH20" s="16" t="s">
        <v>541</v>
      </c>
      <c r="AI20" s="16" t="s">
        <v>130</v>
      </c>
      <c r="AJ20" s="15"/>
      <c r="AK20" s="16" t="s">
        <v>542</v>
      </c>
      <c r="AL20" s="15"/>
      <c r="AM20" s="15"/>
      <c r="AN20" s="15"/>
      <c r="AO20" s="15"/>
      <c r="AP20" s="15"/>
      <c r="AQ20" s="15"/>
      <c r="AR20" s="9"/>
    </row>
    <row r="21" spans="1:44" x14ac:dyDescent="0.2">
      <c r="A21" s="23"/>
      <c r="B21" s="20" t="s">
        <v>92</v>
      </c>
      <c r="C21" s="13">
        <v>1.238600283929E-2</v>
      </c>
      <c r="D21" s="13">
        <v>1.1533516878529999E-2</v>
      </c>
      <c r="E21" s="13">
        <v>1.1190621456279999E-2</v>
      </c>
      <c r="F21" s="13">
        <v>1.0090080043389999E-2</v>
      </c>
      <c r="G21" s="13">
        <v>1.6636442551939998E-2</v>
      </c>
      <c r="H21" s="13">
        <v>1.8896136040550002E-2</v>
      </c>
      <c r="I21" s="13">
        <v>1.030406757042E-2</v>
      </c>
      <c r="J21" s="13">
        <v>1.208563508794E-2</v>
      </c>
      <c r="K21" s="13">
        <v>1.134771728807E-2</v>
      </c>
      <c r="L21" s="13">
        <v>1.1564263280970001E-2</v>
      </c>
      <c r="M21" s="13">
        <v>1.1801234630150001E-2</v>
      </c>
      <c r="N21" s="13">
        <v>1.4236264197859999E-2</v>
      </c>
      <c r="O21" s="13">
        <v>2.9544445483149998E-3</v>
      </c>
      <c r="P21" s="13">
        <v>7.7136993019599996E-3</v>
      </c>
      <c r="Q21" s="13">
        <v>8.0537344082510006E-3</v>
      </c>
      <c r="R21" s="13">
        <v>3.9660424392510003E-2</v>
      </c>
      <c r="S21" s="13">
        <v>0</v>
      </c>
      <c r="T21" s="13">
        <v>6.4982971598359996E-3</v>
      </c>
      <c r="U21" s="13">
        <v>1.596616195663E-2</v>
      </c>
      <c r="V21" s="13">
        <v>0</v>
      </c>
      <c r="W21" s="13">
        <v>0</v>
      </c>
      <c r="X21" s="13">
        <v>0</v>
      </c>
      <c r="Y21" s="13">
        <v>0</v>
      </c>
      <c r="Z21" s="13">
        <v>0</v>
      </c>
      <c r="AA21" s="13">
        <v>1</v>
      </c>
      <c r="AB21" s="13">
        <v>6.4473105397849992E-3</v>
      </c>
      <c r="AC21" s="13">
        <v>7.1869566876960004E-3</v>
      </c>
      <c r="AD21" s="13">
        <v>0</v>
      </c>
      <c r="AE21" s="13">
        <v>1.9337491646219999E-2</v>
      </c>
      <c r="AF21" s="13">
        <v>2.4263879112890002E-2</v>
      </c>
      <c r="AG21" s="13">
        <v>0</v>
      </c>
      <c r="AH21" s="13">
        <v>0</v>
      </c>
      <c r="AI21" s="13">
        <v>4.8088568660810002E-2</v>
      </c>
      <c r="AJ21" s="13">
        <v>0</v>
      </c>
      <c r="AK21" s="13">
        <v>2.0129573529200001E-2</v>
      </c>
      <c r="AL21" s="13">
        <v>6.9679991556569995E-2</v>
      </c>
      <c r="AM21" s="13">
        <v>9.937081589864E-3</v>
      </c>
      <c r="AN21" s="13">
        <v>5.1490430502109993E-3</v>
      </c>
      <c r="AO21" s="13">
        <v>2.0755662353430002E-2</v>
      </c>
      <c r="AP21" s="13">
        <v>6.0169955216360007E-3</v>
      </c>
      <c r="AQ21" s="13">
        <v>3.0145965408170002E-2</v>
      </c>
      <c r="AR21" s="9"/>
    </row>
    <row r="22" spans="1:44" x14ac:dyDescent="0.2">
      <c r="A22" s="21"/>
      <c r="B22" s="21"/>
      <c r="C22" s="14">
        <v>23</v>
      </c>
      <c r="D22" s="14">
        <v>4</v>
      </c>
      <c r="E22" s="14">
        <v>5</v>
      </c>
      <c r="F22" s="14">
        <v>5</v>
      </c>
      <c r="G22" s="14">
        <v>9</v>
      </c>
      <c r="H22" s="14">
        <v>7</v>
      </c>
      <c r="I22" s="14">
        <v>4</v>
      </c>
      <c r="J22" s="14">
        <v>3</v>
      </c>
      <c r="K22" s="14">
        <v>5</v>
      </c>
      <c r="L22" s="14">
        <v>6</v>
      </c>
      <c r="M22" s="14">
        <v>14</v>
      </c>
      <c r="N22" s="14">
        <v>12</v>
      </c>
      <c r="O22" s="14">
        <v>2</v>
      </c>
      <c r="P22" s="14">
        <v>1</v>
      </c>
      <c r="Q22" s="14">
        <v>2</v>
      </c>
      <c r="R22" s="14">
        <v>13</v>
      </c>
      <c r="S22" s="14">
        <v>0</v>
      </c>
      <c r="T22" s="14">
        <v>1</v>
      </c>
      <c r="U22" s="14">
        <v>2</v>
      </c>
      <c r="V22" s="14">
        <v>0</v>
      </c>
      <c r="W22" s="14">
        <v>0</v>
      </c>
      <c r="X22" s="14">
        <v>0</v>
      </c>
      <c r="Y22" s="14">
        <v>0</v>
      </c>
      <c r="Z22" s="14">
        <v>0</v>
      </c>
      <c r="AA22" s="14">
        <v>28</v>
      </c>
      <c r="AB22" s="14">
        <v>6</v>
      </c>
      <c r="AC22" s="14">
        <v>2</v>
      </c>
      <c r="AD22" s="14">
        <v>0</v>
      </c>
      <c r="AE22" s="14">
        <v>1</v>
      </c>
      <c r="AF22" s="14">
        <v>4</v>
      </c>
      <c r="AG22" s="14">
        <v>0</v>
      </c>
      <c r="AH22" s="14">
        <v>0</v>
      </c>
      <c r="AI22" s="14">
        <v>1</v>
      </c>
      <c r="AJ22" s="14">
        <v>0</v>
      </c>
      <c r="AK22" s="14">
        <v>9</v>
      </c>
      <c r="AL22" s="14">
        <v>1</v>
      </c>
      <c r="AM22" s="14">
        <v>2</v>
      </c>
      <c r="AN22" s="14">
        <v>3</v>
      </c>
      <c r="AO22" s="14">
        <v>15</v>
      </c>
      <c r="AP22" s="14">
        <v>4</v>
      </c>
      <c r="AQ22" s="14">
        <v>2</v>
      </c>
      <c r="AR22" s="9"/>
    </row>
    <row r="23" spans="1:44" x14ac:dyDescent="0.2">
      <c r="A23" s="21"/>
      <c r="B23" s="21"/>
      <c r="C23" s="15" t="s">
        <v>111</v>
      </c>
      <c r="D23" s="15"/>
      <c r="E23" s="15"/>
      <c r="F23" s="15"/>
      <c r="G23" s="15"/>
      <c r="H23" s="15"/>
      <c r="I23" s="15"/>
      <c r="J23" s="15"/>
      <c r="K23" s="15"/>
      <c r="L23" s="15"/>
      <c r="M23" s="15"/>
      <c r="N23" s="15"/>
      <c r="O23" s="15"/>
      <c r="P23" s="15"/>
      <c r="Q23" s="15"/>
      <c r="R23" s="16" t="s">
        <v>176</v>
      </c>
      <c r="S23" s="15"/>
      <c r="T23" s="15"/>
      <c r="U23" s="15"/>
      <c r="V23" s="15"/>
      <c r="W23" s="15"/>
      <c r="X23" s="15"/>
      <c r="Y23" s="15"/>
      <c r="Z23" s="15"/>
      <c r="AA23" s="16" t="s">
        <v>347</v>
      </c>
      <c r="AB23" s="15"/>
      <c r="AC23" s="15"/>
      <c r="AD23" s="15"/>
      <c r="AE23" s="15"/>
      <c r="AF23" s="15"/>
      <c r="AG23" s="15"/>
      <c r="AH23" s="15"/>
      <c r="AI23" s="15"/>
      <c r="AJ23" s="15"/>
      <c r="AK23" s="15"/>
      <c r="AL23" s="15"/>
      <c r="AM23" s="15"/>
      <c r="AN23" s="15"/>
      <c r="AO23" s="15"/>
      <c r="AP23" s="15"/>
      <c r="AQ23" s="15"/>
      <c r="AR23" s="9"/>
    </row>
    <row r="24" spans="1:44" x14ac:dyDescent="0.2">
      <c r="A24" s="23"/>
      <c r="B24" s="20" t="s">
        <v>50</v>
      </c>
      <c r="C24" s="13">
        <v>1</v>
      </c>
      <c r="D24" s="13">
        <v>1</v>
      </c>
      <c r="E24" s="13">
        <v>1</v>
      </c>
      <c r="F24" s="13">
        <v>1</v>
      </c>
      <c r="G24" s="13">
        <v>1</v>
      </c>
      <c r="H24" s="13">
        <v>1</v>
      </c>
      <c r="I24" s="13">
        <v>1</v>
      </c>
      <c r="J24" s="13">
        <v>1</v>
      </c>
      <c r="K24" s="13">
        <v>1</v>
      </c>
      <c r="L24" s="13">
        <v>1</v>
      </c>
      <c r="M24" s="13">
        <v>1</v>
      </c>
      <c r="N24" s="13">
        <v>1</v>
      </c>
      <c r="O24" s="13">
        <v>1</v>
      </c>
      <c r="P24" s="13">
        <v>1</v>
      </c>
      <c r="Q24" s="13">
        <v>1</v>
      </c>
      <c r="R24" s="13">
        <v>1</v>
      </c>
      <c r="S24" s="13">
        <v>1</v>
      </c>
      <c r="T24" s="13">
        <v>1</v>
      </c>
      <c r="U24" s="13">
        <v>1</v>
      </c>
      <c r="V24" s="13">
        <v>1</v>
      </c>
      <c r="W24" s="13">
        <v>1</v>
      </c>
      <c r="X24" s="13">
        <v>1</v>
      </c>
      <c r="Y24" s="13">
        <v>1</v>
      </c>
      <c r="Z24" s="13">
        <v>1</v>
      </c>
      <c r="AA24" s="13">
        <v>1</v>
      </c>
      <c r="AB24" s="13">
        <v>1</v>
      </c>
      <c r="AC24" s="13">
        <v>1</v>
      </c>
      <c r="AD24" s="13">
        <v>1</v>
      </c>
      <c r="AE24" s="13">
        <v>1</v>
      </c>
      <c r="AF24" s="13">
        <v>1</v>
      </c>
      <c r="AG24" s="13">
        <v>1</v>
      </c>
      <c r="AH24" s="13">
        <v>1</v>
      </c>
      <c r="AI24" s="13">
        <v>1</v>
      </c>
      <c r="AJ24" s="13">
        <v>1</v>
      </c>
      <c r="AK24" s="13">
        <v>1</v>
      </c>
      <c r="AL24" s="13">
        <v>1</v>
      </c>
      <c r="AM24" s="13">
        <v>1</v>
      </c>
      <c r="AN24" s="13">
        <v>1</v>
      </c>
      <c r="AO24" s="13">
        <v>1</v>
      </c>
      <c r="AP24" s="13">
        <v>1</v>
      </c>
      <c r="AQ24" s="13">
        <v>1</v>
      </c>
      <c r="AR24" s="9"/>
    </row>
    <row r="25" spans="1:44" x14ac:dyDescent="0.2">
      <c r="A25" s="21"/>
      <c r="B25" s="21"/>
      <c r="C25" s="14">
        <v>2198</v>
      </c>
      <c r="D25" s="14">
        <v>535</v>
      </c>
      <c r="E25" s="14">
        <v>543</v>
      </c>
      <c r="F25" s="14">
        <v>561</v>
      </c>
      <c r="G25" s="14">
        <v>559</v>
      </c>
      <c r="H25" s="14">
        <v>276</v>
      </c>
      <c r="I25" s="14">
        <v>371</v>
      </c>
      <c r="J25" s="14">
        <v>343</v>
      </c>
      <c r="K25" s="14">
        <v>562</v>
      </c>
      <c r="L25" s="14">
        <v>680</v>
      </c>
      <c r="M25" s="14">
        <v>1358</v>
      </c>
      <c r="N25" s="14">
        <v>896</v>
      </c>
      <c r="O25" s="14">
        <v>617</v>
      </c>
      <c r="P25" s="14">
        <v>224</v>
      </c>
      <c r="Q25" s="14">
        <v>292</v>
      </c>
      <c r="R25" s="14">
        <v>320</v>
      </c>
      <c r="S25" s="14">
        <v>242</v>
      </c>
      <c r="T25" s="14">
        <v>104</v>
      </c>
      <c r="U25" s="14">
        <v>282</v>
      </c>
      <c r="V25" s="14">
        <v>586</v>
      </c>
      <c r="W25" s="14">
        <v>688</v>
      </c>
      <c r="X25" s="14">
        <v>387</v>
      </c>
      <c r="Y25" s="14">
        <v>428</v>
      </c>
      <c r="Z25" s="14">
        <v>175</v>
      </c>
      <c r="AA25" s="14">
        <v>28</v>
      </c>
      <c r="AB25" s="14">
        <v>906</v>
      </c>
      <c r="AC25" s="14">
        <v>240</v>
      </c>
      <c r="AD25" s="14">
        <v>50</v>
      </c>
      <c r="AE25" s="14">
        <v>101</v>
      </c>
      <c r="AF25" s="14">
        <v>196</v>
      </c>
      <c r="AG25" s="14">
        <v>56</v>
      </c>
      <c r="AH25" s="14">
        <v>20</v>
      </c>
      <c r="AI25" s="14">
        <v>28</v>
      </c>
      <c r="AJ25" s="14">
        <v>6</v>
      </c>
      <c r="AK25" s="14">
        <v>576</v>
      </c>
      <c r="AL25" s="14">
        <v>7</v>
      </c>
      <c r="AM25" s="14">
        <v>150</v>
      </c>
      <c r="AN25" s="14">
        <v>534</v>
      </c>
      <c r="AO25" s="14">
        <v>932</v>
      </c>
      <c r="AP25" s="14">
        <v>565</v>
      </c>
      <c r="AQ25" s="14">
        <v>95</v>
      </c>
      <c r="AR25" s="9"/>
    </row>
    <row r="26" spans="1:44" x14ac:dyDescent="0.2">
      <c r="A26" s="21"/>
      <c r="B26" s="21"/>
      <c r="C26" s="15" t="s">
        <v>111</v>
      </c>
      <c r="D26" s="15" t="s">
        <v>111</v>
      </c>
      <c r="E26" s="15" t="s">
        <v>111</v>
      </c>
      <c r="F26" s="15" t="s">
        <v>111</v>
      </c>
      <c r="G26" s="15" t="s">
        <v>111</v>
      </c>
      <c r="H26" s="15" t="s">
        <v>111</v>
      </c>
      <c r="I26" s="15" t="s">
        <v>111</v>
      </c>
      <c r="J26" s="15" t="s">
        <v>111</v>
      </c>
      <c r="K26" s="15" t="s">
        <v>111</v>
      </c>
      <c r="L26" s="15" t="s">
        <v>111</v>
      </c>
      <c r="M26" s="15" t="s">
        <v>111</v>
      </c>
      <c r="N26" s="15" t="s">
        <v>111</v>
      </c>
      <c r="O26" s="15" t="s">
        <v>111</v>
      </c>
      <c r="P26" s="15" t="s">
        <v>111</v>
      </c>
      <c r="Q26" s="15" t="s">
        <v>111</v>
      </c>
      <c r="R26" s="15" t="s">
        <v>111</v>
      </c>
      <c r="S26" s="15" t="s">
        <v>111</v>
      </c>
      <c r="T26" s="15" t="s">
        <v>111</v>
      </c>
      <c r="U26" s="15" t="s">
        <v>111</v>
      </c>
      <c r="V26" s="15" t="s">
        <v>111</v>
      </c>
      <c r="W26" s="15" t="s">
        <v>111</v>
      </c>
      <c r="X26" s="15" t="s">
        <v>111</v>
      </c>
      <c r="Y26" s="15" t="s">
        <v>111</v>
      </c>
      <c r="Z26" s="15" t="s">
        <v>111</v>
      </c>
      <c r="AA26" s="15" t="s">
        <v>111</v>
      </c>
      <c r="AB26" s="15" t="s">
        <v>111</v>
      </c>
      <c r="AC26" s="15" t="s">
        <v>111</v>
      </c>
      <c r="AD26" s="15" t="s">
        <v>111</v>
      </c>
      <c r="AE26" s="15" t="s">
        <v>111</v>
      </c>
      <c r="AF26" s="15" t="s">
        <v>111</v>
      </c>
      <c r="AG26" s="15" t="s">
        <v>111</v>
      </c>
      <c r="AH26" s="15" t="s">
        <v>111</v>
      </c>
      <c r="AI26" s="15" t="s">
        <v>111</v>
      </c>
      <c r="AJ26" s="15" t="s">
        <v>111</v>
      </c>
      <c r="AK26" s="15" t="s">
        <v>111</v>
      </c>
      <c r="AL26" s="15" t="s">
        <v>111</v>
      </c>
      <c r="AM26" s="15" t="s">
        <v>111</v>
      </c>
      <c r="AN26" s="15" t="s">
        <v>111</v>
      </c>
      <c r="AO26" s="15" t="s">
        <v>111</v>
      </c>
      <c r="AP26" s="15" t="s">
        <v>111</v>
      </c>
      <c r="AQ26" s="15" t="s">
        <v>111</v>
      </c>
      <c r="AR26" s="9"/>
    </row>
    <row r="27" spans="1:44" x14ac:dyDescent="0.2">
      <c r="A27" s="17" t="s">
        <v>543</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row>
    <row r="28" spans="1:44" x14ac:dyDescent="0.2">
      <c r="A28" s="19" t="s">
        <v>134</v>
      </c>
    </row>
  </sheetData>
  <mergeCells count="18">
    <mergeCell ref="AO2:AQ2"/>
    <mergeCell ref="A2:C2"/>
    <mergeCell ref="A3:B5"/>
    <mergeCell ref="B6:B8"/>
    <mergeCell ref="B9:B11"/>
    <mergeCell ref="A6:A26"/>
    <mergeCell ref="AL3:AQ3"/>
    <mergeCell ref="D3:G3"/>
    <mergeCell ref="H3:L3"/>
    <mergeCell ref="M3:N3"/>
    <mergeCell ref="O3:U3"/>
    <mergeCell ref="V3:AA3"/>
    <mergeCell ref="AB3:AK3"/>
    <mergeCell ref="B12:B14"/>
    <mergeCell ref="B15:B17"/>
    <mergeCell ref="B18:B20"/>
    <mergeCell ref="B21:B23"/>
    <mergeCell ref="B24:B26"/>
  </mergeCells>
  <hyperlinks>
    <hyperlink ref="A1" location="'TOC'!A1:A1" display="Back to TOC" xr:uid="{00000000-0004-0000-2900-000000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R19"/>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544</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9"/>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9"/>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545</v>
      </c>
      <c r="B6" s="20" t="s">
        <v>78</v>
      </c>
      <c r="C6" s="13">
        <v>0.50437718668520004</v>
      </c>
      <c r="D6" s="13">
        <v>0.52827276020769998</v>
      </c>
      <c r="E6" s="13">
        <v>0.4795771990437</v>
      </c>
      <c r="F6" s="13">
        <v>0.49820315272740001</v>
      </c>
      <c r="G6" s="13">
        <v>0.51293072111839999</v>
      </c>
      <c r="H6" s="13">
        <v>0.50443763621430004</v>
      </c>
      <c r="I6" s="13">
        <v>0.4682646734534</v>
      </c>
      <c r="J6" s="13">
        <v>0.4315142692051</v>
      </c>
      <c r="K6" s="13">
        <v>0.50587817758989995</v>
      </c>
      <c r="L6" s="13">
        <v>0.57276092301710002</v>
      </c>
      <c r="M6" s="13">
        <v>1</v>
      </c>
      <c r="N6" s="13">
        <v>0</v>
      </c>
      <c r="O6" s="13">
        <v>0.52341031710480002</v>
      </c>
      <c r="P6" s="13">
        <v>0.5370260670557</v>
      </c>
      <c r="Q6" s="13">
        <v>0.66043535372139994</v>
      </c>
      <c r="R6" s="13">
        <v>0.53611068128640005</v>
      </c>
      <c r="S6" s="13">
        <v>0.41128009939569998</v>
      </c>
      <c r="T6" s="13">
        <v>0.39453288128589997</v>
      </c>
      <c r="U6" s="13">
        <v>0.3686286924703</v>
      </c>
      <c r="V6" s="13">
        <v>0.60354981356259996</v>
      </c>
      <c r="W6" s="13">
        <v>0.54129641212000001</v>
      </c>
      <c r="X6" s="13">
        <v>0.47215712758520001</v>
      </c>
      <c r="Y6" s="13">
        <v>0.37777523628330001</v>
      </c>
      <c r="Z6" s="13">
        <v>0.38009422508689999</v>
      </c>
      <c r="AA6" s="13">
        <v>0.44550198684499998</v>
      </c>
      <c r="AB6" s="13">
        <v>0.51346968681360006</v>
      </c>
      <c r="AC6" s="13">
        <v>0.64229994237389998</v>
      </c>
      <c r="AD6" s="13">
        <v>0.64203519019720001</v>
      </c>
      <c r="AE6" s="13">
        <v>0.42019114474809999</v>
      </c>
      <c r="AF6" s="13">
        <v>0.39988256535569999</v>
      </c>
      <c r="AG6" s="13">
        <v>0.5690167685334</v>
      </c>
      <c r="AH6" s="13">
        <v>0.46987120376780001</v>
      </c>
      <c r="AI6" s="13">
        <v>0.52966262192190006</v>
      </c>
      <c r="AJ6" s="13">
        <v>0.55432542756960002</v>
      </c>
      <c r="AK6" s="13">
        <v>0.47270232768089998</v>
      </c>
      <c r="AL6" s="13">
        <v>0.51049140906360002</v>
      </c>
      <c r="AM6" s="13">
        <v>0.56099934546899999</v>
      </c>
      <c r="AN6" s="13">
        <v>0.46245549825870003</v>
      </c>
      <c r="AO6" s="13">
        <v>0.45816487045519999</v>
      </c>
      <c r="AP6" s="13">
        <v>0.59359817838890006</v>
      </c>
      <c r="AQ6" s="13">
        <v>0.54238667048959999</v>
      </c>
      <c r="AR6" s="9"/>
    </row>
    <row r="7" spans="1:44" x14ac:dyDescent="0.2">
      <c r="A7" s="29"/>
      <c r="B7" s="21"/>
      <c r="C7" s="14">
        <v>1312</v>
      </c>
      <c r="D7" s="14">
        <v>322</v>
      </c>
      <c r="E7" s="14">
        <v>318</v>
      </c>
      <c r="F7" s="14">
        <v>335</v>
      </c>
      <c r="G7" s="14">
        <v>337</v>
      </c>
      <c r="H7" s="14">
        <v>166</v>
      </c>
      <c r="I7" s="14">
        <v>209</v>
      </c>
      <c r="J7" s="14">
        <v>179</v>
      </c>
      <c r="K7" s="14">
        <v>335</v>
      </c>
      <c r="L7" s="14">
        <v>445</v>
      </c>
      <c r="M7" s="14">
        <v>1362</v>
      </c>
      <c r="N7" s="14">
        <v>0</v>
      </c>
      <c r="O7" s="14">
        <v>379</v>
      </c>
      <c r="P7" s="14">
        <v>142</v>
      </c>
      <c r="Q7" s="14">
        <v>217</v>
      </c>
      <c r="R7" s="14">
        <v>193</v>
      </c>
      <c r="S7" s="14">
        <v>129</v>
      </c>
      <c r="T7" s="14">
        <v>49</v>
      </c>
      <c r="U7" s="14">
        <v>139</v>
      </c>
      <c r="V7" s="14">
        <v>409</v>
      </c>
      <c r="W7" s="14">
        <v>426</v>
      </c>
      <c r="X7" s="14">
        <v>221</v>
      </c>
      <c r="Y7" s="14">
        <v>201</v>
      </c>
      <c r="Z7" s="14">
        <v>87</v>
      </c>
      <c r="AA7" s="14">
        <v>14</v>
      </c>
      <c r="AB7" s="14">
        <v>544</v>
      </c>
      <c r="AC7" s="14">
        <v>168</v>
      </c>
      <c r="AD7" s="14">
        <v>36</v>
      </c>
      <c r="AE7" s="14">
        <v>60</v>
      </c>
      <c r="AF7" s="14">
        <v>108</v>
      </c>
      <c r="AG7" s="14">
        <v>38</v>
      </c>
      <c r="AH7" s="14">
        <v>14</v>
      </c>
      <c r="AI7" s="14">
        <v>19</v>
      </c>
      <c r="AJ7" s="14">
        <v>2</v>
      </c>
      <c r="AK7" s="14">
        <v>316</v>
      </c>
      <c r="AL7" s="14">
        <v>4</v>
      </c>
      <c r="AM7" s="14">
        <v>90</v>
      </c>
      <c r="AN7" s="14">
        <v>303</v>
      </c>
      <c r="AO7" s="14">
        <v>514</v>
      </c>
      <c r="AP7" s="14">
        <v>381</v>
      </c>
      <c r="AQ7" s="14">
        <v>62</v>
      </c>
      <c r="AR7" s="9"/>
    </row>
    <row r="8" spans="1:44" x14ac:dyDescent="0.2">
      <c r="A8" s="29"/>
      <c r="B8" s="21"/>
      <c r="C8" s="15" t="s">
        <v>111</v>
      </c>
      <c r="D8" s="15"/>
      <c r="E8" s="15"/>
      <c r="F8" s="15"/>
      <c r="G8" s="15"/>
      <c r="H8" s="15"/>
      <c r="I8" s="15"/>
      <c r="J8" s="15"/>
      <c r="K8" s="15"/>
      <c r="L8" s="16" t="s">
        <v>147</v>
      </c>
      <c r="M8" s="16" t="s">
        <v>114</v>
      </c>
      <c r="N8" s="15"/>
      <c r="O8" s="16" t="s">
        <v>198</v>
      </c>
      <c r="P8" s="16" t="s">
        <v>198</v>
      </c>
      <c r="Q8" s="16" t="s">
        <v>316</v>
      </c>
      <c r="R8" s="16" t="s">
        <v>198</v>
      </c>
      <c r="S8" s="15"/>
      <c r="T8" s="15"/>
      <c r="U8" s="15"/>
      <c r="V8" s="16" t="s">
        <v>240</v>
      </c>
      <c r="W8" s="16" t="s">
        <v>185</v>
      </c>
      <c r="X8" s="15"/>
      <c r="Y8" s="15"/>
      <c r="Z8" s="15"/>
      <c r="AA8" s="15"/>
      <c r="AB8" s="15"/>
      <c r="AC8" s="16" t="s">
        <v>546</v>
      </c>
      <c r="AD8" s="15"/>
      <c r="AE8" s="15"/>
      <c r="AF8" s="15"/>
      <c r="AG8" s="15"/>
      <c r="AH8" s="15"/>
      <c r="AI8" s="15"/>
      <c r="AJ8" s="15"/>
      <c r="AK8" s="15"/>
      <c r="AL8" s="15"/>
      <c r="AM8" s="15"/>
      <c r="AN8" s="15"/>
      <c r="AO8" s="15"/>
      <c r="AP8" s="16" t="s">
        <v>265</v>
      </c>
      <c r="AQ8" s="15"/>
      <c r="AR8" s="9"/>
    </row>
    <row r="9" spans="1:44" x14ac:dyDescent="0.2">
      <c r="A9" s="23"/>
      <c r="B9" s="20" t="s">
        <v>79</v>
      </c>
      <c r="C9" s="13">
        <v>0.48285297650370002</v>
      </c>
      <c r="D9" s="13">
        <v>0.46755970779220002</v>
      </c>
      <c r="E9" s="13">
        <v>0.50872481120640001</v>
      </c>
      <c r="F9" s="13">
        <v>0.4768372954974</v>
      </c>
      <c r="G9" s="13">
        <v>0.4774980010264</v>
      </c>
      <c r="H9" s="13">
        <v>0.49267277146080002</v>
      </c>
      <c r="I9" s="13">
        <v>0.50734428350490002</v>
      </c>
      <c r="J9" s="13">
        <v>0.55505505235060004</v>
      </c>
      <c r="K9" s="13">
        <v>0.47190992865030001</v>
      </c>
      <c r="L9" s="13">
        <v>0.42024082915229999</v>
      </c>
      <c r="M9" s="13">
        <v>0</v>
      </c>
      <c r="N9" s="13">
        <v>1</v>
      </c>
      <c r="O9" s="13">
        <v>0.46814991549700002</v>
      </c>
      <c r="P9" s="13">
        <v>0.4536804137505</v>
      </c>
      <c r="Q9" s="13">
        <v>0.3126568491601</v>
      </c>
      <c r="R9" s="13">
        <v>0.44590965713480002</v>
      </c>
      <c r="S9" s="13">
        <v>0.58387142223730004</v>
      </c>
      <c r="T9" s="13">
        <v>0.60546711871409997</v>
      </c>
      <c r="U9" s="13">
        <v>0.62326095618580002</v>
      </c>
      <c r="V9" s="13">
        <v>0.37899057301220002</v>
      </c>
      <c r="W9" s="13">
        <v>0.44236810029410001</v>
      </c>
      <c r="X9" s="13">
        <v>0.52225668755179999</v>
      </c>
      <c r="Y9" s="13">
        <v>0.61168960355650004</v>
      </c>
      <c r="Z9" s="13">
        <v>0.6135976074185</v>
      </c>
      <c r="AA9" s="13">
        <v>0.51891344778420001</v>
      </c>
      <c r="AB9" s="13">
        <v>0.4768518726582</v>
      </c>
      <c r="AC9" s="13">
        <v>0.34460266358330011</v>
      </c>
      <c r="AD9" s="13">
        <v>0.35796480980279999</v>
      </c>
      <c r="AE9" s="13">
        <v>0.56815988225339997</v>
      </c>
      <c r="AF9" s="13">
        <v>0.59492265604479999</v>
      </c>
      <c r="AG9" s="13">
        <v>0.4309832314666</v>
      </c>
      <c r="AH9" s="13">
        <v>0.46767544876599998</v>
      </c>
      <c r="AI9" s="13">
        <v>0.42421299310130001</v>
      </c>
      <c r="AJ9" s="13">
        <v>0.44567457243039998</v>
      </c>
      <c r="AK9" s="13">
        <v>0.51250819484389998</v>
      </c>
      <c r="AL9" s="13">
        <v>0.32772799349199999</v>
      </c>
      <c r="AM9" s="13">
        <v>0.42452389732399998</v>
      </c>
      <c r="AN9" s="13">
        <v>0.52999800491640003</v>
      </c>
      <c r="AO9" s="13">
        <v>0.53008437782810003</v>
      </c>
      <c r="AP9" s="13">
        <v>0.3922500890267</v>
      </c>
      <c r="AQ9" s="13">
        <v>0.4129956277131</v>
      </c>
      <c r="AR9" s="9"/>
    </row>
    <row r="10" spans="1:44" x14ac:dyDescent="0.2">
      <c r="A10" s="29"/>
      <c r="B10" s="21"/>
      <c r="C10" s="14">
        <v>858</v>
      </c>
      <c r="D10" s="14">
        <v>212</v>
      </c>
      <c r="E10" s="14">
        <v>218</v>
      </c>
      <c r="F10" s="14">
        <v>212</v>
      </c>
      <c r="G10" s="14">
        <v>216</v>
      </c>
      <c r="H10" s="14">
        <v>108</v>
      </c>
      <c r="I10" s="14">
        <v>152</v>
      </c>
      <c r="J10" s="14">
        <v>159</v>
      </c>
      <c r="K10" s="14">
        <v>216</v>
      </c>
      <c r="L10" s="14">
        <v>233</v>
      </c>
      <c r="M10" s="14">
        <v>0</v>
      </c>
      <c r="N10" s="14">
        <v>900</v>
      </c>
      <c r="O10" s="14">
        <v>234</v>
      </c>
      <c r="P10" s="14">
        <v>80</v>
      </c>
      <c r="Q10" s="14">
        <v>68</v>
      </c>
      <c r="R10" s="14">
        <v>122</v>
      </c>
      <c r="S10" s="14">
        <v>108</v>
      </c>
      <c r="T10" s="14">
        <v>55</v>
      </c>
      <c r="U10" s="14">
        <v>141</v>
      </c>
      <c r="V10" s="14">
        <v>168</v>
      </c>
      <c r="W10" s="14">
        <v>249</v>
      </c>
      <c r="X10" s="14">
        <v>160</v>
      </c>
      <c r="Y10" s="14">
        <v>220</v>
      </c>
      <c r="Z10" s="14">
        <v>87</v>
      </c>
      <c r="AA10" s="14">
        <v>12</v>
      </c>
      <c r="AB10" s="14">
        <v>354</v>
      </c>
      <c r="AC10" s="14">
        <v>68</v>
      </c>
      <c r="AD10" s="14">
        <v>14</v>
      </c>
      <c r="AE10" s="14">
        <v>40</v>
      </c>
      <c r="AF10" s="14">
        <v>85</v>
      </c>
      <c r="AG10" s="14">
        <v>18</v>
      </c>
      <c r="AH10" s="14">
        <v>5</v>
      </c>
      <c r="AI10" s="14">
        <v>8</v>
      </c>
      <c r="AJ10" s="14">
        <v>4</v>
      </c>
      <c r="AK10" s="14">
        <v>254</v>
      </c>
      <c r="AL10" s="14">
        <v>2</v>
      </c>
      <c r="AM10" s="14">
        <v>58</v>
      </c>
      <c r="AN10" s="14">
        <v>229</v>
      </c>
      <c r="AO10" s="14">
        <v>401</v>
      </c>
      <c r="AP10" s="14">
        <v>177</v>
      </c>
      <c r="AQ10" s="14">
        <v>29</v>
      </c>
      <c r="AR10" s="9"/>
    </row>
    <row r="11" spans="1:44" x14ac:dyDescent="0.2">
      <c r="A11" s="29"/>
      <c r="B11" s="21"/>
      <c r="C11" s="15" t="s">
        <v>111</v>
      </c>
      <c r="D11" s="15"/>
      <c r="E11" s="15"/>
      <c r="F11" s="15"/>
      <c r="G11" s="15"/>
      <c r="H11" s="15"/>
      <c r="I11" s="15"/>
      <c r="J11" s="16" t="s">
        <v>144</v>
      </c>
      <c r="K11" s="15"/>
      <c r="L11" s="15"/>
      <c r="M11" s="15"/>
      <c r="N11" s="16" t="s">
        <v>113</v>
      </c>
      <c r="O11" s="16" t="s">
        <v>147</v>
      </c>
      <c r="P11" s="15"/>
      <c r="Q11" s="15"/>
      <c r="R11" s="15"/>
      <c r="S11" s="16" t="s">
        <v>165</v>
      </c>
      <c r="T11" s="16" t="s">
        <v>165</v>
      </c>
      <c r="U11" s="16" t="s">
        <v>547</v>
      </c>
      <c r="V11" s="15"/>
      <c r="W11" s="15"/>
      <c r="X11" s="16" t="s">
        <v>112</v>
      </c>
      <c r="Y11" s="16" t="s">
        <v>129</v>
      </c>
      <c r="Z11" s="16" t="s">
        <v>130</v>
      </c>
      <c r="AA11" s="15"/>
      <c r="AB11" s="15"/>
      <c r="AC11" s="15"/>
      <c r="AD11" s="15"/>
      <c r="AE11" s="15"/>
      <c r="AF11" s="16" t="s">
        <v>138</v>
      </c>
      <c r="AG11" s="15"/>
      <c r="AH11" s="15"/>
      <c r="AI11" s="15"/>
      <c r="AJ11" s="15"/>
      <c r="AK11" s="16" t="s">
        <v>138</v>
      </c>
      <c r="AL11" s="15"/>
      <c r="AM11" s="15"/>
      <c r="AN11" s="16" t="s">
        <v>144</v>
      </c>
      <c r="AO11" s="16" t="s">
        <v>143</v>
      </c>
      <c r="AP11" s="15"/>
      <c r="AQ11" s="15"/>
      <c r="AR11" s="9"/>
    </row>
    <row r="12" spans="1:44" x14ac:dyDescent="0.2">
      <c r="A12" s="23"/>
      <c r="B12" s="20" t="s">
        <v>548</v>
      </c>
      <c r="C12" s="13">
        <v>1.276983681106E-2</v>
      </c>
      <c r="D12" s="13">
        <v>4.167532000142E-3</v>
      </c>
      <c r="E12" s="13">
        <v>1.1697989749909999E-2</v>
      </c>
      <c r="F12" s="13">
        <v>2.4959551775189999E-2</v>
      </c>
      <c r="G12" s="13">
        <v>9.5712778551989997E-3</v>
      </c>
      <c r="H12" s="13">
        <v>2.8895923249710001E-3</v>
      </c>
      <c r="I12" s="13">
        <v>2.4391043041680001E-2</v>
      </c>
      <c r="J12" s="13">
        <v>1.3430678444299999E-2</v>
      </c>
      <c r="K12" s="13">
        <v>2.2211893759819999E-2</v>
      </c>
      <c r="L12" s="13">
        <v>6.9982478306010003E-3</v>
      </c>
      <c r="M12" s="13">
        <v>0</v>
      </c>
      <c r="N12" s="13">
        <v>0</v>
      </c>
      <c r="O12" s="13">
        <v>8.4397673982349996E-3</v>
      </c>
      <c r="P12" s="13">
        <v>9.2935191937729995E-3</v>
      </c>
      <c r="Q12" s="13">
        <v>2.6907797118510001E-2</v>
      </c>
      <c r="R12" s="13">
        <v>1.797966157882E-2</v>
      </c>
      <c r="S12" s="13">
        <v>4.8484783669700002E-3</v>
      </c>
      <c r="T12" s="13">
        <v>0</v>
      </c>
      <c r="U12" s="13">
        <v>8.1103513439469994E-3</v>
      </c>
      <c r="V12" s="13">
        <v>1.7459613425199999E-2</v>
      </c>
      <c r="W12" s="13">
        <v>1.6335487585940001E-2</v>
      </c>
      <c r="X12" s="13">
        <v>5.5861848629629998E-3</v>
      </c>
      <c r="Y12" s="13">
        <v>1.053516016016E-2</v>
      </c>
      <c r="Z12" s="13">
        <v>6.30816749459E-3</v>
      </c>
      <c r="AA12" s="13">
        <v>3.5584565370769997E-2</v>
      </c>
      <c r="AB12" s="13">
        <v>9.6784405281169997E-3</v>
      </c>
      <c r="AC12" s="13">
        <v>1.3097394042790001E-2</v>
      </c>
      <c r="AD12" s="13">
        <v>0</v>
      </c>
      <c r="AE12" s="13">
        <v>1.1648972998459999E-2</v>
      </c>
      <c r="AF12" s="13">
        <v>5.1947785995380014E-3</v>
      </c>
      <c r="AG12" s="13">
        <v>0</v>
      </c>
      <c r="AH12" s="13">
        <v>6.2453347466260002E-2</v>
      </c>
      <c r="AI12" s="13">
        <v>4.6124384976749998E-2</v>
      </c>
      <c r="AJ12" s="13">
        <v>0</v>
      </c>
      <c r="AK12" s="13">
        <v>1.4789477475169999E-2</v>
      </c>
      <c r="AL12" s="13">
        <v>0.16178059744430001</v>
      </c>
      <c r="AM12" s="13">
        <v>1.447675720695E-2</v>
      </c>
      <c r="AN12" s="13">
        <v>7.5464968249500004E-3</v>
      </c>
      <c r="AO12" s="13">
        <v>1.17507517167E-2</v>
      </c>
      <c r="AP12" s="13">
        <v>1.4151732584370001E-2</v>
      </c>
      <c r="AQ12" s="13">
        <v>4.4617701797330003E-2</v>
      </c>
      <c r="AR12" s="9"/>
    </row>
    <row r="13" spans="1:44" x14ac:dyDescent="0.2">
      <c r="A13" s="29"/>
      <c r="B13" s="21"/>
      <c r="C13" s="14">
        <v>26</v>
      </c>
      <c r="D13" s="14">
        <v>2</v>
      </c>
      <c r="E13" s="14">
        <v>6</v>
      </c>
      <c r="F13" s="14">
        <v>13</v>
      </c>
      <c r="G13" s="14">
        <v>5</v>
      </c>
      <c r="H13" s="14">
        <v>1</v>
      </c>
      <c r="I13" s="14">
        <v>9</v>
      </c>
      <c r="J13" s="14">
        <v>5</v>
      </c>
      <c r="K13" s="14">
        <v>9</v>
      </c>
      <c r="L13" s="14">
        <v>4</v>
      </c>
      <c r="M13" s="14">
        <v>0</v>
      </c>
      <c r="N13" s="14">
        <v>0</v>
      </c>
      <c r="O13" s="14">
        <v>5</v>
      </c>
      <c r="P13" s="14">
        <v>2</v>
      </c>
      <c r="Q13" s="14">
        <v>7</v>
      </c>
      <c r="R13" s="14">
        <v>5</v>
      </c>
      <c r="S13" s="14">
        <v>1</v>
      </c>
      <c r="T13" s="14">
        <v>0</v>
      </c>
      <c r="U13" s="14">
        <v>2</v>
      </c>
      <c r="V13" s="14">
        <v>9</v>
      </c>
      <c r="W13" s="14">
        <v>11</v>
      </c>
      <c r="X13" s="14">
        <v>2</v>
      </c>
      <c r="Y13" s="14">
        <v>4</v>
      </c>
      <c r="Z13" s="14">
        <v>1</v>
      </c>
      <c r="AA13" s="14">
        <v>1</v>
      </c>
      <c r="AB13" s="14">
        <v>8</v>
      </c>
      <c r="AC13" s="14">
        <v>3</v>
      </c>
      <c r="AD13" s="14">
        <v>0</v>
      </c>
      <c r="AE13" s="14">
        <v>1</v>
      </c>
      <c r="AF13" s="14">
        <v>1</v>
      </c>
      <c r="AG13" s="14">
        <v>0</v>
      </c>
      <c r="AH13" s="14">
        <v>1</v>
      </c>
      <c r="AI13" s="14">
        <v>1</v>
      </c>
      <c r="AJ13" s="14">
        <v>0</v>
      </c>
      <c r="AK13" s="14">
        <v>8</v>
      </c>
      <c r="AL13" s="14">
        <v>1</v>
      </c>
      <c r="AM13" s="14">
        <v>2</v>
      </c>
      <c r="AN13" s="14">
        <v>4</v>
      </c>
      <c r="AO13" s="14">
        <v>10</v>
      </c>
      <c r="AP13" s="14">
        <v>7</v>
      </c>
      <c r="AQ13" s="14">
        <v>4</v>
      </c>
      <c r="AR13" s="9"/>
    </row>
    <row r="14" spans="1:44" x14ac:dyDescent="0.2">
      <c r="A14" s="29"/>
      <c r="B14" s="21"/>
      <c r="C14" s="15" t="s">
        <v>111</v>
      </c>
      <c r="D14" s="15"/>
      <c r="E14" s="15"/>
      <c r="F14" s="16" t="s">
        <v>112</v>
      </c>
      <c r="G14" s="15"/>
      <c r="H14" s="15"/>
      <c r="I14" s="15"/>
      <c r="J14" s="15"/>
      <c r="K14" s="15"/>
      <c r="L14" s="15"/>
      <c r="M14" s="15" t="s">
        <v>111</v>
      </c>
      <c r="N14" s="15" t="s">
        <v>111</v>
      </c>
      <c r="O14" s="15"/>
      <c r="P14" s="15"/>
      <c r="Q14" s="15"/>
      <c r="R14" s="15"/>
      <c r="S14" s="15"/>
      <c r="T14" s="15"/>
      <c r="U14" s="15"/>
      <c r="V14" s="15"/>
      <c r="W14" s="15"/>
      <c r="X14" s="15"/>
      <c r="Y14" s="15"/>
      <c r="Z14" s="15"/>
      <c r="AA14" s="15"/>
      <c r="AB14" s="15"/>
      <c r="AC14" s="15"/>
      <c r="AD14" s="15"/>
      <c r="AE14" s="15"/>
      <c r="AF14" s="15"/>
      <c r="AG14" s="15"/>
      <c r="AH14" s="15"/>
      <c r="AI14" s="15"/>
      <c r="AJ14" s="15"/>
      <c r="AK14" s="15"/>
      <c r="AL14" s="16" t="s">
        <v>394</v>
      </c>
      <c r="AM14" s="15"/>
      <c r="AN14" s="15"/>
      <c r="AO14" s="15"/>
      <c r="AP14" s="15"/>
      <c r="AQ14" s="15"/>
      <c r="AR14" s="9"/>
    </row>
    <row r="15" spans="1:44" x14ac:dyDescent="0.2">
      <c r="A15" s="23"/>
      <c r="B15" s="20" t="s">
        <v>50</v>
      </c>
      <c r="C15" s="13">
        <v>1</v>
      </c>
      <c r="D15" s="13">
        <v>1</v>
      </c>
      <c r="E15" s="13">
        <v>1</v>
      </c>
      <c r="F15" s="13">
        <v>1</v>
      </c>
      <c r="G15" s="13">
        <v>1</v>
      </c>
      <c r="H15" s="13">
        <v>1</v>
      </c>
      <c r="I15" s="13">
        <v>1</v>
      </c>
      <c r="J15" s="13">
        <v>1</v>
      </c>
      <c r="K15" s="13">
        <v>1</v>
      </c>
      <c r="L15" s="13">
        <v>1</v>
      </c>
      <c r="M15" s="13">
        <v>1</v>
      </c>
      <c r="N15" s="13">
        <v>1</v>
      </c>
      <c r="O15" s="13">
        <v>1</v>
      </c>
      <c r="P15" s="13">
        <v>1</v>
      </c>
      <c r="Q15" s="13">
        <v>1</v>
      </c>
      <c r="R15" s="13">
        <v>1</v>
      </c>
      <c r="S15" s="13">
        <v>1</v>
      </c>
      <c r="T15" s="13">
        <v>1</v>
      </c>
      <c r="U15" s="13">
        <v>1</v>
      </c>
      <c r="V15" s="13">
        <v>1</v>
      </c>
      <c r="W15" s="13">
        <v>1</v>
      </c>
      <c r="X15" s="13">
        <v>1</v>
      </c>
      <c r="Y15" s="13">
        <v>1</v>
      </c>
      <c r="Z15" s="13">
        <v>1</v>
      </c>
      <c r="AA15" s="13">
        <v>1</v>
      </c>
      <c r="AB15" s="13">
        <v>1</v>
      </c>
      <c r="AC15" s="13">
        <v>1</v>
      </c>
      <c r="AD15" s="13">
        <v>1</v>
      </c>
      <c r="AE15" s="13">
        <v>1</v>
      </c>
      <c r="AF15" s="13">
        <v>1</v>
      </c>
      <c r="AG15" s="13">
        <v>1</v>
      </c>
      <c r="AH15" s="13">
        <v>1</v>
      </c>
      <c r="AI15" s="13">
        <v>1</v>
      </c>
      <c r="AJ15" s="13">
        <v>1</v>
      </c>
      <c r="AK15" s="13">
        <v>1</v>
      </c>
      <c r="AL15" s="13">
        <v>1</v>
      </c>
      <c r="AM15" s="13">
        <v>1</v>
      </c>
      <c r="AN15" s="13">
        <v>1</v>
      </c>
      <c r="AO15" s="13">
        <v>1</v>
      </c>
      <c r="AP15" s="13">
        <v>1</v>
      </c>
      <c r="AQ15" s="13">
        <v>1</v>
      </c>
      <c r="AR15" s="9"/>
    </row>
    <row r="16" spans="1:44" x14ac:dyDescent="0.2">
      <c r="A16" s="29"/>
      <c r="B16" s="21"/>
      <c r="C16" s="14">
        <v>2196</v>
      </c>
      <c r="D16" s="14">
        <v>536</v>
      </c>
      <c r="E16" s="14">
        <v>542</v>
      </c>
      <c r="F16" s="14">
        <v>560</v>
      </c>
      <c r="G16" s="14">
        <v>558</v>
      </c>
      <c r="H16" s="14">
        <v>275</v>
      </c>
      <c r="I16" s="14">
        <v>370</v>
      </c>
      <c r="J16" s="14">
        <v>343</v>
      </c>
      <c r="K16" s="14">
        <v>560</v>
      </c>
      <c r="L16" s="14">
        <v>682</v>
      </c>
      <c r="M16" s="14">
        <v>1362</v>
      </c>
      <c r="N16" s="14">
        <v>900</v>
      </c>
      <c r="O16" s="14">
        <v>618</v>
      </c>
      <c r="P16" s="14">
        <v>224</v>
      </c>
      <c r="Q16" s="14">
        <v>292</v>
      </c>
      <c r="R16" s="14">
        <v>320</v>
      </c>
      <c r="S16" s="14">
        <v>238</v>
      </c>
      <c r="T16" s="14">
        <v>104</v>
      </c>
      <c r="U16" s="14">
        <v>282</v>
      </c>
      <c r="V16" s="14">
        <v>586</v>
      </c>
      <c r="W16" s="14">
        <v>686</v>
      </c>
      <c r="X16" s="14">
        <v>383</v>
      </c>
      <c r="Y16" s="14">
        <v>425</v>
      </c>
      <c r="Z16" s="14">
        <v>175</v>
      </c>
      <c r="AA16" s="14">
        <v>27</v>
      </c>
      <c r="AB16" s="14">
        <v>906</v>
      </c>
      <c r="AC16" s="14">
        <v>239</v>
      </c>
      <c r="AD16" s="14">
        <v>50</v>
      </c>
      <c r="AE16" s="14">
        <v>101</v>
      </c>
      <c r="AF16" s="14">
        <v>194</v>
      </c>
      <c r="AG16" s="14">
        <v>56</v>
      </c>
      <c r="AH16" s="14">
        <v>20</v>
      </c>
      <c r="AI16" s="14">
        <v>28</v>
      </c>
      <c r="AJ16" s="14">
        <v>6</v>
      </c>
      <c r="AK16" s="14">
        <v>578</v>
      </c>
      <c r="AL16" s="14">
        <v>7</v>
      </c>
      <c r="AM16" s="14">
        <v>150</v>
      </c>
      <c r="AN16" s="14">
        <v>536</v>
      </c>
      <c r="AO16" s="14">
        <v>925</v>
      </c>
      <c r="AP16" s="14">
        <v>565</v>
      </c>
      <c r="AQ16" s="14">
        <v>95</v>
      </c>
      <c r="AR16" s="9"/>
    </row>
    <row r="17" spans="1:44" x14ac:dyDescent="0.2">
      <c r="A17" s="29"/>
      <c r="B17" s="21"/>
      <c r="C17" s="15" t="s">
        <v>111</v>
      </c>
      <c r="D17" s="15" t="s">
        <v>111</v>
      </c>
      <c r="E17" s="15" t="s">
        <v>111</v>
      </c>
      <c r="F17" s="15" t="s">
        <v>111</v>
      </c>
      <c r="G17" s="15" t="s">
        <v>111</v>
      </c>
      <c r="H17" s="15" t="s">
        <v>111</v>
      </c>
      <c r="I17" s="15" t="s">
        <v>111</v>
      </c>
      <c r="J17" s="15" t="s">
        <v>111</v>
      </c>
      <c r="K17" s="15" t="s">
        <v>111</v>
      </c>
      <c r="L17" s="15" t="s">
        <v>111</v>
      </c>
      <c r="M17" s="15" t="s">
        <v>111</v>
      </c>
      <c r="N17" s="15" t="s">
        <v>111</v>
      </c>
      <c r="O17" s="15" t="s">
        <v>111</v>
      </c>
      <c r="P17" s="15" t="s">
        <v>111</v>
      </c>
      <c r="Q17" s="15" t="s">
        <v>111</v>
      </c>
      <c r="R17" s="15" t="s">
        <v>111</v>
      </c>
      <c r="S17" s="15" t="s">
        <v>111</v>
      </c>
      <c r="T17" s="15" t="s">
        <v>111</v>
      </c>
      <c r="U17" s="15" t="s">
        <v>111</v>
      </c>
      <c r="V17" s="15" t="s">
        <v>111</v>
      </c>
      <c r="W17" s="15" t="s">
        <v>111</v>
      </c>
      <c r="X17" s="15" t="s">
        <v>111</v>
      </c>
      <c r="Y17" s="15" t="s">
        <v>111</v>
      </c>
      <c r="Z17" s="15" t="s">
        <v>111</v>
      </c>
      <c r="AA17" s="15" t="s">
        <v>111</v>
      </c>
      <c r="AB17" s="15" t="s">
        <v>111</v>
      </c>
      <c r="AC17" s="15" t="s">
        <v>111</v>
      </c>
      <c r="AD17" s="15" t="s">
        <v>111</v>
      </c>
      <c r="AE17" s="15" t="s">
        <v>111</v>
      </c>
      <c r="AF17" s="15" t="s">
        <v>111</v>
      </c>
      <c r="AG17" s="15" t="s">
        <v>111</v>
      </c>
      <c r="AH17" s="15" t="s">
        <v>111</v>
      </c>
      <c r="AI17" s="15" t="s">
        <v>111</v>
      </c>
      <c r="AJ17" s="15" t="s">
        <v>111</v>
      </c>
      <c r="AK17" s="15" t="s">
        <v>111</v>
      </c>
      <c r="AL17" s="15" t="s">
        <v>111</v>
      </c>
      <c r="AM17" s="15" t="s">
        <v>111</v>
      </c>
      <c r="AN17" s="15" t="s">
        <v>111</v>
      </c>
      <c r="AO17" s="15" t="s">
        <v>111</v>
      </c>
      <c r="AP17" s="15" t="s">
        <v>111</v>
      </c>
      <c r="AQ17" s="15" t="s">
        <v>111</v>
      </c>
      <c r="AR17" s="9"/>
    </row>
    <row r="18" spans="1:44" x14ac:dyDescent="0.2">
      <c r="A18" s="17" t="s">
        <v>549</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row>
    <row r="19" spans="1:44" x14ac:dyDescent="0.2">
      <c r="A19" s="19" t="s">
        <v>134</v>
      </c>
    </row>
  </sheetData>
  <mergeCells count="15">
    <mergeCell ref="B12:B14"/>
    <mergeCell ref="B15:B17"/>
    <mergeCell ref="A6:A17"/>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2A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6"/>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bestFit="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135</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136</v>
      </c>
      <c r="B6" s="20" t="s">
        <v>110</v>
      </c>
      <c r="C6" s="13">
        <v>0.4929528437756</v>
      </c>
      <c r="D6" s="13">
        <v>0.46224979859249998</v>
      </c>
      <c r="E6" s="13">
        <v>0.46755296918970002</v>
      </c>
      <c r="F6" s="13">
        <v>0.57578254325290001</v>
      </c>
      <c r="G6" s="13">
        <v>0.4649469052063</v>
      </c>
      <c r="H6" s="13">
        <v>0.43047252970040001</v>
      </c>
      <c r="I6" s="13">
        <v>0.47151467087560001</v>
      </c>
      <c r="J6" s="13">
        <v>0.45957018510690001</v>
      </c>
      <c r="K6" s="13">
        <v>0.52129817804690004</v>
      </c>
      <c r="L6" s="13">
        <v>0.55022711253110002</v>
      </c>
      <c r="M6" s="13">
        <v>0.52405574114980003</v>
      </c>
      <c r="N6" s="13">
        <v>0.46023403812809999</v>
      </c>
      <c r="O6" s="13">
        <v>0.64981974717339996</v>
      </c>
      <c r="P6" s="13">
        <v>0.61227594759740001</v>
      </c>
      <c r="Q6" s="13">
        <v>0.57242252554540007</v>
      </c>
      <c r="R6" s="13">
        <v>0.41924907590440003</v>
      </c>
      <c r="S6" s="13">
        <v>0.3374176655467</v>
      </c>
      <c r="T6" s="13">
        <v>0.46402470871279999</v>
      </c>
      <c r="U6" s="13">
        <v>0.29598797914250002</v>
      </c>
      <c r="V6" s="13">
        <v>0.56770256474219993</v>
      </c>
      <c r="W6" s="13">
        <v>0.63869180111339996</v>
      </c>
      <c r="X6" s="13">
        <v>0.41165454010930003</v>
      </c>
      <c r="Y6" s="13">
        <v>0.35245799191220001</v>
      </c>
      <c r="Z6" s="13">
        <v>0.193519654471</v>
      </c>
      <c r="AA6" s="13">
        <v>0.13973681355049999</v>
      </c>
      <c r="AB6" s="13">
        <v>0.66886700267690002</v>
      </c>
      <c r="AC6" s="13">
        <v>0.40282667549279999</v>
      </c>
      <c r="AD6" s="13">
        <v>0.37919659627730001</v>
      </c>
      <c r="AE6" s="13">
        <v>0.36029388723470002</v>
      </c>
      <c r="AF6" s="13">
        <v>0.38320654350439998</v>
      </c>
      <c r="AG6" s="13">
        <v>0.49845919051650001</v>
      </c>
      <c r="AH6" s="13">
        <v>0.53407839799970003</v>
      </c>
      <c r="AI6" s="13">
        <v>0.17175661748250001</v>
      </c>
      <c r="AJ6" s="13">
        <v>0.50646702473140004</v>
      </c>
      <c r="AK6" s="13">
        <v>0.34031965987439999</v>
      </c>
      <c r="AL6" s="13">
        <v>0.2014524260195</v>
      </c>
      <c r="AM6" s="13">
        <v>0.3522085025724</v>
      </c>
      <c r="AN6" s="13">
        <v>0.47296208323970002</v>
      </c>
      <c r="AO6" s="13">
        <v>0.49941793076660002</v>
      </c>
      <c r="AP6" s="13">
        <v>0.56510035398260006</v>
      </c>
      <c r="AQ6" s="13">
        <v>0.3710141718819</v>
      </c>
      <c r="AR6" s="9"/>
    </row>
    <row r="7" spans="1:44" x14ac:dyDescent="0.2">
      <c r="A7" s="21"/>
      <c r="B7" s="21"/>
      <c r="C7" s="14">
        <v>1147</v>
      </c>
      <c r="D7" s="14">
        <v>266</v>
      </c>
      <c r="E7" s="14">
        <v>279</v>
      </c>
      <c r="F7" s="14">
        <v>325</v>
      </c>
      <c r="G7" s="14">
        <v>277</v>
      </c>
      <c r="H7" s="14">
        <v>111</v>
      </c>
      <c r="I7" s="14">
        <v>175</v>
      </c>
      <c r="J7" s="14">
        <v>172</v>
      </c>
      <c r="K7" s="14">
        <v>265</v>
      </c>
      <c r="L7" s="14">
        <v>365</v>
      </c>
      <c r="M7" s="14">
        <v>690</v>
      </c>
      <c r="N7" s="14">
        <v>407</v>
      </c>
      <c r="O7" s="14">
        <v>406</v>
      </c>
      <c r="P7" s="14">
        <v>148</v>
      </c>
      <c r="Q7" s="14">
        <v>176</v>
      </c>
      <c r="R7" s="14">
        <v>161</v>
      </c>
      <c r="S7" s="14">
        <v>67</v>
      </c>
      <c r="T7" s="14">
        <v>43</v>
      </c>
      <c r="U7" s="14">
        <v>74</v>
      </c>
      <c r="V7" s="14">
        <v>340</v>
      </c>
      <c r="W7" s="14">
        <v>448</v>
      </c>
      <c r="X7" s="14">
        <v>149</v>
      </c>
      <c r="Y7" s="14">
        <v>138</v>
      </c>
      <c r="Z7" s="14">
        <v>29</v>
      </c>
      <c r="AA7" s="14">
        <v>4</v>
      </c>
      <c r="AB7" s="14">
        <v>628</v>
      </c>
      <c r="AC7" s="14">
        <v>103</v>
      </c>
      <c r="AD7" s="14">
        <v>19</v>
      </c>
      <c r="AE7" s="14">
        <v>46</v>
      </c>
      <c r="AF7" s="14">
        <v>77</v>
      </c>
      <c r="AG7" s="14">
        <v>26</v>
      </c>
      <c r="AH7" s="14">
        <v>17</v>
      </c>
      <c r="AI7" s="14">
        <v>4</v>
      </c>
      <c r="AJ7" s="14">
        <v>1</v>
      </c>
      <c r="AK7" s="14">
        <v>214</v>
      </c>
      <c r="AL7" s="14">
        <v>1</v>
      </c>
      <c r="AM7" s="14">
        <v>56</v>
      </c>
      <c r="AN7" s="14">
        <v>246</v>
      </c>
      <c r="AO7" s="14">
        <v>441</v>
      </c>
      <c r="AP7" s="14">
        <v>318</v>
      </c>
      <c r="AQ7" s="14">
        <v>46</v>
      </c>
      <c r="AR7" s="9"/>
    </row>
    <row r="8" spans="1:44" x14ac:dyDescent="0.2">
      <c r="A8" s="21"/>
      <c r="B8" s="21"/>
      <c r="C8" s="15" t="s">
        <v>111</v>
      </c>
      <c r="D8" s="15"/>
      <c r="E8" s="15"/>
      <c r="F8" s="16" t="s">
        <v>137</v>
      </c>
      <c r="G8" s="15"/>
      <c r="H8" s="15"/>
      <c r="I8" s="15"/>
      <c r="J8" s="15"/>
      <c r="K8" s="15"/>
      <c r="L8" s="15"/>
      <c r="M8" s="16" t="s">
        <v>138</v>
      </c>
      <c r="N8" s="15"/>
      <c r="O8" s="16" t="s">
        <v>139</v>
      </c>
      <c r="P8" s="16" t="s">
        <v>140</v>
      </c>
      <c r="Q8" s="16" t="s">
        <v>140</v>
      </c>
      <c r="R8" s="15"/>
      <c r="S8" s="15"/>
      <c r="T8" s="15"/>
      <c r="U8" s="15"/>
      <c r="V8" s="16" t="s">
        <v>141</v>
      </c>
      <c r="W8" s="16" t="s">
        <v>142</v>
      </c>
      <c r="X8" s="16" t="s">
        <v>143</v>
      </c>
      <c r="Y8" s="16" t="s">
        <v>144</v>
      </c>
      <c r="Z8" s="15"/>
      <c r="AA8" s="15"/>
      <c r="AB8" s="16" t="s">
        <v>145</v>
      </c>
      <c r="AC8" s="15"/>
      <c r="AD8" s="15"/>
      <c r="AE8" s="15"/>
      <c r="AF8" s="15"/>
      <c r="AG8" s="15"/>
      <c r="AH8" s="15"/>
      <c r="AI8" s="15"/>
      <c r="AJ8" s="15"/>
      <c r="AK8" s="15"/>
      <c r="AL8" s="15"/>
      <c r="AM8" s="15"/>
      <c r="AN8" s="15"/>
      <c r="AO8" s="15"/>
      <c r="AP8" s="16" t="s">
        <v>146</v>
      </c>
      <c r="AQ8" s="15"/>
      <c r="AR8" s="9"/>
    </row>
    <row r="9" spans="1:44" x14ac:dyDescent="0.2">
      <c r="A9" s="23"/>
      <c r="B9" s="20" t="s">
        <v>124</v>
      </c>
      <c r="C9" s="13">
        <v>0.5070471562244</v>
      </c>
      <c r="D9" s="13">
        <v>0.53775020140749996</v>
      </c>
      <c r="E9" s="13">
        <v>0.53244703081029998</v>
      </c>
      <c r="F9" s="13">
        <v>0.42421745674709999</v>
      </c>
      <c r="G9" s="13">
        <v>0.5350530947937</v>
      </c>
      <c r="H9" s="13">
        <v>0.56952747029960005</v>
      </c>
      <c r="I9" s="13">
        <v>0.52848532912440005</v>
      </c>
      <c r="J9" s="13">
        <v>0.54042981489310005</v>
      </c>
      <c r="K9" s="13">
        <v>0.47870182195310002</v>
      </c>
      <c r="L9" s="13">
        <v>0.44977288746889998</v>
      </c>
      <c r="M9" s="13">
        <v>0.47594425885019997</v>
      </c>
      <c r="N9" s="13">
        <v>0.53976596187189996</v>
      </c>
      <c r="O9" s="13">
        <v>0.35018025282659998</v>
      </c>
      <c r="P9" s="13">
        <v>0.38772405240259999</v>
      </c>
      <c r="Q9" s="13">
        <v>0.42757747445459998</v>
      </c>
      <c r="R9" s="13">
        <v>0.58075092409560003</v>
      </c>
      <c r="S9" s="13">
        <v>0.66258233445330006</v>
      </c>
      <c r="T9" s="13">
        <v>0.53597529128720001</v>
      </c>
      <c r="U9" s="13">
        <v>0.70401202085750003</v>
      </c>
      <c r="V9" s="13">
        <v>0.43229743525780001</v>
      </c>
      <c r="W9" s="13">
        <v>0.36130819888659998</v>
      </c>
      <c r="X9" s="13">
        <v>0.58834545989069997</v>
      </c>
      <c r="Y9" s="13">
        <v>0.64754200808779994</v>
      </c>
      <c r="Z9" s="13">
        <v>0.80648034552900005</v>
      </c>
      <c r="AA9" s="13">
        <v>0.86026318644949995</v>
      </c>
      <c r="AB9" s="13">
        <v>0.33113299732309998</v>
      </c>
      <c r="AC9" s="13">
        <v>0.59717332450719995</v>
      </c>
      <c r="AD9" s="13">
        <v>0.62080340372270004</v>
      </c>
      <c r="AE9" s="13">
        <v>0.63970611276529998</v>
      </c>
      <c r="AF9" s="13">
        <v>0.61679345649560002</v>
      </c>
      <c r="AG9" s="13">
        <v>0.50154080948349999</v>
      </c>
      <c r="AH9" s="13">
        <v>0.46592160200029997</v>
      </c>
      <c r="AI9" s="13">
        <v>0.82824338251750007</v>
      </c>
      <c r="AJ9" s="13">
        <v>0.49353297526860002</v>
      </c>
      <c r="AK9" s="13">
        <v>0.65968034012559995</v>
      </c>
      <c r="AL9" s="13">
        <v>0.79854757398050003</v>
      </c>
      <c r="AM9" s="13">
        <v>0.6477914974276</v>
      </c>
      <c r="AN9" s="13">
        <v>0.52703791676029998</v>
      </c>
      <c r="AO9" s="13">
        <v>0.50058206923339998</v>
      </c>
      <c r="AP9" s="13">
        <v>0.4348996460174</v>
      </c>
      <c r="AQ9" s="13">
        <v>0.6289858281181</v>
      </c>
      <c r="AR9" s="9"/>
    </row>
    <row r="10" spans="1:44" x14ac:dyDescent="0.2">
      <c r="A10" s="21"/>
      <c r="B10" s="21"/>
      <c r="C10" s="14">
        <v>1112</v>
      </c>
      <c r="D10" s="14">
        <v>281</v>
      </c>
      <c r="E10" s="14">
        <v>276</v>
      </c>
      <c r="F10" s="14">
        <v>242</v>
      </c>
      <c r="G10" s="14">
        <v>313</v>
      </c>
      <c r="H10" s="14">
        <v>151</v>
      </c>
      <c r="I10" s="14">
        <v>183</v>
      </c>
      <c r="J10" s="14">
        <v>162</v>
      </c>
      <c r="K10" s="14">
        <v>266</v>
      </c>
      <c r="L10" s="14">
        <v>287</v>
      </c>
      <c r="M10" s="14">
        <v>617</v>
      </c>
      <c r="N10" s="14">
        <v>447</v>
      </c>
      <c r="O10" s="14">
        <v>196</v>
      </c>
      <c r="P10" s="14">
        <v>76</v>
      </c>
      <c r="Q10" s="14">
        <v>113</v>
      </c>
      <c r="R10" s="14">
        <v>174</v>
      </c>
      <c r="S10" s="14">
        <v>168</v>
      </c>
      <c r="T10" s="14">
        <v>61</v>
      </c>
      <c r="U10" s="14">
        <v>195</v>
      </c>
      <c r="V10" s="14">
        <v>225</v>
      </c>
      <c r="W10" s="14">
        <v>210</v>
      </c>
      <c r="X10" s="14">
        <v>221</v>
      </c>
      <c r="Y10" s="14">
        <v>266</v>
      </c>
      <c r="Z10" s="14">
        <v>139</v>
      </c>
      <c r="AA10" s="14">
        <v>18</v>
      </c>
      <c r="AB10" s="14">
        <v>296</v>
      </c>
      <c r="AC10" s="14">
        <v>136</v>
      </c>
      <c r="AD10" s="14">
        <v>31</v>
      </c>
      <c r="AE10" s="14">
        <v>55</v>
      </c>
      <c r="AF10" s="14">
        <v>117</v>
      </c>
      <c r="AG10" s="14">
        <v>30</v>
      </c>
      <c r="AH10" s="14">
        <v>7</v>
      </c>
      <c r="AI10" s="14">
        <v>24</v>
      </c>
      <c r="AJ10" s="14">
        <v>5</v>
      </c>
      <c r="AK10" s="14">
        <v>403</v>
      </c>
      <c r="AL10" s="14">
        <v>5</v>
      </c>
      <c r="AM10" s="14">
        <v>90</v>
      </c>
      <c r="AN10" s="14">
        <v>260</v>
      </c>
      <c r="AO10" s="14">
        <v>443</v>
      </c>
      <c r="AP10" s="14">
        <v>233</v>
      </c>
      <c r="AQ10" s="14">
        <v>47</v>
      </c>
      <c r="AR10" s="9"/>
    </row>
    <row r="11" spans="1:44" x14ac:dyDescent="0.2">
      <c r="A11" s="21"/>
      <c r="B11" s="21"/>
      <c r="C11" s="15" t="s">
        <v>111</v>
      </c>
      <c r="D11" s="16" t="s">
        <v>147</v>
      </c>
      <c r="E11" s="16" t="s">
        <v>147</v>
      </c>
      <c r="F11" s="15"/>
      <c r="G11" s="16" t="s">
        <v>147</v>
      </c>
      <c r="H11" s="15"/>
      <c r="I11" s="15"/>
      <c r="J11" s="15"/>
      <c r="K11" s="15"/>
      <c r="L11" s="15"/>
      <c r="M11" s="15"/>
      <c r="N11" s="16" t="s">
        <v>112</v>
      </c>
      <c r="O11" s="15"/>
      <c r="P11" s="15"/>
      <c r="Q11" s="15"/>
      <c r="R11" s="16" t="s">
        <v>148</v>
      </c>
      <c r="S11" s="16" t="s">
        <v>126</v>
      </c>
      <c r="T11" s="15"/>
      <c r="U11" s="16" t="s">
        <v>126</v>
      </c>
      <c r="V11" s="15"/>
      <c r="W11" s="15"/>
      <c r="X11" s="16" t="s">
        <v>149</v>
      </c>
      <c r="Y11" s="16" t="s">
        <v>129</v>
      </c>
      <c r="Z11" s="16" t="s">
        <v>128</v>
      </c>
      <c r="AA11" s="16" t="s">
        <v>129</v>
      </c>
      <c r="AB11" s="15"/>
      <c r="AC11" s="16" t="s">
        <v>113</v>
      </c>
      <c r="AD11" s="16" t="s">
        <v>112</v>
      </c>
      <c r="AE11" s="16" t="s">
        <v>113</v>
      </c>
      <c r="AF11" s="16" t="s">
        <v>113</v>
      </c>
      <c r="AG11" s="15"/>
      <c r="AH11" s="15"/>
      <c r="AI11" s="16" t="s">
        <v>113</v>
      </c>
      <c r="AJ11" s="15"/>
      <c r="AK11" s="16" t="s">
        <v>113</v>
      </c>
      <c r="AL11" s="15"/>
      <c r="AM11" s="16" t="s">
        <v>144</v>
      </c>
      <c r="AN11" s="15"/>
      <c r="AO11" s="15"/>
      <c r="AP11" s="15"/>
      <c r="AQ11" s="16" t="s">
        <v>144</v>
      </c>
      <c r="AR11" s="9"/>
    </row>
    <row r="12" spans="1:44" x14ac:dyDescent="0.2">
      <c r="A12" s="23"/>
      <c r="B12" s="20" t="s">
        <v>50</v>
      </c>
      <c r="C12" s="13">
        <v>1</v>
      </c>
      <c r="D12" s="13">
        <v>1</v>
      </c>
      <c r="E12" s="13">
        <v>1</v>
      </c>
      <c r="F12" s="13">
        <v>1</v>
      </c>
      <c r="G12" s="13">
        <v>1</v>
      </c>
      <c r="H12" s="13">
        <v>1</v>
      </c>
      <c r="I12" s="13">
        <v>1</v>
      </c>
      <c r="J12" s="13">
        <v>1</v>
      </c>
      <c r="K12" s="13">
        <v>1</v>
      </c>
      <c r="L12" s="13">
        <v>1</v>
      </c>
      <c r="M12" s="13">
        <v>1</v>
      </c>
      <c r="N12" s="13">
        <v>1</v>
      </c>
      <c r="O12" s="13">
        <v>1</v>
      </c>
      <c r="P12" s="13">
        <v>1</v>
      </c>
      <c r="Q12" s="13">
        <v>1</v>
      </c>
      <c r="R12" s="13">
        <v>1</v>
      </c>
      <c r="S12" s="13">
        <v>1</v>
      </c>
      <c r="T12" s="13">
        <v>1</v>
      </c>
      <c r="U12" s="13">
        <v>1</v>
      </c>
      <c r="V12" s="13">
        <v>1</v>
      </c>
      <c r="W12" s="13">
        <v>1</v>
      </c>
      <c r="X12" s="13">
        <v>1</v>
      </c>
      <c r="Y12" s="13">
        <v>1</v>
      </c>
      <c r="Z12" s="13">
        <v>1</v>
      </c>
      <c r="AA12" s="13">
        <v>1</v>
      </c>
      <c r="AB12" s="13">
        <v>1</v>
      </c>
      <c r="AC12" s="13">
        <v>1</v>
      </c>
      <c r="AD12" s="13">
        <v>1</v>
      </c>
      <c r="AE12" s="13">
        <v>1</v>
      </c>
      <c r="AF12" s="13">
        <v>1</v>
      </c>
      <c r="AG12" s="13">
        <v>1</v>
      </c>
      <c r="AH12" s="13">
        <v>1</v>
      </c>
      <c r="AI12" s="13">
        <v>1</v>
      </c>
      <c r="AJ12" s="13">
        <v>1</v>
      </c>
      <c r="AK12" s="13">
        <v>1</v>
      </c>
      <c r="AL12" s="13">
        <v>1</v>
      </c>
      <c r="AM12" s="13">
        <v>1</v>
      </c>
      <c r="AN12" s="13">
        <v>1</v>
      </c>
      <c r="AO12" s="13">
        <v>1</v>
      </c>
      <c r="AP12" s="13">
        <v>1</v>
      </c>
      <c r="AQ12" s="13">
        <v>1</v>
      </c>
      <c r="AR12" s="9"/>
    </row>
    <row r="13" spans="1:44" x14ac:dyDescent="0.2">
      <c r="A13" s="21"/>
      <c r="B13" s="21"/>
      <c r="C13" s="14">
        <v>2259</v>
      </c>
      <c r="D13" s="14">
        <v>547</v>
      </c>
      <c r="E13" s="14">
        <v>555</v>
      </c>
      <c r="F13" s="14">
        <v>567</v>
      </c>
      <c r="G13" s="14">
        <v>590</v>
      </c>
      <c r="H13" s="14">
        <v>262</v>
      </c>
      <c r="I13" s="14">
        <v>358</v>
      </c>
      <c r="J13" s="14">
        <v>334</v>
      </c>
      <c r="K13" s="14">
        <v>531</v>
      </c>
      <c r="L13" s="14">
        <v>652</v>
      </c>
      <c r="M13" s="14">
        <v>1307</v>
      </c>
      <c r="N13" s="14">
        <v>854</v>
      </c>
      <c r="O13" s="14">
        <v>602</v>
      </c>
      <c r="P13" s="14">
        <v>224</v>
      </c>
      <c r="Q13" s="14">
        <v>289</v>
      </c>
      <c r="R13" s="14">
        <v>335</v>
      </c>
      <c r="S13" s="14">
        <v>235</v>
      </c>
      <c r="T13" s="14">
        <v>104</v>
      </c>
      <c r="U13" s="14">
        <v>269</v>
      </c>
      <c r="V13" s="14">
        <v>565</v>
      </c>
      <c r="W13" s="14">
        <v>658</v>
      </c>
      <c r="X13" s="14">
        <v>370</v>
      </c>
      <c r="Y13" s="14">
        <v>404</v>
      </c>
      <c r="Z13" s="14">
        <v>168</v>
      </c>
      <c r="AA13" s="14">
        <v>22</v>
      </c>
      <c r="AB13" s="14">
        <v>924</v>
      </c>
      <c r="AC13" s="14">
        <v>239</v>
      </c>
      <c r="AD13" s="14">
        <v>50</v>
      </c>
      <c r="AE13" s="14">
        <v>101</v>
      </c>
      <c r="AF13" s="14">
        <v>194</v>
      </c>
      <c r="AG13" s="14">
        <v>56</v>
      </c>
      <c r="AH13" s="14">
        <v>24</v>
      </c>
      <c r="AI13" s="14">
        <v>28</v>
      </c>
      <c r="AJ13" s="14">
        <v>6</v>
      </c>
      <c r="AK13" s="14">
        <v>617</v>
      </c>
      <c r="AL13" s="14">
        <v>6</v>
      </c>
      <c r="AM13" s="14">
        <v>146</v>
      </c>
      <c r="AN13" s="14">
        <v>506</v>
      </c>
      <c r="AO13" s="14">
        <v>884</v>
      </c>
      <c r="AP13" s="14">
        <v>551</v>
      </c>
      <c r="AQ13" s="14">
        <v>93</v>
      </c>
      <c r="AR13" s="9"/>
    </row>
    <row r="14" spans="1:44" x14ac:dyDescent="0.2">
      <c r="A14" s="21"/>
      <c r="B14" s="21"/>
      <c r="C14" s="15" t="s">
        <v>111</v>
      </c>
      <c r="D14" s="15" t="s">
        <v>111</v>
      </c>
      <c r="E14" s="15" t="s">
        <v>111</v>
      </c>
      <c r="F14" s="15" t="s">
        <v>111</v>
      </c>
      <c r="G14" s="15" t="s">
        <v>111</v>
      </c>
      <c r="H14" s="15" t="s">
        <v>111</v>
      </c>
      <c r="I14" s="15" t="s">
        <v>111</v>
      </c>
      <c r="J14" s="15" t="s">
        <v>111</v>
      </c>
      <c r="K14" s="15" t="s">
        <v>111</v>
      </c>
      <c r="L14" s="15" t="s">
        <v>111</v>
      </c>
      <c r="M14" s="15" t="s">
        <v>111</v>
      </c>
      <c r="N14" s="15" t="s">
        <v>111</v>
      </c>
      <c r="O14" s="15" t="s">
        <v>111</v>
      </c>
      <c r="P14" s="15" t="s">
        <v>111</v>
      </c>
      <c r="Q14" s="15" t="s">
        <v>111</v>
      </c>
      <c r="R14" s="15" t="s">
        <v>111</v>
      </c>
      <c r="S14" s="15" t="s">
        <v>111</v>
      </c>
      <c r="T14" s="15" t="s">
        <v>111</v>
      </c>
      <c r="U14" s="15" t="s">
        <v>111</v>
      </c>
      <c r="V14" s="15" t="s">
        <v>111</v>
      </c>
      <c r="W14" s="15" t="s">
        <v>111</v>
      </c>
      <c r="X14" s="15" t="s">
        <v>111</v>
      </c>
      <c r="Y14" s="15" t="s">
        <v>111</v>
      </c>
      <c r="Z14" s="15" t="s">
        <v>111</v>
      </c>
      <c r="AA14" s="15" t="s">
        <v>111</v>
      </c>
      <c r="AB14" s="15" t="s">
        <v>111</v>
      </c>
      <c r="AC14" s="15" t="s">
        <v>111</v>
      </c>
      <c r="AD14" s="15" t="s">
        <v>111</v>
      </c>
      <c r="AE14" s="15" t="s">
        <v>111</v>
      </c>
      <c r="AF14" s="15" t="s">
        <v>111</v>
      </c>
      <c r="AG14" s="15" t="s">
        <v>111</v>
      </c>
      <c r="AH14" s="15" t="s">
        <v>111</v>
      </c>
      <c r="AI14" s="15" t="s">
        <v>111</v>
      </c>
      <c r="AJ14" s="15" t="s">
        <v>111</v>
      </c>
      <c r="AK14" s="15" t="s">
        <v>111</v>
      </c>
      <c r="AL14" s="15" t="s">
        <v>111</v>
      </c>
      <c r="AM14" s="15" t="s">
        <v>111</v>
      </c>
      <c r="AN14" s="15" t="s">
        <v>111</v>
      </c>
      <c r="AO14" s="15" t="s">
        <v>111</v>
      </c>
      <c r="AP14" s="15" t="s">
        <v>111</v>
      </c>
      <c r="AQ14" s="15" t="s">
        <v>111</v>
      </c>
      <c r="AR14" s="9"/>
    </row>
    <row r="15" spans="1:44" x14ac:dyDescent="0.2">
      <c r="A15" s="17" t="s">
        <v>150</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row>
    <row r="16" spans="1:44" x14ac:dyDescent="0.2">
      <c r="A16" s="19" t="s">
        <v>134</v>
      </c>
    </row>
  </sheetData>
  <mergeCells count="14">
    <mergeCell ref="B12:B14"/>
    <mergeCell ref="A6:A14"/>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0200-000000000000}"/>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bestFit="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550</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551</v>
      </c>
      <c r="B6" s="20" t="s">
        <v>73</v>
      </c>
      <c r="C6" s="13">
        <v>0.16768103096430001</v>
      </c>
      <c r="D6" s="13">
        <v>0.17225496853319999</v>
      </c>
      <c r="E6" s="13">
        <v>0.13351848623769999</v>
      </c>
      <c r="F6" s="13">
        <v>0.17248718202319999</v>
      </c>
      <c r="G6" s="13">
        <v>0.19177114368949999</v>
      </c>
      <c r="H6" s="13">
        <v>1</v>
      </c>
      <c r="I6" s="13">
        <v>0</v>
      </c>
      <c r="J6" s="13">
        <v>0</v>
      </c>
      <c r="K6" s="13">
        <v>0</v>
      </c>
      <c r="L6" s="13">
        <v>0</v>
      </c>
      <c r="M6" s="13">
        <v>0.1677999024878</v>
      </c>
      <c r="N6" s="13">
        <v>0.171226753397</v>
      </c>
      <c r="O6" s="13">
        <v>7.8907851461140002E-2</v>
      </c>
      <c r="P6" s="13">
        <v>0.10586055726140001</v>
      </c>
      <c r="Q6" s="13">
        <v>0.2229172579182</v>
      </c>
      <c r="R6" s="13">
        <v>0.1360998957556</v>
      </c>
      <c r="S6" s="13">
        <v>0.2010434454699</v>
      </c>
      <c r="T6" s="13">
        <v>0.33290112911469999</v>
      </c>
      <c r="U6" s="13">
        <v>0.26562318133989998</v>
      </c>
      <c r="V6" s="13">
        <v>7.8554613128169998E-2</v>
      </c>
      <c r="W6" s="13">
        <v>0.16141250978810001</v>
      </c>
      <c r="X6" s="13">
        <v>0.16300366360579999</v>
      </c>
      <c r="Y6" s="13">
        <v>0.20284334321139999</v>
      </c>
      <c r="Z6" s="13">
        <v>0.39135276811820002</v>
      </c>
      <c r="AA6" s="13">
        <v>0.25158628781769998</v>
      </c>
      <c r="AB6" s="13">
        <v>0.1769452278408</v>
      </c>
      <c r="AC6" s="13">
        <v>0.1712735377504</v>
      </c>
      <c r="AD6" s="13">
        <v>0.1136532937975</v>
      </c>
      <c r="AE6" s="13">
        <v>7.3431010517739995E-2</v>
      </c>
      <c r="AF6" s="13">
        <v>8.371524267944E-2</v>
      </c>
      <c r="AG6" s="13">
        <v>0.13230065845979999</v>
      </c>
      <c r="AH6" s="13">
        <v>0</v>
      </c>
      <c r="AI6" s="13">
        <v>0.17477097969809999</v>
      </c>
      <c r="AJ6" s="13">
        <v>0</v>
      </c>
      <c r="AK6" s="13">
        <v>0.2177255167994</v>
      </c>
      <c r="AL6" s="13">
        <v>0.23524756978569999</v>
      </c>
      <c r="AM6" s="13">
        <v>0.1399735079477</v>
      </c>
      <c r="AN6" s="13">
        <v>0.19796984574199999</v>
      </c>
      <c r="AO6" s="13">
        <v>0.18159590558489999</v>
      </c>
      <c r="AP6" s="13">
        <v>0.1097051629105</v>
      </c>
      <c r="AQ6" s="13">
        <v>0.22045974784479999</v>
      </c>
      <c r="AR6" s="9"/>
    </row>
    <row r="7" spans="1:44" x14ac:dyDescent="0.2">
      <c r="A7" s="21"/>
      <c r="B7" s="21"/>
      <c r="C7" s="14">
        <v>263</v>
      </c>
      <c r="D7" s="14">
        <v>53</v>
      </c>
      <c r="E7" s="14">
        <v>38</v>
      </c>
      <c r="F7" s="14">
        <v>70</v>
      </c>
      <c r="G7" s="14">
        <v>102</v>
      </c>
      <c r="H7" s="14">
        <v>276</v>
      </c>
      <c r="I7" s="14">
        <v>0</v>
      </c>
      <c r="J7" s="14">
        <v>0</v>
      </c>
      <c r="K7" s="14">
        <v>0</v>
      </c>
      <c r="L7" s="14">
        <v>0</v>
      </c>
      <c r="M7" s="14">
        <v>166</v>
      </c>
      <c r="N7" s="14">
        <v>108</v>
      </c>
      <c r="O7" s="14">
        <v>37</v>
      </c>
      <c r="P7" s="14">
        <v>18</v>
      </c>
      <c r="Q7" s="14">
        <v>43</v>
      </c>
      <c r="R7" s="14">
        <v>34</v>
      </c>
      <c r="S7" s="14">
        <v>31</v>
      </c>
      <c r="T7" s="14">
        <v>23</v>
      </c>
      <c r="U7" s="14">
        <v>59</v>
      </c>
      <c r="V7" s="14">
        <v>34</v>
      </c>
      <c r="W7" s="14">
        <v>75</v>
      </c>
      <c r="X7" s="14">
        <v>45</v>
      </c>
      <c r="Y7" s="14">
        <v>60</v>
      </c>
      <c r="Z7" s="14">
        <v>55</v>
      </c>
      <c r="AA7" s="14">
        <v>7</v>
      </c>
      <c r="AB7" s="14">
        <v>125</v>
      </c>
      <c r="AC7" s="14">
        <v>25</v>
      </c>
      <c r="AD7" s="14">
        <v>3</v>
      </c>
      <c r="AE7" s="14">
        <v>5</v>
      </c>
      <c r="AF7" s="14">
        <v>10</v>
      </c>
      <c r="AG7" s="14">
        <v>6</v>
      </c>
      <c r="AH7" s="14">
        <v>0</v>
      </c>
      <c r="AI7" s="14">
        <v>3</v>
      </c>
      <c r="AJ7" s="14">
        <v>0</v>
      </c>
      <c r="AK7" s="14">
        <v>86</v>
      </c>
      <c r="AL7" s="14">
        <v>1</v>
      </c>
      <c r="AM7" s="14">
        <v>14</v>
      </c>
      <c r="AN7" s="14">
        <v>69</v>
      </c>
      <c r="AO7" s="14">
        <v>136</v>
      </c>
      <c r="AP7" s="14">
        <v>41</v>
      </c>
      <c r="AQ7" s="14">
        <v>15</v>
      </c>
      <c r="AR7" s="9"/>
    </row>
    <row r="8" spans="1:44" x14ac:dyDescent="0.2">
      <c r="A8" s="21"/>
      <c r="B8" s="21"/>
      <c r="C8" s="15" t="s">
        <v>111</v>
      </c>
      <c r="D8" s="15"/>
      <c r="E8" s="15"/>
      <c r="F8" s="15"/>
      <c r="G8" s="15"/>
      <c r="H8" s="16" t="s">
        <v>236</v>
      </c>
      <c r="I8" s="15"/>
      <c r="J8" s="15"/>
      <c r="K8" s="15"/>
      <c r="L8" s="15"/>
      <c r="M8" s="15"/>
      <c r="N8" s="15"/>
      <c r="O8" s="15"/>
      <c r="P8" s="15"/>
      <c r="Q8" s="16" t="s">
        <v>113</v>
      </c>
      <c r="R8" s="15"/>
      <c r="S8" s="16" t="s">
        <v>112</v>
      </c>
      <c r="T8" s="16" t="s">
        <v>202</v>
      </c>
      <c r="U8" s="16" t="s">
        <v>202</v>
      </c>
      <c r="V8" s="15"/>
      <c r="W8" s="16" t="s">
        <v>112</v>
      </c>
      <c r="X8" s="15"/>
      <c r="Y8" s="16" t="s">
        <v>113</v>
      </c>
      <c r="Z8" s="16" t="s">
        <v>128</v>
      </c>
      <c r="AA8" s="15"/>
      <c r="AB8" s="15"/>
      <c r="AC8" s="15"/>
      <c r="AD8" s="15"/>
      <c r="AE8" s="15"/>
      <c r="AF8" s="15"/>
      <c r="AG8" s="15"/>
      <c r="AH8" s="15"/>
      <c r="AI8" s="15"/>
      <c r="AJ8" s="15"/>
      <c r="AK8" s="15"/>
      <c r="AL8" s="15"/>
      <c r="AM8" s="15"/>
      <c r="AN8" s="15"/>
      <c r="AO8" s="15"/>
      <c r="AP8" s="15"/>
      <c r="AQ8" s="15"/>
      <c r="AR8" s="9"/>
    </row>
    <row r="9" spans="1:44" x14ac:dyDescent="0.2">
      <c r="A9" s="23"/>
      <c r="B9" s="20" t="s">
        <v>74</v>
      </c>
      <c r="C9" s="13">
        <v>0.18008453111209999</v>
      </c>
      <c r="D9" s="13">
        <v>0.17459805883070001</v>
      </c>
      <c r="E9" s="13">
        <v>0.1668111643738</v>
      </c>
      <c r="F9" s="13">
        <v>0.1816554570426</v>
      </c>
      <c r="G9" s="13">
        <v>0.196324595726</v>
      </c>
      <c r="H9" s="13">
        <v>0</v>
      </c>
      <c r="I9" s="13">
        <v>1</v>
      </c>
      <c r="J9" s="13">
        <v>0</v>
      </c>
      <c r="K9" s="13">
        <v>0</v>
      </c>
      <c r="L9" s="13">
        <v>0</v>
      </c>
      <c r="M9" s="13">
        <v>0.1660826743214</v>
      </c>
      <c r="N9" s="13">
        <v>0.18800289837279999</v>
      </c>
      <c r="O9" s="13">
        <v>0.12021222132910001</v>
      </c>
      <c r="P9" s="13">
        <v>0.21593545471379999</v>
      </c>
      <c r="Q9" s="13">
        <v>0.15238834476740001</v>
      </c>
      <c r="R9" s="13">
        <v>0.25799059801259999</v>
      </c>
      <c r="S9" s="13">
        <v>0.14909104829459999</v>
      </c>
      <c r="T9" s="13">
        <v>0.201790667043</v>
      </c>
      <c r="U9" s="13">
        <v>0.1651799902859</v>
      </c>
      <c r="V9" s="13">
        <v>0.14621218730159999</v>
      </c>
      <c r="W9" s="13">
        <v>0.17387346473519999</v>
      </c>
      <c r="X9" s="13">
        <v>0.19771437133969999</v>
      </c>
      <c r="Y9" s="13">
        <v>0.19927427038020001</v>
      </c>
      <c r="Z9" s="13">
        <v>0.2194060234247</v>
      </c>
      <c r="AA9" s="13">
        <v>0.14618434349510001</v>
      </c>
      <c r="AB9" s="13">
        <v>0.17222294208899999</v>
      </c>
      <c r="AC9" s="13">
        <v>0.18122173581699999</v>
      </c>
      <c r="AD9" s="13">
        <v>0.1796708223829</v>
      </c>
      <c r="AE9" s="13">
        <v>0.159077426015</v>
      </c>
      <c r="AF9" s="13">
        <v>0.1060506074532</v>
      </c>
      <c r="AG9" s="13">
        <v>4.4233394893509997E-2</v>
      </c>
      <c r="AH9" s="13">
        <v>0.1192439587478</v>
      </c>
      <c r="AI9" s="13">
        <v>0.30234283010399998</v>
      </c>
      <c r="AJ9" s="13">
        <v>0</v>
      </c>
      <c r="AK9" s="13">
        <v>0.23141098961760001</v>
      </c>
      <c r="AL9" s="13">
        <v>0.16178059744430001</v>
      </c>
      <c r="AM9" s="13">
        <v>8.4561891601679998E-2</v>
      </c>
      <c r="AN9" s="13">
        <v>0.1543225349739</v>
      </c>
      <c r="AO9" s="13">
        <v>0.19819448588890001</v>
      </c>
      <c r="AP9" s="13">
        <v>0.19830596772949999</v>
      </c>
      <c r="AQ9" s="13">
        <v>0.1779193390363</v>
      </c>
      <c r="AR9" s="9"/>
    </row>
    <row r="10" spans="1:44" x14ac:dyDescent="0.2">
      <c r="A10" s="21"/>
      <c r="B10" s="21"/>
      <c r="C10" s="14">
        <v>360</v>
      </c>
      <c r="D10" s="14">
        <v>88</v>
      </c>
      <c r="E10" s="14">
        <v>72</v>
      </c>
      <c r="F10" s="14">
        <v>99</v>
      </c>
      <c r="G10" s="14">
        <v>101</v>
      </c>
      <c r="H10" s="14">
        <v>0</v>
      </c>
      <c r="I10" s="14">
        <v>371</v>
      </c>
      <c r="J10" s="14">
        <v>0</v>
      </c>
      <c r="K10" s="14">
        <v>0</v>
      </c>
      <c r="L10" s="14">
        <v>0</v>
      </c>
      <c r="M10" s="14">
        <v>209</v>
      </c>
      <c r="N10" s="14">
        <v>152</v>
      </c>
      <c r="O10" s="14">
        <v>64</v>
      </c>
      <c r="P10" s="14">
        <v>41</v>
      </c>
      <c r="Q10" s="14">
        <v>47</v>
      </c>
      <c r="R10" s="14">
        <v>77</v>
      </c>
      <c r="S10" s="14">
        <v>32</v>
      </c>
      <c r="T10" s="14">
        <v>17</v>
      </c>
      <c r="U10" s="14">
        <v>40</v>
      </c>
      <c r="V10" s="14">
        <v>80</v>
      </c>
      <c r="W10" s="14">
        <v>106</v>
      </c>
      <c r="X10" s="14">
        <v>69</v>
      </c>
      <c r="Y10" s="14">
        <v>74</v>
      </c>
      <c r="Z10" s="14">
        <v>38</v>
      </c>
      <c r="AA10" s="14">
        <v>4</v>
      </c>
      <c r="AB10" s="14">
        <v>152</v>
      </c>
      <c r="AC10" s="14">
        <v>39</v>
      </c>
      <c r="AD10" s="14">
        <v>9</v>
      </c>
      <c r="AE10" s="14">
        <v>15</v>
      </c>
      <c r="AF10" s="14">
        <v>13</v>
      </c>
      <c r="AG10" s="14">
        <v>2</v>
      </c>
      <c r="AH10" s="14">
        <v>1</v>
      </c>
      <c r="AI10" s="14">
        <v>6</v>
      </c>
      <c r="AJ10" s="14">
        <v>0</v>
      </c>
      <c r="AK10" s="14">
        <v>120</v>
      </c>
      <c r="AL10" s="14">
        <v>1</v>
      </c>
      <c r="AM10" s="14">
        <v>12</v>
      </c>
      <c r="AN10" s="14">
        <v>81</v>
      </c>
      <c r="AO10" s="14">
        <v>159</v>
      </c>
      <c r="AP10" s="14">
        <v>103</v>
      </c>
      <c r="AQ10" s="14">
        <v>15</v>
      </c>
      <c r="AR10" s="9"/>
    </row>
    <row r="11" spans="1:44" x14ac:dyDescent="0.2">
      <c r="A11" s="21"/>
      <c r="B11" s="21"/>
      <c r="C11" s="15" t="s">
        <v>111</v>
      </c>
      <c r="D11" s="15"/>
      <c r="E11" s="15"/>
      <c r="F11" s="15"/>
      <c r="G11" s="15"/>
      <c r="H11" s="15"/>
      <c r="I11" s="16" t="s">
        <v>189</v>
      </c>
      <c r="J11" s="15"/>
      <c r="K11" s="15"/>
      <c r="L11" s="15"/>
      <c r="M11" s="15"/>
      <c r="N11" s="15"/>
      <c r="O11" s="15"/>
      <c r="P11" s="15"/>
      <c r="Q11" s="15"/>
      <c r="R11" s="16" t="s">
        <v>113</v>
      </c>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9"/>
    </row>
    <row r="12" spans="1:44" x14ac:dyDescent="0.2">
      <c r="A12" s="23"/>
      <c r="B12" s="20" t="s">
        <v>75</v>
      </c>
      <c r="C12" s="13">
        <v>0.18352226990379999</v>
      </c>
      <c r="D12" s="13">
        <v>0.17421539521650001</v>
      </c>
      <c r="E12" s="13">
        <v>0.18520860350250001</v>
      </c>
      <c r="F12" s="13">
        <v>0.18833956446460001</v>
      </c>
      <c r="G12" s="13">
        <v>0.18552854620930001</v>
      </c>
      <c r="H12" s="13">
        <v>0</v>
      </c>
      <c r="I12" s="13">
        <v>0</v>
      </c>
      <c r="J12" s="13">
        <v>1</v>
      </c>
      <c r="K12" s="13">
        <v>0</v>
      </c>
      <c r="L12" s="13">
        <v>0</v>
      </c>
      <c r="M12" s="13">
        <v>0.15441447587519999</v>
      </c>
      <c r="N12" s="13">
        <v>0.20751894438679999</v>
      </c>
      <c r="O12" s="13">
        <v>0.20181548560990001</v>
      </c>
      <c r="P12" s="13">
        <v>0.25111660774229999</v>
      </c>
      <c r="Q12" s="13">
        <v>0.19129211205630001</v>
      </c>
      <c r="R12" s="13">
        <v>0.15522982615459999</v>
      </c>
      <c r="S12" s="13">
        <v>0.13264620482510001</v>
      </c>
      <c r="T12" s="13">
        <v>0.13208941225279999</v>
      </c>
      <c r="U12" s="13">
        <v>0.1479140609847</v>
      </c>
      <c r="V12" s="13">
        <v>0.18174268386770001</v>
      </c>
      <c r="W12" s="13">
        <v>0.2105660347221</v>
      </c>
      <c r="X12" s="13">
        <v>0.20968439651500001</v>
      </c>
      <c r="Y12" s="13">
        <v>0.11979165059040001</v>
      </c>
      <c r="Z12" s="13">
        <v>0.12669710496700001</v>
      </c>
      <c r="AA12" s="13">
        <v>0.17253597234670001</v>
      </c>
      <c r="AB12" s="13">
        <v>0.1731712619487</v>
      </c>
      <c r="AC12" s="13">
        <v>0.2356725277468</v>
      </c>
      <c r="AD12" s="13">
        <v>0.32729340818190011</v>
      </c>
      <c r="AE12" s="13">
        <v>0.187881492161</v>
      </c>
      <c r="AF12" s="13">
        <v>0.19715448112289999</v>
      </c>
      <c r="AG12" s="13">
        <v>0.2371401004092</v>
      </c>
      <c r="AH12" s="13">
        <v>0.2224503004701</v>
      </c>
      <c r="AI12" s="13">
        <v>0.1033383419011</v>
      </c>
      <c r="AJ12" s="13">
        <v>0.1391355011058</v>
      </c>
      <c r="AK12" s="13">
        <v>0.16167507395229999</v>
      </c>
      <c r="AL12" s="13">
        <v>0.182433604247</v>
      </c>
      <c r="AM12" s="13">
        <v>0.18485544840320001</v>
      </c>
      <c r="AN12" s="13">
        <v>0.156417257679</v>
      </c>
      <c r="AO12" s="13">
        <v>0.1968581747782</v>
      </c>
      <c r="AP12" s="13">
        <v>0.17583625788500001</v>
      </c>
      <c r="AQ12" s="13">
        <v>0.1902037861235</v>
      </c>
      <c r="AR12" s="9"/>
    </row>
    <row r="13" spans="1:44" x14ac:dyDescent="0.2">
      <c r="A13" s="21"/>
      <c r="B13" s="21"/>
      <c r="C13" s="14">
        <v>334</v>
      </c>
      <c r="D13" s="14">
        <v>78</v>
      </c>
      <c r="E13" s="14">
        <v>81</v>
      </c>
      <c r="F13" s="14">
        <v>90</v>
      </c>
      <c r="G13" s="14">
        <v>85</v>
      </c>
      <c r="H13" s="14">
        <v>0</v>
      </c>
      <c r="I13" s="14">
        <v>0</v>
      </c>
      <c r="J13" s="14">
        <v>344</v>
      </c>
      <c r="K13" s="14">
        <v>0</v>
      </c>
      <c r="L13" s="14">
        <v>0</v>
      </c>
      <c r="M13" s="14">
        <v>179</v>
      </c>
      <c r="N13" s="14">
        <v>159</v>
      </c>
      <c r="O13" s="14">
        <v>103</v>
      </c>
      <c r="P13" s="14">
        <v>46</v>
      </c>
      <c r="Q13" s="14">
        <v>50</v>
      </c>
      <c r="R13" s="14">
        <v>44</v>
      </c>
      <c r="S13" s="14">
        <v>24</v>
      </c>
      <c r="T13" s="14">
        <v>11</v>
      </c>
      <c r="U13" s="14">
        <v>35</v>
      </c>
      <c r="V13" s="14">
        <v>88</v>
      </c>
      <c r="W13" s="14">
        <v>123</v>
      </c>
      <c r="X13" s="14">
        <v>64</v>
      </c>
      <c r="Y13" s="14">
        <v>47</v>
      </c>
      <c r="Z13" s="14">
        <v>18</v>
      </c>
      <c r="AA13" s="14">
        <v>3</v>
      </c>
      <c r="AB13" s="14">
        <v>143</v>
      </c>
      <c r="AC13" s="14">
        <v>46</v>
      </c>
      <c r="AD13" s="14">
        <v>16</v>
      </c>
      <c r="AE13" s="14">
        <v>11</v>
      </c>
      <c r="AF13" s="14">
        <v>26</v>
      </c>
      <c r="AG13" s="14">
        <v>10</v>
      </c>
      <c r="AH13" s="14">
        <v>1</v>
      </c>
      <c r="AI13" s="14">
        <v>2</v>
      </c>
      <c r="AJ13" s="14">
        <v>1</v>
      </c>
      <c r="AK13" s="14">
        <v>78</v>
      </c>
      <c r="AL13" s="14">
        <v>1</v>
      </c>
      <c r="AM13" s="14">
        <v>22</v>
      </c>
      <c r="AN13" s="14">
        <v>61</v>
      </c>
      <c r="AO13" s="14">
        <v>155</v>
      </c>
      <c r="AP13" s="14">
        <v>89</v>
      </c>
      <c r="AQ13" s="14">
        <v>16</v>
      </c>
      <c r="AR13" s="9"/>
    </row>
    <row r="14" spans="1:44" x14ac:dyDescent="0.2">
      <c r="A14" s="21"/>
      <c r="B14" s="21"/>
      <c r="C14" s="15" t="s">
        <v>111</v>
      </c>
      <c r="D14" s="15"/>
      <c r="E14" s="15"/>
      <c r="F14" s="15"/>
      <c r="G14" s="15"/>
      <c r="H14" s="15"/>
      <c r="I14" s="15"/>
      <c r="J14" s="16" t="s">
        <v>203</v>
      </c>
      <c r="K14" s="15"/>
      <c r="L14" s="15"/>
      <c r="M14" s="15"/>
      <c r="N14" s="16" t="s">
        <v>112</v>
      </c>
      <c r="O14" s="15"/>
      <c r="P14" s="15"/>
      <c r="Q14" s="15"/>
      <c r="R14" s="15"/>
      <c r="S14" s="15"/>
      <c r="T14" s="15"/>
      <c r="U14" s="15"/>
      <c r="V14" s="15"/>
      <c r="W14" s="16" t="s">
        <v>157</v>
      </c>
      <c r="X14" s="15"/>
      <c r="Y14" s="15"/>
      <c r="Z14" s="15"/>
      <c r="AA14" s="15"/>
      <c r="AB14" s="15"/>
      <c r="AC14" s="15"/>
      <c r="AD14" s="15"/>
      <c r="AE14" s="15"/>
      <c r="AF14" s="15"/>
      <c r="AG14" s="15"/>
      <c r="AH14" s="15"/>
      <c r="AI14" s="15"/>
      <c r="AJ14" s="15"/>
      <c r="AK14" s="15"/>
      <c r="AL14" s="15"/>
      <c r="AM14" s="15"/>
      <c r="AN14" s="15"/>
      <c r="AO14" s="15"/>
      <c r="AP14" s="15"/>
      <c r="AQ14" s="15"/>
      <c r="AR14" s="9"/>
    </row>
    <row r="15" spans="1:44" x14ac:dyDescent="0.2">
      <c r="A15" s="23"/>
      <c r="B15" s="20" t="s">
        <v>76</v>
      </c>
      <c r="C15" s="13">
        <v>0.1942720682196</v>
      </c>
      <c r="D15" s="13">
        <v>0.20071912113900001</v>
      </c>
      <c r="E15" s="13">
        <v>0.21847340777349999</v>
      </c>
      <c r="F15" s="13">
        <v>0.16928115374280001</v>
      </c>
      <c r="G15" s="13">
        <v>0.18993553052250001</v>
      </c>
      <c r="H15" s="13">
        <v>0</v>
      </c>
      <c r="I15" s="13">
        <v>0</v>
      </c>
      <c r="J15" s="13">
        <v>0</v>
      </c>
      <c r="K15" s="13">
        <v>1</v>
      </c>
      <c r="L15" s="13">
        <v>0</v>
      </c>
      <c r="M15" s="13">
        <v>0.19702605629950001</v>
      </c>
      <c r="N15" s="13">
        <v>0.19202849272379999</v>
      </c>
      <c r="O15" s="13">
        <v>0.1995415229004</v>
      </c>
      <c r="P15" s="13">
        <v>0.17537715589649999</v>
      </c>
      <c r="Q15" s="13">
        <v>0.17322460569029999</v>
      </c>
      <c r="R15" s="13">
        <v>0.24728960376969999</v>
      </c>
      <c r="S15" s="13">
        <v>0.24167789511330001</v>
      </c>
      <c r="T15" s="13">
        <v>0.1542739909593</v>
      </c>
      <c r="U15" s="13">
        <v>0.17176890908789999</v>
      </c>
      <c r="V15" s="13">
        <v>0.1861876199825</v>
      </c>
      <c r="W15" s="13">
        <v>0.1965546136619</v>
      </c>
      <c r="X15" s="13">
        <v>0.2401910652641</v>
      </c>
      <c r="Y15" s="13">
        <v>0.20423237062310001</v>
      </c>
      <c r="Z15" s="13">
        <v>0.1160320731745</v>
      </c>
      <c r="AA15" s="13">
        <v>0.17670798620389999</v>
      </c>
      <c r="AB15" s="13">
        <v>0.16883113731310001</v>
      </c>
      <c r="AC15" s="13">
        <v>0.19548245318769999</v>
      </c>
      <c r="AD15" s="13">
        <v>0.15485797036689999</v>
      </c>
      <c r="AE15" s="13">
        <v>0.19312620422640001</v>
      </c>
      <c r="AF15" s="13">
        <v>0.31868083953609999</v>
      </c>
      <c r="AG15" s="13">
        <v>0.30037780331120001</v>
      </c>
      <c r="AH15" s="13">
        <v>0.35885228374709999</v>
      </c>
      <c r="AI15" s="13">
        <v>0.26500002728060001</v>
      </c>
      <c r="AJ15" s="13">
        <v>0.1093056644668</v>
      </c>
      <c r="AK15" s="13">
        <v>0.16778526053350001</v>
      </c>
      <c r="AL15" s="13">
        <v>0.164088493595</v>
      </c>
      <c r="AM15" s="13">
        <v>0.29288142010419999</v>
      </c>
      <c r="AN15" s="13">
        <v>0.207470636481</v>
      </c>
      <c r="AO15" s="13">
        <v>0.18028520645560001</v>
      </c>
      <c r="AP15" s="13">
        <v>0.17425557072010001</v>
      </c>
      <c r="AQ15" s="13">
        <v>0.26778450717980001</v>
      </c>
      <c r="AR15" s="9"/>
    </row>
    <row r="16" spans="1:44" x14ac:dyDescent="0.2">
      <c r="A16" s="21"/>
      <c r="B16" s="21"/>
      <c r="C16" s="14">
        <v>532</v>
      </c>
      <c r="D16" s="14">
        <v>134</v>
      </c>
      <c r="E16" s="14">
        <v>157</v>
      </c>
      <c r="F16" s="14">
        <v>112</v>
      </c>
      <c r="G16" s="14">
        <v>129</v>
      </c>
      <c r="H16" s="14">
        <v>0</v>
      </c>
      <c r="I16" s="14">
        <v>0</v>
      </c>
      <c r="J16" s="14">
        <v>0</v>
      </c>
      <c r="K16" s="14">
        <v>563</v>
      </c>
      <c r="L16" s="14">
        <v>0</v>
      </c>
      <c r="M16" s="14">
        <v>335</v>
      </c>
      <c r="N16" s="14">
        <v>216</v>
      </c>
      <c r="O16" s="14">
        <v>147</v>
      </c>
      <c r="P16" s="14">
        <v>52</v>
      </c>
      <c r="Q16" s="14">
        <v>59</v>
      </c>
      <c r="R16" s="14">
        <v>91</v>
      </c>
      <c r="S16" s="14">
        <v>77</v>
      </c>
      <c r="T16" s="14">
        <v>24</v>
      </c>
      <c r="U16" s="14">
        <v>67</v>
      </c>
      <c r="V16" s="14">
        <v>122</v>
      </c>
      <c r="W16" s="14">
        <v>175</v>
      </c>
      <c r="X16" s="14">
        <v>118</v>
      </c>
      <c r="Y16" s="14">
        <v>113</v>
      </c>
      <c r="Z16" s="14">
        <v>29</v>
      </c>
      <c r="AA16" s="14">
        <v>5</v>
      </c>
      <c r="AB16" s="14">
        <v>187</v>
      </c>
      <c r="AC16" s="14">
        <v>57</v>
      </c>
      <c r="AD16" s="14">
        <v>11</v>
      </c>
      <c r="AE16" s="14">
        <v>26</v>
      </c>
      <c r="AF16" s="14">
        <v>76</v>
      </c>
      <c r="AG16" s="14">
        <v>20</v>
      </c>
      <c r="AH16" s="14">
        <v>8</v>
      </c>
      <c r="AI16" s="14">
        <v>12</v>
      </c>
      <c r="AJ16" s="14">
        <v>2</v>
      </c>
      <c r="AK16" s="14">
        <v>127</v>
      </c>
      <c r="AL16" s="14">
        <v>2</v>
      </c>
      <c r="AM16" s="14">
        <v>54</v>
      </c>
      <c r="AN16" s="14">
        <v>136</v>
      </c>
      <c r="AO16" s="14">
        <v>214</v>
      </c>
      <c r="AP16" s="14">
        <v>123</v>
      </c>
      <c r="AQ16" s="14">
        <v>34</v>
      </c>
      <c r="AR16" s="9"/>
    </row>
    <row r="17" spans="1:44" x14ac:dyDescent="0.2">
      <c r="A17" s="21"/>
      <c r="B17" s="21"/>
      <c r="C17" s="15" t="s">
        <v>111</v>
      </c>
      <c r="D17" s="15"/>
      <c r="E17" s="15"/>
      <c r="F17" s="15"/>
      <c r="G17" s="15"/>
      <c r="H17" s="15"/>
      <c r="I17" s="15"/>
      <c r="J17" s="15"/>
      <c r="K17" s="16" t="s">
        <v>552</v>
      </c>
      <c r="L17" s="15"/>
      <c r="M17" s="15"/>
      <c r="N17" s="15"/>
      <c r="O17" s="15"/>
      <c r="P17" s="15"/>
      <c r="Q17" s="15"/>
      <c r="R17" s="15"/>
      <c r="S17" s="15"/>
      <c r="T17" s="15"/>
      <c r="U17" s="15"/>
      <c r="V17" s="15"/>
      <c r="W17" s="15"/>
      <c r="X17" s="16" t="s">
        <v>144</v>
      </c>
      <c r="Y17" s="15"/>
      <c r="Z17" s="15"/>
      <c r="AA17" s="15"/>
      <c r="AB17" s="15"/>
      <c r="AC17" s="15"/>
      <c r="AD17" s="15"/>
      <c r="AE17" s="15"/>
      <c r="AF17" s="16" t="s">
        <v>417</v>
      </c>
      <c r="AG17" s="15"/>
      <c r="AH17" s="15"/>
      <c r="AI17" s="15"/>
      <c r="AJ17" s="15"/>
      <c r="AK17" s="15"/>
      <c r="AL17" s="15"/>
      <c r="AM17" s="16" t="s">
        <v>123</v>
      </c>
      <c r="AN17" s="15"/>
      <c r="AO17" s="15"/>
      <c r="AP17" s="15"/>
      <c r="AQ17" s="15"/>
      <c r="AR17" s="9"/>
    </row>
    <row r="18" spans="1:44" x14ac:dyDescent="0.2">
      <c r="A18" s="23"/>
      <c r="B18" s="20" t="s">
        <v>77</v>
      </c>
      <c r="C18" s="13">
        <v>0.27444009980029999</v>
      </c>
      <c r="D18" s="13">
        <v>0.27821245628050001</v>
      </c>
      <c r="E18" s="13">
        <v>0.29598833811250003</v>
      </c>
      <c r="F18" s="13">
        <v>0.2882366427268</v>
      </c>
      <c r="G18" s="13">
        <v>0.23644018385269999</v>
      </c>
      <c r="H18" s="13">
        <v>0</v>
      </c>
      <c r="I18" s="13">
        <v>0</v>
      </c>
      <c r="J18" s="13">
        <v>0</v>
      </c>
      <c r="K18" s="13">
        <v>0</v>
      </c>
      <c r="L18" s="13">
        <v>1</v>
      </c>
      <c r="M18" s="13">
        <v>0.3146768910162</v>
      </c>
      <c r="N18" s="13">
        <v>0.24122291111960001</v>
      </c>
      <c r="O18" s="13">
        <v>0.39952291869939999</v>
      </c>
      <c r="P18" s="13">
        <v>0.25171022438610002</v>
      </c>
      <c r="Q18" s="13">
        <v>0.26017767956780002</v>
      </c>
      <c r="R18" s="13">
        <v>0.2033900763075</v>
      </c>
      <c r="S18" s="13">
        <v>0.27554140629719998</v>
      </c>
      <c r="T18" s="13">
        <v>0.17894480063019999</v>
      </c>
      <c r="U18" s="13">
        <v>0.2495138583016</v>
      </c>
      <c r="V18" s="13">
        <v>0.40730289571999989</v>
      </c>
      <c r="W18" s="13">
        <v>0.2575933770926</v>
      </c>
      <c r="X18" s="13">
        <v>0.18940650327540001</v>
      </c>
      <c r="Y18" s="13">
        <v>0.27385836519489998</v>
      </c>
      <c r="Z18" s="13">
        <v>0.14651203031560001</v>
      </c>
      <c r="AA18" s="13">
        <v>0.25298541013659998</v>
      </c>
      <c r="AB18" s="13">
        <v>0.30882943080839997</v>
      </c>
      <c r="AC18" s="13">
        <v>0.21634974549809999</v>
      </c>
      <c r="AD18" s="13">
        <v>0.22452450527080001</v>
      </c>
      <c r="AE18" s="13">
        <v>0.38648386707990001</v>
      </c>
      <c r="AF18" s="13">
        <v>0.29439882920830002</v>
      </c>
      <c r="AG18" s="13">
        <v>0.28594804292629999</v>
      </c>
      <c r="AH18" s="13">
        <v>0.29945345703499998</v>
      </c>
      <c r="AI18" s="13">
        <v>0.15454782101619999</v>
      </c>
      <c r="AJ18" s="13">
        <v>0.75155883442740001</v>
      </c>
      <c r="AK18" s="13">
        <v>0.22140315909710001</v>
      </c>
      <c r="AL18" s="13">
        <v>0.25644973492799999</v>
      </c>
      <c r="AM18" s="13">
        <v>0.29772773194320001</v>
      </c>
      <c r="AN18" s="13">
        <v>0.28381972512409998</v>
      </c>
      <c r="AO18" s="13">
        <v>0.24306622729239999</v>
      </c>
      <c r="AP18" s="13">
        <v>0.34189704075490002</v>
      </c>
      <c r="AQ18" s="13">
        <v>0.14363261981559999</v>
      </c>
      <c r="AR18" s="9"/>
    </row>
    <row r="19" spans="1:44" x14ac:dyDescent="0.2">
      <c r="A19" s="21"/>
      <c r="B19" s="21"/>
      <c r="C19" s="14">
        <v>656</v>
      </c>
      <c r="D19" s="14">
        <v>169</v>
      </c>
      <c r="E19" s="14">
        <v>175</v>
      </c>
      <c r="F19" s="14">
        <v>180</v>
      </c>
      <c r="G19" s="14">
        <v>132</v>
      </c>
      <c r="H19" s="14">
        <v>0</v>
      </c>
      <c r="I19" s="14">
        <v>0</v>
      </c>
      <c r="J19" s="14">
        <v>0</v>
      </c>
      <c r="K19" s="14">
        <v>0</v>
      </c>
      <c r="L19" s="14">
        <v>682</v>
      </c>
      <c r="M19" s="14">
        <v>445</v>
      </c>
      <c r="N19" s="14">
        <v>233</v>
      </c>
      <c r="O19" s="14">
        <v>247</v>
      </c>
      <c r="P19" s="14">
        <v>64</v>
      </c>
      <c r="Q19" s="14">
        <v>85</v>
      </c>
      <c r="R19" s="14">
        <v>66</v>
      </c>
      <c r="S19" s="14">
        <v>72</v>
      </c>
      <c r="T19" s="14">
        <v>26</v>
      </c>
      <c r="U19" s="14">
        <v>77</v>
      </c>
      <c r="V19" s="14">
        <v>239</v>
      </c>
      <c r="W19" s="14">
        <v>194</v>
      </c>
      <c r="X19" s="14">
        <v>83</v>
      </c>
      <c r="Y19" s="14">
        <v>124</v>
      </c>
      <c r="Z19" s="14">
        <v>34</v>
      </c>
      <c r="AA19" s="14">
        <v>6</v>
      </c>
      <c r="AB19" s="14">
        <v>287</v>
      </c>
      <c r="AC19" s="14">
        <v>71</v>
      </c>
      <c r="AD19" s="14">
        <v>11</v>
      </c>
      <c r="AE19" s="14">
        <v>40</v>
      </c>
      <c r="AF19" s="14">
        <v>69</v>
      </c>
      <c r="AG19" s="14">
        <v>17</v>
      </c>
      <c r="AH19" s="14">
        <v>10</v>
      </c>
      <c r="AI19" s="14">
        <v>4</v>
      </c>
      <c r="AJ19" s="14">
        <v>3</v>
      </c>
      <c r="AK19" s="14">
        <v>140</v>
      </c>
      <c r="AL19" s="14">
        <v>2</v>
      </c>
      <c r="AM19" s="14">
        <v>48</v>
      </c>
      <c r="AN19" s="14">
        <v>174</v>
      </c>
      <c r="AO19" s="14">
        <v>241</v>
      </c>
      <c r="AP19" s="14">
        <v>203</v>
      </c>
      <c r="AQ19" s="14">
        <v>13</v>
      </c>
      <c r="AR19" s="9"/>
    </row>
    <row r="20" spans="1:44" x14ac:dyDescent="0.2">
      <c r="A20" s="21"/>
      <c r="B20" s="21"/>
      <c r="C20" s="15" t="s">
        <v>111</v>
      </c>
      <c r="D20" s="15"/>
      <c r="E20" s="15"/>
      <c r="F20" s="15"/>
      <c r="G20" s="15"/>
      <c r="H20" s="15"/>
      <c r="I20" s="15"/>
      <c r="J20" s="15"/>
      <c r="K20" s="15"/>
      <c r="L20" s="16" t="s">
        <v>127</v>
      </c>
      <c r="M20" s="16" t="s">
        <v>138</v>
      </c>
      <c r="N20" s="15"/>
      <c r="O20" s="16" t="s">
        <v>553</v>
      </c>
      <c r="P20" s="15"/>
      <c r="Q20" s="15"/>
      <c r="R20" s="15"/>
      <c r="S20" s="15"/>
      <c r="T20" s="15"/>
      <c r="U20" s="15"/>
      <c r="V20" s="16" t="s">
        <v>554</v>
      </c>
      <c r="W20" s="16" t="s">
        <v>144</v>
      </c>
      <c r="X20" s="15"/>
      <c r="Y20" s="16" t="s">
        <v>144</v>
      </c>
      <c r="Z20" s="15"/>
      <c r="AA20" s="15"/>
      <c r="AB20" s="15"/>
      <c r="AC20" s="15"/>
      <c r="AD20" s="15"/>
      <c r="AE20" s="15"/>
      <c r="AF20" s="15"/>
      <c r="AG20" s="15"/>
      <c r="AH20" s="15"/>
      <c r="AI20" s="15"/>
      <c r="AJ20" s="15"/>
      <c r="AK20" s="15"/>
      <c r="AL20" s="15"/>
      <c r="AM20" s="15"/>
      <c r="AN20" s="15"/>
      <c r="AO20" s="15"/>
      <c r="AP20" s="16" t="s">
        <v>157</v>
      </c>
      <c r="AQ20" s="15"/>
      <c r="AR20" s="9"/>
    </row>
    <row r="21" spans="1:44" x14ac:dyDescent="0.2">
      <c r="A21" s="23"/>
      <c r="B21" s="20" t="s">
        <v>50</v>
      </c>
      <c r="C21" s="13">
        <v>1</v>
      </c>
      <c r="D21" s="13">
        <v>1</v>
      </c>
      <c r="E21" s="13">
        <v>1</v>
      </c>
      <c r="F21" s="13">
        <v>1</v>
      </c>
      <c r="G21" s="13">
        <v>1</v>
      </c>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v>1</v>
      </c>
      <c r="AM21" s="13">
        <v>1</v>
      </c>
      <c r="AN21" s="13">
        <v>1</v>
      </c>
      <c r="AO21" s="13">
        <v>1</v>
      </c>
      <c r="AP21" s="13">
        <v>1</v>
      </c>
      <c r="AQ21" s="13">
        <v>1</v>
      </c>
      <c r="AR21" s="9"/>
    </row>
    <row r="22" spans="1:44" x14ac:dyDescent="0.2">
      <c r="A22" s="21"/>
      <c r="B22" s="21"/>
      <c r="C22" s="14">
        <v>2145</v>
      </c>
      <c r="D22" s="14">
        <v>522</v>
      </c>
      <c r="E22" s="14">
        <v>523</v>
      </c>
      <c r="F22" s="14">
        <v>551</v>
      </c>
      <c r="G22" s="14">
        <v>549</v>
      </c>
      <c r="H22" s="14">
        <v>276</v>
      </c>
      <c r="I22" s="14">
        <v>371</v>
      </c>
      <c r="J22" s="14">
        <v>344</v>
      </c>
      <c r="K22" s="14">
        <v>563</v>
      </c>
      <c r="L22" s="14">
        <v>682</v>
      </c>
      <c r="M22" s="14">
        <v>1334</v>
      </c>
      <c r="N22" s="14">
        <v>868</v>
      </c>
      <c r="O22" s="14">
        <v>598</v>
      </c>
      <c r="P22" s="14">
        <v>221</v>
      </c>
      <c r="Q22" s="14">
        <v>284</v>
      </c>
      <c r="R22" s="14">
        <v>312</v>
      </c>
      <c r="S22" s="14">
        <v>236</v>
      </c>
      <c r="T22" s="14">
        <v>101</v>
      </c>
      <c r="U22" s="14">
        <v>278</v>
      </c>
      <c r="V22" s="14">
        <v>563</v>
      </c>
      <c r="W22" s="14">
        <v>673</v>
      </c>
      <c r="X22" s="14">
        <v>379</v>
      </c>
      <c r="Y22" s="14">
        <v>418</v>
      </c>
      <c r="Z22" s="14">
        <v>174</v>
      </c>
      <c r="AA22" s="14">
        <v>25</v>
      </c>
      <c r="AB22" s="14">
        <v>894</v>
      </c>
      <c r="AC22" s="14">
        <v>238</v>
      </c>
      <c r="AD22" s="14">
        <v>50</v>
      </c>
      <c r="AE22" s="14">
        <v>97</v>
      </c>
      <c r="AF22" s="14">
        <v>194</v>
      </c>
      <c r="AG22" s="14">
        <v>55</v>
      </c>
      <c r="AH22" s="14">
        <v>20</v>
      </c>
      <c r="AI22" s="14">
        <v>27</v>
      </c>
      <c r="AJ22" s="14">
        <v>6</v>
      </c>
      <c r="AK22" s="14">
        <v>551</v>
      </c>
      <c r="AL22" s="14">
        <v>7</v>
      </c>
      <c r="AM22" s="14">
        <v>150</v>
      </c>
      <c r="AN22" s="14">
        <v>521</v>
      </c>
      <c r="AO22" s="14">
        <v>905</v>
      </c>
      <c r="AP22" s="14">
        <v>559</v>
      </c>
      <c r="AQ22" s="14">
        <v>93</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555</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2B00-000000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R22"/>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bestFit="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556</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557</v>
      </c>
      <c r="B6" s="20" t="s">
        <v>558</v>
      </c>
      <c r="C6" s="13">
        <v>1.8647545068480001E-2</v>
      </c>
      <c r="D6" s="13">
        <v>1.5136182690759999E-2</v>
      </c>
      <c r="E6" s="13">
        <v>3.7569576262090003E-2</v>
      </c>
      <c r="F6" s="13">
        <v>1.0669845582630001E-2</v>
      </c>
      <c r="G6" s="13">
        <v>1.1270791755970001E-2</v>
      </c>
      <c r="H6" s="13">
        <v>8.8479966635119991E-3</v>
      </c>
      <c r="I6" s="13">
        <v>1.7289245420860001E-2</v>
      </c>
      <c r="J6" s="13">
        <v>3.017072831214E-3</v>
      </c>
      <c r="K6" s="13">
        <v>2.756570559681E-2</v>
      </c>
      <c r="L6" s="13">
        <v>2.8544152851110002E-2</v>
      </c>
      <c r="M6" s="13">
        <v>1.893936004585E-2</v>
      </c>
      <c r="N6" s="13">
        <v>1.751913588828E-2</v>
      </c>
      <c r="O6" s="13">
        <v>1.4493106315180001E-2</v>
      </c>
      <c r="P6" s="13">
        <v>1.2383423488050001E-2</v>
      </c>
      <c r="Q6" s="13">
        <v>2.9197680688089998E-3</v>
      </c>
      <c r="R6" s="13">
        <v>2.0720376235509999E-2</v>
      </c>
      <c r="S6" s="13">
        <v>4.8276432112029997E-2</v>
      </c>
      <c r="T6" s="13">
        <v>0</v>
      </c>
      <c r="U6" s="13">
        <v>2.005137665238E-2</v>
      </c>
      <c r="V6" s="13">
        <v>1.9132796797070001E-2</v>
      </c>
      <c r="W6" s="13">
        <v>5.3841411711669993E-3</v>
      </c>
      <c r="X6" s="13">
        <v>4.08374037377E-3</v>
      </c>
      <c r="Y6" s="13">
        <v>4.4122921422609998E-2</v>
      </c>
      <c r="Z6" s="13">
        <v>3.1191606147789999E-2</v>
      </c>
      <c r="AA6" s="13">
        <v>4.9789427261800002E-2</v>
      </c>
      <c r="AB6" s="13">
        <v>5.9756763003920004E-3</v>
      </c>
      <c r="AC6" s="13">
        <v>3.1811592339940002E-3</v>
      </c>
      <c r="AD6" s="13">
        <v>0</v>
      </c>
      <c r="AE6" s="13">
        <v>3.8372335187019997E-2</v>
      </c>
      <c r="AF6" s="13">
        <v>1.8667441922260001E-2</v>
      </c>
      <c r="AG6" s="13">
        <v>4.4388768180969998E-2</v>
      </c>
      <c r="AH6" s="13">
        <v>0</v>
      </c>
      <c r="AI6" s="13">
        <v>3.6606429290750003E-2</v>
      </c>
      <c r="AJ6" s="13">
        <v>0</v>
      </c>
      <c r="AK6" s="13">
        <v>4.1317214351919998E-2</v>
      </c>
      <c r="AL6" s="13">
        <v>0.182433604247</v>
      </c>
      <c r="AM6" s="13">
        <v>4.1158960549049998E-3</v>
      </c>
      <c r="AN6" s="13">
        <v>1.942272161792E-2</v>
      </c>
      <c r="AO6" s="13">
        <v>1.7232314588600001E-2</v>
      </c>
      <c r="AP6" s="13">
        <v>2.2946713065770001E-2</v>
      </c>
      <c r="AQ6" s="13">
        <v>0</v>
      </c>
      <c r="AR6" s="9"/>
    </row>
    <row r="7" spans="1:44" x14ac:dyDescent="0.2">
      <c r="A7" s="21"/>
      <c r="B7" s="21"/>
      <c r="C7" s="14">
        <v>30</v>
      </c>
      <c r="D7" s="14">
        <v>3</v>
      </c>
      <c r="E7" s="14">
        <v>16</v>
      </c>
      <c r="F7" s="14">
        <v>4</v>
      </c>
      <c r="G7" s="14">
        <v>7</v>
      </c>
      <c r="H7" s="14">
        <v>3</v>
      </c>
      <c r="I7" s="14">
        <v>7</v>
      </c>
      <c r="J7" s="14">
        <v>1</v>
      </c>
      <c r="K7" s="14">
        <v>10</v>
      </c>
      <c r="L7" s="14">
        <v>9</v>
      </c>
      <c r="M7" s="14">
        <v>17</v>
      </c>
      <c r="N7" s="14">
        <v>13</v>
      </c>
      <c r="O7" s="14">
        <v>7</v>
      </c>
      <c r="P7" s="14">
        <v>2</v>
      </c>
      <c r="Q7" s="14">
        <v>1</v>
      </c>
      <c r="R7" s="14">
        <v>2</v>
      </c>
      <c r="S7" s="14">
        <v>9</v>
      </c>
      <c r="T7" s="14">
        <v>0</v>
      </c>
      <c r="U7" s="14">
        <v>5</v>
      </c>
      <c r="V7" s="14">
        <v>8</v>
      </c>
      <c r="W7" s="14">
        <v>3</v>
      </c>
      <c r="X7" s="14">
        <v>1</v>
      </c>
      <c r="Y7" s="14">
        <v>12</v>
      </c>
      <c r="Z7" s="14">
        <v>5</v>
      </c>
      <c r="AA7" s="14">
        <v>1</v>
      </c>
      <c r="AB7" s="14">
        <v>4</v>
      </c>
      <c r="AC7" s="14">
        <v>1</v>
      </c>
      <c r="AD7" s="14">
        <v>0</v>
      </c>
      <c r="AE7" s="14">
        <v>2</v>
      </c>
      <c r="AF7" s="14">
        <v>3</v>
      </c>
      <c r="AG7" s="14">
        <v>2</v>
      </c>
      <c r="AH7" s="14">
        <v>0</v>
      </c>
      <c r="AI7" s="14">
        <v>1</v>
      </c>
      <c r="AJ7" s="14">
        <v>0</v>
      </c>
      <c r="AK7" s="14">
        <v>17</v>
      </c>
      <c r="AL7" s="14">
        <v>1</v>
      </c>
      <c r="AM7" s="14">
        <v>1</v>
      </c>
      <c r="AN7" s="14">
        <v>5</v>
      </c>
      <c r="AO7" s="14">
        <v>13</v>
      </c>
      <c r="AP7" s="14">
        <v>10</v>
      </c>
      <c r="AQ7" s="14">
        <v>0</v>
      </c>
      <c r="AR7" s="9"/>
    </row>
    <row r="8" spans="1:44" x14ac:dyDescent="0.2">
      <c r="A8" s="21"/>
      <c r="B8" s="21"/>
      <c r="C8" s="15" t="s">
        <v>111</v>
      </c>
      <c r="D8" s="15"/>
      <c r="E8" s="16" t="s">
        <v>157</v>
      </c>
      <c r="F8" s="15"/>
      <c r="G8" s="15"/>
      <c r="H8" s="15"/>
      <c r="I8" s="15"/>
      <c r="J8" s="15"/>
      <c r="K8" s="15"/>
      <c r="L8" s="15"/>
      <c r="M8" s="15"/>
      <c r="N8" s="15"/>
      <c r="O8" s="15"/>
      <c r="P8" s="15"/>
      <c r="Q8" s="15"/>
      <c r="R8" s="15"/>
      <c r="S8" s="16" t="s">
        <v>147</v>
      </c>
      <c r="T8" s="15"/>
      <c r="U8" s="15"/>
      <c r="V8" s="15"/>
      <c r="W8" s="15"/>
      <c r="X8" s="15"/>
      <c r="Y8" s="16" t="s">
        <v>138</v>
      </c>
      <c r="Z8" s="15"/>
      <c r="AA8" s="15"/>
      <c r="AB8" s="15"/>
      <c r="AC8" s="15"/>
      <c r="AD8" s="15"/>
      <c r="AE8" s="15"/>
      <c r="AF8" s="15"/>
      <c r="AG8" s="15"/>
      <c r="AH8" s="15"/>
      <c r="AI8" s="15"/>
      <c r="AJ8" s="15"/>
      <c r="AK8" s="16" t="s">
        <v>112</v>
      </c>
      <c r="AL8" s="16" t="s">
        <v>494</v>
      </c>
      <c r="AM8" s="15"/>
      <c r="AN8" s="15"/>
      <c r="AO8" s="15"/>
      <c r="AP8" s="15"/>
      <c r="AQ8" s="15"/>
      <c r="AR8" s="9"/>
    </row>
    <row r="9" spans="1:44" x14ac:dyDescent="0.2">
      <c r="A9" s="23"/>
      <c r="B9" s="20" t="s">
        <v>559</v>
      </c>
      <c r="C9" s="13">
        <v>6.0170557900489988E-2</v>
      </c>
      <c r="D9" s="13">
        <v>2.7585600314930001E-2</v>
      </c>
      <c r="E9" s="13">
        <v>7.7374460587010002E-2</v>
      </c>
      <c r="F9" s="13">
        <v>6.8779779386989995E-2</v>
      </c>
      <c r="G9" s="13">
        <v>6.4682526714050004E-2</v>
      </c>
      <c r="H9" s="13">
        <v>6.8669037832640001E-2</v>
      </c>
      <c r="I9" s="13">
        <v>4.4458821999170013E-2</v>
      </c>
      <c r="J9" s="13">
        <v>5.1104283292099997E-2</v>
      </c>
      <c r="K9" s="13">
        <v>5.0165197307940002E-2</v>
      </c>
      <c r="L9" s="13">
        <v>7.4795198109460004E-2</v>
      </c>
      <c r="M9" s="13">
        <v>5.9405747281070002E-2</v>
      </c>
      <c r="N9" s="13">
        <v>6.1067989779219997E-2</v>
      </c>
      <c r="O9" s="13">
        <v>7.5697351377280009E-2</v>
      </c>
      <c r="P9" s="13">
        <v>6.0777960583980002E-2</v>
      </c>
      <c r="Q9" s="13">
        <v>4.8056780121829998E-2</v>
      </c>
      <c r="R9" s="13">
        <v>4.8031806314430013E-2</v>
      </c>
      <c r="S9" s="13">
        <v>3.2653457674389999E-2</v>
      </c>
      <c r="T9" s="13">
        <v>4.8054901883639999E-2</v>
      </c>
      <c r="U9" s="13">
        <v>8.2250568879029998E-2</v>
      </c>
      <c r="V9" s="13">
        <v>5.1014929680480013E-2</v>
      </c>
      <c r="W9" s="13">
        <v>6.9740272386760005E-2</v>
      </c>
      <c r="X9" s="13">
        <v>5.6066705254130003E-2</v>
      </c>
      <c r="Y9" s="13">
        <v>3.9208053761129999E-2</v>
      </c>
      <c r="Z9" s="13">
        <v>0.1029460480858</v>
      </c>
      <c r="AA9" s="13">
        <v>3.6251187920309999E-2</v>
      </c>
      <c r="AB9" s="13">
        <v>5.9046483535160003E-2</v>
      </c>
      <c r="AC9" s="13">
        <v>1.2316470426E-2</v>
      </c>
      <c r="AD9" s="13">
        <v>5.5587280211339997E-2</v>
      </c>
      <c r="AE9" s="13">
        <v>9.4681277233179997E-2</v>
      </c>
      <c r="AF9" s="13">
        <v>0.14217943859439999</v>
      </c>
      <c r="AG9" s="13">
        <v>0.15294854782680001</v>
      </c>
      <c r="AH9" s="13">
        <v>0</v>
      </c>
      <c r="AI9" s="13">
        <v>7.9641853794979997E-2</v>
      </c>
      <c r="AJ9" s="13">
        <v>0</v>
      </c>
      <c r="AK9" s="13">
        <v>3.8750044582900003E-2</v>
      </c>
      <c r="AL9" s="13">
        <v>0</v>
      </c>
      <c r="AM9" s="13">
        <v>2.3546327978410001E-2</v>
      </c>
      <c r="AN9" s="13">
        <v>5.9369241853980001E-2</v>
      </c>
      <c r="AO9" s="13">
        <v>5.5174072197509999E-2</v>
      </c>
      <c r="AP9" s="13">
        <v>7.7916376659310005E-2</v>
      </c>
      <c r="AQ9" s="13">
        <v>5.8585783043099998E-2</v>
      </c>
      <c r="AR9" s="9"/>
    </row>
    <row r="10" spans="1:44" x14ac:dyDescent="0.2">
      <c r="A10" s="21"/>
      <c r="B10" s="21"/>
      <c r="C10" s="14">
        <v>98</v>
      </c>
      <c r="D10" s="14">
        <v>10</v>
      </c>
      <c r="E10" s="14">
        <v>35</v>
      </c>
      <c r="F10" s="14">
        <v>28</v>
      </c>
      <c r="G10" s="14">
        <v>25</v>
      </c>
      <c r="H10" s="14">
        <v>19</v>
      </c>
      <c r="I10" s="14">
        <v>12</v>
      </c>
      <c r="J10" s="14">
        <v>12</v>
      </c>
      <c r="K10" s="14">
        <v>23</v>
      </c>
      <c r="L10" s="14">
        <v>32</v>
      </c>
      <c r="M10" s="14">
        <v>62</v>
      </c>
      <c r="N10" s="14">
        <v>38</v>
      </c>
      <c r="O10" s="14">
        <v>30</v>
      </c>
      <c r="P10" s="14">
        <v>16</v>
      </c>
      <c r="Q10" s="14">
        <v>9</v>
      </c>
      <c r="R10" s="14">
        <v>10</v>
      </c>
      <c r="S10" s="14">
        <v>6</v>
      </c>
      <c r="T10" s="14">
        <v>3</v>
      </c>
      <c r="U10" s="14">
        <v>21</v>
      </c>
      <c r="V10" s="14">
        <v>21</v>
      </c>
      <c r="W10" s="14">
        <v>37</v>
      </c>
      <c r="X10" s="14">
        <v>10</v>
      </c>
      <c r="Y10" s="14">
        <v>14</v>
      </c>
      <c r="Z10" s="14">
        <v>17</v>
      </c>
      <c r="AA10" s="14">
        <v>1</v>
      </c>
      <c r="AB10" s="14">
        <v>37</v>
      </c>
      <c r="AC10" s="14">
        <v>3</v>
      </c>
      <c r="AD10" s="14">
        <v>1</v>
      </c>
      <c r="AE10" s="14">
        <v>6</v>
      </c>
      <c r="AF10" s="14">
        <v>24</v>
      </c>
      <c r="AG10" s="14">
        <v>5</v>
      </c>
      <c r="AH10" s="14">
        <v>0</v>
      </c>
      <c r="AI10" s="14">
        <v>2</v>
      </c>
      <c r="AJ10" s="14">
        <v>0</v>
      </c>
      <c r="AK10" s="14">
        <v>19</v>
      </c>
      <c r="AL10" s="14">
        <v>0</v>
      </c>
      <c r="AM10" s="14">
        <v>3</v>
      </c>
      <c r="AN10" s="14">
        <v>22</v>
      </c>
      <c r="AO10" s="14">
        <v>39</v>
      </c>
      <c r="AP10" s="14">
        <v>34</v>
      </c>
      <c r="AQ10" s="14">
        <v>2</v>
      </c>
      <c r="AR10" s="9"/>
    </row>
    <row r="11" spans="1:44" x14ac:dyDescent="0.2">
      <c r="A11" s="21"/>
      <c r="B11" s="21"/>
      <c r="C11" s="15" t="s">
        <v>111</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6" t="s">
        <v>500</v>
      </c>
      <c r="AG11" s="16" t="s">
        <v>114</v>
      </c>
      <c r="AH11" s="15"/>
      <c r="AI11" s="15"/>
      <c r="AJ11" s="15"/>
      <c r="AK11" s="15"/>
      <c r="AL11" s="15"/>
      <c r="AM11" s="15"/>
      <c r="AN11" s="15"/>
      <c r="AO11" s="15"/>
      <c r="AP11" s="15"/>
      <c r="AQ11" s="15"/>
      <c r="AR11" s="9"/>
    </row>
    <row r="12" spans="1:44" x14ac:dyDescent="0.2">
      <c r="A12" s="23"/>
      <c r="B12" s="20" t="s">
        <v>560</v>
      </c>
      <c r="C12" s="13">
        <v>5.4454572108119999E-2</v>
      </c>
      <c r="D12" s="13">
        <v>4.6668963096320001E-2</v>
      </c>
      <c r="E12" s="13">
        <v>3.7746223962410001E-2</v>
      </c>
      <c r="F12" s="13">
        <v>5.6508677667779998E-2</v>
      </c>
      <c r="G12" s="13">
        <v>7.5977959785209992E-2</v>
      </c>
      <c r="H12" s="13">
        <v>9.069790098628E-2</v>
      </c>
      <c r="I12" s="13">
        <v>7.3351408409980001E-2</v>
      </c>
      <c r="J12" s="13">
        <v>5.0709539363280001E-2</v>
      </c>
      <c r="K12" s="13">
        <v>5.558172117574E-2</v>
      </c>
      <c r="L12" s="13">
        <v>3.143604030707E-2</v>
      </c>
      <c r="M12" s="13">
        <v>6.2477247935120002E-2</v>
      </c>
      <c r="N12" s="13">
        <v>5.0385495343180001E-2</v>
      </c>
      <c r="O12" s="13">
        <v>4.5846816030239997E-2</v>
      </c>
      <c r="P12" s="13">
        <v>7.7784816471349993E-2</v>
      </c>
      <c r="Q12" s="13">
        <v>3.72686595392E-2</v>
      </c>
      <c r="R12" s="13">
        <v>6.0318965229910003E-2</v>
      </c>
      <c r="S12" s="13">
        <v>4.4173064514469999E-2</v>
      </c>
      <c r="T12" s="13">
        <v>9.1988351573219995E-2</v>
      </c>
      <c r="U12" s="13">
        <v>6.7315156461979997E-2</v>
      </c>
      <c r="V12" s="13">
        <v>5.0253861248270013E-2</v>
      </c>
      <c r="W12" s="13">
        <v>6.209498185087E-2</v>
      </c>
      <c r="X12" s="13">
        <v>5.6512426422309997E-2</v>
      </c>
      <c r="Y12" s="13">
        <v>4.8864101509169998E-2</v>
      </c>
      <c r="Z12" s="13">
        <v>4.3935811236629999E-2</v>
      </c>
      <c r="AA12" s="13">
        <v>0.15290600111559999</v>
      </c>
      <c r="AB12" s="13">
        <v>6.1013621146280013E-2</v>
      </c>
      <c r="AC12" s="13">
        <v>3.4180661605379997E-2</v>
      </c>
      <c r="AD12" s="13">
        <v>2.038934473871E-2</v>
      </c>
      <c r="AE12" s="13">
        <v>6.4945665417549994E-2</v>
      </c>
      <c r="AF12" s="13">
        <v>6.6491828103839995E-2</v>
      </c>
      <c r="AG12" s="13">
        <v>8.3266738573379989E-2</v>
      </c>
      <c r="AH12" s="13">
        <v>0</v>
      </c>
      <c r="AI12" s="13">
        <v>0</v>
      </c>
      <c r="AJ12" s="13">
        <v>0.50646702473140004</v>
      </c>
      <c r="AK12" s="13">
        <v>4.754096261159E-2</v>
      </c>
      <c r="AL12" s="13">
        <v>0</v>
      </c>
      <c r="AM12" s="13">
        <v>4.9490079455959998E-2</v>
      </c>
      <c r="AN12" s="13">
        <v>4.2525831609189997E-2</v>
      </c>
      <c r="AO12" s="13">
        <v>6.2997752208679994E-2</v>
      </c>
      <c r="AP12" s="13">
        <v>6.7368753217290009E-2</v>
      </c>
      <c r="AQ12" s="13">
        <v>1.5360732998410001E-2</v>
      </c>
      <c r="AR12" s="9"/>
    </row>
    <row r="13" spans="1:44" x14ac:dyDescent="0.2">
      <c r="A13" s="21"/>
      <c r="B13" s="21"/>
      <c r="C13" s="14">
        <v>93</v>
      </c>
      <c r="D13" s="14">
        <v>19</v>
      </c>
      <c r="E13" s="14">
        <v>16</v>
      </c>
      <c r="F13" s="14">
        <v>26</v>
      </c>
      <c r="G13" s="14">
        <v>32</v>
      </c>
      <c r="H13" s="14">
        <v>25</v>
      </c>
      <c r="I13" s="14">
        <v>20</v>
      </c>
      <c r="J13" s="14">
        <v>16</v>
      </c>
      <c r="K13" s="14">
        <v>23</v>
      </c>
      <c r="L13" s="14">
        <v>15</v>
      </c>
      <c r="M13" s="14">
        <v>60</v>
      </c>
      <c r="N13" s="14">
        <v>39</v>
      </c>
      <c r="O13" s="14">
        <v>26</v>
      </c>
      <c r="P13" s="14">
        <v>10</v>
      </c>
      <c r="Q13" s="14">
        <v>9</v>
      </c>
      <c r="R13" s="14">
        <v>16</v>
      </c>
      <c r="S13" s="14">
        <v>8</v>
      </c>
      <c r="T13" s="14">
        <v>5</v>
      </c>
      <c r="U13" s="14">
        <v>16</v>
      </c>
      <c r="V13" s="14">
        <v>24</v>
      </c>
      <c r="W13" s="14">
        <v>31</v>
      </c>
      <c r="X13" s="14">
        <v>17</v>
      </c>
      <c r="Y13" s="14">
        <v>15</v>
      </c>
      <c r="Z13" s="14">
        <v>7</v>
      </c>
      <c r="AA13" s="14">
        <v>5</v>
      </c>
      <c r="AB13" s="14">
        <v>42</v>
      </c>
      <c r="AC13" s="14">
        <v>9</v>
      </c>
      <c r="AD13" s="14">
        <v>1</v>
      </c>
      <c r="AE13" s="14">
        <v>6</v>
      </c>
      <c r="AF13" s="14">
        <v>11</v>
      </c>
      <c r="AG13" s="14">
        <v>4</v>
      </c>
      <c r="AH13" s="14">
        <v>0</v>
      </c>
      <c r="AI13" s="14">
        <v>0</v>
      </c>
      <c r="AJ13" s="14">
        <v>1</v>
      </c>
      <c r="AK13" s="14">
        <v>19</v>
      </c>
      <c r="AL13" s="14">
        <v>0</v>
      </c>
      <c r="AM13" s="14">
        <v>5</v>
      </c>
      <c r="AN13" s="14">
        <v>17</v>
      </c>
      <c r="AO13" s="14">
        <v>44</v>
      </c>
      <c r="AP13" s="14">
        <v>31</v>
      </c>
      <c r="AQ13" s="14">
        <v>2</v>
      </c>
      <c r="AR13" s="9"/>
    </row>
    <row r="14" spans="1:44" x14ac:dyDescent="0.2">
      <c r="A14" s="21"/>
      <c r="B14" s="21"/>
      <c r="C14" s="15" t="s">
        <v>111</v>
      </c>
      <c r="D14" s="15"/>
      <c r="E14" s="15"/>
      <c r="F14" s="15"/>
      <c r="G14" s="15"/>
      <c r="H14" s="16" t="s">
        <v>144</v>
      </c>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6" t="s">
        <v>561</v>
      </c>
      <c r="AK14" s="15"/>
      <c r="AL14" s="15"/>
      <c r="AM14" s="15"/>
      <c r="AN14" s="15"/>
      <c r="AO14" s="15"/>
      <c r="AP14" s="15"/>
      <c r="AQ14" s="15"/>
      <c r="AR14" s="9"/>
    </row>
    <row r="15" spans="1:44" x14ac:dyDescent="0.2">
      <c r="A15" s="23"/>
      <c r="B15" s="20" t="s">
        <v>562</v>
      </c>
      <c r="C15" s="13">
        <v>0.86672732492289994</v>
      </c>
      <c r="D15" s="13">
        <v>0.91060925389800007</v>
      </c>
      <c r="E15" s="13">
        <v>0.84730973918849994</v>
      </c>
      <c r="F15" s="13">
        <v>0.86404169736260006</v>
      </c>
      <c r="G15" s="13">
        <v>0.84806872174480008</v>
      </c>
      <c r="H15" s="13">
        <v>0.83178506451760004</v>
      </c>
      <c r="I15" s="13">
        <v>0.86490052416999996</v>
      </c>
      <c r="J15" s="13">
        <v>0.89516910451339993</v>
      </c>
      <c r="K15" s="13">
        <v>0.86668737591950007</v>
      </c>
      <c r="L15" s="13">
        <v>0.86522460873239992</v>
      </c>
      <c r="M15" s="13">
        <v>0.85917764473800007</v>
      </c>
      <c r="N15" s="13">
        <v>0.87102737898930005</v>
      </c>
      <c r="O15" s="13">
        <v>0.86396272627729997</v>
      </c>
      <c r="P15" s="13">
        <v>0.84905379945659998</v>
      </c>
      <c r="Q15" s="13">
        <v>0.91175479227020007</v>
      </c>
      <c r="R15" s="13">
        <v>0.8709288522202</v>
      </c>
      <c r="S15" s="13">
        <v>0.87489704569909998</v>
      </c>
      <c r="T15" s="13">
        <v>0.85995674654309995</v>
      </c>
      <c r="U15" s="13">
        <v>0.83038289800659992</v>
      </c>
      <c r="V15" s="13">
        <v>0.87959841227419999</v>
      </c>
      <c r="W15" s="13">
        <v>0.86278060459119998</v>
      </c>
      <c r="X15" s="13">
        <v>0.88333712794980002</v>
      </c>
      <c r="Y15" s="13">
        <v>0.86780492330710002</v>
      </c>
      <c r="Z15" s="13">
        <v>0.82192653452979991</v>
      </c>
      <c r="AA15" s="13">
        <v>0.76105338370219999</v>
      </c>
      <c r="AB15" s="13">
        <v>0.87396421901820009</v>
      </c>
      <c r="AC15" s="13">
        <v>0.95032170873460009</v>
      </c>
      <c r="AD15" s="13">
        <v>0.92402337504990006</v>
      </c>
      <c r="AE15" s="13">
        <v>0.80200072216219997</v>
      </c>
      <c r="AF15" s="13">
        <v>0.77266129137959993</v>
      </c>
      <c r="AG15" s="13">
        <v>0.71939594541880003</v>
      </c>
      <c r="AH15" s="13">
        <v>1</v>
      </c>
      <c r="AI15" s="13">
        <v>0.88375171691429999</v>
      </c>
      <c r="AJ15" s="13">
        <v>0.49353297526860002</v>
      </c>
      <c r="AK15" s="13">
        <v>0.87239177845360005</v>
      </c>
      <c r="AL15" s="13">
        <v>0.81756639575299994</v>
      </c>
      <c r="AM15" s="13">
        <v>0.92284769651069998</v>
      </c>
      <c r="AN15" s="13">
        <v>0.87868220491890003</v>
      </c>
      <c r="AO15" s="13">
        <v>0.86459586100520003</v>
      </c>
      <c r="AP15" s="13">
        <v>0.8317681570576001</v>
      </c>
      <c r="AQ15" s="13">
        <v>0.92605348395849996</v>
      </c>
      <c r="AR15" s="9"/>
    </row>
    <row r="16" spans="1:44" x14ac:dyDescent="0.2">
      <c r="A16" s="21"/>
      <c r="B16" s="21"/>
      <c r="C16" s="14">
        <v>1984</v>
      </c>
      <c r="D16" s="14">
        <v>507</v>
      </c>
      <c r="E16" s="14">
        <v>477</v>
      </c>
      <c r="F16" s="14">
        <v>504</v>
      </c>
      <c r="G16" s="14">
        <v>496</v>
      </c>
      <c r="H16" s="14">
        <v>229</v>
      </c>
      <c r="I16" s="14">
        <v>332</v>
      </c>
      <c r="J16" s="14">
        <v>315</v>
      </c>
      <c r="K16" s="14">
        <v>507</v>
      </c>
      <c r="L16" s="14">
        <v>625</v>
      </c>
      <c r="M16" s="14">
        <v>1221</v>
      </c>
      <c r="N16" s="14">
        <v>808</v>
      </c>
      <c r="O16" s="14">
        <v>556</v>
      </c>
      <c r="P16" s="14">
        <v>196</v>
      </c>
      <c r="Q16" s="14">
        <v>273</v>
      </c>
      <c r="R16" s="14">
        <v>294</v>
      </c>
      <c r="S16" s="14">
        <v>219</v>
      </c>
      <c r="T16" s="14">
        <v>96</v>
      </c>
      <c r="U16" s="14">
        <v>240</v>
      </c>
      <c r="V16" s="14">
        <v>531</v>
      </c>
      <c r="W16" s="14">
        <v>617</v>
      </c>
      <c r="X16" s="14">
        <v>359</v>
      </c>
      <c r="Y16" s="14">
        <v>386</v>
      </c>
      <c r="Z16" s="14">
        <v>146</v>
      </c>
      <c r="AA16" s="14">
        <v>21</v>
      </c>
      <c r="AB16" s="14">
        <v>825</v>
      </c>
      <c r="AC16" s="14">
        <v>228</v>
      </c>
      <c r="AD16" s="14">
        <v>48</v>
      </c>
      <c r="AE16" s="14">
        <v>87</v>
      </c>
      <c r="AF16" s="14">
        <v>158</v>
      </c>
      <c r="AG16" s="14">
        <v>45</v>
      </c>
      <c r="AH16" s="14">
        <v>20</v>
      </c>
      <c r="AI16" s="14">
        <v>25</v>
      </c>
      <c r="AJ16" s="14">
        <v>5</v>
      </c>
      <c r="AK16" s="14">
        <v>524</v>
      </c>
      <c r="AL16" s="14">
        <v>6</v>
      </c>
      <c r="AM16" s="14">
        <v>143</v>
      </c>
      <c r="AN16" s="14">
        <v>492</v>
      </c>
      <c r="AO16" s="14">
        <v>836</v>
      </c>
      <c r="AP16" s="14">
        <v>490</v>
      </c>
      <c r="AQ16" s="14">
        <v>91</v>
      </c>
      <c r="AR16" s="9"/>
    </row>
    <row r="17" spans="1:44" x14ac:dyDescent="0.2">
      <c r="A17" s="21"/>
      <c r="B17" s="21"/>
      <c r="C17" s="15" t="s">
        <v>111</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6" t="s">
        <v>563</v>
      </c>
      <c r="AD17" s="15"/>
      <c r="AE17" s="15"/>
      <c r="AF17" s="15"/>
      <c r="AG17" s="15"/>
      <c r="AH17" s="15"/>
      <c r="AI17" s="15"/>
      <c r="AJ17" s="15"/>
      <c r="AK17" s="15"/>
      <c r="AL17" s="15"/>
      <c r="AM17" s="15"/>
      <c r="AN17" s="15"/>
      <c r="AO17" s="15"/>
      <c r="AP17" s="15"/>
      <c r="AQ17" s="15"/>
      <c r="AR17" s="9"/>
    </row>
    <row r="18" spans="1:44" x14ac:dyDescent="0.2">
      <c r="A18" s="23"/>
      <c r="B18" s="20" t="s">
        <v>50</v>
      </c>
      <c r="C18" s="13">
        <v>1</v>
      </c>
      <c r="D18" s="13">
        <v>1</v>
      </c>
      <c r="E18" s="13">
        <v>1</v>
      </c>
      <c r="F18" s="13">
        <v>1</v>
      </c>
      <c r="G18" s="13">
        <v>1</v>
      </c>
      <c r="H18" s="13">
        <v>1</v>
      </c>
      <c r="I18" s="13">
        <v>1</v>
      </c>
      <c r="J18" s="13">
        <v>1</v>
      </c>
      <c r="K18" s="13">
        <v>1</v>
      </c>
      <c r="L18" s="13">
        <v>1</v>
      </c>
      <c r="M18" s="13">
        <v>1</v>
      </c>
      <c r="N18" s="13">
        <v>1</v>
      </c>
      <c r="O18" s="13">
        <v>1</v>
      </c>
      <c r="P18" s="13">
        <v>1</v>
      </c>
      <c r="Q18" s="13">
        <v>1</v>
      </c>
      <c r="R18" s="13">
        <v>1</v>
      </c>
      <c r="S18" s="13">
        <v>1</v>
      </c>
      <c r="T18" s="13">
        <v>1</v>
      </c>
      <c r="U18" s="13">
        <v>1</v>
      </c>
      <c r="V18" s="13">
        <v>1</v>
      </c>
      <c r="W18" s="13">
        <v>1</v>
      </c>
      <c r="X18" s="13">
        <v>1</v>
      </c>
      <c r="Y18" s="13">
        <v>1</v>
      </c>
      <c r="Z18" s="13">
        <v>1</v>
      </c>
      <c r="AA18" s="13">
        <v>1</v>
      </c>
      <c r="AB18" s="13">
        <v>1</v>
      </c>
      <c r="AC18" s="13">
        <v>1</v>
      </c>
      <c r="AD18" s="13">
        <v>1</v>
      </c>
      <c r="AE18" s="13">
        <v>1</v>
      </c>
      <c r="AF18" s="13">
        <v>1</v>
      </c>
      <c r="AG18" s="13">
        <v>1</v>
      </c>
      <c r="AH18" s="13">
        <v>1</v>
      </c>
      <c r="AI18" s="13">
        <v>1</v>
      </c>
      <c r="AJ18" s="13">
        <v>1</v>
      </c>
      <c r="AK18" s="13">
        <v>1</v>
      </c>
      <c r="AL18" s="13">
        <v>1</v>
      </c>
      <c r="AM18" s="13">
        <v>1</v>
      </c>
      <c r="AN18" s="13">
        <v>1</v>
      </c>
      <c r="AO18" s="13">
        <v>1</v>
      </c>
      <c r="AP18" s="13">
        <v>1</v>
      </c>
      <c r="AQ18" s="13">
        <v>1</v>
      </c>
      <c r="AR18" s="9"/>
    </row>
    <row r="19" spans="1:44" x14ac:dyDescent="0.2">
      <c r="A19" s="21"/>
      <c r="B19" s="21"/>
      <c r="C19" s="14">
        <v>2205</v>
      </c>
      <c r="D19" s="14">
        <v>539</v>
      </c>
      <c r="E19" s="14">
        <v>544</v>
      </c>
      <c r="F19" s="14">
        <v>562</v>
      </c>
      <c r="G19" s="14">
        <v>560</v>
      </c>
      <c r="H19" s="14">
        <v>276</v>
      </c>
      <c r="I19" s="14">
        <v>371</v>
      </c>
      <c r="J19" s="14">
        <v>344</v>
      </c>
      <c r="K19" s="14">
        <v>563</v>
      </c>
      <c r="L19" s="14">
        <v>681</v>
      </c>
      <c r="M19" s="14">
        <v>1360</v>
      </c>
      <c r="N19" s="14">
        <v>898</v>
      </c>
      <c r="O19" s="14">
        <v>619</v>
      </c>
      <c r="P19" s="14">
        <v>224</v>
      </c>
      <c r="Q19" s="14">
        <v>292</v>
      </c>
      <c r="R19" s="14">
        <v>322</v>
      </c>
      <c r="S19" s="14">
        <v>242</v>
      </c>
      <c r="T19" s="14">
        <v>104</v>
      </c>
      <c r="U19" s="14">
        <v>282</v>
      </c>
      <c r="V19" s="14">
        <v>584</v>
      </c>
      <c r="W19" s="14">
        <v>688</v>
      </c>
      <c r="X19" s="14">
        <v>387</v>
      </c>
      <c r="Y19" s="14">
        <v>427</v>
      </c>
      <c r="Z19" s="14">
        <v>175</v>
      </c>
      <c r="AA19" s="14">
        <v>28</v>
      </c>
      <c r="AB19" s="14">
        <v>908</v>
      </c>
      <c r="AC19" s="14">
        <v>241</v>
      </c>
      <c r="AD19" s="14">
        <v>50</v>
      </c>
      <c r="AE19" s="14">
        <v>101</v>
      </c>
      <c r="AF19" s="14">
        <v>196</v>
      </c>
      <c r="AG19" s="14">
        <v>56</v>
      </c>
      <c r="AH19" s="14">
        <v>20</v>
      </c>
      <c r="AI19" s="14">
        <v>28</v>
      </c>
      <c r="AJ19" s="14">
        <v>6</v>
      </c>
      <c r="AK19" s="14">
        <v>579</v>
      </c>
      <c r="AL19" s="14">
        <v>7</v>
      </c>
      <c r="AM19" s="14">
        <v>152</v>
      </c>
      <c r="AN19" s="14">
        <v>536</v>
      </c>
      <c r="AO19" s="14">
        <v>932</v>
      </c>
      <c r="AP19" s="14">
        <v>565</v>
      </c>
      <c r="AQ19" s="14">
        <v>95</v>
      </c>
      <c r="AR19" s="9"/>
    </row>
    <row r="20" spans="1:44" x14ac:dyDescent="0.2">
      <c r="A20" s="21"/>
      <c r="B20" s="21"/>
      <c r="C20" s="15" t="s">
        <v>111</v>
      </c>
      <c r="D20" s="15" t="s">
        <v>111</v>
      </c>
      <c r="E20" s="15" t="s">
        <v>111</v>
      </c>
      <c r="F20" s="15" t="s">
        <v>111</v>
      </c>
      <c r="G20" s="15" t="s">
        <v>111</v>
      </c>
      <c r="H20" s="15" t="s">
        <v>111</v>
      </c>
      <c r="I20" s="15" t="s">
        <v>111</v>
      </c>
      <c r="J20" s="15" t="s">
        <v>111</v>
      </c>
      <c r="K20" s="15" t="s">
        <v>111</v>
      </c>
      <c r="L20" s="15" t="s">
        <v>111</v>
      </c>
      <c r="M20" s="15" t="s">
        <v>111</v>
      </c>
      <c r="N20" s="15" t="s">
        <v>111</v>
      </c>
      <c r="O20" s="15" t="s">
        <v>111</v>
      </c>
      <c r="P20" s="15" t="s">
        <v>111</v>
      </c>
      <c r="Q20" s="15" t="s">
        <v>111</v>
      </c>
      <c r="R20" s="15" t="s">
        <v>111</v>
      </c>
      <c r="S20" s="15" t="s">
        <v>111</v>
      </c>
      <c r="T20" s="15" t="s">
        <v>111</v>
      </c>
      <c r="U20" s="15" t="s">
        <v>111</v>
      </c>
      <c r="V20" s="15" t="s">
        <v>111</v>
      </c>
      <c r="W20" s="15" t="s">
        <v>111</v>
      </c>
      <c r="X20" s="15" t="s">
        <v>111</v>
      </c>
      <c r="Y20" s="15" t="s">
        <v>111</v>
      </c>
      <c r="Z20" s="15" t="s">
        <v>111</v>
      </c>
      <c r="AA20" s="15" t="s">
        <v>111</v>
      </c>
      <c r="AB20" s="15" t="s">
        <v>111</v>
      </c>
      <c r="AC20" s="15" t="s">
        <v>111</v>
      </c>
      <c r="AD20" s="15" t="s">
        <v>111</v>
      </c>
      <c r="AE20" s="15" t="s">
        <v>111</v>
      </c>
      <c r="AF20" s="15" t="s">
        <v>111</v>
      </c>
      <c r="AG20" s="15" t="s">
        <v>111</v>
      </c>
      <c r="AH20" s="15" t="s">
        <v>111</v>
      </c>
      <c r="AI20" s="15" t="s">
        <v>111</v>
      </c>
      <c r="AJ20" s="15" t="s">
        <v>111</v>
      </c>
      <c r="AK20" s="15" t="s">
        <v>111</v>
      </c>
      <c r="AL20" s="15" t="s">
        <v>111</v>
      </c>
      <c r="AM20" s="15" t="s">
        <v>111</v>
      </c>
      <c r="AN20" s="15" t="s">
        <v>111</v>
      </c>
      <c r="AO20" s="15" t="s">
        <v>111</v>
      </c>
      <c r="AP20" s="15" t="s">
        <v>111</v>
      </c>
      <c r="AQ20" s="15" t="s">
        <v>111</v>
      </c>
      <c r="AR20" s="9"/>
    </row>
    <row r="21" spans="1:44" x14ac:dyDescent="0.2">
      <c r="A21" s="17" t="s">
        <v>564</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row>
    <row r="22" spans="1:44" x14ac:dyDescent="0.2">
      <c r="A22" s="19" t="s">
        <v>134</v>
      </c>
    </row>
  </sheetData>
  <mergeCells count="16">
    <mergeCell ref="B12:B14"/>
    <mergeCell ref="B15:B17"/>
    <mergeCell ref="B18:B20"/>
    <mergeCell ref="A6:A20"/>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2C00-000000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R28"/>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bestFit="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565</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566</v>
      </c>
      <c r="B6" s="20" t="s">
        <v>103</v>
      </c>
      <c r="C6" s="13">
        <v>2.7490743315499999E-3</v>
      </c>
      <c r="D6" s="13">
        <v>6.3128987000259998E-3</v>
      </c>
      <c r="E6" s="13">
        <v>2.1969288329370001E-3</v>
      </c>
      <c r="F6" s="13">
        <v>0</v>
      </c>
      <c r="G6" s="13">
        <v>2.7673670885679999E-3</v>
      </c>
      <c r="H6" s="13">
        <v>4.1911657077610001E-3</v>
      </c>
      <c r="I6" s="13">
        <v>2.7049417536189999E-3</v>
      </c>
      <c r="J6" s="13">
        <v>3.017072831214E-3</v>
      </c>
      <c r="K6" s="13">
        <v>2.4913026519799999E-3</v>
      </c>
      <c r="L6" s="13">
        <v>2.776584359468E-3</v>
      </c>
      <c r="M6" s="13">
        <v>2.982677839018E-3</v>
      </c>
      <c r="N6" s="13">
        <v>1.978754397041E-3</v>
      </c>
      <c r="O6" s="13">
        <v>6.0957741859699998E-3</v>
      </c>
      <c r="P6" s="13">
        <v>0</v>
      </c>
      <c r="Q6" s="13">
        <v>2.2518393741249999E-3</v>
      </c>
      <c r="R6" s="13">
        <v>0</v>
      </c>
      <c r="S6" s="13">
        <v>4.7692202690450001E-3</v>
      </c>
      <c r="T6" s="13">
        <v>0</v>
      </c>
      <c r="U6" s="13">
        <v>0</v>
      </c>
      <c r="V6" s="13">
        <v>4.1910487604910002E-3</v>
      </c>
      <c r="W6" s="13">
        <v>3.0054786090429999E-3</v>
      </c>
      <c r="X6" s="13">
        <v>1.6196253041639999E-3</v>
      </c>
      <c r="Y6" s="13">
        <v>2.6280498542000002E-3</v>
      </c>
      <c r="Z6" s="13">
        <v>0</v>
      </c>
      <c r="AA6" s="13">
        <v>1.5393331509090001E-2</v>
      </c>
      <c r="AB6" s="13">
        <v>3.1141099657559998E-3</v>
      </c>
      <c r="AC6" s="13">
        <v>0</v>
      </c>
      <c r="AD6" s="13">
        <v>0</v>
      </c>
      <c r="AE6" s="13">
        <v>0</v>
      </c>
      <c r="AF6" s="13">
        <v>5.176413059843999E-3</v>
      </c>
      <c r="AG6" s="13">
        <v>1.92780551508E-2</v>
      </c>
      <c r="AH6" s="13">
        <v>0</v>
      </c>
      <c r="AI6" s="13">
        <v>0</v>
      </c>
      <c r="AJ6" s="13">
        <v>0</v>
      </c>
      <c r="AK6" s="13">
        <v>1.866167946365E-3</v>
      </c>
      <c r="AL6" s="13">
        <v>1</v>
      </c>
      <c r="AM6" s="13">
        <v>0</v>
      </c>
      <c r="AN6" s="13">
        <v>0</v>
      </c>
      <c r="AO6" s="13">
        <v>0</v>
      </c>
      <c r="AP6" s="13">
        <v>0</v>
      </c>
      <c r="AQ6" s="13">
        <v>0</v>
      </c>
      <c r="AR6" s="9"/>
    </row>
    <row r="7" spans="1:44" x14ac:dyDescent="0.2">
      <c r="A7" s="21"/>
      <c r="B7" s="21"/>
      <c r="C7" s="14">
        <v>6</v>
      </c>
      <c r="D7" s="14">
        <v>3</v>
      </c>
      <c r="E7" s="14">
        <v>1</v>
      </c>
      <c r="F7" s="14">
        <v>0</v>
      </c>
      <c r="G7" s="14">
        <v>2</v>
      </c>
      <c r="H7" s="14">
        <v>1</v>
      </c>
      <c r="I7" s="14">
        <v>1</v>
      </c>
      <c r="J7" s="14">
        <v>1</v>
      </c>
      <c r="K7" s="14">
        <v>2</v>
      </c>
      <c r="L7" s="14">
        <v>2</v>
      </c>
      <c r="M7" s="14">
        <v>4</v>
      </c>
      <c r="N7" s="14">
        <v>2</v>
      </c>
      <c r="O7" s="14">
        <v>3</v>
      </c>
      <c r="P7" s="14">
        <v>0</v>
      </c>
      <c r="Q7" s="14">
        <v>1</v>
      </c>
      <c r="R7" s="14">
        <v>0</v>
      </c>
      <c r="S7" s="14">
        <v>1</v>
      </c>
      <c r="T7" s="14">
        <v>0</v>
      </c>
      <c r="U7" s="14">
        <v>0</v>
      </c>
      <c r="V7" s="14">
        <v>2</v>
      </c>
      <c r="W7" s="14">
        <v>2</v>
      </c>
      <c r="X7" s="14">
        <v>1</v>
      </c>
      <c r="Y7" s="14">
        <v>1</v>
      </c>
      <c r="Z7" s="14">
        <v>0</v>
      </c>
      <c r="AA7" s="14">
        <v>1</v>
      </c>
      <c r="AB7" s="14">
        <v>2</v>
      </c>
      <c r="AC7" s="14">
        <v>0</v>
      </c>
      <c r="AD7" s="14">
        <v>0</v>
      </c>
      <c r="AE7" s="14">
        <v>0</v>
      </c>
      <c r="AF7" s="14">
        <v>2</v>
      </c>
      <c r="AG7" s="14">
        <v>1</v>
      </c>
      <c r="AH7" s="14">
        <v>0</v>
      </c>
      <c r="AI7" s="14">
        <v>0</v>
      </c>
      <c r="AJ7" s="14">
        <v>0</v>
      </c>
      <c r="AK7" s="14">
        <v>1</v>
      </c>
      <c r="AL7" s="14">
        <v>7</v>
      </c>
      <c r="AM7" s="14">
        <v>0</v>
      </c>
      <c r="AN7" s="14">
        <v>0</v>
      </c>
      <c r="AO7" s="14">
        <v>0</v>
      </c>
      <c r="AP7" s="14">
        <v>0</v>
      </c>
      <c r="AQ7" s="14">
        <v>0</v>
      </c>
      <c r="AR7" s="9"/>
    </row>
    <row r="8" spans="1:44" x14ac:dyDescent="0.2">
      <c r="A8" s="21"/>
      <c r="B8" s="21"/>
      <c r="C8" s="15" t="s">
        <v>111</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6" t="s">
        <v>118</v>
      </c>
      <c r="AM8" s="15"/>
      <c r="AN8" s="15"/>
      <c r="AO8" s="15"/>
      <c r="AP8" s="15"/>
      <c r="AQ8" s="15"/>
      <c r="AR8" s="9"/>
    </row>
    <row r="9" spans="1:44" x14ac:dyDescent="0.2">
      <c r="A9" s="23"/>
      <c r="B9" s="20" t="s">
        <v>104</v>
      </c>
      <c r="C9" s="13">
        <v>6.6234613860349997E-2</v>
      </c>
      <c r="D9" s="13">
        <v>0.11861204613619999</v>
      </c>
      <c r="E9" s="13">
        <v>4.2676528416160001E-2</v>
      </c>
      <c r="F9" s="13">
        <v>4.77205766573E-2</v>
      </c>
      <c r="G9" s="13">
        <v>5.9809843128869999E-2</v>
      </c>
      <c r="H9" s="13">
        <v>5.5765369695940002E-2</v>
      </c>
      <c r="I9" s="13">
        <v>3.1616604361780001E-2</v>
      </c>
      <c r="J9" s="13">
        <v>6.8363181155709996E-2</v>
      </c>
      <c r="K9" s="13">
        <v>9.9437280074959999E-2</v>
      </c>
      <c r="L9" s="13">
        <v>7.2083681647110001E-2</v>
      </c>
      <c r="M9" s="13">
        <v>7.3259745215210004E-2</v>
      </c>
      <c r="N9" s="13">
        <v>5.7288260594280001E-2</v>
      </c>
      <c r="O9" s="13">
        <v>9.4839282107570005E-2</v>
      </c>
      <c r="P9" s="13">
        <v>3.7760050591390003E-2</v>
      </c>
      <c r="Q9" s="13">
        <v>2.6232262741929999E-2</v>
      </c>
      <c r="R9" s="13">
        <v>7.9469952473279995E-2</v>
      </c>
      <c r="S9" s="13">
        <v>5.843142688373E-2</v>
      </c>
      <c r="T9" s="13">
        <v>4.8501016676289997E-2</v>
      </c>
      <c r="U9" s="13">
        <v>4.7231889794380012E-2</v>
      </c>
      <c r="V9" s="13">
        <v>8.7947511009480006E-2</v>
      </c>
      <c r="W9" s="13">
        <v>4.6902635813750003E-2</v>
      </c>
      <c r="X9" s="13">
        <v>7.9935608417540008E-2</v>
      </c>
      <c r="Y9" s="13">
        <v>6.8297286041090005E-2</v>
      </c>
      <c r="Z9" s="13">
        <v>2.8948375623679998E-2</v>
      </c>
      <c r="AA9" s="13">
        <v>4.8757488960239993E-2</v>
      </c>
      <c r="AB9" s="13">
        <v>1.9240311029639998E-2</v>
      </c>
      <c r="AC9" s="13">
        <v>0.1226501169047</v>
      </c>
      <c r="AD9" s="13">
        <v>0.1139626531137</v>
      </c>
      <c r="AE9" s="13">
        <v>5.1209467533159997E-2</v>
      </c>
      <c r="AF9" s="13">
        <v>0.1234477498006</v>
      </c>
      <c r="AG9" s="13">
        <v>0.1019826940047</v>
      </c>
      <c r="AH9" s="13">
        <v>0.11412152926419999</v>
      </c>
      <c r="AI9" s="13">
        <v>0</v>
      </c>
      <c r="AJ9" s="13">
        <v>0</v>
      </c>
      <c r="AK9" s="13">
        <v>9.023391324463001E-2</v>
      </c>
      <c r="AL9" s="13">
        <v>0</v>
      </c>
      <c r="AM9" s="13">
        <v>1</v>
      </c>
      <c r="AN9" s="13">
        <v>0</v>
      </c>
      <c r="AO9" s="13">
        <v>0</v>
      </c>
      <c r="AP9" s="13">
        <v>0</v>
      </c>
      <c r="AQ9" s="13">
        <v>0</v>
      </c>
      <c r="AR9" s="9"/>
    </row>
    <row r="10" spans="1:44" x14ac:dyDescent="0.2">
      <c r="A10" s="21"/>
      <c r="B10" s="21"/>
      <c r="C10" s="14">
        <v>147</v>
      </c>
      <c r="D10" s="14">
        <v>58</v>
      </c>
      <c r="E10" s="14">
        <v>26</v>
      </c>
      <c r="F10" s="14">
        <v>29</v>
      </c>
      <c r="G10" s="14">
        <v>34</v>
      </c>
      <c r="H10" s="14">
        <v>14</v>
      </c>
      <c r="I10" s="14">
        <v>12</v>
      </c>
      <c r="J10" s="14">
        <v>22</v>
      </c>
      <c r="K10" s="14">
        <v>54</v>
      </c>
      <c r="L10" s="14">
        <v>48</v>
      </c>
      <c r="M10" s="14">
        <v>90</v>
      </c>
      <c r="N10" s="14">
        <v>58</v>
      </c>
      <c r="O10" s="14">
        <v>59</v>
      </c>
      <c r="P10" s="14">
        <v>8</v>
      </c>
      <c r="Q10" s="14">
        <v>10</v>
      </c>
      <c r="R10" s="14">
        <v>24</v>
      </c>
      <c r="S10" s="14">
        <v>15</v>
      </c>
      <c r="T10" s="14">
        <v>7</v>
      </c>
      <c r="U10" s="14">
        <v>14</v>
      </c>
      <c r="V10" s="14">
        <v>52</v>
      </c>
      <c r="W10" s="14">
        <v>34</v>
      </c>
      <c r="X10" s="14">
        <v>25</v>
      </c>
      <c r="Y10" s="14">
        <v>31</v>
      </c>
      <c r="Z10" s="14">
        <v>6</v>
      </c>
      <c r="AA10" s="14">
        <v>2</v>
      </c>
      <c r="AB10" s="14">
        <v>17</v>
      </c>
      <c r="AC10" s="14">
        <v>30</v>
      </c>
      <c r="AD10" s="14">
        <v>5</v>
      </c>
      <c r="AE10" s="14">
        <v>5</v>
      </c>
      <c r="AF10" s="14">
        <v>31</v>
      </c>
      <c r="AG10" s="14">
        <v>5</v>
      </c>
      <c r="AH10" s="14">
        <v>4</v>
      </c>
      <c r="AI10" s="14">
        <v>0</v>
      </c>
      <c r="AJ10" s="14">
        <v>0</v>
      </c>
      <c r="AK10" s="14">
        <v>49</v>
      </c>
      <c r="AL10" s="14">
        <v>0</v>
      </c>
      <c r="AM10" s="14">
        <v>152</v>
      </c>
      <c r="AN10" s="14">
        <v>0</v>
      </c>
      <c r="AO10" s="14">
        <v>0</v>
      </c>
      <c r="AP10" s="14">
        <v>0</v>
      </c>
      <c r="AQ10" s="14">
        <v>0</v>
      </c>
      <c r="AR10" s="9"/>
    </row>
    <row r="11" spans="1:44" x14ac:dyDescent="0.2">
      <c r="A11" s="21"/>
      <c r="B11" s="21"/>
      <c r="C11" s="15" t="s">
        <v>111</v>
      </c>
      <c r="D11" s="16" t="s">
        <v>567</v>
      </c>
      <c r="E11" s="15"/>
      <c r="F11" s="15"/>
      <c r="G11" s="15"/>
      <c r="H11" s="15"/>
      <c r="I11" s="15"/>
      <c r="J11" s="15"/>
      <c r="K11" s="16" t="s">
        <v>138</v>
      </c>
      <c r="L11" s="15"/>
      <c r="M11" s="15"/>
      <c r="N11" s="15"/>
      <c r="O11" s="16" t="s">
        <v>147</v>
      </c>
      <c r="P11" s="15"/>
      <c r="Q11" s="15"/>
      <c r="R11" s="15"/>
      <c r="S11" s="15"/>
      <c r="T11" s="15"/>
      <c r="U11" s="15"/>
      <c r="V11" s="15"/>
      <c r="W11" s="15"/>
      <c r="X11" s="15"/>
      <c r="Y11" s="15"/>
      <c r="Z11" s="15"/>
      <c r="AA11" s="15"/>
      <c r="AB11" s="15"/>
      <c r="AC11" s="16" t="s">
        <v>113</v>
      </c>
      <c r="AD11" s="16" t="s">
        <v>112</v>
      </c>
      <c r="AE11" s="15"/>
      <c r="AF11" s="16" t="s">
        <v>113</v>
      </c>
      <c r="AG11" s="16" t="s">
        <v>112</v>
      </c>
      <c r="AH11" s="15"/>
      <c r="AI11" s="15"/>
      <c r="AJ11" s="15"/>
      <c r="AK11" s="16" t="s">
        <v>113</v>
      </c>
      <c r="AL11" s="15"/>
      <c r="AM11" s="16" t="s">
        <v>536</v>
      </c>
      <c r="AN11" s="15"/>
      <c r="AO11" s="15"/>
      <c r="AP11" s="15"/>
      <c r="AQ11" s="15"/>
      <c r="AR11" s="9"/>
    </row>
    <row r="12" spans="1:44" x14ac:dyDescent="0.2">
      <c r="A12" s="23"/>
      <c r="B12" s="20" t="s">
        <v>105</v>
      </c>
      <c r="C12" s="13">
        <v>0.25044667508079999</v>
      </c>
      <c r="D12" s="13">
        <v>0.30856183118120001</v>
      </c>
      <c r="E12" s="13">
        <v>0.28360506148109998</v>
      </c>
      <c r="F12" s="13">
        <v>0.21248874967959999</v>
      </c>
      <c r="G12" s="13">
        <v>0.20240773243349999</v>
      </c>
      <c r="H12" s="13">
        <v>0.29390927970620001</v>
      </c>
      <c r="I12" s="13">
        <v>0.2150133366766</v>
      </c>
      <c r="J12" s="13">
        <v>0.2155610004662</v>
      </c>
      <c r="K12" s="13">
        <v>0.26248806958449999</v>
      </c>
      <c r="L12" s="13">
        <v>0.25606826618200001</v>
      </c>
      <c r="M12" s="13">
        <v>0.2317015235222</v>
      </c>
      <c r="N12" s="13">
        <v>0.27440601142339999</v>
      </c>
      <c r="O12" s="13">
        <v>0.29575978978939998</v>
      </c>
      <c r="P12" s="13">
        <v>0.24587540333579999</v>
      </c>
      <c r="Q12" s="13">
        <v>0.29597897470700002</v>
      </c>
      <c r="R12" s="13">
        <v>0.25397342420669999</v>
      </c>
      <c r="S12" s="13">
        <v>0.22429584918379999</v>
      </c>
      <c r="T12" s="13">
        <v>0.2122534251032</v>
      </c>
      <c r="U12" s="13">
        <v>0.16065889943869999</v>
      </c>
      <c r="V12" s="13">
        <v>0.2936852693809</v>
      </c>
      <c r="W12" s="13">
        <v>0.27502638519369998</v>
      </c>
      <c r="X12" s="13">
        <v>0.23865266038310001</v>
      </c>
      <c r="Y12" s="13">
        <v>0.1858430130306</v>
      </c>
      <c r="Z12" s="13">
        <v>0.2118101484272</v>
      </c>
      <c r="AA12" s="13">
        <v>9.7242091953109996E-2</v>
      </c>
      <c r="AB12" s="13">
        <v>0.2091920421798</v>
      </c>
      <c r="AC12" s="13">
        <v>0.39300579840029998</v>
      </c>
      <c r="AD12" s="13">
        <v>0.2242271260058</v>
      </c>
      <c r="AE12" s="13">
        <v>0.19767585822139999</v>
      </c>
      <c r="AF12" s="13">
        <v>0.28685849639450001</v>
      </c>
      <c r="AG12" s="13">
        <v>0.26421430035810001</v>
      </c>
      <c r="AH12" s="13">
        <v>0.48271486533609997</v>
      </c>
      <c r="AI12" s="13">
        <v>0.1386686641572</v>
      </c>
      <c r="AJ12" s="13">
        <v>4.7858402838189998E-2</v>
      </c>
      <c r="AK12" s="13">
        <v>0.24400488710410001</v>
      </c>
      <c r="AL12" s="13">
        <v>0</v>
      </c>
      <c r="AM12" s="13">
        <v>0</v>
      </c>
      <c r="AN12" s="13">
        <v>1</v>
      </c>
      <c r="AO12" s="13">
        <v>0</v>
      </c>
      <c r="AP12" s="13">
        <v>0</v>
      </c>
      <c r="AQ12" s="13">
        <v>0</v>
      </c>
      <c r="AR12" s="9"/>
    </row>
    <row r="13" spans="1:44" x14ac:dyDescent="0.2">
      <c r="A13" s="21"/>
      <c r="B13" s="21"/>
      <c r="C13" s="14">
        <v>508</v>
      </c>
      <c r="D13" s="14">
        <v>143</v>
      </c>
      <c r="E13" s="14">
        <v>135</v>
      </c>
      <c r="F13" s="14">
        <v>114</v>
      </c>
      <c r="G13" s="14">
        <v>116</v>
      </c>
      <c r="H13" s="14">
        <v>69</v>
      </c>
      <c r="I13" s="14">
        <v>81</v>
      </c>
      <c r="J13" s="14">
        <v>61</v>
      </c>
      <c r="K13" s="14">
        <v>136</v>
      </c>
      <c r="L13" s="14">
        <v>174</v>
      </c>
      <c r="M13" s="14">
        <v>303</v>
      </c>
      <c r="N13" s="14">
        <v>229</v>
      </c>
      <c r="O13" s="14">
        <v>165</v>
      </c>
      <c r="P13" s="14">
        <v>54</v>
      </c>
      <c r="Q13" s="14">
        <v>83</v>
      </c>
      <c r="R13" s="14">
        <v>73</v>
      </c>
      <c r="S13" s="14">
        <v>43</v>
      </c>
      <c r="T13" s="14">
        <v>23</v>
      </c>
      <c r="U13" s="14">
        <v>50</v>
      </c>
      <c r="V13" s="14">
        <v>174</v>
      </c>
      <c r="W13" s="14">
        <v>168</v>
      </c>
      <c r="X13" s="14">
        <v>80</v>
      </c>
      <c r="Y13" s="14">
        <v>75</v>
      </c>
      <c r="Z13" s="14">
        <v>34</v>
      </c>
      <c r="AA13" s="14">
        <v>3</v>
      </c>
      <c r="AB13" s="14">
        <v>185</v>
      </c>
      <c r="AC13" s="14">
        <v>87</v>
      </c>
      <c r="AD13" s="14">
        <v>11</v>
      </c>
      <c r="AE13" s="14">
        <v>26</v>
      </c>
      <c r="AF13" s="14">
        <v>42</v>
      </c>
      <c r="AG13" s="14">
        <v>14</v>
      </c>
      <c r="AH13" s="14">
        <v>7</v>
      </c>
      <c r="AI13" s="14">
        <v>3</v>
      </c>
      <c r="AJ13" s="14">
        <v>1</v>
      </c>
      <c r="AK13" s="14">
        <v>126</v>
      </c>
      <c r="AL13" s="14">
        <v>0</v>
      </c>
      <c r="AM13" s="14">
        <v>0</v>
      </c>
      <c r="AN13" s="14">
        <v>536</v>
      </c>
      <c r="AO13" s="14">
        <v>0</v>
      </c>
      <c r="AP13" s="14">
        <v>0</v>
      </c>
      <c r="AQ13" s="14">
        <v>0</v>
      </c>
      <c r="AR13" s="9"/>
    </row>
    <row r="14" spans="1:44" x14ac:dyDescent="0.2">
      <c r="A14" s="21"/>
      <c r="B14" s="21"/>
      <c r="C14" s="15" t="s">
        <v>111</v>
      </c>
      <c r="D14" s="16" t="s">
        <v>394</v>
      </c>
      <c r="E14" s="15"/>
      <c r="F14" s="15"/>
      <c r="G14" s="15"/>
      <c r="H14" s="15"/>
      <c r="I14" s="15"/>
      <c r="J14" s="15"/>
      <c r="K14" s="15"/>
      <c r="L14" s="15"/>
      <c r="M14" s="15"/>
      <c r="N14" s="15"/>
      <c r="O14" s="16" t="s">
        <v>198</v>
      </c>
      <c r="P14" s="15"/>
      <c r="Q14" s="16" t="s">
        <v>198</v>
      </c>
      <c r="R14" s="15"/>
      <c r="S14" s="15"/>
      <c r="T14" s="15"/>
      <c r="U14" s="15"/>
      <c r="V14" s="16" t="s">
        <v>157</v>
      </c>
      <c r="W14" s="15"/>
      <c r="X14" s="15"/>
      <c r="Y14" s="15"/>
      <c r="Z14" s="15"/>
      <c r="AA14" s="15"/>
      <c r="AB14" s="15"/>
      <c r="AC14" s="16" t="s">
        <v>266</v>
      </c>
      <c r="AD14" s="15"/>
      <c r="AE14" s="15"/>
      <c r="AF14" s="15"/>
      <c r="AG14" s="15"/>
      <c r="AH14" s="15"/>
      <c r="AI14" s="15"/>
      <c r="AJ14" s="15"/>
      <c r="AK14" s="15"/>
      <c r="AL14" s="15"/>
      <c r="AM14" s="15"/>
      <c r="AN14" s="16" t="s">
        <v>539</v>
      </c>
      <c r="AO14" s="15"/>
      <c r="AP14" s="15"/>
      <c r="AQ14" s="15"/>
      <c r="AR14" s="9"/>
    </row>
    <row r="15" spans="1:44" x14ac:dyDescent="0.2">
      <c r="A15" s="23"/>
      <c r="B15" s="20" t="s">
        <v>106</v>
      </c>
      <c r="C15" s="13">
        <v>0.39952521592290002</v>
      </c>
      <c r="D15" s="13">
        <v>0.34691385757339999</v>
      </c>
      <c r="E15" s="13">
        <v>0.39556808495279999</v>
      </c>
      <c r="F15" s="13">
        <v>0.43574446665439998</v>
      </c>
      <c r="G15" s="13">
        <v>0.41552706926220001</v>
      </c>
      <c r="H15" s="13">
        <v>0.4358837666648</v>
      </c>
      <c r="I15" s="13">
        <v>0.44645532450469999</v>
      </c>
      <c r="J15" s="13">
        <v>0.43862094502870003</v>
      </c>
      <c r="K15" s="13">
        <v>0.36877664618939998</v>
      </c>
      <c r="L15" s="13">
        <v>0.35455873981050001</v>
      </c>
      <c r="M15" s="13">
        <v>0.36855345026039998</v>
      </c>
      <c r="N15" s="13">
        <v>0.44064022869710001</v>
      </c>
      <c r="O15" s="13">
        <v>0.36290001857069998</v>
      </c>
      <c r="P15" s="13">
        <v>0.42601588080120001</v>
      </c>
      <c r="Q15" s="13">
        <v>0.34626354230549999</v>
      </c>
      <c r="R15" s="13">
        <v>0.44054509906389999</v>
      </c>
      <c r="S15" s="13">
        <v>0.45993011291910002</v>
      </c>
      <c r="T15" s="13">
        <v>0.47358956298260002</v>
      </c>
      <c r="U15" s="13">
        <v>0.4641608537545</v>
      </c>
      <c r="V15" s="13">
        <v>0.37364319301060001</v>
      </c>
      <c r="W15" s="13">
        <v>0.38534503164220002</v>
      </c>
      <c r="X15" s="13">
        <v>0.40177772499839998</v>
      </c>
      <c r="Y15" s="13">
        <v>0.43825911719659999</v>
      </c>
      <c r="Z15" s="13">
        <v>0.48760238158919988</v>
      </c>
      <c r="AA15" s="13">
        <v>0.63589987160200001</v>
      </c>
      <c r="AB15" s="13">
        <v>0.42541144655180002</v>
      </c>
      <c r="AC15" s="13">
        <v>0.3064888745121</v>
      </c>
      <c r="AD15" s="13">
        <v>0.41834930745310001</v>
      </c>
      <c r="AE15" s="13">
        <v>0.3738842838416</v>
      </c>
      <c r="AF15" s="13">
        <v>0.32466523001030001</v>
      </c>
      <c r="AG15" s="13">
        <v>0.38074754702949998</v>
      </c>
      <c r="AH15" s="13">
        <v>9.1465902666610005E-2</v>
      </c>
      <c r="AI15" s="13">
        <v>0.4289547471065</v>
      </c>
      <c r="AJ15" s="13">
        <v>0.64560252583730005</v>
      </c>
      <c r="AK15" s="13">
        <v>0.43978777354859999</v>
      </c>
      <c r="AL15" s="13">
        <v>0</v>
      </c>
      <c r="AM15" s="13">
        <v>0</v>
      </c>
      <c r="AN15" s="13">
        <v>0</v>
      </c>
      <c r="AO15" s="13">
        <v>1</v>
      </c>
      <c r="AP15" s="13">
        <v>0</v>
      </c>
      <c r="AQ15" s="13">
        <v>0</v>
      </c>
      <c r="AR15" s="9"/>
    </row>
    <row r="16" spans="1:44" x14ac:dyDescent="0.2">
      <c r="A16" s="21"/>
      <c r="B16" s="21"/>
      <c r="C16" s="14">
        <v>888</v>
      </c>
      <c r="D16" s="14">
        <v>203</v>
      </c>
      <c r="E16" s="14">
        <v>226</v>
      </c>
      <c r="F16" s="14">
        <v>235</v>
      </c>
      <c r="G16" s="14">
        <v>224</v>
      </c>
      <c r="H16" s="14">
        <v>136</v>
      </c>
      <c r="I16" s="14">
        <v>159</v>
      </c>
      <c r="J16" s="14">
        <v>155</v>
      </c>
      <c r="K16" s="14">
        <v>214</v>
      </c>
      <c r="L16" s="14">
        <v>241</v>
      </c>
      <c r="M16" s="14">
        <v>514</v>
      </c>
      <c r="N16" s="14">
        <v>401</v>
      </c>
      <c r="O16" s="14">
        <v>222</v>
      </c>
      <c r="P16" s="14">
        <v>98</v>
      </c>
      <c r="Q16" s="14">
        <v>107</v>
      </c>
      <c r="R16" s="14">
        <v>140</v>
      </c>
      <c r="S16" s="14">
        <v>115</v>
      </c>
      <c r="T16" s="14">
        <v>44</v>
      </c>
      <c r="U16" s="14">
        <v>121</v>
      </c>
      <c r="V16" s="14">
        <v>213</v>
      </c>
      <c r="W16" s="14">
        <v>267</v>
      </c>
      <c r="X16" s="14">
        <v>168</v>
      </c>
      <c r="Y16" s="14">
        <v>186</v>
      </c>
      <c r="Z16" s="14">
        <v>83</v>
      </c>
      <c r="AA16" s="14">
        <v>15</v>
      </c>
      <c r="AB16" s="14">
        <v>393</v>
      </c>
      <c r="AC16" s="14">
        <v>73</v>
      </c>
      <c r="AD16" s="14">
        <v>22</v>
      </c>
      <c r="AE16" s="14">
        <v>35</v>
      </c>
      <c r="AF16" s="14">
        <v>63</v>
      </c>
      <c r="AG16" s="14">
        <v>20</v>
      </c>
      <c r="AH16" s="14">
        <v>2</v>
      </c>
      <c r="AI16" s="14">
        <v>14</v>
      </c>
      <c r="AJ16" s="14">
        <v>2</v>
      </c>
      <c r="AK16" s="14">
        <v>256</v>
      </c>
      <c r="AL16" s="14">
        <v>0</v>
      </c>
      <c r="AM16" s="14">
        <v>0</v>
      </c>
      <c r="AN16" s="14">
        <v>0</v>
      </c>
      <c r="AO16" s="14">
        <v>932</v>
      </c>
      <c r="AP16" s="14">
        <v>0</v>
      </c>
      <c r="AQ16" s="14">
        <v>0</v>
      </c>
      <c r="AR16" s="9"/>
    </row>
    <row r="17" spans="1:44" x14ac:dyDescent="0.2">
      <c r="A17" s="21"/>
      <c r="B17" s="21"/>
      <c r="C17" s="15" t="s">
        <v>111</v>
      </c>
      <c r="D17" s="15"/>
      <c r="E17" s="15"/>
      <c r="F17" s="15"/>
      <c r="G17" s="15"/>
      <c r="H17" s="15"/>
      <c r="I17" s="15"/>
      <c r="J17" s="15"/>
      <c r="K17" s="15"/>
      <c r="L17" s="15"/>
      <c r="M17" s="15"/>
      <c r="N17" s="16" t="s">
        <v>112</v>
      </c>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6" t="s">
        <v>540</v>
      </c>
      <c r="AP17" s="15"/>
      <c r="AQ17" s="15"/>
      <c r="AR17" s="9"/>
    </row>
    <row r="18" spans="1:44" x14ac:dyDescent="0.2">
      <c r="A18" s="23"/>
      <c r="B18" s="20" t="s">
        <v>107</v>
      </c>
      <c r="C18" s="13">
        <v>0.23750708494100001</v>
      </c>
      <c r="D18" s="13">
        <v>0.18515960045739999</v>
      </c>
      <c r="E18" s="13">
        <v>0.2507528387995</v>
      </c>
      <c r="F18" s="13">
        <v>0.27270348248120002</v>
      </c>
      <c r="G18" s="13">
        <v>0.23736945792360001</v>
      </c>
      <c r="H18" s="13">
        <v>0.15438307753540001</v>
      </c>
      <c r="I18" s="13">
        <v>0.26189680947240002</v>
      </c>
      <c r="J18" s="13">
        <v>0.2296954166231</v>
      </c>
      <c r="K18" s="13">
        <v>0.20897675162330001</v>
      </c>
      <c r="L18" s="13">
        <v>0.29239295290700001</v>
      </c>
      <c r="M18" s="13">
        <v>0.27753983812220001</v>
      </c>
      <c r="N18" s="13">
        <v>0.18952053174280001</v>
      </c>
      <c r="O18" s="13">
        <v>0.1932232224257</v>
      </c>
      <c r="P18" s="13">
        <v>0.25625666868309999</v>
      </c>
      <c r="Q18" s="13">
        <v>0.29517655468199999</v>
      </c>
      <c r="R18" s="13">
        <v>0.1742859114776</v>
      </c>
      <c r="S18" s="13">
        <v>0.2392068996643</v>
      </c>
      <c r="T18" s="13">
        <v>0.22999221196710001</v>
      </c>
      <c r="U18" s="13">
        <v>0.31586427255479999</v>
      </c>
      <c r="V18" s="13">
        <v>0.18641911586599999</v>
      </c>
      <c r="W18" s="13">
        <v>0.25170011139569998</v>
      </c>
      <c r="X18" s="13">
        <v>0.21265215027920001</v>
      </c>
      <c r="Y18" s="13">
        <v>0.28774908312129999</v>
      </c>
      <c r="Z18" s="13">
        <v>0.2491137911994</v>
      </c>
      <c r="AA18" s="13">
        <v>0.1061170395848</v>
      </c>
      <c r="AB18" s="13">
        <v>0.3031430801344</v>
      </c>
      <c r="AC18" s="13">
        <v>0.13873876513030001</v>
      </c>
      <c r="AD18" s="13">
        <v>0.23180613220829999</v>
      </c>
      <c r="AE18" s="13">
        <v>0.31212660695459998</v>
      </c>
      <c r="AF18" s="13">
        <v>0.24033666583220001</v>
      </c>
      <c r="AG18" s="13">
        <v>9.6935567574640003E-2</v>
      </c>
      <c r="AH18" s="13">
        <v>0.31169770273309999</v>
      </c>
      <c r="AI18" s="13">
        <v>0.38428802007540003</v>
      </c>
      <c r="AJ18" s="13">
        <v>0.30653907132449998</v>
      </c>
      <c r="AK18" s="13">
        <v>0.17631408105800001</v>
      </c>
      <c r="AL18" s="13">
        <v>0</v>
      </c>
      <c r="AM18" s="13">
        <v>0</v>
      </c>
      <c r="AN18" s="13">
        <v>0</v>
      </c>
      <c r="AO18" s="13">
        <v>0</v>
      </c>
      <c r="AP18" s="13">
        <v>1</v>
      </c>
      <c r="AQ18" s="13">
        <v>0</v>
      </c>
      <c r="AR18" s="9"/>
    </row>
    <row r="19" spans="1:44" x14ac:dyDescent="0.2">
      <c r="A19" s="21"/>
      <c r="B19" s="21"/>
      <c r="C19" s="14">
        <v>554</v>
      </c>
      <c r="D19" s="14">
        <v>107</v>
      </c>
      <c r="E19" s="14">
        <v>137</v>
      </c>
      <c r="F19" s="14">
        <v>168</v>
      </c>
      <c r="G19" s="14">
        <v>142</v>
      </c>
      <c r="H19" s="14">
        <v>41</v>
      </c>
      <c r="I19" s="14">
        <v>103</v>
      </c>
      <c r="J19" s="14">
        <v>89</v>
      </c>
      <c r="K19" s="14">
        <v>123</v>
      </c>
      <c r="L19" s="14">
        <v>203</v>
      </c>
      <c r="M19" s="14">
        <v>381</v>
      </c>
      <c r="N19" s="14">
        <v>177</v>
      </c>
      <c r="O19" s="14">
        <v>134</v>
      </c>
      <c r="P19" s="14">
        <v>57</v>
      </c>
      <c r="Q19" s="14">
        <v>83</v>
      </c>
      <c r="R19" s="14">
        <v>63</v>
      </c>
      <c r="S19" s="14">
        <v>64</v>
      </c>
      <c r="T19" s="14">
        <v>25</v>
      </c>
      <c r="U19" s="14">
        <v>93</v>
      </c>
      <c r="V19" s="14">
        <v>111</v>
      </c>
      <c r="W19" s="14">
        <v>187</v>
      </c>
      <c r="X19" s="14">
        <v>89</v>
      </c>
      <c r="Y19" s="14">
        <v>126</v>
      </c>
      <c r="Z19" s="14">
        <v>48</v>
      </c>
      <c r="AA19" s="14">
        <v>4</v>
      </c>
      <c r="AB19" s="14">
        <v>283</v>
      </c>
      <c r="AC19" s="14">
        <v>40</v>
      </c>
      <c r="AD19" s="14">
        <v>11</v>
      </c>
      <c r="AE19" s="14">
        <v>24</v>
      </c>
      <c r="AF19" s="14">
        <v>53</v>
      </c>
      <c r="AG19" s="14">
        <v>7</v>
      </c>
      <c r="AH19" s="14">
        <v>7</v>
      </c>
      <c r="AI19" s="14">
        <v>10</v>
      </c>
      <c r="AJ19" s="14">
        <v>3</v>
      </c>
      <c r="AK19" s="14">
        <v>113</v>
      </c>
      <c r="AL19" s="14">
        <v>0</v>
      </c>
      <c r="AM19" s="14">
        <v>0</v>
      </c>
      <c r="AN19" s="14">
        <v>0</v>
      </c>
      <c r="AO19" s="14">
        <v>0</v>
      </c>
      <c r="AP19" s="14">
        <v>566</v>
      </c>
      <c r="AQ19" s="14">
        <v>0</v>
      </c>
      <c r="AR19" s="9"/>
    </row>
    <row r="20" spans="1:44" x14ac:dyDescent="0.2">
      <c r="A20" s="21"/>
      <c r="B20" s="21"/>
      <c r="C20" s="15" t="s">
        <v>111</v>
      </c>
      <c r="D20" s="15"/>
      <c r="E20" s="15"/>
      <c r="F20" s="16" t="s">
        <v>112</v>
      </c>
      <c r="G20" s="15"/>
      <c r="H20" s="15"/>
      <c r="I20" s="16" t="s">
        <v>112</v>
      </c>
      <c r="J20" s="15"/>
      <c r="K20" s="15"/>
      <c r="L20" s="16" t="s">
        <v>402</v>
      </c>
      <c r="M20" s="16" t="s">
        <v>114</v>
      </c>
      <c r="N20" s="15"/>
      <c r="O20" s="15"/>
      <c r="P20" s="15"/>
      <c r="Q20" s="16" t="s">
        <v>157</v>
      </c>
      <c r="R20" s="15"/>
      <c r="S20" s="15"/>
      <c r="T20" s="15"/>
      <c r="U20" s="16" t="s">
        <v>402</v>
      </c>
      <c r="V20" s="15"/>
      <c r="W20" s="15"/>
      <c r="X20" s="15"/>
      <c r="Y20" s="16" t="s">
        <v>112</v>
      </c>
      <c r="Z20" s="15"/>
      <c r="AA20" s="15"/>
      <c r="AB20" s="16" t="s">
        <v>568</v>
      </c>
      <c r="AC20" s="15"/>
      <c r="AD20" s="15"/>
      <c r="AE20" s="15"/>
      <c r="AF20" s="15"/>
      <c r="AG20" s="15"/>
      <c r="AH20" s="15"/>
      <c r="AI20" s="15"/>
      <c r="AJ20" s="15"/>
      <c r="AK20" s="15"/>
      <c r="AL20" s="15"/>
      <c r="AM20" s="15"/>
      <c r="AN20" s="15"/>
      <c r="AO20" s="15"/>
      <c r="AP20" s="16" t="s">
        <v>245</v>
      </c>
      <c r="AQ20" s="15"/>
      <c r="AR20" s="9"/>
    </row>
    <row r="21" spans="1:44" x14ac:dyDescent="0.2">
      <c r="A21" s="23"/>
      <c r="B21" s="20" t="s">
        <v>108</v>
      </c>
      <c r="C21" s="13">
        <v>4.3537335863440003E-2</v>
      </c>
      <c r="D21" s="13">
        <v>3.4439765951779999E-2</v>
      </c>
      <c r="E21" s="13">
        <v>2.5200557517599999E-2</v>
      </c>
      <c r="F21" s="13">
        <v>3.1342724527530001E-2</v>
      </c>
      <c r="G21" s="13">
        <v>8.2118530163249992E-2</v>
      </c>
      <c r="H21" s="13">
        <v>5.5867340689779998E-2</v>
      </c>
      <c r="I21" s="13">
        <v>4.2312983230899999E-2</v>
      </c>
      <c r="J21" s="13">
        <v>4.4742383895060002E-2</v>
      </c>
      <c r="K21" s="13">
        <v>5.7829949875850002E-2</v>
      </c>
      <c r="L21" s="13">
        <v>2.211977509393E-2</v>
      </c>
      <c r="M21" s="13">
        <v>4.5962765040909993E-2</v>
      </c>
      <c r="N21" s="13">
        <v>3.6166213145349999E-2</v>
      </c>
      <c r="O21" s="13">
        <v>4.7181912920600012E-2</v>
      </c>
      <c r="P21" s="13">
        <v>3.4091996588520003E-2</v>
      </c>
      <c r="Q21" s="13">
        <v>3.4096826189339999E-2</v>
      </c>
      <c r="R21" s="13">
        <v>5.1725612778639997E-2</v>
      </c>
      <c r="S21" s="13">
        <v>1.336649107994E-2</v>
      </c>
      <c r="T21" s="13">
        <v>3.5663783270789999E-2</v>
      </c>
      <c r="U21" s="13">
        <v>1.20840844576E-2</v>
      </c>
      <c r="V21" s="13">
        <v>5.4113861972589987E-2</v>
      </c>
      <c r="W21" s="13">
        <v>3.802035734564E-2</v>
      </c>
      <c r="X21" s="13">
        <v>6.5362230617539999E-2</v>
      </c>
      <c r="Y21" s="13">
        <v>1.72234507562E-2</v>
      </c>
      <c r="Z21" s="13">
        <v>2.2525303160469998E-2</v>
      </c>
      <c r="AA21" s="13">
        <v>9.6590176390739996E-2</v>
      </c>
      <c r="AB21" s="13">
        <v>3.9899010138640001E-2</v>
      </c>
      <c r="AC21" s="13">
        <v>3.9116445052590001E-2</v>
      </c>
      <c r="AD21" s="13">
        <v>1.1654781219119999E-2</v>
      </c>
      <c r="AE21" s="13">
        <v>6.5103783449310004E-2</v>
      </c>
      <c r="AF21" s="13">
        <v>1.9515444902619999E-2</v>
      </c>
      <c r="AG21" s="13">
        <v>0.13684183588230001</v>
      </c>
      <c r="AH21" s="13">
        <v>0</v>
      </c>
      <c r="AI21" s="13">
        <v>4.8088568660810002E-2</v>
      </c>
      <c r="AJ21" s="13">
        <v>0</v>
      </c>
      <c r="AK21" s="13">
        <v>4.779317709829E-2</v>
      </c>
      <c r="AL21" s="13">
        <v>0</v>
      </c>
      <c r="AM21" s="13">
        <v>0</v>
      </c>
      <c r="AN21" s="13">
        <v>0</v>
      </c>
      <c r="AO21" s="13">
        <v>0</v>
      </c>
      <c r="AP21" s="13">
        <v>0</v>
      </c>
      <c r="AQ21" s="13">
        <v>1</v>
      </c>
      <c r="AR21" s="9"/>
    </row>
    <row r="22" spans="1:44" x14ac:dyDescent="0.2">
      <c r="A22" s="21"/>
      <c r="B22" s="21"/>
      <c r="C22" s="14">
        <v>94</v>
      </c>
      <c r="D22" s="14">
        <v>22</v>
      </c>
      <c r="E22" s="14">
        <v>18</v>
      </c>
      <c r="F22" s="14">
        <v>14</v>
      </c>
      <c r="G22" s="14">
        <v>40</v>
      </c>
      <c r="H22" s="14">
        <v>15</v>
      </c>
      <c r="I22" s="14">
        <v>15</v>
      </c>
      <c r="J22" s="14">
        <v>16</v>
      </c>
      <c r="K22" s="14">
        <v>34</v>
      </c>
      <c r="L22" s="14">
        <v>13</v>
      </c>
      <c r="M22" s="14">
        <v>62</v>
      </c>
      <c r="N22" s="14">
        <v>29</v>
      </c>
      <c r="O22" s="14">
        <v>32</v>
      </c>
      <c r="P22" s="14">
        <v>7</v>
      </c>
      <c r="Q22" s="14">
        <v>7</v>
      </c>
      <c r="R22" s="14">
        <v>18</v>
      </c>
      <c r="S22" s="14">
        <v>4</v>
      </c>
      <c r="T22" s="14">
        <v>5</v>
      </c>
      <c r="U22" s="14">
        <v>4</v>
      </c>
      <c r="V22" s="14">
        <v>29</v>
      </c>
      <c r="W22" s="14">
        <v>29</v>
      </c>
      <c r="X22" s="14">
        <v>23</v>
      </c>
      <c r="Y22" s="14">
        <v>8</v>
      </c>
      <c r="Z22" s="14">
        <v>4</v>
      </c>
      <c r="AA22" s="14">
        <v>2</v>
      </c>
      <c r="AB22" s="14">
        <v>28</v>
      </c>
      <c r="AC22" s="14">
        <v>11</v>
      </c>
      <c r="AD22" s="14">
        <v>1</v>
      </c>
      <c r="AE22" s="14">
        <v>10</v>
      </c>
      <c r="AF22" s="14">
        <v>5</v>
      </c>
      <c r="AG22" s="14">
        <v>9</v>
      </c>
      <c r="AH22" s="14">
        <v>0</v>
      </c>
      <c r="AI22" s="14">
        <v>1</v>
      </c>
      <c r="AJ22" s="14">
        <v>0</v>
      </c>
      <c r="AK22" s="14">
        <v>28</v>
      </c>
      <c r="AL22" s="14">
        <v>0</v>
      </c>
      <c r="AM22" s="14">
        <v>0</v>
      </c>
      <c r="AN22" s="14">
        <v>0</v>
      </c>
      <c r="AO22" s="14">
        <v>0</v>
      </c>
      <c r="AP22" s="14">
        <v>0</v>
      </c>
      <c r="AQ22" s="14">
        <v>95</v>
      </c>
      <c r="AR22" s="9"/>
    </row>
    <row r="23" spans="1:44" x14ac:dyDescent="0.2">
      <c r="A23" s="21"/>
      <c r="B23" s="21"/>
      <c r="C23" s="15" t="s">
        <v>111</v>
      </c>
      <c r="D23" s="15"/>
      <c r="E23" s="15"/>
      <c r="F23" s="15"/>
      <c r="G23" s="16" t="s">
        <v>360</v>
      </c>
      <c r="H23" s="15"/>
      <c r="I23" s="15"/>
      <c r="J23" s="15"/>
      <c r="K23" s="15"/>
      <c r="L23" s="15"/>
      <c r="M23" s="15"/>
      <c r="N23" s="15"/>
      <c r="O23" s="15"/>
      <c r="P23" s="15"/>
      <c r="Q23" s="15"/>
      <c r="R23" s="15"/>
      <c r="S23" s="15"/>
      <c r="T23" s="15"/>
      <c r="U23" s="15"/>
      <c r="V23" s="15"/>
      <c r="W23" s="15"/>
      <c r="X23" s="16" t="s">
        <v>157</v>
      </c>
      <c r="Y23" s="15"/>
      <c r="Z23" s="15"/>
      <c r="AA23" s="15"/>
      <c r="AB23" s="15"/>
      <c r="AC23" s="15"/>
      <c r="AD23" s="15"/>
      <c r="AE23" s="15"/>
      <c r="AF23" s="15"/>
      <c r="AG23" s="16" t="s">
        <v>144</v>
      </c>
      <c r="AH23" s="15"/>
      <c r="AI23" s="15"/>
      <c r="AJ23" s="15"/>
      <c r="AK23" s="15"/>
      <c r="AL23" s="15"/>
      <c r="AM23" s="15"/>
      <c r="AN23" s="15"/>
      <c r="AO23" s="15"/>
      <c r="AP23" s="15"/>
      <c r="AQ23" s="16" t="s">
        <v>347</v>
      </c>
      <c r="AR23" s="9"/>
    </row>
    <row r="24" spans="1:44" x14ac:dyDescent="0.2">
      <c r="A24" s="23"/>
      <c r="B24" s="20" t="s">
        <v>50</v>
      </c>
      <c r="C24" s="13">
        <v>1</v>
      </c>
      <c r="D24" s="13">
        <v>1</v>
      </c>
      <c r="E24" s="13">
        <v>1</v>
      </c>
      <c r="F24" s="13">
        <v>1</v>
      </c>
      <c r="G24" s="13">
        <v>1</v>
      </c>
      <c r="H24" s="13">
        <v>1</v>
      </c>
      <c r="I24" s="13">
        <v>1</v>
      </c>
      <c r="J24" s="13">
        <v>1</v>
      </c>
      <c r="K24" s="13">
        <v>1</v>
      </c>
      <c r="L24" s="13">
        <v>1</v>
      </c>
      <c r="M24" s="13">
        <v>1</v>
      </c>
      <c r="N24" s="13">
        <v>1</v>
      </c>
      <c r="O24" s="13">
        <v>1</v>
      </c>
      <c r="P24" s="13">
        <v>1</v>
      </c>
      <c r="Q24" s="13">
        <v>1</v>
      </c>
      <c r="R24" s="13">
        <v>1</v>
      </c>
      <c r="S24" s="13">
        <v>1</v>
      </c>
      <c r="T24" s="13">
        <v>1</v>
      </c>
      <c r="U24" s="13">
        <v>1</v>
      </c>
      <c r="V24" s="13">
        <v>1</v>
      </c>
      <c r="W24" s="13">
        <v>1</v>
      </c>
      <c r="X24" s="13">
        <v>1</v>
      </c>
      <c r="Y24" s="13">
        <v>1</v>
      </c>
      <c r="Z24" s="13">
        <v>1</v>
      </c>
      <c r="AA24" s="13">
        <v>1</v>
      </c>
      <c r="AB24" s="13">
        <v>1</v>
      </c>
      <c r="AC24" s="13">
        <v>1</v>
      </c>
      <c r="AD24" s="13">
        <v>1</v>
      </c>
      <c r="AE24" s="13">
        <v>1</v>
      </c>
      <c r="AF24" s="13">
        <v>1</v>
      </c>
      <c r="AG24" s="13">
        <v>1</v>
      </c>
      <c r="AH24" s="13">
        <v>1</v>
      </c>
      <c r="AI24" s="13">
        <v>1</v>
      </c>
      <c r="AJ24" s="13">
        <v>1</v>
      </c>
      <c r="AK24" s="13">
        <v>1</v>
      </c>
      <c r="AL24" s="13">
        <v>1</v>
      </c>
      <c r="AM24" s="13">
        <v>1</v>
      </c>
      <c r="AN24" s="13">
        <v>1</v>
      </c>
      <c r="AO24" s="13">
        <v>1</v>
      </c>
      <c r="AP24" s="13">
        <v>1</v>
      </c>
      <c r="AQ24" s="13">
        <v>1</v>
      </c>
      <c r="AR24" s="9"/>
    </row>
    <row r="25" spans="1:44" x14ac:dyDescent="0.2">
      <c r="A25" s="21"/>
      <c r="B25" s="21"/>
      <c r="C25" s="14">
        <v>2197</v>
      </c>
      <c r="D25" s="14">
        <v>536</v>
      </c>
      <c r="E25" s="14">
        <v>543</v>
      </c>
      <c r="F25" s="14">
        <v>560</v>
      </c>
      <c r="G25" s="14">
        <v>558</v>
      </c>
      <c r="H25" s="14">
        <v>276</v>
      </c>
      <c r="I25" s="14">
        <v>371</v>
      </c>
      <c r="J25" s="14">
        <v>344</v>
      </c>
      <c r="K25" s="14">
        <v>563</v>
      </c>
      <c r="L25" s="14">
        <v>681</v>
      </c>
      <c r="M25" s="14">
        <v>1354</v>
      </c>
      <c r="N25" s="14">
        <v>896</v>
      </c>
      <c r="O25" s="14">
        <v>615</v>
      </c>
      <c r="P25" s="14">
        <v>224</v>
      </c>
      <c r="Q25" s="14">
        <v>291</v>
      </c>
      <c r="R25" s="14">
        <v>318</v>
      </c>
      <c r="S25" s="14">
        <v>242</v>
      </c>
      <c r="T25" s="14">
        <v>104</v>
      </c>
      <c r="U25" s="14">
        <v>282</v>
      </c>
      <c r="V25" s="14">
        <v>581</v>
      </c>
      <c r="W25" s="14">
        <v>687</v>
      </c>
      <c r="X25" s="14">
        <v>386</v>
      </c>
      <c r="Y25" s="14">
        <v>427</v>
      </c>
      <c r="Z25" s="14">
        <v>175</v>
      </c>
      <c r="AA25" s="14">
        <v>27</v>
      </c>
      <c r="AB25" s="14">
        <v>908</v>
      </c>
      <c r="AC25" s="14">
        <v>241</v>
      </c>
      <c r="AD25" s="14">
        <v>50</v>
      </c>
      <c r="AE25" s="14">
        <v>100</v>
      </c>
      <c r="AF25" s="14">
        <v>196</v>
      </c>
      <c r="AG25" s="14">
        <v>56</v>
      </c>
      <c r="AH25" s="14">
        <v>20</v>
      </c>
      <c r="AI25" s="14">
        <v>28</v>
      </c>
      <c r="AJ25" s="14">
        <v>6</v>
      </c>
      <c r="AK25" s="14">
        <v>573</v>
      </c>
      <c r="AL25" s="14">
        <v>7</v>
      </c>
      <c r="AM25" s="14">
        <v>152</v>
      </c>
      <c r="AN25" s="14">
        <v>536</v>
      </c>
      <c r="AO25" s="14">
        <v>932</v>
      </c>
      <c r="AP25" s="14">
        <v>566</v>
      </c>
      <c r="AQ25" s="14">
        <v>95</v>
      </c>
      <c r="AR25" s="9"/>
    </row>
    <row r="26" spans="1:44" x14ac:dyDescent="0.2">
      <c r="A26" s="21"/>
      <c r="B26" s="21"/>
      <c r="C26" s="15" t="s">
        <v>111</v>
      </c>
      <c r="D26" s="15" t="s">
        <v>111</v>
      </c>
      <c r="E26" s="15" t="s">
        <v>111</v>
      </c>
      <c r="F26" s="15" t="s">
        <v>111</v>
      </c>
      <c r="G26" s="15" t="s">
        <v>111</v>
      </c>
      <c r="H26" s="15" t="s">
        <v>111</v>
      </c>
      <c r="I26" s="15" t="s">
        <v>111</v>
      </c>
      <c r="J26" s="15" t="s">
        <v>111</v>
      </c>
      <c r="K26" s="15" t="s">
        <v>111</v>
      </c>
      <c r="L26" s="15" t="s">
        <v>111</v>
      </c>
      <c r="M26" s="15" t="s">
        <v>111</v>
      </c>
      <c r="N26" s="15" t="s">
        <v>111</v>
      </c>
      <c r="O26" s="15" t="s">
        <v>111</v>
      </c>
      <c r="P26" s="15" t="s">
        <v>111</v>
      </c>
      <c r="Q26" s="15" t="s">
        <v>111</v>
      </c>
      <c r="R26" s="15" t="s">
        <v>111</v>
      </c>
      <c r="S26" s="15" t="s">
        <v>111</v>
      </c>
      <c r="T26" s="15" t="s">
        <v>111</v>
      </c>
      <c r="U26" s="15" t="s">
        <v>111</v>
      </c>
      <c r="V26" s="15" t="s">
        <v>111</v>
      </c>
      <c r="W26" s="15" t="s">
        <v>111</v>
      </c>
      <c r="X26" s="15" t="s">
        <v>111</v>
      </c>
      <c r="Y26" s="15" t="s">
        <v>111</v>
      </c>
      <c r="Z26" s="15" t="s">
        <v>111</v>
      </c>
      <c r="AA26" s="15" t="s">
        <v>111</v>
      </c>
      <c r="AB26" s="15" t="s">
        <v>111</v>
      </c>
      <c r="AC26" s="15" t="s">
        <v>111</v>
      </c>
      <c r="AD26" s="15" t="s">
        <v>111</v>
      </c>
      <c r="AE26" s="15" t="s">
        <v>111</v>
      </c>
      <c r="AF26" s="15" t="s">
        <v>111</v>
      </c>
      <c r="AG26" s="15" t="s">
        <v>111</v>
      </c>
      <c r="AH26" s="15" t="s">
        <v>111</v>
      </c>
      <c r="AI26" s="15" t="s">
        <v>111</v>
      </c>
      <c r="AJ26" s="15" t="s">
        <v>111</v>
      </c>
      <c r="AK26" s="15" t="s">
        <v>111</v>
      </c>
      <c r="AL26" s="15" t="s">
        <v>111</v>
      </c>
      <c r="AM26" s="15" t="s">
        <v>111</v>
      </c>
      <c r="AN26" s="15" t="s">
        <v>111</v>
      </c>
      <c r="AO26" s="15" t="s">
        <v>111</v>
      </c>
      <c r="AP26" s="15" t="s">
        <v>111</v>
      </c>
      <c r="AQ26" s="15" t="s">
        <v>111</v>
      </c>
      <c r="AR26" s="9"/>
    </row>
    <row r="27" spans="1:44" x14ac:dyDescent="0.2">
      <c r="A27" s="17" t="s">
        <v>569</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row>
    <row r="28" spans="1:44" x14ac:dyDescent="0.2">
      <c r="A28" s="19" t="s">
        <v>134</v>
      </c>
    </row>
  </sheetData>
  <mergeCells count="18">
    <mergeCell ref="AO2:AQ2"/>
    <mergeCell ref="A2:C2"/>
    <mergeCell ref="A3:B5"/>
    <mergeCell ref="B6:B8"/>
    <mergeCell ref="B9:B11"/>
    <mergeCell ref="A6:A26"/>
    <mergeCell ref="AL3:AQ3"/>
    <mergeCell ref="D3:G3"/>
    <mergeCell ref="H3:L3"/>
    <mergeCell ref="M3:N3"/>
    <mergeCell ref="O3:U3"/>
    <mergeCell ref="V3:AA3"/>
    <mergeCell ref="AB3:AK3"/>
    <mergeCell ref="B12:B14"/>
    <mergeCell ref="B15:B17"/>
    <mergeCell ref="B18:B20"/>
    <mergeCell ref="B21:B23"/>
    <mergeCell ref="B24:B26"/>
  </mergeCells>
  <hyperlinks>
    <hyperlink ref="A1" location="'TOC'!A1:A1" display="Back to TOC" xr:uid="{00000000-0004-0000-2D00-000000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R28"/>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bestFit="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570</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571</v>
      </c>
      <c r="B6" s="20" t="s">
        <v>572</v>
      </c>
      <c r="C6" s="13">
        <v>0.11943983005350001</v>
      </c>
      <c r="D6" s="13">
        <v>8.9178771477370009E-2</v>
      </c>
      <c r="E6" s="13">
        <v>0.14589862768459999</v>
      </c>
      <c r="F6" s="13">
        <v>0.1212158114328</v>
      </c>
      <c r="G6" s="13">
        <v>0.1193675832769</v>
      </c>
      <c r="H6" s="13">
        <v>7.4053779260829997E-2</v>
      </c>
      <c r="I6" s="13">
        <v>0.1215872137813</v>
      </c>
      <c r="J6" s="13">
        <v>0.16920750487559999</v>
      </c>
      <c r="K6" s="13">
        <v>0.15936423809540001</v>
      </c>
      <c r="L6" s="13">
        <v>9.8477947406769989E-2</v>
      </c>
      <c r="M6" s="13">
        <v>0.14032804647409999</v>
      </c>
      <c r="N6" s="13">
        <v>9.9725395495359997E-2</v>
      </c>
      <c r="O6" s="13">
        <v>0.16182783733450001</v>
      </c>
      <c r="P6" s="13">
        <v>8.0395710561989991E-2</v>
      </c>
      <c r="Q6" s="13">
        <v>0.1153923810911</v>
      </c>
      <c r="R6" s="13">
        <v>0.15378121626130001</v>
      </c>
      <c r="S6" s="13">
        <v>0.10628820092330001</v>
      </c>
      <c r="T6" s="13">
        <v>7.1053200674259992E-2</v>
      </c>
      <c r="U6" s="13">
        <v>9.5047245906410005E-2</v>
      </c>
      <c r="V6" s="13">
        <v>0.1392454547808</v>
      </c>
      <c r="W6" s="13">
        <v>0.1172385371632</v>
      </c>
      <c r="X6" s="13">
        <v>0.14805367503370001</v>
      </c>
      <c r="Y6" s="13">
        <v>9.6203708956879991E-2</v>
      </c>
      <c r="Z6" s="13">
        <v>0.1077975914681</v>
      </c>
      <c r="AA6" s="13">
        <v>9.0893541816859991E-2</v>
      </c>
      <c r="AB6" s="13">
        <v>0.1095394149282</v>
      </c>
      <c r="AC6" s="13">
        <v>0.12975892731899999</v>
      </c>
      <c r="AD6" s="13">
        <v>5.1932299621379997E-2</v>
      </c>
      <c r="AE6" s="13">
        <v>0.1549337672777</v>
      </c>
      <c r="AF6" s="13">
        <v>0.13450004222590001</v>
      </c>
      <c r="AG6" s="13">
        <v>8.979633199121001E-2</v>
      </c>
      <c r="AH6" s="13">
        <v>0.5374469807176</v>
      </c>
      <c r="AI6" s="13">
        <v>0.17406413761969999</v>
      </c>
      <c r="AJ6" s="13">
        <v>0</v>
      </c>
      <c r="AK6" s="13">
        <v>0.1123373970249</v>
      </c>
      <c r="AL6" s="13">
        <v>0.182433604247</v>
      </c>
      <c r="AM6" s="13">
        <v>0.15737794017250001</v>
      </c>
      <c r="AN6" s="13">
        <v>0.1160248783156</v>
      </c>
      <c r="AO6" s="13">
        <v>0.10893118578619999</v>
      </c>
      <c r="AP6" s="13">
        <v>0.13487585818129999</v>
      </c>
      <c r="AQ6" s="13">
        <v>0.17935711683</v>
      </c>
      <c r="AR6" s="9"/>
    </row>
    <row r="7" spans="1:44" x14ac:dyDescent="0.2">
      <c r="A7" s="21"/>
      <c r="B7" s="21"/>
      <c r="C7" s="14">
        <v>271</v>
      </c>
      <c r="D7" s="14">
        <v>48</v>
      </c>
      <c r="E7" s="14">
        <v>90</v>
      </c>
      <c r="F7" s="14">
        <v>72</v>
      </c>
      <c r="G7" s="14">
        <v>61</v>
      </c>
      <c r="H7" s="14">
        <v>17</v>
      </c>
      <c r="I7" s="14">
        <v>45</v>
      </c>
      <c r="J7" s="14">
        <v>60</v>
      </c>
      <c r="K7" s="14">
        <v>85</v>
      </c>
      <c r="L7" s="14">
        <v>74</v>
      </c>
      <c r="M7" s="14">
        <v>190</v>
      </c>
      <c r="N7" s="14">
        <v>88</v>
      </c>
      <c r="O7" s="14">
        <v>97</v>
      </c>
      <c r="P7" s="14">
        <v>16</v>
      </c>
      <c r="Q7" s="14">
        <v>40</v>
      </c>
      <c r="R7" s="14">
        <v>48</v>
      </c>
      <c r="S7" s="14">
        <v>25</v>
      </c>
      <c r="T7" s="14">
        <v>7</v>
      </c>
      <c r="U7" s="14">
        <v>31</v>
      </c>
      <c r="V7" s="14">
        <v>91</v>
      </c>
      <c r="W7" s="14">
        <v>79</v>
      </c>
      <c r="X7" s="14">
        <v>51</v>
      </c>
      <c r="Y7" s="14">
        <v>45</v>
      </c>
      <c r="Z7" s="14">
        <v>19</v>
      </c>
      <c r="AA7" s="14">
        <v>3</v>
      </c>
      <c r="AB7" s="14">
        <v>100</v>
      </c>
      <c r="AC7" s="14">
        <v>38</v>
      </c>
      <c r="AD7" s="14">
        <v>3</v>
      </c>
      <c r="AE7" s="14">
        <v>14</v>
      </c>
      <c r="AF7" s="14">
        <v>28</v>
      </c>
      <c r="AG7" s="14">
        <v>5</v>
      </c>
      <c r="AH7" s="14">
        <v>12</v>
      </c>
      <c r="AI7" s="14">
        <v>5</v>
      </c>
      <c r="AJ7" s="14">
        <v>0</v>
      </c>
      <c r="AK7" s="14">
        <v>61</v>
      </c>
      <c r="AL7" s="14">
        <v>1</v>
      </c>
      <c r="AM7" s="14">
        <v>21</v>
      </c>
      <c r="AN7" s="14">
        <v>71</v>
      </c>
      <c r="AO7" s="14">
        <v>101</v>
      </c>
      <c r="AP7" s="14">
        <v>80</v>
      </c>
      <c r="AQ7" s="14">
        <v>15</v>
      </c>
      <c r="AR7" s="9"/>
    </row>
    <row r="8" spans="1:44" x14ac:dyDescent="0.2">
      <c r="A8" s="21"/>
      <c r="B8" s="21"/>
      <c r="C8" s="15" t="s">
        <v>111</v>
      </c>
      <c r="D8" s="15"/>
      <c r="E8" s="15"/>
      <c r="F8" s="15"/>
      <c r="G8" s="15"/>
      <c r="H8" s="15"/>
      <c r="I8" s="15"/>
      <c r="J8" s="16" t="s">
        <v>144</v>
      </c>
      <c r="K8" s="16" t="s">
        <v>144</v>
      </c>
      <c r="L8" s="15"/>
      <c r="M8" s="16" t="s">
        <v>138</v>
      </c>
      <c r="N8" s="15"/>
      <c r="O8" s="15"/>
      <c r="P8" s="15"/>
      <c r="Q8" s="15"/>
      <c r="R8" s="15"/>
      <c r="S8" s="15"/>
      <c r="T8" s="15"/>
      <c r="U8" s="15"/>
      <c r="V8" s="15"/>
      <c r="W8" s="15"/>
      <c r="X8" s="15"/>
      <c r="Y8" s="15"/>
      <c r="Z8" s="15"/>
      <c r="AA8" s="15"/>
      <c r="AB8" s="15"/>
      <c r="AC8" s="15"/>
      <c r="AD8" s="15"/>
      <c r="AE8" s="15"/>
      <c r="AF8" s="15"/>
      <c r="AG8" s="15"/>
      <c r="AH8" s="16" t="s">
        <v>573</v>
      </c>
      <c r="AI8" s="15"/>
      <c r="AJ8" s="15"/>
      <c r="AK8" s="15"/>
      <c r="AL8" s="15"/>
      <c r="AM8" s="15"/>
      <c r="AN8" s="15"/>
      <c r="AO8" s="15"/>
      <c r="AP8" s="15"/>
      <c r="AQ8" s="15"/>
      <c r="AR8" s="9"/>
    </row>
    <row r="9" spans="1:44" x14ac:dyDescent="0.2">
      <c r="A9" s="23"/>
      <c r="B9" s="20" t="s">
        <v>574</v>
      </c>
      <c r="C9" s="13">
        <v>0.49095929635539998</v>
      </c>
      <c r="D9" s="13">
        <v>0.50657452284030002</v>
      </c>
      <c r="E9" s="13">
        <v>0.46574494612970002</v>
      </c>
      <c r="F9" s="13">
        <v>0.43130193020680002</v>
      </c>
      <c r="G9" s="13">
        <v>0.56107928533899998</v>
      </c>
      <c r="H9" s="13">
        <v>0.71323079194140004</v>
      </c>
      <c r="I9" s="13">
        <v>0.69120719483819992</v>
      </c>
      <c r="J9" s="13">
        <v>0.66217791362360001</v>
      </c>
      <c r="K9" s="13">
        <v>0.52291338605079996</v>
      </c>
      <c r="L9" s="13">
        <v>9.0161887004129998E-2</v>
      </c>
      <c r="M9" s="13">
        <v>0.52329856782700002</v>
      </c>
      <c r="N9" s="13">
        <v>0.45344848413349997</v>
      </c>
      <c r="O9" s="13">
        <v>0.35857825443559999</v>
      </c>
      <c r="P9" s="13">
        <v>0.56783223004509997</v>
      </c>
      <c r="Q9" s="13">
        <v>0.58319924903120002</v>
      </c>
      <c r="R9" s="13">
        <v>0.51143978095620002</v>
      </c>
      <c r="S9" s="13">
        <v>0.44521506570879998</v>
      </c>
      <c r="T9" s="13">
        <v>0.65488115137780001</v>
      </c>
      <c r="U9" s="13">
        <v>0.53380260441250005</v>
      </c>
      <c r="V9" s="13">
        <v>0.38396255033120003</v>
      </c>
      <c r="W9" s="13">
        <v>0.50698068775969996</v>
      </c>
      <c r="X9" s="13">
        <v>0.54435136409930007</v>
      </c>
      <c r="Y9" s="13">
        <v>0.49512009302799997</v>
      </c>
      <c r="Z9" s="13">
        <v>0.61617718011790001</v>
      </c>
      <c r="AA9" s="13">
        <v>0.46482965052179998</v>
      </c>
      <c r="AB9" s="13">
        <v>0.43903715603610011</v>
      </c>
      <c r="AC9" s="13">
        <v>0.58801920507909999</v>
      </c>
      <c r="AD9" s="13">
        <v>0.69748531074450004</v>
      </c>
      <c r="AE9" s="13">
        <v>0.41293328428690002</v>
      </c>
      <c r="AF9" s="13">
        <v>0.45485098915459998</v>
      </c>
      <c r="AG9" s="13">
        <v>0.58353998884589997</v>
      </c>
      <c r="AH9" s="13">
        <v>0</v>
      </c>
      <c r="AI9" s="13">
        <v>0.55506060527409995</v>
      </c>
      <c r="AJ9" s="13">
        <v>0.31911410870309997</v>
      </c>
      <c r="AK9" s="13">
        <v>0.54765171492850007</v>
      </c>
      <c r="AL9" s="13">
        <v>0.164088493595</v>
      </c>
      <c r="AM9" s="13">
        <v>0.40708767475410002</v>
      </c>
      <c r="AN9" s="13">
        <v>0.47598002055869998</v>
      </c>
      <c r="AO9" s="13">
        <v>0.49177577534979999</v>
      </c>
      <c r="AP9" s="13">
        <v>0.52231698729309994</v>
      </c>
      <c r="AQ9" s="13">
        <v>0.49908217218040002</v>
      </c>
      <c r="AR9" s="9"/>
    </row>
    <row r="10" spans="1:44" x14ac:dyDescent="0.2">
      <c r="A10" s="21"/>
      <c r="B10" s="21"/>
      <c r="C10" s="14">
        <v>1041</v>
      </c>
      <c r="D10" s="14">
        <v>247</v>
      </c>
      <c r="E10" s="14">
        <v>231</v>
      </c>
      <c r="F10" s="14">
        <v>238</v>
      </c>
      <c r="G10" s="14">
        <v>325</v>
      </c>
      <c r="H10" s="14">
        <v>205</v>
      </c>
      <c r="I10" s="14">
        <v>267</v>
      </c>
      <c r="J10" s="14">
        <v>229</v>
      </c>
      <c r="K10" s="14">
        <v>299</v>
      </c>
      <c r="L10" s="14">
        <v>63</v>
      </c>
      <c r="M10" s="14">
        <v>684</v>
      </c>
      <c r="N10" s="14">
        <v>383</v>
      </c>
      <c r="O10" s="14">
        <v>217</v>
      </c>
      <c r="P10" s="14">
        <v>125</v>
      </c>
      <c r="Q10" s="14">
        <v>158</v>
      </c>
      <c r="R10" s="14">
        <v>163</v>
      </c>
      <c r="S10" s="14">
        <v>105</v>
      </c>
      <c r="T10" s="14">
        <v>60</v>
      </c>
      <c r="U10" s="14">
        <v>148</v>
      </c>
      <c r="V10" s="14">
        <v>210</v>
      </c>
      <c r="W10" s="14">
        <v>345</v>
      </c>
      <c r="X10" s="14">
        <v>204</v>
      </c>
      <c r="Y10" s="14">
        <v>205</v>
      </c>
      <c r="Z10" s="14">
        <v>104</v>
      </c>
      <c r="AA10" s="14">
        <v>16</v>
      </c>
      <c r="AB10" s="14">
        <v>412</v>
      </c>
      <c r="AC10" s="14">
        <v>126</v>
      </c>
      <c r="AD10" s="14">
        <v>34</v>
      </c>
      <c r="AE10" s="14">
        <v>37</v>
      </c>
      <c r="AF10" s="14">
        <v>74</v>
      </c>
      <c r="AG10" s="14">
        <v>32</v>
      </c>
      <c r="AH10" s="14">
        <v>0</v>
      </c>
      <c r="AI10" s="14">
        <v>11</v>
      </c>
      <c r="AJ10" s="14">
        <v>3</v>
      </c>
      <c r="AK10" s="14">
        <v>303</v>
      </c>
      <c r="AL10" s="14">
        <v>2</v>
      </c>
      <c r="AM10" s="14">
        <v>63</v>
      </c>
      <c r="AN10" s="14">
        <v>241</v>
      </c>
      <c r="AO10" s="14">
        <v>446</v>
      </c>
      <c r="AP10" s="14">
        <v>283</v>
      </c>
      <c r="AQ10" s="14">
        <v>48</v>
      </c>
      <c r="AR10" s="9"/>
    </row>
    <row r="11" spans="1:44" x14ac:dyDescent="0.2">
      <c r="A11" s="21"/>
      <c r="B11" s="21"/>
      <c r="C11" s="15" t="s">
        <v>111</v>
      </c>
      <c r="D11" s="15"/>
      <c r="E11" s="15"/>
      <c r="F11" s="15"/>
      <c r="G11" s="16" t="s">
        <v>257</v>
      </c>
      <c r="H11" s="16" t="s">
        <v>120</v>
      </c>
      <c r="I11" s="16" t="s">
        <v>120</v>
      </c>
      <c r="J11" s="16" t="s">
        <v>170</v>
      </c>
      <c r="K11" s="16" t="s">
        <v>143</v>
      </c>
      <c r="L11" s="15"/>
      <c r="M11" s="16" t="s">
        <v>138</v>
      </c>
      <c r="N11" s="15"/>
      <c r="O11" s="15"/>
      <c r="P11" s="16" t="s">
        <v>113</v>
      </c>
      <c r="Q11" s="16" t="s">
        <v>113</v>
      </c>
      <c r="R11" s="16" t="s">
        <v>112</v>
      </c>
      <c r="S11" s="15"/>
      <c r="T11" s="16" t="s">
        <v>113</v>
      </c>
      <c r="U11" s="16" t="s">
        <v>113</v>
      </c>
      <c r="V11" s="15"/>
      <c r="W11" s="16" t="s">
        <v>112</v>
      </c>
      <c r="X11" s="16" t="s">
        <v>113</v>
      </c>
      <c r="Y11" s="16" t="s">
        <v>112</v>
      </c>
      <c r="Z11" s="16" t="s">
        <v>113</v>
      </c>
      <c r="AA11" s="15"/>
      <c r="AB11" s="15"/>
      <c r="AC11" s="16" t="s">
        <v>492</v>
      </c>
      <c r="AD11" s="16" t="s">
        <v>197</v>
      </c>
      <c r="AE11" s="15"/>
      <c r="AF11" s="15"/>
      <c r="AG11" s="16" t="s">
        <v>198</v>
      </c>
      <c r="AH11" s="15"/>
      <c r="AI11" s="16" t="s">
        <v>198</v>
      </c>
      <c r="AJ11" s="15"/>
      <c r="AK11" s="16" t="s">
        <v>492</v>
      </c>
      <c r="AL11" s="15"/>
      <c r="AM11" s="15"/>
      <c r="AN11" s="15"/>
      <c r="AO11" s="15"/>
      <c r="AP11" s="15"/>
      <c r="AQ11" s="15"/>
      <c r="AR11" s="9"/>
    </row>
    <row r="12" spans="1:44" x14ac:dyDescent="0.2">
      <c r="A12" s="23"/>
      <c r="B12" s="20" t="s">
        <v>575</v>
      </c>
      <c r="C12" s="13">
        <v>1.3762091609720001E-2</v>
      </c>
      <c r="D12" s="13">
        <v>8.6614665902849993E-3</v>
      </c>
      <c r="E12" s="13">
        <v>1.331204485946E-2</v>
      </c>
      <c r="F12" s="13">
        <v>1.880794604312E-2</v>
      </c>
      <c r="G12" s="13">
        <v>1.382503112521E-2</v>
      </c>
      <c r="H12" s="13">
        <v>2.113004992324E-2</v>
      </c>
      <c r="I12" s="13">
        <v>1.337741721118E-2</v>
      </c>
      <c r="J12" s="13">
        <v>2.177180509107E-2</v>
      </c>
      <c r="K12" s="13">
        <v>1.754163035125E-2</v>
      </c>
      <c r="L12" s="13">
        <v>0</v>
      </c>
      <c r="M12" s="13">
        <v>9.8821544273880006E-3</v>
      </c>
      <c r="N12" s="13">
        <v>1.69991948977E-2</v>
      </c>
      <c r="O12" s="13">
        <v>1.195423095769E-2</v>
      </c>
      <c r="P12" s="13">
        <v>8.8314611536649996E-3</v>
      </c>
      <c r="Q12" s="13">
        <v>0</v>
      </c>
      <c r="R12" s="13">
        <v>7.815818122512001E-3</v>
      </c>
      <c r="S12" s="13">
        <v>3.7392523045710002E-2</v>
      </c>
      <c r="T12" s="13">
        <v>1.6649196909730001E-2</v>
      </c>
      <c r="U12" s="13">
        <v>2.8965972336499998E-3</v>
      </c>
      <c r="V12" s="13">
        <v>1.076114958595E-2</v>
      </c>
      <c r="W12" s="13">
        <v>1.151769944541E-2</v>
      </c>
      <c r="X12" s="13">
        <v>1.6523037038139999E-2</v>
      </c>
      <c r="Y12" s="13">
        <v>1.6885707813309999E-2</v>
      </c>
      <c r="Z12" s="13">
        <v>1.188517248807E-2</v>
      </c>
      <c r="AA12" s="13">
        <v>4.6946955141720002E-2</v>
      </c>
      <c r="AB12" s="13">
        <v>1.144578534247E-2</v>
      </c>
      <c r="AC12" s="13">
        <v>4.0625964912250012E-2</v>
      </c>
      <c r="AD12" s="13">
        <v>0</v>
      </c>
      <c r="AE12" s="13">
        <v>6.0271322464899996E-3</v>
      </c>
      <c r="AF12" s="13">
        <v>6.8977638835510001E-3</v>
      </c>
      <c r="AG12" s="13">
        <v>0</v>
      </c>
      <c r="AH12" s="13">
        <v>0</v>
      </c>
      <c r="AI12" s="13">
        <v>0</v>
      </c>
      <c r="AJ12" s="13">
        <v>0</v>
      </c>
      <c r="AK12" s="13">
        <v>1.368710264055E-2</v>
      </c>
      <c r="AL12" s="13">
        <v>0.16178059744430001</v>
      </c>
      <c r="AM12" s="13">
        <v>3.6836728698480002E-2</v>
      </c>
      <c r="AN12" s="13">
        <v>1.7135295773829998E-2</v>
      </c>
      <c r="AO12" s="13">
        <v>1.162127611183E-2</v>
      </c>
      <c r="AP12" s="13">
        <v>3.8763785030949999E-3</v>
      </c>
      <c r="AQ12" s="13">
        <v>1.998738520164E-2</v>
      </c>
      <c r="AR12" s="9"/>
    </row>
    <row r="13" spans="1:44" x14ac:dyDescent="0.2">
      <c r="A13" s="21"/>
      <c r="B13" s="21"/>
      <c r="C13" s="14">
        <v>26</v>
      </c>
      <c r="D13" s="14">
        <v>4</v>
      </c>
      <c r="E13" s="14">
        <v>5</v>
      </c>
      <c r="F13" s="14">
        <v>9</v>
      </c>
      <c r="G13" s="14">
        <v>8</v>
      </c>
      <c r="H13" s="14">
        <v>6</v>
      </c>
      <c r="I13" s="14">
        <v>5</v>
      </c>
      <c r="J13" s="14">
        <v>5</v>
      </c>
      <c r="K13" s="14">
        <v>10</v>
      </c>
      <c r="L13" s="14">
        <v>0</v>
      </c>
      <c r="M13" s="14">
        <v>12</v>
      </c>
      <c r="N13" s="14">
        <v>14</v>
      </c>
      <c r="O13" s="14">
        <v>9</v>
      </c>
      <c r="P13" s="14">
        <v>2</v>
      </c>
      <c r="Q13" s="14">
        <v>0</v>
      </c>
      <c r="R13" s="14">
        <v>2</v>
      </c>
      <c r="S13" s="14">
        <v>5</v>
      </c>
      <c r="T13" s="14">
        <v>1</v>
      </c>
      <c r="U13" s="14">
        <v>1</v>
      </c>
      <c r="V13" s="14">
        <v>7</v>
      </c>
      <c r="W13" s="14">
        <v>9</v>
      </c>
      <c r="X13" s="14">
        <v>3</v>
      </c>
      <c r="Y13" s="14">
        <v>5</v>
      </c>
      <c r="Z13" s="14">
        <v>2</v>
      </c>
      <c r="AA13" s="14">
        <v>1</v>
      </c>
      <c r="AB13" s="14">
        <v>11</v>
      </c>
      <c r="AC13" s="14">
        <v>7</v>
      </c>
      <c r="AD13" s="14">
        <v>0</v>
      </c>
      <c r="AE13" s="14">
        <v>1</v>
      </c>
      <c r="AF13" s="14">
        <v>1</v>
      </c>
      <c r="AG13" s="14">
        <v>0</v>
      </c>
      <c r="AH13" s="14">
        <v>0</v>
      </c>
      <c r="AI13" s="14">
        <v>0</v>
      </c>
      <c r="AJ13" s="14">
        <v>0</v>
      </c>
      <c r="AK13" s="14">
        <v>6</v>
      </c>
      <c r="AL13" s="14">
        <v>1</v>
      </c>
      <c r="AM13" s="14">
        <v>5</v>
      </c>
      <c r="AN13" s="14">
        <v>8</v>
      </c>
      <c r="AO13" s="14">
        <v>10</v>
      </c>
      <c r="AP13" s="14">
        <v>2</v>
      </c>
      <c r="AQ13" s="14">
        <v>1</v>
      </c>
      <c r="AR13" s="9"/>
    </row>
    <row r="14" spans="1:44" x14ac:dyDescent="0.2">
      <c r="A14" s="21"/>
      <c r="B14" s="21"/>
      <c r="C14" s="15" t="s">
        <v>111</v>
      </c>
      <c r="D14" s="15"/>
      <c r="E14" s="15"/>
      <c r="F14" s="15"/>
      <c r="G14" s="15"/>
      <c r="H14" s="16" t="s">
        <v>144</v>
      </c>
      <c r="I14" s="15"/>
      <c r="J14" s="15"/>
      <c r="K14" s="16" t="s">
        <v>144</v>
      </c>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6" t="s">
        <v>170</v>
      </c>
      <c r="AM14" s="16" t="s">
        <v>144</v>
      </c>
      <c r="AN14" s="15"/>
      <c r="AO14" s="15"/>
      <c r="AP14" s="15"/>
      <c r="AQ14" s="15"/>
      <c r="AR14" s="9"/>
    </row>
    <row r="15" spans="1:44" x14ac:dyDescent="0.2">
      <c r="A15" s="23"/>
      <c r="B15" s="20" t="s">
        <v>576</v>
      </c>
      <c r="C15" s="13">
        <v>6.7084716506540007E-2</v>
      </c>
      <c r="D15" s="13">
        <v>5.8285713163689988E-2</v>
      </c>
      <c r="E15" s="13">
        <v>4.104363091734E-2</v>
      </c>
      <c r="F15" s="13">
        <v>0.1189275731211</v>
      </c>
      <c r="G15" s="13">
        <v>4.8869159029859999E-2</v>
      </c>
      <c r="H15" s="13">
        <v>7.1397983916019994E-2</v>
      </c>
      <c r="I15" s="13">
        <v>0.1588613304716</v>
      </c>
      <c r="J15" s="13">
        <v>9.5457073710380008E-2</v>
      </c>
      <c r="K15" s="13">
        <v>3.8201383000719999E-2</v>
      </c>
      <c r="L15" s="13">
        <v>6.3921711443749992E-3</v>
      </c>
      <c r="M15" s="13">
        <v>5.4110231830620014E-3</v>
      </c>
      <c r="N15" s="13">
        <v>0.1319272558789</v>
      </c>
      <c r="O15" s="13">
        <v>6.0158482189839997E-2</v>
      </c>
      <c r="P15" s="13">
        <v>9.1103249720500004E-2</v>
      </c>
      <c r="Q15" s="13">
        <v>3.0457766168439999E-2</v>
      </c>
      <c r="R15" s="13">
        <v>8.823255662877999E-2</v>
      </c>
      <c r="S15" s="13">
        <v>4.3234954468739997E-2</v>
      </c>
      <c r="T15" s="13">
        <v>2.0796706178570001E-2</v>
      </c>
      <c r="U15" s="13">
        <v>6.9311518263279998E-2</v>
      </c>
      <c r="V15" s="13">
        <v>5.4747961015830002E-2</v>
      </c>
      <c r="W15" s="13">
        <v>8.3233571766690009E-2</v>
      </c>
      <c r="X15" s="13">
        <v>6.9328854470329992E-2</v>
      </c>
      <c r="Y15" s="13">
        <v>5.4402565557270001E-2</v>
      </c>
      <c r="Z15" s="13">
        <v>4.8862943943480001E-2</v>
      </c>
      <c r="AA15" s="13">
        <v>0.10796975981739999</v>
      </c>
      <c r="AB15" s="13">
        <v>0.10253734195270001</v>
      </c>
      <c r="AC15" s="13">
        <v>4.8297342731800003E-2</v>
      </c>
      <c r="AD15" s="13">
        <v>5.4547714634159999E-2</v>
      </c>
      <c r="AE15" s="13">
        <v>1.6464607738980001E-2</v>
      </c>
      <c r="AF15" s="13">
        <v>4.6784732107899997E-2</v>
      </c>
      <c r="AG15" s="13">
        <v>3.0141259305279999E-2</v>
      </c>
      <c r="AH15" s="13">
        <v>0.2224503004701</v>
      </c>
      <c r="AI15" s="13">
        <v>0</v>
      </c>
      <c r="AJ15" s="13">
        <v>0</v>
      </c>
      <c r="AK15" s="13">
        <v>3.2511697131460002E-2</v>
      </c>
      <c r="AL15" s="13">
        <v>0.23524756978569999</v>
      </c>
      <c r="AM15" s="13">
        <v>4.2151330290309999E-2</v>
      </c>
      <c r="AN15" s="13">
        <v>7.0719453415530001E-2</v>
      </c>
      <c r="AO15" s="13">
        <v>9.1868887441780012E-2</v>
      </c>
      <c r="AP15" s="13">
        <v>2.3160135362579999E-2</v>
      </c>
      <c r="AQ15" s="13">
        <v>6.4980075073960003E-2</v>
      </c>
      <c r="AR15" s="9"/>
    </row>
    <row r="16" spans="1:44" x14ac:dyDescent="0.2">
      <c r="A16" s="21"/>
      <c r="B16" s="21"/>
      <c r="C16" s="14">
        <v>116</v>
      </c>
      <c r="D16" s="14">
        <v>27</v>
      </c>
      <c r="E16" s="14">
        <v>17</v>
      </c>
      <c r="F16" s="14">
        <v>51</v>
      </c>
      <c r="G16" s="14">
        <v>21</v>
      </c>
      <c r="H16" s="14">
        <v>17</v>
      </c>
      <c r="I16" s="14">
        <v>48</v>
      </c>
      <c r="J16" s="14">
        <v>30</v>
      </c>
      <c r="K16" s="14">
        <v>19</v>
      </c>
      <c r="L16" s="14">
        <v>4</v>
      </c>
      <c r="M16" s="14">
        <v>5</v>
      </c>
      <c r="N16" s="14">
        <v>114</v>
      </c>
      <c r="O16" s="14">
        <v>28</v>
      </c>
      <c r="P16" s="14">
        <v>17</v>
      </c>
      <c r="Q16" s="14">
        <v>7</v>
      </c>
      <c r="R16" s="14">
        <v>30</v>
      </c>
      <c r="S16" s="14">
        <v>8</v>
      </c>
      <c r="T16" s="14">
        <v>1</v>
      </c>
      <c r="U16" s="14">
        <v>11</v>
      </c>
      <c r="V16" s="14">
        <v>25</v>
      </c>
      <c r="W16" s="14">
        <v>46</v>
      </c>
      <c r="X16" s="14">
        <v>22</v>
      </c>
      <c r="Y16" s="14">
        <v>20</v>
      </c>
      <c r="Z16" s="14">
        <v>5</v>
      </c>
      <c r="AA16" s="14">
        <v>1</v>
      </c>
      <c r="AB16" s="14">
        <v>81</v>
      </c>
      <c r="AC16" s="14">
        <v>8</v>
      </c>
      <c r="AD16" s="14">
        <v>3</v>
      </c>
      <c r="AE16" s="14">
        <v>2</v>
      </c>
      <c r="AF16" s="14">
        <v>3</v>
      </c>
      <c r="AG16" s="14">
        <v>1</v>
      </c>
      <c r="AH16" s="14">
        <v>1</v>
      </c>
      <c r="AI16" s="14">
        <v>0</v>
      </c>
      <c r="AJ16" s="14">
        <v>0</v>
      </c>
      <c r="AK16" s="14">
        <v>15</v>
      </c>
      <c r="AL16" s="14">
        <v>1</v>
      </c>
      <c r="AM16" s="14">
        <v>3</v>
      </c>
      <c r="AN16" s="14">
        <v>27</v>
      </c>
      <c r="AO16" s="14">
        <v>73</v>
      </c>
      <c r="AP16" s="14">
        <v>11</v>
      </c>
      <c r="AQ16" s="14">
        <v>4</v>
      </c>
      <c r="AR16" s="9"/>
    </row>
    <row r="17" spans="1:44" x14ac:dyDescent="0.2">
      <c r="A17" s="21"/>
      <c r="B17" s="21"/>
      <c r="C17" s="15" t="s">
        <v>111</v>
      </c>
      <c r="D17" s="15"/>
      <c r="E17" s="15"/>
      <c r="F17" s="16" t="s">
        <v>154</v>
      </c>
      <c r="G17" s="15"/>
      <c r="H17" s="16" t="s">
        <v>143</v>
      </c>
      <c r="I17" s="16" t="s">
        <v>120</v>
      </c>
      <c r="J17" s="16" t="s">
        <v>170</v>
      </c>
      <c r="K17" s="16" t="s">
        <v>144</v>
      </c>
      <c r="L17" s="15"/>
      <c r="M17" s="15"/>
      <c r="N17" s="16" t="s">
        <v>113</v>
      </c>
      <c r="O17" s="15"/>
      <c r="P17" s="15"/>
      <c r="Q17" s="15"/>
      <c r="R17" s="15"/>
      <c r="S17" s="15"/>
      <c r="T17" s="15"/>
      <c r="U17" s="15"/>
      <c r="V17" s="15"/>
      <c r="W17" s="15"/>
      <c r="X17" s="15"/>
      <c r="Y17" s="15"/>
      <c r="Z17" s="15"/>
      <c r="AA17" s="15"/>
      <c r="AB17" s="16" t="s">
        <v>122</v>
      </c>
      <c r="AC17" s="15"/>
      <c r="AD17" s="15"/>
      <c r="AE17" s="15"/>
      <c r="AF17" s="15"/>
      <c r="AG17" s="15"/>
      <c r="AH17" s="15"/>
      <c r="AI17" s="15"/>
      <c r="AJ17" s="15"/>
      <c r="AK17" s="15"/>
      <c r="AL17" s="15"/>
      <c r="AM17" s="15"/>
      <c r="AN17" s="16" t="s">
        <v>144</v>
      </c>
      <c r="AO17" s="16" t="s">
        <v>143</v>
      </c>
      <c r="AP17" s="15"/>
      <c r="AQ17" s="15"/>
      <c r="AR17" s="9"/>
    </row>
    <row r="18" spans="1:44" x14ac:dyDescent="0.2">
      <c r="A18" s="23"/>
      <c r="B18" s="20" t="s">
        <v>577</v>
      </c>
      <c r="C18" s="13">
        <v>0.28563022469470001</v>
      </c>
      <c r="D18" s="13">
        <v>0.31921233166399998</v>
      </c>
      <c r="E18" s="13">
        <v>0.31805289271050002</v>
      </c>
      <c r="F18" s="13">
        <v>0.2666335504033</v>
      </c>
      <c r="G18" s="13">
        <v>0.24206759806520001</v>
      </c>
      <c r="H18" s="13">
        <v>0</v>
      </c>
      <c r="I18" s="13">
        <v>7.2959212737600003E-3</v>
      </c>
      <c r="J18" s="13">
        <v>4.2861497783470003E-2</v>
      </c>
      <c r="K18" s="13">
        <v>0.26197936250179998</v>
      </c>
      <c r="L18" s="13">
        <v>0.80496799444470002</v>
      </c>
      <c r="M18" s="13">
        <v>0.29926814567170001</v>
      </c>
      <c r="N18" s="13">
        <v>0.2738446404555</v>
      </c>
      <c r="O18" s="13">
        <v>0.40249492027529998</v>
      </c>
      <c r="P18" s="13">
        <v>0.23913633581999999</v>
      </c>
      <c r="Q18" s="13">
        <v>0.25602240577449997</v>
      </c>
      <c r="R18" s="13">
        <v>0.20173561454729999</v>
      </c>
      <c r="S18" s="13">
        <v>0.33420382288450001</v>
      </c>
      <c r="T18" s="13">
        <v>0.20287936079800001</v>
      </c>
      <c r="U18" s="13">
        <v>0.26409628929579998</v>
      </c>
      <c r="V18" s="13">
        <v>0.40785779925299998</v>
      </c>
      <c r="W18" s="13">
        <v>0.2581490430683</v>
      </c>
      <c r="X18" s="13">
        <v>0.20341160263899999</v>
      </c>
      <c r="Y18" s="13">
        <v>0.29413986257149999</v>
      </c>
      <c r="Z18" s="13">
        <v>0.16822532251739999</v>
      </c>
      <c r="AA18" s="13">
        <v>0.28936009270230001</v>
      </c>
      <c r="AB18" s="13">
        <v>0.299551007885</v>
      </c>
      <c r="AC18" s="13">
        <v>0.19329855995779999</v>
      </c>
      <c r="AD18" s="13">
        <v>0.19603467499989999</v>
      </c>
      <c r="AE18" s="13">
        <v>0.40964120844989999</v>
      </c>
      <c r="AF18" s="13">
        <v>0.35474543896279997</v>
      </c>
      <c r="AG18" s="13">
        <v>0.2830547455156</v>
      </c>
      <c r="AH18" s="13">
        <v>0.2401027188123</v>
      </c>
      <c r="AI18" s="13">
        <v>0.27087525710619997</v>
      </c>
      <c r="AJ18" s="13">
        <v>0.68088589129690003</v>
      </c>
      <c r="AK18" s="13">
        <v>0.26662518848439998</v>
      </c>
      <c r="AL18" s="13">
        <v>0.25644973492799999</v>
      </c>
      <c r="AM18" s="13">
        <v>0.35654632608460002</v>
      </c>
      <c r="AN18" s="13">
        <v>0.2758930377487</v>
      </c>
      <c r="AO18" s="13">
        <v>0.27551901851920002</v>
      </c>
      <c r="AP18" s="13">
        <v>0.3017283771873</v>
      </c>
      <c r="AQ18" s="13">
        <v>0.236593250714</v>
      </c>
      <c r="AR18" s="9"/>
    </row>
    <row r="19" spans="1:44" x14ac:dyDescent="0.2">
      <c r="A19" s="21"/>
      <c r="B19" s="21"/>
      <c r="C19" s="14">
        <v>710</v>
      </c>
      <c r="D19" s="14">
        <v>206</v>
      </c>
      <c r="E19" s="14">
        <v>196</v>
      </c>
      <c r="F19" s="14">
        <v>169</v>
      </c>
      <c r="G19" s="14">
        <v>139</v>
      </c>
      <c r="H19" s="14">
        <v>0</v>
      </c>
      <c r="I19" s="14">
        <v>4</v>
      </c>
      <c r="J19" s="14">
        <v>17</v>
      </c>
      <c r="K19" s="14">
        <v>150</v>
      </c>
      <c r="L19" s="14">
        <v>540</v>
      </c>
      <c r="M19" s="14">
        <v>445</v>
      </c>
      <c r="N19" s="14">
        <v>281</v>
      </c>
      <c r="O19" s="14">
        <v>262</v>
      </c>
      <c r="P19" s="14">
        <v>61</v>
      </c>
      <c r="Q19" s="14">
        <v>82</v>
      </c>
      <c r="R19" s="14">
        <v>68</v>
      </c>
      <c r="S19" s="14">
        <v>94</v>
      </c>
      <c r="T19" s="14">
        <v>32</v>
      </c>
      <c r="U19" s="14">
        <v>85</v>
      </c>
      <c r="V19" s="14">
        <v>247</v>
      </c>
      <c r="W19" s="14">
        <v>196</v>
      </c>
      <c r="X19" s="14">
        <v>101</v>
      </c>
      <c r="Y19" s="14">
        <v>143</v>
      </c>
      <c r="Z19" s="14">
        <v>39</v>
      </c>
      <c r="AA19" s="14">
        <v>6</v>
      </c>
      <c r="AB19" s="14">
        <v>280</v>
      </c>
      <c r="AC19" s="14">
        <v>61</v>
      </c>
      <c r="AD19" s="14">
        <v>10</v>
      </c>
      <c r="AE19" s="14">
        <v>47</v>
      </c>
      <c r="AF19" s="14">
        <v>89</v>
      </c>
      <c r="AG19" s="14">
        <v>17</v>
      </c>
      <c r="AH19" s="14">
        <v>7</v>
      </c>
      <c r="AI19" s="14">
        <v>12</v>
      </c>
      <c r="AJ19" s="14">
        <v>3</v>
      </c>
      <c r="AK19" s="14">
        <v>180</v>
      </c>
      <c r="AL19" s="14">
        <v>2</v>
      </c>
      <c r="AM19" s="14">
        <v>60</v>
      </c>
      <c r="AN19" s="14">
        <v>168</v>
      </c>
      <c r="AO19" s="14">
        <v>288</v>
      </c>
      <c r="AP19" s="14">
        <v>187</v>
      </c>
      <c r="AQ19" s="14">
        <v>27</v>
      </c>
      <c r="AR19" s="9"/>
    </row>
    <row r="20" spans="1:44" x14ac:dyDescent="0.2">
      <c r="A20" s="21"/>
      <c r="B20" s="21"/>
      <c r="C20" s="15" t="s">
        <v>111</v>
      </c>
      <c r="D20" s="15"/>
      <c r="E20" s="15"/>
      <c r="F20" s="15"/>
      <c r="G20" s="15"/>
      <c r="H20" s="15"/>
      <c r="I20" s="15"/>
      <c r="J20" s="16" t="s">
        <v>228</v>
      </c>
      <c r="K20" s="16" t="s">
        <v>126</v>
      </c>
      <c r="L20" s="16" t="s">
        <v>127</v>
      </c>
      <c r="M20" s="15"/>
      <c r="N20" s="15"/>
      <c r="O20" s="16" t="s">
        <v>578</v>
      </c>
      <c r="P20" s="15"/>
      <c r="Q20" s="15"/>
      <c r="R20" s="15"/>
      <c r="S20" s="15"/>
      <c r="T20" s="15"/>
      <c r="U20" s="15"/>
      <c r="V20" s="16" t="s">
        <v>554</v>
      </c>
      <c r="W20" s="15"/>
      <c r="X20" s="15"/>
      <c r="Y20" s="16" t="s">
        <v>144</v>
      </c>
      <c r="Z20" s="15"/>
      <c r="AA20" s="15"/>
      <c r="AB20" s="15"/>
      <c r="AC20" s="15"/>
      <c r="AD20" s="15"/>
      <c r="AE20" s="16" t="s">
        <v>138</v>
      </c>
      <c r="AF20" s="16" t="s">
        <v>138</v>
      </c>
      <c r="AG20" s="15"/>
      <c r="AH20" s="15"/>
      <c r="AI20" s="15"/>
      <c r="AJ20" s="15"/>
      <c r="AK20" s="15"/>
      <c r="AL20" s="15"/>
      <c r="AM20" s="15"/>
      <c r="AN20" s="15"/>
      <c r="AO20" s="15"/>
      <c r="AP20" s="15"/>
      <c r="AQ20" s="15"/>
      <c r="AR20" s="9"/>
    </row>
    <row r="21" spans="1:44" x14ac:dyDescent="0.2">
      <c r="A21" s="23"/>
      <c r="B21" s="20" t="s">
        <v>579</v>
      </c>
      <c r="C21" s="13">
        <v>2.312384078021E-2</v>
      </c>
      <c r="D21" s="13">
        <v>1.8087194264420001E-2</v>
      </c>
      <c r="E21" s="13">
        <v>1.59478576983E-2</v>
      </c>
      <c r="F21" s="13">
        <v>4.3113188792810002E-2</v>
      </c>
      <c r="G21" s="13">
        <v>1.479134316378E-2</v>
      </c>
      <c r="H21" s="13">
        <v>0.1201873949585</v>
      </c>
      <c r="I21" s="13">
        <v>7.6709224239699999E-3</v>
      </c>
      <c r="J21" s="13">
        <v>8.5242049158949992E-3</v>
      </c>
      <c r="K21" s="13">
        <v>0</v>
      </c>
      <c r="L21" s="13">
        <v>0</v>
      </c>
      <c r="M21" s="13">
        <v>2.181206241674E-2</v>
      </c>
      <c r="N21" s="13">
        <v>2.4055029139060002E-2</v>
      </c>
      <c r="O21" s="13">
        <v>4.9862748070090002E-3</v>
      </c>
      <c r="P21" s="13">
        <v>1.270101269875E-2</v>
      </c>
      <c r="Q21" s="13">
        <v>1.492819793474E-2</v>
      </c>
      <c r="R21" s="13">
        <v>3.6995013483889998E-2</v>
      </c>
      <c r="S21" s="13">
        <v>3.3665432968949999E-2</v>
      </c>
      <c r="T21" s="13">
        <v>3.3740384061619999E-2</v>
      </c>
      <c r="U21" s="13">
        <v>3.4845744888300001E-2</v>
      </c>
      <c r="V21" s="13">
        <v>3.4250850331269999E-3</v>
      </c>
      <c r="W21" s="13">
        <v>2.2880460796650001E-2</v>
      </c>
      <c r="X21" s="13">
        <v>1.8331466719580001E-2</v>
      </c>
      <c r="Y21" s="13">
        <v>4.3248062073090003E-2</v>
      </c>
      <c r="Z21" s="13">
        <v>4.7051789465079999E-2</v>
      </c>
      <c r="AA21" s="13">
        <v>0</v>
      </c>
      <c r="AB21" s="13">
        <v>3.7889293855550003E-2</v>
      </c>
      <c r="AC21" s="13">
        <v>0</v>
      </c>
      <c r="AD21" s="13">
        <v>0</v>
      </c>
      <c r="AE21" s="13">
        <v>0</v>
      </c>
      <c r="AF21" s="13">
        <v>2.221033665322E-3</v>
      </c>
      <c r="AG21" s="13">
        <v>1.3467674341989999E-2</v>
      </c>
      <c r="AH21" s="13">
        <v>0</v>
      </c>
      <c r="AI21" s="13">
        <v>0</v>
      </c>
      <c r="AJ21" s="13">
        <v>0</v>
      </c>
      <c r="AK21" s="13">
        <v>2.7186899790169999E-2</v>
      </c>
      <c r="AL21" s="13">
        <v>0</v>
      </c>
      <c r="AM21" s="13">
        <v>0</v>
      </c>
      <c r="AN21" s="13">
        <v>4.4247314187619999E-2</v>
      </c>
      <c r="AO21" s="13">
        <v>2.0283856791130001E-2</v>
      </c>
      <c r="AP21" s="13">
        <v>1.404226347262E-2</v>
      </c>
      <c r="AQ21" s="13">
        <v>0</v>
      </c>
      <c r="AR21" s="9"/>
    </row>
    <row r="22" spans="1:44" x14ac:dyDescent="0.2">
      <c r="A22" s="21"/>
      <c r="B22" s="21"/>
      <c r="C22" s="14">
        <v>34</v>
      </c>
      <c r="D22" s="14">
        <v>3</v>
      </c>
      <c r="E22" s="14">
        <v>4</v>
      </c>
      <c r="F22" s="14">
        <v>22</v>
      </c>
      <c r="G22" s="14">
        <v>5</v>
      </c>
      <c r="H22" s="14">
        <v>31</v>
      </c>
      <c r="I22" s="14">
        <v>2</v>
      </c>
      <c r="J22" s="14">
        <v>2</v>
      </c>
      <c r="K22" s="14">
        <v>0</v>
      </c>
      <c r="L22" s="14">
        <v>0</v>
      </c>
      <c r="M22" s="14">
        <v>20</v>
      </c>
      <c r="N22" s="14">
        <v>15</v>
      </c>
      <c r="O22" s="14">
        <v>2</v>
      </c>
      <c r="P22" s="14">
        <v>3</v>
      </c>
      <c r="Q22" s="14">
        <v>4</v>
      </c>
      <c r="R22" s="14">
        <v>9</v>
      </c>
      <c r="S22" s="14">
        <v>4</v>
      </c>
      <c r="T22" s="14">
        <v>3</v>
      </c>
      <c r="U22" s="14">
        <v>6</v>
      </c>
      <c r="V22" s="14">
        <v>2</v>
      </c>
      <c r="W22" s="14">
        <v>13</v>
      </c>
      <c r="X22" s="14">
        <v>5</v>
      </c>
      <c r="Y22" s="14">
        <v>9</v>
      </c>
      <c r="Z22" s="14">
        <v>6</v>
      </c>
      <c r="AA22" s="14">
        <v>0</v>
      </c>
      <c r="AB22" s="14">
        <v>23</v>
      </c>
      <c r="AC22" s="14">
        <v>0</v>
      </c>
      <c r="AD22" s="14">
        <v>0</v>
      </c>
      <c r="AE22" s="14">
        <v>0</v>
      </c>
      <c r="AF22" s="14">
        <v>1</v>
      </c>
      <c r="AG22" s="14">
        <v>1</v>
      </c>
      <c r="AH22" s="14">
        <v>0</v>
      </c>
      <c r="AI22" s="14">
        <v>0</v>
      </c>
      <c r="AJ22" s="14">
        <v>0</v>
      </c>
      <c r="AK22" s="14">
        <v>9</v>
      </c>
      <c r="AL22" s="14">
        <v>0</v>
      </c>
      <c r="AM22" s="14">
        <v>0</v>
      </c>
      <c r="AN22" s="14">
        <v>20</v>
      </c>
      <c r="AO22" s="14">
        <v>12</v>
      </c>
      <c r="AP22" s="14">
        <v>3</v>
      </c>
      <c r="AQ22" s="14">
        <v>0</v>
      </c>
      <c r="AR22" s="9"/>
    </row>
    <row r="23" spans="1:44" x14ac:dyDescent="0.2">
      <c r="A23" s="21"/>
      <c r="B23" s="21"/>
      <c r="C23" s="15" t="s">
        <v>111</v>
      </c>
      <c r="D23" s="15"/>
      <c r="E23" s="15"/>
      <c r="F23" s="15"/>
      <c r="G23" s="15"/>
      <c r="H23" s="16" t="s">
        <v>236</v>
      </c>
      <c r="I23" s="15"/>
      <c r="J23" s="15"/>
      <c r="K23" s="15"/>
      <c r="L23" s="15"/>
      <c r="M23" s="15"/>
      <c r="N23" s="15"/>
      <c r="O23" s="15"/>
      <c r="P23" s="15"/>
      <c r="Q23" s="15"/>
      <c r="R23" s="15"/>
      <c r="S23" s="15"/>
      <c r="T23" s="15"/>
      <c r="U23" s="15"/>
      <c r="V23" s="15"/>
      <c r="W23" s="15"/>
      <c r="X23" s="15"/>
      <c r="Y23" s="16" t="s">
        <v>112</v>
      </c>
      <c r="Z23" s="16" t="s">
        <v>112</v>
      </c>
      <c r="AA23" s="15"/>
      <c r="AB23" s="16" t="s">
        <v>144</v>
      </c>
      <c r="AC23" s="15"/>
      <c r="AD23" s="15"/>
      <c r="AE23" s="15"/>
      <c r="AF23" s="15"/>
      <c r="AG23" s="15"/>
      <c r="AH23" s="15"/>
      <c r="AI23" s="15"/>
      <c r="AJ23" s="15"/>
      <c r="AK23" s="15"/>
      <c r="AL23" s="15"/>
      <c r="AM23" s="15"/>
      <c r="AN23" s="15"/>
      <c r="AO23" s="15"/>
      <c r="AP23" s="15"/>
      <c r="AQ23" s="15"/>
      <c r="AR23" s="9"/>
    </row>
    <row r="24" spans="1:44" x14ac:dyDescent="0.2">
      <c r="A24" s="23"/>
      <c r="B24" s="20" t="s">
        <v>50</v>
      </c>
      <c r="C24" s="13">
        <v>1</v>
      </c>
      <c r="D24" s="13">
        <v>1</v>
      </c>
      <c r="E24" s="13">
        <v>1</v>
      </c>
      <c r="F24" s="13">
        <v>1</v>
      </c>
      <c r="G24" s="13">
        <v>1</v>
      </c>
      <c r="H24" s="13">
        <v>1</v>
      </c>
      <c r="I24" s="13">
        <v>1</v>
      </c>
      <c r="J24" s="13">
        <v>1</v>
      </c>
      <c r="K24" s="13">
        <v>1</v>
      </c>
      <c r="L24" s="13">
        <v>1</v>
      </c>
      <c r="M24" s="13">
        <v>1</v>
      </c>
      <c r="N24" s="13">
        <v>1</v>
      </c>
      <c r="O24" s="13">
        <v>1</v>
      </c>
      <c r="P24" s="13">
        <v>1</v>
      </c>
      <c r="Q24" s="13">
        <v>1</v>
      </c>
      <c r="R24" s="13">
        <v>1</v>
      </c>
      <c r="S24" s="13">
        <v>1</v>
      </c>
      <c r="T24" s="13">
        <v>1</v>
      </c>
      <c r="U24" s="13">
        <v>1</v>
      </c>
      <c r="V24" s="13">
        <v>1</v>
      </c>
      <c r="W24" s="13">
        <v>1</v>
      </c>
      <c r="X24" s="13">
        <v>1</v>
      </c>
      <c r="Y24" s="13">
        <v>1</v>
      </c>
      <c r="Z24" s="13">
        <v>1</v>
      </c>
      <c r="AA24" s="13">
        <v>1</v>
      </c>
      <c r="AB24" s="13">
        <v>1</v>
      </c>
      <c r="AC24" s="13">
        <v>1</v>
      </c>
      <c r="AD24" s="13">
        <v>1</v>
      </c>
      <c r="AE24" s="13">
        <v>1</v>
      </c>
      <c r="AF24" s="13">
        <v>1</v>
      </c>
      <c r="AG24" s="13">
        <v>1</v>
      </c>
      <c r="AH24" s="13">
        <v>1</v>
      </c>
      <c r="AI24" s="13">
        <v>1</v>
      </c>
      <c r="AJ24" s="13">
        <v>1</v>
      </c>
      <c r="AK24" s="13">
        <v>1</v>
      </c>
      <c r="AL24" s="13">
        <v>1</v>
      </c>
      <c r="AM24" s="13">
        <v>1</v>
      </c>
      <c r="AN24" s="13">
        <v>1</v>
      </c>
      <c r="AO24" s="13">
        <v>1</v>
      </c>
      <c r="AP24" s="13">
        <v>1</v>
      </c>
      <c r="AQ24" s="13">
        <v>1</v>
      </c>
      <c r="AR24" s="9"/>
    </row>
    <row r="25" spans="1:44" x14ac:dyDescent="0.2">
      <c r="A25" s="21"/>
      <c r="B25" s="21"/>
      <c r="C25" s="14">
        <v>2198</v>
      </c>
      <c r="D25" s="14">
        <v>535</v>
      </c>
      <c r="E25" s="14">
        <v>543</v>
      </c>
      <c r="F25" s="14">
        <v>561</v>
      </c>
      <c r="G25" s="14">
        <v>559</v>
      </c>
      <c r="H25" s="14">
        <v>276</v>
      </c>
      <c r="I25" s="14">
        <v>371</v>
      </c>
      <c r="J25" s="14">
        <v>343</v>
      </c>
      <c r="K25" s="14">
        <v>563</v>
      </c>
      <c r="L25" s="14">
        <v>681</v>
      </c>
      <c r="M25" s="14">
        <v>1356</v>
      </c>
      <c r="N25" s="14">
        <v>895</v>
      </c>
      <c r="O25" s="14">
        <v>615</v>
      </c>
      <c r="P25" s="14">
        <v>224</v>
      </c>
      <c r="Q25" s="14">
        <v>291</v>
      </c>
      <c r="R25" s="14">
        <v>320</v>
      </c>
      <c r="S25" s="14">
        <v>241</v>
      </c>
      <c r="T25" s="14">
        <v>104</v>
      </c>
      <c r="U25" s="14">
        <v>282</v>
      </c>
      <c r="V25" s="14">
        <v>582</v>
      </c>
      <c r="W25" s="14">
        <v>688</v>
      </c>
      <c r="X25" s="14">
        <v>386</v>
      </c>
      <c r="Y25" s="14">
        <v>427</v>
      </c>
      <c r="Z25" s="14">
        <v>175</v>
      </c>
      <c r="AA25" s="14">
        <v>27</v>
      </c>
      <c r="AB25" s="14">
        <v>907</v>
      </c>
      <c r="AC25" s="14">
        <v>240</v>
      </c>
      <c r="AD25" s="14">
        <v>50</v>
      </c>
      <c r="AE25" s="14">
        <v>101</v>
      </c>
      <c r="AF25" s="14">
        <v>196</v>
      </c>
      <c r="AG25" s="14">
        <v>56</v>
      </c>
      <c r="AH25" s="14">
        <v>20</v>
      </c>
      <c r="AI25" s="14">
        <v>28</v>
      </c>
      <c r="AJ25" s="14">
        <v>6</v>
      </c>
      <c r="AK25" s="14">
        <v>574</v>
      </c>
      <c r="AL25" s="14">
        <v>7</v>
      </c>
      <c r="AM25" s="14">
        <v>152</v>
      </c>
      <c r="AN25" s="14">
        <v>535</v>
      </c>
      <c r="AO25" s="14">
        <v>930</v>
      </c>
      <c r="AP25" s="14">
        <v>566</v>
      </c>
      <c r="AQ25" s="14">
        <v>95</v>
      </c>
      <c r="AR25" s="9"/>
    </row>
    <row r="26" spans="1:44" x14ac:dyDescent="0.2">
      <c r="A26" s="21"/>
      <c r="B26" s="21"/>
      <c r="C26" s="15" t="s">
        <v>111</v>
      </c>
      <c r="D26" s="15" t="s">
        <v>111</v>
      </c>
      <c r="E26" s="15" t="s">
        <v>111</v>
      </c>
      <c r="F26" s="15" t="s">
        <v>111</v>
      </c>
      <c r="G26" s="15" t="s">
        <v>111</v>
      </c>
      <c r="H26" s="15" t="s">
        <v>111</v>
      </c>
      <c r="I26" s="15" t="s">
        <v>111</v>
      </c>
      <c r="J26" s="15" t="s">
        <v>111</v>
      </c>
      <c r="K26" s="15" t="s">
        <v>111</v>
      </c>
      <c r="L26" s="15" t="s">
        <v>111</v>
      </c>
      <c r="M26" s="15" t="s">
        <v>111</v>
      </c>
      <c r="N26" s="15" t="s">
        <v>111</v>
      </c>
      <c r="O26" s="15" t="s">
        <v>111</v>
      </c>
      <c r="P26" s="15" t="s">
        <v>111</v>
      </c>
      <c r="Q26" s="15" t="s">
        <v>111</v>
      </c>
      <c r="R26" s="15" t="s">
        <v>111</v>
      </c>
      <c r="S26" s="15" t="s">
        <v>111</v>
      </c>
      <c r="T26" s="15" t="s">
        <v>111</v>
      </c>
      <c r="U26" s="15" t="s">
        <v>111</v>
      </c>
      <c r="V26" s="15" t="s">
        <v>111</v>
      </c>
      <c r="W26" s="15" t="s">
        <v>111</v>
      </c>
      <c r="X26" s="15" t="s">
        <v>111</v>
      </c>
      <c r="Y26" s="15" t="s">
        <v>111</v>
      </c>
      <c r="Z26" s="15" t="s">
        <v>111</v>
      </c>
      <c r="AA26" s="15" t="s">
        <v>111</v>
      </c>
      <c r="AB26" s="15" t="s">
        <v>111</v>
      </c>
      <c r="AC26" s="15" t="s">
        <v>111</v>
      </c>
      <c r="AD26" s="15" t="s">
        <v>111</v>
      </c>
      <c r="AE26" s="15" t="s">
        <v>111</v>
      </c>
      <c r="AF26" s="15" t="s">
        <v>111</v>
      </c>
      <c r="AG26" s="15" t="s">
        <v>111</v>
      </c>
      <c r="AH26" s="15" t="s">
        <v>111</v>
      </c>
      <c r="AI26" s="15" t="s">
        <v>111</v>
      </c>
      <c r="AJ26" s="15" t="s">
        <v>111</v>
      </c>
      <c r="AK26" s="15" t="s">
        <v>111</v>
      </c>
      <c r="AL26" s="15" t="s">
        <v>111</v>
      </c>
      <c r="AM26" s="15" t="s">
        <v>111</v>
      </c>
      <c r="AN26" s="15" t="s">
        <v>111</v>
      </c>
      <c r="AO26" s="15" t="s">
        <v>111</v>
      </c>
      <c r="AP26" s="15" t="s">
        <v>111</v>
      </c>
      <c r="AQ26" s="15" t="s">
        <v>111</v>
      </c>
      <c r="AR26" s="9"/>
    </row>
    <row r="27" spans="1:44" x14ac:dyDescent="0.2">
      <c r="A27" s="17" t="s">
        <v>580</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row>
    <row r="28" spans="1:44" x14ac:dyDescent="0.2">
      <c r="A28" s="19" t="s">
        <v>134</v>
      </c>
    </row>
  </sheetData>
  <mergeCells count="18">
    <mergeCell ref="AO2:AQ2"/>
    <mergeCell ref="A2:C2"/>
    <mergeCell ref="A3:B5"/>
    <mergeCell ref="B6:B8"/>
    <mergeCell ref="B9:B11"/>
    <mergeCell ref="A6:A26"/>
    <mergeCell ref="AL3:AQ3"/>
    <mergeCell ref="D3:G3"/>
    <mergeCell ref="H3:L3"/>
    <mergeCell ref="M3:N3"/>
    <mergeCell ref="O3:U3"/>
    <mergeCell ref="V3:AA3"/>
    <mergeCell ref="AB3:AK3"/>
    <mergeCell ref="B12:B14"/>
    <mergeCell ref="B15:B17"/>
    <mergeCell ref="B18:B20"/>
    <mergeCell ref="B21:B23"/>
    <mergeCell ref="B24:B26"/>
  </mergeCells>
  <hyperlinks>
    <hyperlink ref="A1" location="'TOC'!A1:A1" display="Back to TOC" xr:uid="{00000000-0004-0000-2E00-000000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bestFit="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581</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582</v>
      </c>
      <c r="B6" s="20" t="s">
        <v>583</v>
      </c>
      <c r="C6" s="13">
        <v>0.72851541216000004</v>
      </c>
      <c r="D6" s="13">
        <v>0.69546601285229992</v>
      </c>
      <c r="E6" s="13">
        <v>0.68684439482759996</v>
      </c>
      <c r="F6" s="13">
        <v>0.80322179344760003</v>
      </c>
      <c r="G6" s="13">
        <v>0.70972855892400011</v>
      </c>
      <c r="H6" s="13">
        <v>0.54034899167200001</v>
      </c>
      <c r="I6" s="13">
        <v>0.80315401796969998</v>
      </c>
      <c r="J6" s="13">
        <v>0.74147791062539992</v>
      </c>
      <c r="K6" s="13">
        <v>0.77934546695530005</v>
      </c>
      <c r="L6" s="13">
        <v>0.76506674636859995</v>
      </c>
      <c r="M6" s="13">
        <v>0.81788699085610006</v>
      </c>
      <c r="N6" s="13">
        <v>0.65092217700749999</v>
      </c>
      <c r="O6" s="13">
        <v>0.81156112914069989</v>
      </c>
      <c r="P6" s="13">
        <v>0.8158612820319</v>
      </c>
      <c r="Q6" s="13">
        <v>0.80502545263190006</v>
      </c>
      <c r="R6" s="13">
        <v>0.73713879612330002</v>
      </c>
      <c r="S6" s="13">
        <v>0.61822369797400001</v>
      </c>
      <c r="T6" s="13">
        <v>0.617135669138</v>
      </c>
      <c r="U6" s="13">
        <v>0.57103400137839999</v>
      </c>
      <c r="V6" s="13">
        <v>0.80732073531449999</v>
      </c>
      <c r="W6" s="13">
        <v>0.81804294169979996</v>
      </c>
      <c r="X6" s="13">
        <v>0.68841954232079994</v>
      </c>
      <c r="Y6" s="13">
        <v>0.64295212736689999</v>
      </c>
      <c r="Z6" s="13">
        <v>0.47657966722959999</v>
      </c>
      <c r="AA6" s="13">
        <v>0.43266325461089999</v>
      </c>
      <c r="AB6" s="13">
        <v>0.86343053878090004</v>
      </c>
      <c r="AC6" s="13">
        <v>0.74249493745379991</v>
      </c>
      <c r="AD6" s="13">
        <v>0.7850071623546</v>
      </c>
      <c r="AE6" s="13">
        <v>0.67555477102789996</v>
      </c>
      <c r="AF6" s="13">
        <v>0.63501996209080003</v>
      </c>
      <c r="AG6" s="13">
        <v>0.70561348534369994</v>
      </c>
      <c r="AH6" s="13">
        <v>0.86540196757450005</v>
      </c>
      <c r="AI6" s="13">
        <v>0.48928184207800002</v>
      </c>
      <c r="AJ6" s="13">
        <v>0.71695440738170002</v>
      </c>
      <c r="AK6" s="13">
        <v>0.56001401716520005</v>
      </c>
      <c r="AL6" s="13">
        <v>0.33671645772800002</v>
      </c>
      <c r="AM6" s="13">
        <v>0.55603028657410003</v>
      </c>
      <c r="AN6" s="13">
        <v>0.69975515431090007</v>
      </c>
      <c r="AO6" s="13">
        <v>0.75761457282790001</v>
      </c>
      <c r="AP6" s="13">
        <v>0.76122241570620008</v>
      </c>
      <c r="AQ6" s="13">
        <v>0.68877830142199992</v>
      </c>
      <c r="AR6" s="9"/>
    </row>
    <row r="7" spans="1:44" x14ac:dyDescent="0.2">
      <c r="A7" s="21"/>
      <c r="B7" s="21"/>
      <c r="C7" s="14">
        <v>915</v>
      </c>
      <c r="D7" s="14">
        <v>199</v>
      </c>
      <c r="E7" s="14">
        <v>212</v>
      </c>
      <c r="F7" s="14">
        <v>302</v>
      </c>
      <c r="G7" s="14">
        <v>202</v>
      </c>
      <c r="H7" s="14">
        <v>78</v>
      </c>
      <c r="I7" s="14">
        <v>166</v>
      </c>
      <c r="J7" s="14">
        <v>147</v>
      </c>
      <c r="K7" s="14">
        <v>232</v>
      </c>
      <c r="L7" s="14">
        <v>280</v>
      </c>
      <c r="M7" s="14">
        <v>553</v>
      </c>
      <c r="N7" s="14">
        <v>354</v>
      </c>
      <c r="O7" s="14">
        <v>299</v>
      </c>
      <c r="P7" s="14">
        <v>85</v>
      </c>
      <c r="Q7" s="14">
        <v>104</v>
      </c>
      <c r="R7" s="14">
        <v>61</v>
      </c>
      <c r="S7" s="14">
        <v>76</v>
      </c>
      <c r="T7" s="14">
        <v>40</v>
      </c>
      <c r="U7" s="14">
        <v>100</v>
      </c>
      <c r="V7" s="14">
        <v>250</v>
      </c>
      <c r="W7" s="14">
        <v>296</v>
      </c>
      <c r="X7" s="14">
        <v>162</v>
      </c>
      <c r="Y7" s="14">
        <v>152</v>
      </c>
      <c r="Z7" s="14">
        <v>53</v>
      </c>
      <c r="AA7" s="14">
        <v>5</v>
      </c>
      <c r="AB7" s="14">
        <v>454</v>
      </c>
      <c r="AC7" s="14">
        <v>87</v>
      </c>
      <c r="AD7" s="14">
        <v>20</v>
      </c>
      <c r="AE7" s="14">
        <v>41</v>
      </c>
      <c r="AF7" s="14">
        <v>76</v>
      </c>
      <c r="AG7" s="14">
        <v>23</v>
      </c>
      <c r="AH7" s="14">
        <v>3</v>
      </c>
      <c r="AI7" s="14">
        <v>8</v>
      </c>
      <c r="AJ7" s="14">
        <v>2</v>
      </c>
      <c r="AK7" s="14">
        <v>190</v>
      </c>
      <c r="AL7" s="14">
        <v>2</v>
      </c>
      <c r="AM7" s="14">
        <v>40</v>
      </c>
      <c r="AN7" s="14">
        <v>204</v>
      </c>
      <c r="AO7" s="14">
        <v>375</v>
      </c>
      <c r="AP7" s="14">
        <v>269</v>
      </c>
      <c r="AQ7" s="14">
        <v>30</v>
      </c>
      <c r="AR7" s="9"/>
    </row>
    <row r="8" spans="1:44" x14ac:dyDescent="0.2">
      <c r="A8" s="21"/>
      <c r="B8" s="21"/>
      <c r="C8" s="15" t="s">
        <v>111</v>
      </c>
      <c r="D8" s="15"/>
      <c r="E8" s="15"/>
      <c r="F8" s="16" t="s">
        <v>138</v>
      </c>
      <c r="G8" s="15"/>
      <c r="H8" s="15"/>
      <c r="I8" s="16" t="s">
        <v>113</v>
      </c>
      <c r="J8" s="16" t="s">
        <v>112</v>
      </c>
      <c r="K8" s="16" t="s">
        <v>113</v>
      </c>
      <c r="L8" s="16" t="s">
        <v>113</v>
      </c>
      <c r="M8" s="16" t="s">
        <v>114</v>
      </c>
      <c r="N8" s="15"/>
      <c r="O8" s="16" t="s">
        <v>313</v>
      </c>
      <c r="P8" s="16" t="s">
        <v>198</v>
      </c>
      <c r="Q8" s="16" t="s">
        <v>198</v>
      </c>
      <c r="R8" s="15"/>
      <c r="S8" s="15"/>
      <c r="T8" s="15"/>
      <c r="U8" s="15"/>
      <c r="V8" s="16" t="s">
        <v>170</v>
      </c>
      <c r="W8" s="16" t="s">
        <v>170</v>
      </c>
      <c r="X8" s="15"/>
      <c r="Y8" s="15"/>
      <c r="Z8" s="15"/>
      <c r="AA8" s="15"/>
      <c r="AB8" s="16" t="s">
        <v>584</v>
      </c>
      <c r="AC8" s="15"/>
      <c r="AD8" s="15"/>
      <c r="AE8" s="15"/>
      <c r="AF8" s="15"/>
      <c r="AG8" s="15"/>
      <c r="AH8" s="15"/>
      <c r="AI8" s="15"/>
      <c r="AJ8" s="15"/>
      <c r="AK8" s="15"/>
      <c r="AL8" s="15"/>
      <c r="AM8" s="15"/>
      <c r="AN8" s="15"/>
      <c r="AO8" s="15"/>
      <c r="AP8" s="15"/>
      <c r="AQ8" s="15"/>
      <c r="AR8" s="9"/>
    </row>
    <row r="9" spans="1:44" x14ac:dyDescent="0.2">
      <c r="A9" s="23"/>
      <c r="B9" s="20" t="s">
        <v>585</v>
      </c>
      <c r="C9" s="13">
        <v>7.219917254241999E-2</v>
      </c>
      <c r="D9" s="13">
        <v>9.795394128163E-2</v>
      </c>
      <c r="E9" s="13">
        <v>7.265069595196999E-2</v>
      </c>
      <c r="F9" s="13">
        <v>6.0090412557889987E-2</v>
      </c>
      <c r="G9" s="13">
        <v>6.2404806786790001E-2</v>
      </c>
      <c r="H9" s="13">
        <v>5.2525201596180002E-2</v>
      </c>
      <c r="I9" s="13">
        <v>2.0719878555489998E-2</v>
      </c>
      <c r="J9" s="13">
        <v>0.16272217754919999</v>
      </c>
      <c r="K9" s="13">
        <v>8.5045022404390005E-2</v>
      </c>
      <c r="L9" s="13">
        <v>4.9476751768940001E-2</v>
      </c>
      <c r="M9" s="13">
        <v>2.9149459761779999E-2</v>
      </c>
      <c r="N9" s="13">
        <v>0.1106002143104</v>
      </c>
      <c r="O9" s="13">
        <v>6.7538591413190005E-2</v>
      </c>
      <c r="P9" s="13">
        <v>8.3458476803499992E-2</v>
      </c>
      <c r="Q9" s="13">
        <v>6.1432806704510012E-2</v>
      </c>
      <c r="R9" s="13">
        <v>8.3716186253630004E-2</v>
      </c>
      <c r="S9" s="13">
        <v>9.4379755928540005E-2</v>
      </c>
      <c r="T9" s="13">
        <v>9.395060547537E-2</v>
      </c>
      <c r="U9" s="13">
        <v>7.8317310578250005E-2</v>
      </c>
      <c r="V9" s="13">
        <v>6.241928434572E-2</v>
      </c>
      <c r="W9" s="13">
        <v>5.2467583919479997E-2</v>
      </c>
      <c r="X9" s="13">
        <v>9.0145360820879997E-2</v>
      </c>
      <c r="Y9" s="13">
        <v>0.1023437196073</v>
      </c>
      <c r="Z9" s="13">
        <v>8.0321648128650003E-2</v>
      </c>
      <c r="AA9" s="13">
        <v>0</v>
      </c>
      <c r="AB9" s="13">
        <v>3.4833366921150001E-2</v>
      </c>
      <c r="AC9" s="13">
        <v>0.14725061249640001</v>
      </c>
      <c r="AD9" s="13">
        <v>5.7629723093360001E-2</v>
      </c>
      <c r="AE9" s="13">
        <v>0.16499109562930001</v>
      </c>
      <c r="AF9" s="13">
        <v>9.7515632125900004E-2</v>
      </c>
      <c r="AG9" s="13">
        <v>9.8934145504439991E-2</v>
      </c>
      <c r="AH9" s="13">
        <v>0.1345980324255</v>
      </c>
      <c r="AI9" s="13">
        <v>0.25701693838169998</v>
      </c>
      <c r="AJ9" s="13">
        <v>0.15621015600429999</v>
      </c>
      <c r="AK9" s="13">
        <v>6.8753624801229998E-2</v>
      </c>
      <c r="AL9" s="13">
        <v>0</v>
      </c>
      <c r="AM9" s="13">
        <v>8.4537602144750007E-2</v>
      </c>
      <c r="AN9" s="13">
        <v>9.5623067656239999E-2</v>
      </c>
      <c r="AO9" s="13">
        <v>6.1370529341710001E-2</v>
      </c>
      <c r="AP9" s="13">
        <v>6.2969583875810003E-2</v>
      </c>
      <c r="AQ9" s="13">
        <v>9.0948833807089999E-2</v>
      </c>
      <c r="AR9" s="9"/>
    </row>
    <row r="10" spans="1:44" x14ac:dyDescent="0.2">
      <c r="A10" s="21"/>
      <c r="B10" s="21"/>
      <c r="C10" s="14">
        <v>75</v>
      </c>
      <c r="D10" s="14">
        <v>17</v>
      </c>
      <c r="E10" s="14">
        <v>19</v>
      </c>
      <c r="F10" s="14">
        <v>23</v>
      </c>
      <c r="G10" s="14">
        <v>16</v>
      </c>
      <c r="H10" s="14">
        <v>6</v>
      </c>
      <c r="I10" s="14">
        <v>4</v>
      </c>
      <c r="J10" s="14">
        <v>22</v>
      </c>
      <c r="K10" s="14">
        <v>25</v>
      </c>
      <c r="L10" s="14">
        <v>16</v>
      </c>
      <c r="M10" s="14">
        <v>24</v>
      </c>
      <c r="N10" s="14">
        <v>51</v>
      </c>
      <c r="O10" s="14">
        <v>18</v>
      </c>
      <c r="P10" s="14">
        <v>6</v>
      </c>
      <c r="Q10" s="14">
        <v>7</v>
      </c>
      <c r="R10" s="14">
        <v>5</v>
      </c>
      <c r="S10" s="14">
        <v>7</v>
      </c>
      <c r="T10" s="14">
        <v>8</v>
      </c>
      <c r="U10" s="14">
        <v>14</v>
      </c>
      <c r="V10" s="14">
        <v>15</v>
      </c>
      <c r="W10" s="14">
        <v>17</v>
      </c>
      <c r="X10" s="14">
        <v>13</v>
      </c>
      <c r="Y10" s="14">
        <v>21</v>
      </c>
      <c r="Z10" s="14">
        <v>10</v>
      </c>
      <c r="AA10" s="14">
        <v>0</v>
      </c>
      <c r="AB10" s="14">
        <v>15</v>
      </c>
      <c r="AC10" s="14">
        <v>14</v>
      </c>
      <c r="AD10" s="14">
        <v>1</v>
      </c>
      <c r="AE10" s="14">
        <v>6</v>
      </c>
      <c r="AF10" s="14">
        <v>8</v>
      </c>
      <c r="AG10" s="14">
        <v>3</v>
      </c>
      <c r="AH10" s="14">
        <v>1</v>
      </c>
      <c r="AI10" s="14">
        <v>3</v>
      </c>
      <c r="AJ10" s="14">
        <v>1</v>
      </c>
      <c r="AK10" s="14">
        <v>22</v>
      </c>
      <c r="AL10" s="14">
        <v>0</v>
      </c>
      <c r="AM10" s="14">
        <v>4</v>
      </c>
      <c r="AN10" s="14">
        <v>22</v>
      </c>
      <c r="AO10" s="14">
        <v>30</v>
      </c>
      <c r="AP10" s="14">
        <v>16</v>
      </c>
      <c r="AQ10" s="14">
        <v>4</v>
      </c>
      <c r="AR10" s="9"/>
    </row>
    <row r="11" spans="1:44" x14ac:dyDescent="0.2">
      <c r="A11" s="21"/>
      <c r="B11" s="21"/>
      <c r="C11" s="15" t="s">
        <v>111</v>
      </c>
      <c r="D11" s="15"/>
      <c r="E11" s="15"/>
      <c r="F11" s="15"/>
      <c r="G11" s="15"/>
      <c r="H11" s="15"/>
      <c r="I11" s="15"/>
      <c r="J11" s="16" t="s">
        <v>496</v>
      </c>
      <c r="K11" s="15"/>
      <c r="L11" s="15"/>
      <c r="M11" s="15"/>
      <c r="N11" s="16" t="s">
        <v>113</v>
      </c>
      <c r="O11" s="15"/>
      <c r="P11" s="15"/>
      <c r="Q11" s="15"/>
      <c r="R11" s="15"/>
      <c r="S11" s="15"/>
      <c r="T11" s="15"/>
      <c r="U11" s="15"/>
      <c r="V11" s="15"/>
      <c r="W11" s="15"/>
      <c r="X11" s="15"/>
      <c r="Y11" s="15"/>
      <c r="Z11" s="15"/>
      <c r="AA11" s="15"/>
      <c r="AB11" s="15"/>
      <c r="AC11" s="16" t="s">
        <v>112</v>
      </c>
      <c r="AD11" s="15"/>
      <c r="AE11" s="15"/>
      <c r="AF11" s="15"/>
      <c r="AG11" s="15"/>
      <c r="AH11" s="15"/>
      <c r="AI11" s="16" t="s">
        <v>112</v>
      </c>
      <c r="AJ11" s="15"/>
      <c r="AK11" s="15"/>
      <c r="AL11" s="15"/>
      <c r="AM11" s="15"/>
      <c r="AN11" s="15"/>
      <c r="AO11" s="15"/>
      <c r="AP11" s="15"/>
      <c r="AQ11" s="15"/>
      <c r="AR11" s="9"/>
    </row>
    <row r="12" spans="1:44" x14ac:dyDescent="0.2">
      <c r="A12" s="23"/>
      <c r="B12" s="20" t="s">
        <v>586</v>
      </c>
      <c r="C12" s="13">
        <v>4.2396856635339999E-2</v>
      </c>
      <c r="D12" s="13">
        <v>5.3210288735190001E-2</v>
      </c>
      <c r="E12" s="13">
        <v>4.7396863280650001E-2</v>
      </c>
      <c r="F12" s="13">
        <v>4.9797843340819999E-2</v>
      </c>
      <c r="G12" s="13">
        <v>1.7955733495179999E-2</v>
      </c>
      <c r="H12" s="13">
        <v>0</v>
      </c>
      <c r="I12" s="13">
        <v>4.450107922729E-3</v>
      </c>
      <c r="J12" s="13">
        <v>7.3422565468860002E-3</v>
      </c>
      <c r="K12" s="13">
        <v>4.4982590574039999E-2</v>
      </c>
      <c r="L12" s="13">
        <v>0.1207075253196</v>
      </c>
      <c r="M12" s="13">
        <v>1.377881286867E-2</v>
      </c>
      <c r="N12" s="13">
        <v>6.958803052194E-2</v>
      </c>
      <c r="O12" s="13">
        <v>4.1176831374720002E-2</v>
      </c>
      <c r="P12" s="13">
        <v>5.4874460049719994E-3</v>
      </c>
      <c r="Q12" s="13">
        <v>6.578850048408999E-2</v>
      </c>
      <c r="R12" s="13">
        <v>2.6775868146730001E-2</v>
      </c>
      <c r="S12" s="13">
        <v>8.4741804306849994E-2</v>
      </c>
      <c r="T12" s="13">
        <v>1.9028870623719999E-2</v>
      </c>
      <c r="U12" s="13">
        <v>5.270121611037E-2</v>
      </c>
      <c r="V12" s="13">
        <v>2.911243840062E-2</v>
      </c>
      <c r="W12" s="13">
        <v>4.6157100906200003E-2</v>
      </c>
      <c r="X12" s="13">
        <v>4.9042545343439999E-2</v>
      </c>
      <c r="Y12" s="13">
        <v>4.9036386843399997E-2</v>
      </c>
      <c r="Z12" s="13">
        <v>3.6530474706359999E-2</v>
      </c>
      <c r="AA12" s="13">
        <v>0.15463323964770001</v>
      </c>
      <c r="AB12" s="13">
        <v>3.9759934059550001E-2</v>
      </c>
      <c r="AC12" s="13">
        <v>9.8874980304069996E-3</v>
      </c>
      <c r="AD12" s="13">
        <v>0</v>
      </c>
      <c r="AE12" s="13">
        <v>1.556069698191E-2</v>
      </c>
      <c r="AF12" s="13">
        <v>5.8984232369100012E-2</v>
      </c>
      <c r="AG12" s="13">
        <v>6.5327634304260002E-2</v>
      </c>
      <c r="AH12" s="13">
        <v>0</v>
      </c>
      <c r="AI12" s="13">
        <v>0</v>
      </c>
      <c r="AJ12" s="13">
        <v>0.12683543661390001</v>
      </c>
      <c r="AK12" s="13">
        <v>5.763684718315E-2</v>
      </c>
      <c r="AL12" s="13">
        <v>0.1021215679636</v>
      </c>
      <c r="AM12" s="13">
        <v>6.3320016889099995E-2</v>
      </c>
      <c r="AN12" s="13">
        <v>5.0365835601100001E-2</v>
      </c>
      <c r="AO12" s="13">
        <v>3.9011871779580001E-2</v>
      </c>
      <c r="AP12" s="13">
        <v>4.5380809019969999E-2</v>
      </c>
      <c r="AQ12" s="13">
        <v>0</v>
      </c>
      <c r="AR12" s="9"/>
    </row>
    <row r="13" spans="1:44" x14ac:dyDescent="0.2">
      <c r="A13" s="21"/>
      <c r="B13" s="21"/>
      <c r="C13" s="14">
        <v>44</v>
      </c>
      <c r="D13" s="14">
        <v>13</v>
      </c>
      <c r="E13" s="14">
        <v>10</v>
      </c>
      <c r="F13" s="14">
        <v>16</v>
      </c>
      <c r="G13" s="14">
        <v>5</v>
      </c>
      <c r="H13" s="14">
        <v>0</v>
      </c>
      <c r="I13" s="14">
        <v>1</v>
      </c>
      <c r="J13" s="14">
        <v>1</v>
      </c>
      <c r="K13" s="14">
        <v>9</v>
      </c>
      <c r="L13" s="14">
        <v>33</v>
      </c>
      <c r="M13" s="14">
        <v>9</v>
      </c>
      <c r="N13" s="14">
        <v>36</v>
      </c>
      <c r="O13" s="14">
        <v>13</v>
      </c>
      <c r="P13" s="14">
        <v>1</v>
      </c>
      <c r="Q13" s="14">
        <v>3</v>
      </c>
      <c r="R13" s="14">
        <v>3</v>
      </c>
      <c r="S13" s="14">
        <v>8</v>
      </c>
      <c r="T13" s="14">
        <v>1</v>
      </c>
      <c r="U13" s="14">
        <v>8</v>
      </c>
      <c r="V13" s="14">
        <v>10</v>
      </c>
      <c r="W13" s="14">
        <v>13</v>
      </c>
      <c r="X13" s="14">
        <v>7</v>
      </c>
      <c r="Y13" s="14">
        <v>11</v>
      </c>
      <c r="Z13" s="14">
        <v>4</v>
      </c>
      <c r="AA13" s="14">
        <v>1</v>
      </c>
      <c r="AB13" s="14">
        <v>18</v>
      </c>
      <c r="AC13" s="14">
        <v>1</v>
      </c>
      <c r="AD13" s="14">
        <v>0</v>
      </c>
      <c r="AE13" s="14">
        <v>1</v>
      </c>
      <c r="AF13" s="14">
        <v>5</v>
      </c>
      <c r="AG13" s="14">
        <v>3</v>
      </c>
      <c r="AH13" s="14">
        <v>0</v>
      </c>
      <c r="AI13" s="14">
        <v>0</v>
      </c>
      <c r="AJ13" s="14">
        <v>1</v>
      </c>
      <c r="AK13" s="14">
        <v>14</v>
      </c>
      <c r="AL13" s="14">
        <v>1</v>
      </c>
      <c r="AM13" s="14">
        <v>4</v>
      </c>
      <c r="AN13" s="14">
        <v>13</v>
      </c>
      <c r="AO13" s="14">
        <v>18</v>
      </c>
      <c r="AP13" s="14">
        <v>10</v>
      </c>
      <c r="AQ13" s="14">
        <v>0</v>
      </c>
      <c r="AR13" s="9"/>
    </row>
    <row r="14" spans="1:44" x14ac:dyDescent="0.2">
      <c r="A14" s="21"/>
      <c r="B14" s="21"/>
      <c r="C14" s="15" t="s">
        <v>111</v>
      </c>
      <c r="D14" s="15"/>
      <c r="E14" s="15"/>
      <c r="F14" s="15"/>
      <c r="G14" s="15"/>
      <c r="H14" s="15"/>
      <c r="I14" s="15"/>
      <c r="J14" s="15"/>
      <c r="K14" s="15"/>
      <c r="L14" s="16" t="s">
        <v>208</v>
      </c>
      <c r="M14" s="15"/>
      <c r="N14" s="16" t="s">
        <v>113</v>
      </c>
      <c r="O14" s="15"/>
      <c r="P14" s="15"/>
      <c r="Q14" s="15"/>
      <c r="R14" s="15"/>
      <c r="S14" s="16" t="s">
        <v>138</v>
      </c>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9"/>
    </row>
    <row r="15" spans="1:44" x14ac:dyDescent="0.2">
      <c r="A15" s="23"/>
      <c r="B15" s="20" t="s">
        <v>587</v>
      </c>
      <c r="C15" s="13">
        <v>3.0785680118449999E-2</v>
      </c>
      <c r="D15" s="13">
        <v>2.5746540888749999E-2</v>
      </c>
      <c r="E15" s="13">
        <v>3.5010170678829999E-2</v>
      </c>
      <c r="F15" s="13">
        <v>8.3123152519629998E-3</v>
      </c>
      <c r="G15" s="13">
        <v>5.902925830881E-2</v>
      </c>
      <c r="H15" s="13">
        <v>5.7130129937149998E-2</v>
      </c>
      <c r="I15" s="13">
        <v>4.1396715610980003E-2</v>
      </c>
      <c r="J15" s="13">
        <v>2.225482329875E-2</v>
      </c>
      <c r="K15" s="13">
        <v>2.8431225812450001E-2</v>
      </c>
      <c r="L15" s="13">
        <v>9.9161633879709995E-3</v>
      </c>
      <c r="M15" s="13">
        <v>2.940337588124E-2</v>
      </c>
      <c r="N15" s="13">
        <v>3.0942045165809999E-2</v>
      </c>
      <c r="O15" s="13">
        <v>1.1292725754730001E-2</v>
      </c>
      <c r="P15" s="13">
        <v>2.8721871116260001E-2</v>
      </c>
      <c r="Q15" s="13">
        <v>1.489176121955E-2</v>
      </c>
      <c r="R15" s="13">
        <v>3.1347262312299999E-2</v>
      </c>
      <c r="S15" s="13">
        <v>6.0542299935509997E-2</v>
      </c>
      <c r="T15" s="13">
        <v>8.6601668902170012E-2</v>
      </c>
      <c r="U15" s="13">
        <v>6.1609076615790001E-2</v>
      </c>
      <c r="V15" s="13">
        <v>1.0745926537709999E-2</v>
      </c>
      <c r="W15" s="13">
        <v>1.5922681886390001E-2</v>
      </c>
      <c r="X15" s="13">
        <v>3.0258134203960001E-2</v>
      </c>
      <c r="Y15" s="13">
        <v>3.7888836288079999E-2</v>
      </c>
      <c r="Z15" s="13">
        <v>0.106970962021</v>
      </c>
      <c r="AA15" s="13">
        <v>0.1803537547871</v>
      </c>
      <c r="AB15" s="13">
        <v>0</v>
      </c>
      <c r="AC15" s="13">
        <v>1.713882112054E-2</v>
      </c>
      <c r="AD15" s="13">
        <v>6.7257921181949995E-2</v>
      </c>
      <c r="AE15" s="13">
        <v>1.7788076211529998E-2</v>
      </c>
      <c r="AF15" s="13">
        <v>4.0300406807929998E-2</v>
      </c>
      <c r="AG15" s="13">
        <v>0</v>
      </c>
      <c r="AH15" s="13">
        <v>0</v>
      </c>
      <c r="AI15" s="13">
        <v>7.8715583995260005E-2</v>
      </c>
      <c r="AJ15" s="13">
        <v>0</v>
      </c>
      <c r="AK15" s="13">
        <v>8.4457813671719992E-2</v>
      </c>
      <c r="AL15" s="13">
        <v>0</v>
      </c>
      <c r="AM15" s="13">
        <v>7.8170765928539998E-2</v>
      </c>
      <c r="AN15" s="13">
        <v>2.112393415812E-2</v>
      </c>
      <c r="AO15" s="13">
        <v>2.7251484898239999E-2</v>
      </c>
      <c r="AP15" s="13">
        <v>2.7672097218799999E-2</v>
      </c>
      <c r="AQ15" s="13">
        <v>7.6200833074799995E-2</v>
      </c>
      <c r="AR15" s="9"/>
    </row>
    <row r="16" spans="1:44" x14ac:dyDescent="0.2">
      <c r="A16" s="21"/>
      <c r="B16" s="21"/>
      <c r="C16" s="14">
        <v>35</v>
      </c>
      <c r="D16" s="14">
        <v>7</v>
      </c>
      <c r="E16" s="14">
        <v>12</v>
      </c>
      <c r="F16" s="14">
        <v>2</v>
      </c>
      <c r="G16" s="14">
        <v>14</v>
      </c>
      <c r="H16" s="14">
        <v>9</v>
      </c>
      <c r="I16" s="14">
        <v>8</v>
      </c>
      <c r="J16" s="14">
        <v>3</v>
      </c>
      <c r="K16" s="14">
        <v>8</v>
      </c>
      <c r="L16" s="14">
        <v>5</v>
      </c>
      <c r="M16" s="14">
        <v>18</v>
      </c>
      <c r="N16" s="14">
        <v>16</v>
      </c>
      <c r="O16" s="14">
        <v>5</v>
      </c>
      <c r="P16" s="14">
        <v>2</v>
      </c>
      <c r="Q16" s="14">
        <v>2</v>
      </c>
      <c r="R16" s="14">
        <v>3</v>
      </c>
      <c r="S16" s="14">
        <v>5</v>
      </c>
      <c r="T16" s="14">
        <v>4</v>
      </c>
      <c r="U16" s="14">
        <v>8</v>
      </c>
      <c r="V16" s="14">
        <v>2</v>
      </c>
      <c r="W16" s="14">
        <v>7</v>
      </c>
      <c r="X16" s="14">
        <v>5</v>
      </c>
      <c r="Y16" s="14">
        <v>11</v>
      </c>
      <c r="Z16" s="14">
        <v>7</v>
      </c>
      <c r="AA16" s="14">
        <v>3</v>
      </c>
      <c r="AB16" s="14">
        <v>0</v>
      </c>
      <c r="AC16" s="14">
        <v>2</v>
      </c>
      <c r="AD16" s="14">
        <v>2</v>
      </c>
      <c r="AE16" s="14">
        <v>1</v>
      </c>
      <c r="AF16" s="14">
        <v>4</v>
      </c>
      <c r="AG16" s="14">
        <v>0</v>
      </c>
      <c r="AH16" s="14">
        <v>0</v>
      </c>
      <c r="AI16" s="14">
        <v>1</v>
      </c>
      <c r="AJ16" s="14">
        <v>0</v>
      </c>
      <c r="AK16" s="14">
        <v>25</v>
      </c>
      <c r="AL16" s="14">
        <v>0</v>
      </c>
      <c r="AM16" s="14">
        <v>5</v>
      </c>
      <c r="AN16" s="14">
        <v>7</v>
      </c>
      <c r="AO16" s="14">
        <v>10</v>
      </c>
      <c r="AP16" s="14">
        <v>9</v>
      </c>
      <c r="AQ16" s="14">
        <v>4</v>
      </c>
      <c r="AR16" s="9"/>
    </row>
    <row r="17" spans="1:44" x14ac:dyDescent="0.2">
      <c r="A17" s="21"/>
      <c r="B17" s="21"/>
      <c r="C17" s="15" t="s">
        <v>111</v>
      </c>
      <c r="D17" s="15"/>
      <c r="E17" s="15"/>
      <c r="F17" s="15"/>
      <c r="G17" s="16" t="s">
        <v>147</v>
      </c>
      <c r="H17" s="16" t="s">
        <v>144</v>
      </c>
      <c r="I17" s="15"/>
      <c r="J17" s="15"/>
      <c r="K17" s="15"/>
      <c r="L17" s="15"/>
      <c r="M17" s="15"/>
      <c r="N17" s="15"/>
      <c r="O17" s="15"/>
      <c r="P17" s="15"/>
      <c r="Q17" s="15"/>
      <c r="R17" s="15"/>
      <c r="S17" s="15"/>
      <c r="T17" s="16" t="s">
        <v>112</v>
      </c>
      <c r="U17" s="16" t="s">
        <v>112</v>
      </c>
      <c r="V17" s="15"/>
      <c r="W17" s="15"/>
      <c r="X17" s="15"/>
      <c r="Y17" s="15"/>
      <c r="Z17" s="16" t="s">
        <v>149</v>
      </c>
      <c r="AA17" s="16" t="s">
        <v>149</v>
      </c>
      <c r="AB17" s="15"/>
      <c r="AC17" s="15"/>
      <c r="AD17" s="16" t="s">
        <v>113</v>
      </c>
      <c r="AE17" s="15"/>
      <c r="AF17" s="16" t="s">
        <v>112</v>
      </c>
      <c r="AG17" s="15"/>
      <c r="AH17" s="15"/>
      <c r="AI17" s="16" t="s">
        <v>113</v>
      </c>
      <c r="AJ17" s="15"/>
      <c r="AK17" s="16" t="s">
        <v>113</v>
      </c>
      <c r="AL17" s="15"/>
      <c r="AM17" s="15"/>
      <c r="AN17" s="15"/>
      <c r="AO17" s="15"/>
      <c r="AP17" s="15"/>
      <c r="AQ17" s="15"/>
      <c r="AR17" s="9"/>
    </row>
    <row r="18" spans="1:44" x14ac:dyDescent="0.2">
      <c r="A18" s="23"/>
      <c r="B18" s="20" t="s">
        <v>588</v>
      </c>
      <c r="C18" s="13">
        <v>0.12610287854380001</v>
      </c>
      <c r="D18" s="13">
        <v>0.12762321624209999</v>
      </c>
      <c r="E18" s="13">
        <v>0.15809787526089999</v>
      </c>
      <c r="F18" s="13">
        <v>7.8577635401760007E-2</v>
      </c>
      <c r="G18" s="13">
        <v>0.1508816424853</v>
      </c>
      <c r="H18" s="13">
        <v>0.34999567679470001</v>
      </c>
      <c r="I18" s="13">
        <v>0.1302792799411</v>
      </c>
      <c r="J18" s="13">
        <v>6.6202831979740001E-2</v>
      </c>
      <c r="K18" s="13">
        <v>6.2195694253770001E-2</v>
      </c>
      <c r="L18" s="13">
        <v>5.4832813154850002E-2</v>
      </c>
      <c r="M18" s="13">
        <v>0.1097813606323</v>
      </c>
      <c r="N18" s="13">
        <v>0.13794753299439999</v>
      </c>
      <c r="O18" s="13">
        <v>6.8430722316640005E-2</v>
      </c>
      <c r="P18" s="13">
        <v>6.6470924043329993E-2</v>
      </c>
      <c r="Q18" s="13">
        <v>5.286147896E-2</v>
      </c>
      <c r="R18" s="13">
        <v>0.12102188716410001</v>
      </c>
      <c r="S18" s="13">
        <v>0.1421124418551</v>
      </c>
      <c r="T18" s="13">
        <v>0.1832831858608</v>
      </c>
      <c r="U18" s="13">
        <v>0.2363383953172</v>
      </c>
      <c r="V18" s="13">
        <v>9.0401615401400001E-2</v>
      </c>
      <c r="W18" s="13">
        <v>6.7409691588170007E-2</v>
      </c>
      <c r="X18" s="13">
        <v>0.14213441731090001</v>
      </c>
      <c r="Y18" s="13">
        <v>0.16777892989429999</v>
      </c>
      <c r="Z18" s="13">
        <v>0.29959724791440001</v>
      </c>
      <c r="AA18" s="13">
        <v>0.23234975095419999</v>
      </c>
      <c r="AB18" s="13">
        <v>6.1976160238439999E-2</v>
      </c>
      <c r="AC18" s="13">
        <v>8.3228130898860012E-2</v>
      </c>
      <c r="AD18" s="13">
        <v>9.0105193370110012E-2</v>
      </c>
      <c r="AE18" s="13">
        <v>0.12610536014929999</v>
      </c>
      <c r="AF18" s="13">
        <v>0.16817976660629999</v>
      </c>
      <c r="AG18" s="13">
        <v>0.13012473484760001</v>
      </c>
      <c r="AH18" s="13">
        <v>0</v>
      </c>
      <c r="AI18" s="13">
        <v>0.17498563554509999</v>
      </c>
      <c r="AJ18" s="13">
        <v>0</v>
      </c>
      <c r="AK18" s="13">
        <v>0.2291376971787</v>
      </c>
      <c r="AL18" s="13">
        <v>0.56116197430829995</v>
      </c>
      <c r="AM18" s="13">
        <v>0.21794132846350001</v>
      </c>
      <c r="AN18" s="13">
        <v>0.1331320082736</v>
      </c>
      <c r="AO18" s="13">
        <v>0.1147515411526</v>
      </c>
      <c r="AP18" s="13">
        <v>0.10275509417919999</v>
      </c>
      <c r="AQ18" s="13">
        <v>0.1440720316961</v>
      </c>
      <c r="AR18" s="9"/>
    </row>
    <row r="19" spans="1:44" x14ac:dyDescent="0.2">
      <c r="A19" s="21"/>
      <c r="B19" s="21"/>
      <c r="C19" s="14">
        <v>129</v>
      </c>
      <c r="D19" s="14">
        <v>26</v>
      </c>
      <c r="E19" s="14">
        <v>35</v>
      </c>
      <c r="F19" s="14">
        <v>27</v>
      </c>
      <c r="G19" s="14">
        <v>41</v>
      </c>
      <c r="H19" s="14">
        <v>55</v>
      </c>
      <c r="I19" s="14">
        <v>23</v>
      </c>
      <c r="J19" s="14">
        <v>12</v>
      </c>
      <c r="K19" s="14">
        <v>17</v>
      </c>
      <c r="L19" s="14">
        <v>18</v>
      </c>
      <c r="M19" s="14">
        <v>60</v>
      </c>
      <c r="N19" s="14">
        <v>66</v>
      </c>
      <c r="O19" s="14">
        <v>21</v>
      </c>
      <c r="P19" s="14">
        <v>6</v>
      </c>
      <c r="Q19" s="14">
        <v>8</v>
      </c>
      <c r="R19" s="14">
        <v>10</v>
      </c>
      <c r="S19" s="14">
        <v>15</v>
      </c>
      <c r="T19" s="14">
        <v>8</v>
      </c>
      <c r="U19" s="14">
        <v>34</v>
      </c>
      <c r="V19" s="14">
        <v>23</v>
      </c>
      <c r="W19" s="14">
        <v>22</v>
      </c>
      <c r="X19" s="14">
        <v>21</v>
      </c>
      <c r="Y19" s="14">
        <v>33</v>
      </c>
      <c r="Z19" s="14">
        <v>27</v>
      </c>
      <c r="AA19" s="14">
        <v>3</v>
      </c>
      <c r="AB19" s="14">
        <v>29</v>
      </c>
      <c r="AC19" s="14">
        <v>11</v>
      </c>
      <c r="AD19" s="14">
        <v>2</v>
      </c>
      <c r="AE19" s="14">
        <v>4</v>
      </c>
      <c r="AF19" s="14">
        <v>15</v>
      </c>
      <c r="AG19" s="14">
        <v>5</v>
      </c>
      <c r="AH19" s="14">
        <v>0</v>
      </c>
      <c r="AI19" s="14">
        <v>1</v>
      </c>
      <c r="AJ19" s="14">
        <v>0</v>
      </c>
      <c r="AK19" s="14">
        <v>60</v>
      </c>
      <c r="AL19" s="14">
        <v>3</v>
      </c>
      <c r="AM19" s="14">
        <v>11</v>
      </c>
      <c r="AN19" s="14">
        <v>34</v>
      </c>
      <c r="AO19" s="14">
        <v>48</v>
      </c>
      <c r="AP19" s="14">
        <v>26</v>
      </c>
      <c r="AQ19" s="14">
        <v>7</v>
      </c>
      <c r="AR19" s="9"/>
    </row>
    <row r="20" spans="1:44" x14ac:dyDescent="0.2">
      <c r="A20" s="21"/>
      <c r="B20" s="21"/>
      <c r="C20" s="15" t="s">
        <v>111</v>
      </c>
      <c r="D20" s="15"/>
      <c r="E20" s="15"/>
      <c r="F20" s="15"/>
      <c r="G20" s="15"/>
      <c r="H20" s="16" t="s">
        <v>236</v>
      </c>
      <c r="I20" s="15"/>
      <c r="J20" s="15"/>
      <c r="K20" s="15"/>
      <c r="L20" s="15"/>
      <c r="M20" s="15"/>
      <c r="N20" s="15"/>
      <c r="O20" s="15"/>
      <c r="P20" s="15"/>
      <c r="Q20" s="15"/>
      <c r="R20" s="15"/>
      <c r="S20" s="15"/>
      <c r="T20" s="15"/>
      <c r="U20" s="16" t="s">
        <v>148</v>
      </c>
      <c r="V20" s="15"/>
      <c r="W20" s="15"/>
      <c r="X20" s="15"/>
      <c r="Y20" s="16" t="s">
        <v>138</v>
      </c>
      <c r="Z20" s="16" t="s">
        <v>129</v>
      </c>
      <c r="AA20" s="15"/>
      <c r="AB20" s="15"/>
      <c r="AC20" s="15"/>
      <c r="AD20" s="15"/>
      <c r="AE20" s="15"/>
      <c r="AF20" s="15"/>
      <c r="AG20" s="15"/>
      <c r="AH20" s="15"/>
      <c r="AI20" s="15"/>
      <c r="AJ20" s="15"/>
      <c r="AK20" s="16" t="s">
        <v>130</v>
      </c>
      <c r="AL20" s="16" t="s">
        <v>123</v>
      </c>
      <c r="AM20" s="15"/>
      <c r="AN20" s="15"/>
      <c r="AO20" s="15"/>
      <c r="AP20" s="15"/>
      <c r="AQ20" s="15"/>
      <c r="AR20" s="9"/>
    </row>
    <row r="21" spans="1:44" x14ac:dyDescent="0.2">
      <c r="A21" s="23"/>
      <c r="B21" s="20" t="s">
        <v>50</v>
      </c>
      <c r="C21" s="13">
        <v>1</v>
      </c>
      <c r="D21" s="13">
        <v>1</v>
      </c>
      <c r="E21" s="13">
        <v>1</v>
      </c>
      <c r="F21" s="13">
        <v>1</v>
      </c>
      <c r="G21" s="13">
        <v>1</v>
      </c>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v>1</v>
      </c>
      <c r="AM21" s="13">
        <v>1</v>
      </c>
      <c r="AN21" s="13">
        <v>1</v>
      </c>
      <c r="AO21" s="13">
        <v>1</v>
      </c>
      <c r="AP21" s="13">
        <v>1</v>
      </c>
      <c r="AQ21" s="13">
        <v>1</v>
      </c>
      <c r="AR21" s="9"/>
    </row>
    <row r="22" spans="1:44" x14ac:dyDescent="0.2">
      <c r="A22" s="21"/>
      <c r="B22" s="21"/>
      <c r="C22" s="14">
        <v>1198</v>
      </c>
      <c r="D22" s="14">
        <v>262</v>
      </c>
      <c r="E22" s="14">
        <v>288</v>
      </c>
      <c r="F22" s="14">
        <v>370</v>
      </c>
      <c r="G22" s="14">
        <v>278</v>
      </c>
      <c r="H22" s="14">
        <v>148</v>
      </c>
      <c r="I22" s="14">
        <v>202</v>
      </c>
      <c r="J22" s="14">
        <v>185</v>
      </c>
      <c r="K22" s="14">
        <v>291</v>
      </c>
      <c r="L22" s="14">
        <v>352</v>
      </c>
      <c r="M22" s="14">
        <v>664</v>
      </c>
      <c r="N22" s="14">
        <v>523</v>
      </c>
      <c r="O22" s="14">
        <v>356</v>
      </c>
      <c r="P22" s="14">
        <v>100</v>
      </c>
      <c r="Q22" s="14">
        <v>124</v>
      </c>
      <c r="R22" s="14">
        <v>82</v>
      </c>
      <c r="S22" s="14">
        <v>111</v>
      </c>
      <c r="T22" s="14">
        <v>61</v>
      </c>
      <c r="U22" s="14">
        <v>164</v>
      </c>
      <c r="V22" s="14">
        <v>300</v>
      </c>
      <c r="W22" s="14">
        <v>355</v>
      </c>
      <c r="X22" s="14">
        <v>208</v>
      </c>
      <c r="Y22" s="14">
        <v>228</v>
      </c>
      <c r="Z22" s="14">
        <v>101</v>
      </c>
      <c r="AA22" s="14">
        <v>12</v>
      </c>
      <c r="AB22" s="14">
        <v>516</v>
      </c>
      <c r="AC22" s="14">
        <v>115</v>
      </c>
      <c r="AD22" s="14">
        <v>25</v>
      </c>
      <c r="AE22" s="14">
        <v>53</v>
      </c>
      <c r="AF22" s="14">
        <v>108</v>
      </c>
      <c r="AG22" s="14">
        <v>34</v>
      </c>
      <c r="AH22" s="14">
        <v>4</v>
      </c>
      <c r="AI22" s="14">
        <v>13</v>
      </c>
      <c r="AJ22" s="14">
        <v>4</v>
      </c>
      <c r="AK22" s="14">
        <v>311</v>
      </c>
      <c r="AL22" s="14">
        <v>6</v>
      </c>
      <c r="AM22" s="14">
        <v>64</v>
      </c>
      <c r="AN22" s="14">
        <v>280</v>
      </c>
      <c r="AO22" s="14">
        <v>481</v>
      </c>
      <c r="AP22" s="14">
        <v>330</v>
      </c>
      <c r="AQ22" s="14">
        <v>45</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589</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2F00-000000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R40"/>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bestFit="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590</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591</v>
      </c>
      <c r="B6" s="20" t="s">
        <v>592</v>
      </c>
      <c r="C6" s="13">
        <v>0.55041979652869999</v>
      </c>
      <c r="D6" s="13">
        <v>0.51197678066359997</v>
      </c>
      <c r="E6" s="13">
        <v>0.45350691803710003</v>
      </c>
      <c r="F6" s="13">
        <v>0.68248942399409995</v>
      </c>
      <c r="G6" s="13">
        <v>0.54821761637450006</v>
      </c>
      <c r="H6" s="13">
        <v>0.56493952278119997</v>
      </c>
      <c r="I6" s="13">
        <v>0.54352243748210005</v>
      </c>
      <c r="J6" s="13">
        <v>0.57186201469350006</v>
      </c>
      <c r="K6" s="13">
        <v>0.50864011033779999</v>
      </c>
      <c r="L6" s="13">
        <v>0.56636645251179996</v>
      </c>
      <c r="M6" s="13">
        <v>0.59140161252650003</v>
      </c>
      <c r="N6" s="13">
        <v>0.50839201942029999</v>
      </c>
      <c r="O6" s="13">
        <v>0.70867441376239992</v>
      </c>
      <c r="P6" s="13">
        <v>0.73189261968889996</v>
      </c>
      <c r="Q6" s="13">
        <v>0.72177857257499989</v>
      </c>
      <c r="R6" s="13">
        <v>0.50281882519639998</v>
      </c>
      <c r="S6" s="13">
        <v>0.28356594276519997</v>
      </c>
      <c r="T6" s="13">
        <v>0.32853828760089998</v>
      </c>
      <c r="U6" s="13">
        <v>0.23332593289360001</v>
      </c>
      <c r="V6" s="13">
        <v>0.70792231511180004</v>
      </c>
      <c r="W6" s="13">
        <v>0.72305520842440008</v>
      </c>
      <c r="X6" s="13">
        <v>0.44500450356839999</v>
      </c>
      <c r="Y6" s="13">
        <v>0.33401320343169999</v>
      </c>
      <c r="Z6" s="13">
        <v>0.11511801557860001</v>
      </c>
      <c r="AA6" s="13">
        <v>0.34231633780769999</v>
      </c>
      <c r="AB6" s="13">
        <v>1</v>
      </c>
      <c r="AC6" s="13">
        <v>0.9937627200486</v>
      </c>
      <c r="AD6" s="13">
        <v>1</v>
      </c>
      <c r="AE6" s="13">
        <v>0</v>
      </c>
      <c r="AF6" s="13">
        <v>0</v>
      </c>
      <c r="AG6" s="13">
        <v>0</v>
      </c>
      <c r="AH6" s="13">
        <v>0</v>
      </c>
      <c r="AI6" s="13">
        <v>0</v>
      </c>
      <c r="AJ6" s="13">
        <v>0</v>
      </c>
      <c r="AK6" s="13">
        <v>1.095583409893E-3</v>
      </c>
      <c r="AL6" s="13">
        <v>0.4176811740327</v>
      </c>
      <c r="AM6" s="13">
        <v>0.37218243269270002</v>
      </c>
      <c r="AN6" s="13">
        <v>0.54842881764810003</v>
      </c>
      <c r="AO6" s="13">
        <v>0.55493781977230006</v>
      </c>
      <c r="AP6" s="13">
        <v>0.6050384268772</v>
      </c>
      <c r="AQ6" s="13">
        <v>0.50248305366910007</v>
      </c>
      <c r="AR6" s="9"/>
    </row>
    <row r="7" spans="1:44" x14ac:dyDescent="0.2">
      <c r="A7" s="21"/>
      <c r="B7" s="21"/>
      <c r="C7" s="14">
        <v>1196</v>
      </c>
      <c r="D7" s="14">
        <v>279</v>
      </c>
      <c r="E7" s="14">
        <v>255</v>
      </c>
      <c r="F7" s="14">
        <v>370</v>
      </c>
      <c r="G7" s="14">
        <v>292</v>
      </c>
      <c r="H7" s="14">
        <v>161</v>
      </c>
      <c r="I7" s="14">
        <v>207</v>
      </c>
      <c r="J7" s="14">
        <v>208</v>
      </c>
      <c r="K7" s="14">
        <v>270</v>
      </c>
      <c r="L7" s="14">
        <v>377</v>
      </c>
      <c r="M7" s="14">
        <v>772</v>
      </c>
      <c r="N7" s="14">
        <v>452</v>
      </c>
      <c r="O7" s="14">
        <v>433</v>
      </c>
      <c r="P7" s="14">
        <v>174</v>
      </c>
      <c r="Q7" s="14">
        <v>210</v>
      </c>
      <c r="R7" s="14">
        <v>154</v>
      </c>
      <c r="S7" s="14">
        <v>63</v>
      </c>
      <c r="T7" s="14">
        <v>36</v>
      </c>
      <c r="U7" s="14">
        <v>63</v>
      </c>
      <c r="V7" s="14">
        <v>408</v>
      </c>
      <c r="W7" s="14">
        <v>489</v>
      </c>
      <c r="X7" s="14">
        <v>172</v>
      </c>
      <c r="Y7" s="14">
        <v>132</v>
      </c>
      <c r="Z7" s="14">
        <v>25</v>
      </c>
      <c r="AA7" s="14">
        <v>11</v>
      </c>
      <c r="AB7" s="14">
        <v>908</v>
      </c>
      <c r="AC7" s="14">
        <v>237</v>
      </c>
      <c r="AD7" s="14">
        <v>50</v>
      </c>
      <c r="AE7" s="14">
        <v>0</v>
      </c>
      <c r="AF7" s="14">
        <v>0</v>
      </c>
      <c r="AG7" s="14">
        <v>0</v>
      </c>
      <c r="AH7" s="14">
        <v>0</v>
      </c>
      <c r="AI7" s="14">
        <v>0</v>
      </c>
      <c r="AJ7" s="14">
        <v>0</v>
      </c>
      <c r="AK7" s="14">
        <v>1</v>
      </c>
      <c r="AL7" s="14">
        <v>2</v>
      </c>
      <c r="AM7" s="14">
        <v>54</v>
      </c>
      <c r="AN7" s="14">
        <v>296</v>
      </c>
      <c r="AO7" s="14">
        <v>513</v>
      </c>
      <c r="AP7" s="14">
        <v>335</v>
      </c>
      <c r="AQ7" s="14">
        <v>40</v>
      </c>
      <c r="AR7" s="9"/>
    </row>
    <row r="8" spans="1:44" x14ac:dyDescent="0.2">
      <c r="A8" s="21"/>
      <c r="B8" s="21"/>
      <c r="C8" s="15" t="s">
        <v>111</v>
      </c>
      <c r="D8" s="15"/>
      <c r="E8" s="15"/>
      <c r="F8" s="16" t="s">
        <v>401</v>
      </c>
      <c r="G8" s="16" t="s">
        <v>138</v>
      </c>
      <c r="H8" s="15"/>
      <c r="I8" s="15"/>
      <c r="J8" s="15"/>
      <c r="K8" s="15"/>
      <c r="L8" s="15"/>
      <c r="M8" s="16" t="s">
        <v>114</v>
      </c>
      <c r="N8" s="15"/>
      <c r="O8" s="16" t="s">
        <v>116</v>
      </c>
      <c r="P8" s="16" t="s">
        <v>116</v>
      </c>
      <c r="Q8" s="16" t="s">
        <v>116</v>
      </c>
      <c r="R8" s="16" t="s">
        <v>239</v>
      </c>
      <c r="S8" s="15"/>
      <c r="T8" s="15"/>
      <c r="U8" s="15"/>
      <c r="V8" s="16" t="s">
        <v>119</v>
      </c>
      <c r="W8" s="16" t="s">
        <v>142</v>
      </c>
      <c r="X8" s="16" t="s">
        <v>143</v>
      </c>
      <c r="Y8" s="16" t="s">
        <v>143</v>
      </c>
      <c r="Z8" s="15"/>
      <c r="AA8" s="15"/>
      <c r="AB8" s="16" t="s">
        <v>593</v>
      </c>
      <c r="AC8" s="16" t="s">
        <v>594</v>
      </c>
      <c r="AD8" s="16" t="s">
        <v>594</v>
      </c>
      <c r="AE8" s="15"/>
      <c r="AF8" s="15"/>
      <c r="AG8" s="15"/>
      <c r="AH8" s="15"/>
      <c r="AI8" s="15"/>
      <c r="AJ8" s="15"/>
      <c r="AK8" s="15"/>
      <c r="AL8" s="15"/>
      <c r="AM8" s="15"/>
      <c r="AN8" s="16" t="s">
        <v>138</v>
      </c>
      <c r="AO8" s="16" t="s">
        <v>138</v>
      </c>
      <c r="AP8" s="16" t="s">
        <v>114</v>
      </c>
      <c r="AQ8" s="15"/>
      <c r="AR8" s="9"/>
    </row>
    <row r="9" spans="1:44" x14ac:dyDescent="0.2">
      <c r="A9" s="23"/>
      <c r="B9" s="20" t="s">
        <v>595</v>
      </c>
      <c r="C9" s="13">
        <v>5.2074289882129997E-2</v>
      </c>
      <c r="D9" s="13">
        <v>4.6562084365549997E-2</v>
      </c>
      <c r="E9" s="13">
        <v>4.9704197953250012E-2</v>
      </c>
      <c r="F9" s="13">
        <v>4.1108607689710003E-2</v>
      </c>
      <c r="G9" s="13">
        <v>7.0438324911860001E-2</v>
      </c>
      <c r="H9" s="13">
        <v>1.445190511377E-2</v>
      </c>
      <c r="I9" s="13">
        <v>1.3091119041900001E-2</v>
      </c>
      <c r="J9" s="13">
        <v>4.4587813928310002E-2</v>
      </c>
      <c r="K9" s="13">
        <v>7.8014480521509999E-2</v>
      </c>
      <c r="L9" s="13">
        <v>8.357876313785001E-2</v>
      </c>
      <c r="M9" s="13">
        <v>6.2105974030589997E-2</v>
      </c>
      <c r="N9" s="13">
        <v>4.1650093018609988E-2</v>
      </c>
      <c r="O9" s="13">
        <v>5.0764006549960002E-2</v>
      </c>
      <c r="P9" s="13">
        <v>6.0379922022850002E-2</v>
      </c>
      <c r="Q9" s="13">
        <v>3.479945911915E-2</v>
      </c>
      <c r="R9" s="13">
        <v>7.7609823562130004E-2</v>
      </c>
      <c r="S9" s="13">
        <v>5.7933079796759997E-2</v>
      </c>
      <c r="T9" s="13">
        <v>3.5609236270589997E-2</v>
      </c>
      <c r="U9" s="13">
        <v>6.3928285534799997E-2</v>
      </c>
      <c r="V9" s="13">
        <v>4.6929174361439993E-2</v>
      </c>
      <c r="W9" s="13">
        <v>6.0928859650860007E-2</v>
      </c>
      <c r="X9" s="13">
        <v>4.7772465917210002E-2</v>
      </c>
      <c r="Y9" s="13">
        <v>5.2015826355080001E-2</v>
      </c>
      <c r="Z9" s="13">
        <v>4.2092841384069997E-2</v>
      </c>
      <c r="AA9" s="13">
        <v>0</v>
      </c>
      <c r="AB9" s="13">
        <v>0</v>
      </c>
      <c r="AC9" s="13">
        <v>0</v>
      </c>
      <c r="AD9" s="13">
        <v>0</v>
      </c>
      <c r="AE9" s="13">
        <v>0.35757743508079998</v>
      </c>
      <c r="AF9" s="13">
        <v>0.2752481091424</v>
      </c>
      <c r="AG9" s="13">
        <v>0.31911871470160003</v>
      </c>
      <c r="AH9" s="13">
        <v>0</v>
      </c>
      <c r="AI9" s="13">
        <v>0</v>
      </c>
      <c r="AJ9" s="13">
        <v>0</v>
      </c>
      <c r="AK9" s="13">
        <v>6.7986937430769999E-3</v>
      </c>
      <c r="AL9" s="13">
        <v>9.2480423706360004E-2</v>
      </c>
      <c r="AM9" s="13">
        <v>6.5507342724750006E-2</v>
      </c>
      <c r="AN9" s="13">
        <v>4.5734939016359999E-2</v>
      </c>
      <c r="AO9" s="13">
        <v>4.6466620828079987E-2</v>
      </c>
      <c r="AP9" s="13">
        <v>5.4425156049380002E-2</v>
      </c>
      <c r="AQ9" s="13">
        <v>9.0717007946020001E-2</v>
      </c>
      <c r="AR9" s="9"/>
    </row>
    <row r="10" spans="1:44" x14ac:dyDescent="0.2">
      <c r="A10" s="21"/>
      <c r="B10" s="21"/>
      <c r="C10" s="14">
        <v>130</v>
      </c>
      <c r="D10" s="14">
        <v>25</v>
      </c>
      <c r="E10" s="14">
        <v>35</v>
      </c>
      <c r="F10" s="14">
        <v>23</v>
      </c>
      <c r="G10" s="14">
        <v>47</v>
      </c>
      <c r="H10" s="14">
        <v>6</v>
      </c>
      <c r="I10" s="14">
        <v>5</v>
      </c>
      <c r="J10" s="14">
        <v>16</v>
      </c>
      <c r="K10" s="14">
        <v>43</v>
      </c>
      <c r="L10" s="14">
        <v>61</v>
      </c>
      <c r="M10" s="14">
        <v>91</v>
      </c>
      <c r="N10" s="14">
        <v>42</v>
      </c>
      <c r="O10" s="14">
        <v>33</v>
      </c>
      <c r="P10" s="14">
        <v>16</v>
      </c>
      <c r="Q10" s="14">
        <v>9</v>
      </c>
      <c r="R10" s="14">
        <v>30</v>
      </c>
      <c r="S10" s="14">
        <v>15</v>
      </c>
      <c r="T10" s="14">
        <v>5</v>
      </c>
      <c r="U10" s="14">
        <v>20</v>
      </c>
      <c r="V10" s="14">
        <v>31</v>
      </c>
      <c r="W10" s="14">
        <v>51</v>
      </c>
      <c r="X10" s="14">
        <v>18</v>
      </c>
      <c r="Y10" s="14">
        <v>25</v>
      </c>
      <c r="Z10" s="14">
        <v>8</v>
      </c>
      <c r="AA10" s="14">
        <v>0</v>
      </c>
      <c r="AB10" s="14">
        <v>0</v>
      </c>
      <c r="AC10" s="14">
        <v>0</v>
      </c>
      <c r="AD10" s="14">
        <v>0</v>
      </c>
      <c r="AE10" s="14">
        <v>38</v>
      </c>
      <c r="AF10" s="14">
        <v>66</v>
      </c>
      <c r="AG10" s="14">
        <v>22</v>
      </c>
      <c r="AH10" s="14">
        <v>0</v>
      </c>
      <c r="AI10" s="14">
        <v>0</v>
      </c>
      <c r="AJ10" s="14">
        <v>0</v>
      </c>
      <c r="AK10" s="14">
        <v>4</v>
      </c>
      <c r="AL10" s="14">
        <v>1</v>
      </c>
      <c r="AM10" s="14">
        <v>12</v>
      </c>
      <c r="AN10" s="14">
        <v>33</v>
      </c>
      <c r="AO10" s="14">
        <v>41</v>
      </c>
      <c r="AP10" s="14">
        <v>34</v>
      </c>
      <c r="AQ10" s="14">
        <v>12</v>
      </c>
      <c r="AR10" s="9"/>
    </row>
    <row r="11" spans="1:44" x14ac:dyDescent="0.2">
      <c r="A11" s="21"/>
      <c r="B11" s="21"/>
      <c r="C11" s="15" t="s">
        <v>111</v>
      </c>
      <c r="D11" s="15"/>
      <c r="E11" s="15"/>
      <c r="F11" s="15"/>
      <c r="G11" s="15"/>
      <c r="H11" s="15"/>
      <c r="I11" s="15"/>
      <c r="J11" s="15"/>
      <c r="K11" s="16" t="s">
        <v>129</v>
      </c>
      <c r="L11" s="16" t="s">
        <v>129</v>
      </c>
      <c r="M11" s="16" t="s">
        <v>138</v>
      </c>
      <c r="N11" s="15"/>
      <c r="O11" s="15"/>
      <c r="P11" s="15"/>
      <c r="Q11" s="15"/>
      <c r="R11" s="15"/>
      <c r="S11" s="15"/>
      <c r="T11" s="15"/>
      <c r="U11" s="15"/>
      <c r="V11" s="15"/>
      <c r="W11" s="15"/>
      <c r="X11" s="15"/>
      <c r="Y11" s="15"/>
      <c r="Z11" s="15"/>
      <c r="AA11" s="15"/>
      <c r="AB11" s="15"/>
      <c r="AC11" s="15"/>
      <c r="AD11" s="15"/>
      <c r="AE11" s="16" t="s">
        <v>596</v>
      </c>
      <c r="AF11" s="16" t="s">
        <v>596</v>
      </c>
      <c r="AG11" s="16" t="s">
        <v>596</v>
      </c>
      <c r="AH11" s="15"/>
      <c r="AI11" s="15"/>
      <c r="AJ11" s="15"/>
      <c r="AK11" s="15"/>
      <c r="AL11" s="15"/>
      <c r="AM11" s="15"/>
      <c r="AN11" s="15"/>
      <c r="AO11" s="15"/>
      <c r="AP11" s="15"/>
      <c r="AQ11" s="15"/>
      <c r="AR11" s="9"/>
    </row>
    <row r="12" spans="1:44" x14ac:dyDescent="0.2">
      <c r="A12" s="23"/>
      <c r="B12" s="20" t="s">
        <v>597</v>
      </c>
      <c r="C12" s="13">
        <v>4.214333732311E-2</v>
      </c>
      <c r="D12" s="13">
        <v>5.9523805494479998E-2</v>
      </c>
      <c r="E12" s="13">
        <v>4.2631710383639998E-2</v>
      </c>
      <c r="F12" s="13">
        <v>2.7388395710629999E-2</v>
      </c>
      <c r="G12" s="13">
        <v>4.0210366503930013E-2</v>
      </c>
      <c r="H12" s="13">
        <v>1.491349697267E-2</v>
      </c>
      <c r="I12" s="13">
        <v>1.1464953262629999E-2</v>
      </c>
      <c r="J12" s="13">
        <v>4.7995940172109987E-2</v>
      </c>
      <c r="K12" s="13">
        <v>7.3637614412720001E-2</v>
      </c>
      <c r="L12" s="13">
        <v>5.6074448789830013E-2</v>
      </c>
      <c r="M12" s="13">
        <v>3.4589908705490002E-2</v>
      </c>
      <c r="N12" s="13">
        <v>5.1912620511849999E-2</v>
      </c>
      <c r="O12" s="13">
        <v>2.6308191716539999E-2</v>
      </c>
      <c r="P12" s="13">
        <v>0</v>
      </c>
      <c r="Q12" s="13">
        <v>2.5193475047920001E-2</v>
      </c>
      <c r="R12" s="13">
        <v>3.2706192056500001E-2</v>
      </c>
      <c r="S12" s="13">
        <v>7.2282521583729997E-2</v>
      </c>
      <c r="T12" s="13">
        <v>5.1029367219859997E-2</v>
      </c>
      <c r="U12" s="13">
        <v>8.8386980881960009E-2</v>
      </c>
      <c r="V12" s="13">
        <v>1.6859841532179998E-2</v>
      </c>
      <c r="W12" s="13">
        <v>1.9434223752790001E-2</v>
      </c>
      <c r="X12" s="13">
        <v>7.8153541754910003E-2</v>
      </c>
      <c r="Y12" s="13">
        <v>7.7064315144260001E-2</v>
      </c>
      <c r="Z12" s="13">
        <v>3.7369529981670001E-2</v>
      </c>
      <c r="AA12" s="13">
        <v>0.17329382696420001</v>
      </c>
      <c r="AB12" s="13">
        <v>0</v>
      </c>
      <c r="AC12" s="13">
        <v>0</v>
      </c>
      <c r="AD12" s="13">
        <v>0</v>
      </c>
      <c r="AE12" s="13">
        <v>0.1063432469584</v>
      </c>
      <c r="AF12" s="13">
        <v>0.28813902598149999</v>
      </c>
      <c r="AG12" s="13">
        <v>0.37111299057399999</v>
      </c>
      <c r="AH12" s="13">
        <v>0</v>
      </c>
      <c r="AI12" s="13">
        <v>0</v>
      </c>
      <c r="AJ12" s="13">
        <v>0</v>
      </c>
      <c r="AK12" s="13">
        <v>0</v>
      </c>
      <c r="AL12" s="13">
        <v>6.9679991556569995E-2</v>
      </c>
      <c r="AM12" s="13">
        <v>6.7786553114859996E-2</v>
      </c>
      <c r="AN12" s="13">
        <v>4.7444572925129998E-2</v>
      </c>
      <c r="AO12" s="13">
        <v>3.4781383712339999E-2</v>
      </c>
      <c r="AP12" s="13">
        <v>4.1886802462650002E-2</v>
      </c>
      <c r="AQ12" s="13">
        <v>4.5327391133029998E-2</v>
      </c>
      <c r="AR12" s="9"/>
    </row>
    <row r="13" spans="1:44" x14ac:dyDescent="0.2">
      <c r="A13" s="21"/>
      <c r="B13" s="21"/>
      <c r="C13" s="14">
        <v>92</v>
      </c>
      <c r="D13" s="14">
        <v>32</v>
      </c>
      <c r="E13" s="14">
        <v>17</v>
      </c>
      <c r="F13" s="14">
        <v>18</v>
      </c>
      <c r="G13" s="14">
        <v>25</v>
      </c>
      <c r="H13" s="14">
        <v>4</v>
      </c>
      <c r="I13" s="14">
        <v>3</v>
      </c>
      <c r="J13" s="14">
        <v>13</v>
      </c>
      <c r="K13" s="14">
        <v>35</v>
      </c>
      <c r="L13" s="14">
        <v>38</v>
      </c>
      <c r="M13" s="14">
        <v>50</v>
      </c>
      <c r="N13" s="14">
        <v>43</v>
      </c>
      <c r="O13" s="14">
        <v>20</v>
      </c>
      <c r="P13" s="14">
        <v>0</v>
      </c>
      <c r="Q13" s="14">
        <v>6</v>
      </c>
      <c r="R13" s="14">
        <v>7</v>
      </c>
      <c r="S13" s="14">
        <v>18</v>
      </c>
      <c r="T13" s="14">
        <v>7</v>
      </c>
      <c r="U13" s="14">
        <v>23</v>
      </c>
      <c r="V13" s="14">
        <v>14</v>
      </c>
      <c r="W13" s="14">
        <v>12</v>
      </c>
      <c r="X13" s="14">
        <v>24</v>
      </c>
      <c r="Y13" s="14">
        <v>33</v>
      </c>
      <c r="Z13" s="14">
        <v>7</v>
      </c>
      <c r="AA13" s="14">
        <v>4</v>
      </c>
      <c r="AB13" s="14">
        <v>0</v>
      </c>
      <c r="AC13" s="14">
        <v>0</v>
      </c>
      <c r="AD13" s="14">
        <v>0</v>
      </c>
      <c r="AE13" s="14">
        <v>13</v>
      </c>
      <c r="AF13" s="14">
        <v>60</v>
      </c>
      <c r="AG13" s="14">
        <v>19</v>
      </c>
      <c r="AH13" s="14">
        <v>0</v>
      </c>
      <c r="AI13" s="14">
        <v>0</v>
      </c>
      <c r="AJ13" s="14">
        <v>0</v>
      </c>
      <c r="AK13" s="14">
        <v>0</v>
      </c>
      <c r="AL13" s="14">
        <v>1</v>
      </c>
      <c r="AM13" s="14">
        <v>13</v>
      </c>
      <c r="AN13" s="14">
        <v>21</v>
      </c>
      <c r="AO13" s="14">
        <v>28</v>
      </c>
      <c r="AP13" s="14">
        <v>27</v>
      </c>
      <c r="AQ13" s="14">
        <v>3</v>
      </c>
      <c r="AR13" s="9"/>
    </row>
    <row r="14" spans="1:44" x14ac:dyDescent="0.2">
      <c r="A14" s="21"/>
      <c r="B14" s="21"/>
      <c r="C14" s="15" t="s">
        <v>111</v>
      </c>
      <c r="D14" s="15"/>
      <c r="E14" s="15"/>
      <c r="F14" s="15"/>
      <c r="G14" s="15"/>
      <c r="H14" s="15"/>
      <c r="I14" s="15"/>
      <c r="J14" s="15"/>
      <c r="K14" s="16" t="s">
        <v>228</v>
      </c>
      <c r="L14" s="15"/>
      <c r="M14" s="15"/>
      <c r="N14" s="15"/>
      <c r="O14" s="15"/>
      <c r="P14" s="15"/>
      <c r="Q14" s="15"/>
      <c r="R14" s="15"/>
      <c r="S14" s="16" t="s">
        <v>138</v>
      </c>
      <c r="T14" s="16" t="s">
        <v>138</v>
      </c>
      <c r="U14" s="16" t="s">
        <v>228</v>
      </c>
      <c r="V14" s="15"/>
      <c r="W14" s="15"/>
      <c r="X14" s="16" t="s">
        <v>228</v>
      </c>
      <c r="Y14" s="16" t="s">
        <v>130</v>
      </c>
      <c r="Z14" s="15"/>
      <c r="AA14" s="16" t="s">
        <v>228</v>
      </c>
      <c r="AB14" s="15"/>
      <c r="AC14" s="15"/>
      <c r="AD14" s="15"/>
      <c r="AE14" s="16" t="s">
        <v>502</v>
      </c>
      <c r="AF14" s="16" t="s">
        <v>598</v>
      </c>
      <c r="AG14" s="16" t="s">
        <v>598</v>
      </c>
      <c r="AH14" s="15"/>
      <c r="AI14" s="15"/>
      <c r="AJ14" s="15"/>
      <c r="AK14" s="15"/>
      <c r="AL14" s="15"/>
      <c r="AM14" s="15"/>
      <c r="AN14" s="15"/>
      <c r="AO14" s="15"/>
      <c r="AP14" s="15"/>
      <c r="AQ14" s="15"/>
      <c r="AR14" s="9"/>
    </row>
    <row r="15" spans="1:44" x14ac:dyDescent="0.2">
      <c r="A15" s="23"/>
      <c r="B15" s="20" t="s">
        <v>599</v>
      </c>
      <c r="C15" s="13">
        <v>4.9521188543269999E-3</v>
      </c>
      <c r="D15" s="13">
        <v>2.0134063015720001E-3</v>
      </c>
      <c r="E15" s="13">
        <v>3.9604777293319997E-3</v>
      </c>
      <c r="F15" s="13">
        <v>5.2057135654450014E-3</v>
      </c>
      <c r="G15" s="13">
        <v>8.3943015594970007E-3</v>
      </c>
      <c r="H15" s="13">
        <v>0</v>
      </c>
      <c r="I15" s="13">
        <v>0</v>
      </c>
      <c r="J15" s="13">
        <v>5.147094087387E-3</v>
      </c>
      <c r="K15" s="13">
        <v>5.554897631661E-3</v>
      </c>
      <c r="L15" s="13">
        <v>1.265469759996E-2</v>
      </c>
      <c r="M15" s="13">
        <v>5.9125769627769997E-3</v>
      </c>
      <c r="N15" s="13">
        <v>4.0659687998260002E-3</v>
      </c>
      <c r="O15" s="13">
        <v>4.0737011013490003E-3</v>
      </c>
      <c r="P15" s="13">
        <v>1.548918379793E-2</v>
      </c>
      <c r="Q15" s="13">
        <v>0</v>
      </c>
      <c r="R15" s="13">
        <v>2.947431227046E-3</v>
      </c>
      <c r="S15" s="13">
        <v>4.8703814061749999E-3</v>
      </c>
      <c r="T15" s="13">
        <v>0</v>
      </c>
      <c r="U15" s="13">
        <v>1.5349167217370001E-2</v>
      </c>
      <c r="V15" s="13">
        <v>2.6852775675550002E-3</v>
      </c>
      <c r="W15" s="13">
        <v>6.5950868434680003E-3</v>
      </c>
      <c r="X15" s="13">
        <v>0</v>
      </c>
      <c r="Y15" s="13">
        <v>7.7255235521069996E-3</v>
      </c>
      <c r="Z15" s="13">
        <v>1.6741569301769999E-2</v>
      </c>
      <c r="AA15" s="13">
        <v>0</v>
      </c>
      <c r="AB15" s="13">
        <v>0</v>
      </c>
      <c r="AC15" s="13">
        <v>0</v>
      </c>
      <c r="AD15" s="13">
        <v>0</v>
      </c>
      <c r="AE15" s="13">
        <v>0</v>
      </c>
      <c r="AF15" s="13">
        <v>0</v>
      </c>
      <c r="AG15" s="13">
        <v>0</v>
      </c>
      <c r="AH15" s="13">
        <v>8.0603515759830005E-2</v>
      </c>
      <c r="AI15" s="13">
        <v>0.16200626180720001</v>
      </c>
      <c r="AJ15" s="13">
        <v>0.77772273059629993</v>
      </c>
      <c r="AK15" s="13">
        <v>0</v>
      </c>
      <c r="AL15" s="13">
        <v>0</v>
      </c>
      <c r="AM15" s="13">
        <v>9.7762664923419992E-3</v>
      </c>
      <c r="AN15" s="13">
        <v>8.2808443911510006E-4</v>
      </c>
      <c r="AO15" s="13">
        <v>5.960330849926E-3</v>
      </c>
      <c r="AP15" s="13">
        <v>9.1432656733119993E-3</v>
      </c>
      <c r="AQ15" s="13">
        <v>0</v>
      </c>
      <c r="AR15" s="9"/>
    </row>
    <row r="16" spans="1:44" x14ac:dyDescent="0.2">
      <c r="A16" s="21"/>
      <c r="B16" s="21"/>
      <c r="C16" s="14">
        <v>11</v>
      </c>
      <c r="D16" s="14">
        <v>2</v>
      </c>
      <c r="E16" s="14">
        <v>3</v>
      </c>
      <c r="F16" s="14">
        <v>3</v>
      </c>
      <c r="G16" s="14">
        <v>3</v>
      </c>
      <c r="H16" s="14">
        <v>0</v>
      </c>
      <c r="I16" s="14">
        <v>0</v>
      </c>
      <c r="J16" s="14">
        <v>2</v>
      </c>
      <c r="K16" s="14">
        <v>4</v>
      </c>
      <c r="L16" s="14">
        <v>6</v>
      </c>
      <c r="M16" s="14">
        <v>6</v>
      </c>
      <c r="N16" s="14">
        <v>5</v>
      </c>
      <c r="O16" s="14">
        <v>2</v>
      </c>
      <c r="P16" s="14">
        <v>1</v>
      </c>
      <c r="Q16" s="14">
        <v>0</v>
      </c>
      <c r="R16" s="14">
        <v>1</v>
      </c>
      <c r="S16" s="14">
        <v>2</v>
      </c>
      <c r="T16" s="14">
        <v>0</v>
      </c>
      <c r="U16" s="14">
        <v>6</v>
      </c>
      <c r="V16" s="14">
        <v>1</v>
      </c>
      <c r="W16" s="14">
        <v>2</v>
      </c>
      <c r="X16" s="14">
        <v>0</v>
      </c>
      <c r="Y16" s="14">
        <v>5</v>
      </c>
      <c r="Z16" s="14">
        <v>4</v>
      </c>
      <c r="AA16" s="14">
        <v>0</v>
      </c>
      <c r="AB16" s="14">
        <v>0</v>
      </c>
      <c r="AC16" s="14">
        <v>0</v>
      </c>
      <c r="AD16" s="14">
        <v>0</v>
      </c>
      <c r="AE16" s="14">
        <v>0</v>
      </c>
      <c r="AF16" s="14">
        <v>0</v>
      </c>
      <c r="AG16" s="14">
        <v>0</v>
      </c>
      <c r="AH16" s="14">
        <v>3</v>
      </c>
      <c r="AI16" s="14">
        <v>5</v>
      </c>
      <c r="AJ16" s="14">
        <v>3</v>
      </c>
      <c r="AK16" s="14">
        <v>0</v>
      </c>
      <c r="AL16" s="14">
        <v>0</v>
      </c>
      <c r="AM16" s="14">
        <v>1</v>
      </c>
      <c r="AN16" s="14">
        <v>1</v>
      </c>
      <c r="AO16" s="14">
        <v>3</v>
      </c>
      <c r="AP16" s="14">
        <v>7</v>
      </c>
      <c r="AQ16" s="14">
        <v>0</v>
      </c>
      <c r="AR16" s="9"/>
    </row>
    <row r="17" spans="1:44" x14ac:dyDescent="0.2">
      <c r="A17" s="21"/>
      <c r="B17" s="21"/>
      <c r="C17" s="15" t="s">
        <v>111</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6" t="s">
        <v>600</v>
      </c>
      <c r="AI17" s="16" t="s">
        <v>498</v>
      </c>
      <c r="AJ17" s="16" t="s">
        <v>601</v>
      </c>
      <c r="AK17" s="15"/>
      <c r="AL17" s="15"/>
      <c r="AM17" s="15"/>
      <c r="AN17" s="15"/>
      <c r="AO17" s="15"/>
      <c r="AP17" s="15"/>
      <c r="AQ17" s="15"/>
      <c r="AR17" s="9"/>
    </row>
    <row r="18" spans="1:44" x14ac:dyDescent="0.2">
      <c r="A18" s="23"/>
      <c r="B18" s="20" t="s">
        <v>602</v>
      </c>
      <c r="C18" s="13">
        <v>7.5630385231149996E-2</v>
      </c>
      <c r="D18" s="13">
        <v>0.12698205662770001</v>
      </c>
      <c r="E18" s="13">
        <v>7.1787116748580002E-2</v>
      </c>
      <c r="F18" s="13">
        <v>4.8516113472719988E-2</v>
      </c>
      <c r="G18" s="13">
        <v>5.8593019567909993E-2</v>
      </c>
      <c r="H18" s="13">
        <v>5.3978238368940001E-2</v>
      </c>
      <c r="I18" s="13">
        <v>7.1131994644790003E-2</v>
      </c>
      <c r="J18" s="13">
        <v>9.6614943408999995E-2</v>
      </c>
      <c r="K18" s="13">
        <v>8.3470493876929994E-2</v>
      </c>
      <c r="L18" s="13">
        <v>6.7192333819129993E-2</v>
      </c>
      <c r="M18" s="13">
        <v>5.2129800785219997E-2</v>
      </c>
      <c r="N18" s="13">
        <v>9.688985411928E-2</v>
      </c>
      <c r="O18" s="13">
        <v>0.1030840393959</v>
      </c>
      <c r="P18" s="13">
        <v>0.1049860227108</v>
      </c>
      <c r="Q18" s="13">
        <v>7.2859016561499998E-2</v>
      </c>
      <c r="R18" s="13">
        <v>3.8671245250529999E-2</v>
      </c>
      <c r="S18" s="13">
        <v>6.0313294038499998E-2</v>
      </c>
      <c r="T18" s="13">
        <v>6.3641011407939999E-2</v>
      </c>
      <c r="U18" s="13">
        <v>4.5613378464809999E-2</v>
      </c>
      <c r="V18" s="13">
        <v>0.12650765833239999</v>
      </c>
      <c r="W18" s="13">
        <v>7.481240564793E-2</v>
      </c>
      <c r="X18" s="13">
        <v>5.611590835606E-2</v>
      </c>
      <c r="Y18" s="13">
        <v>4.14389204949E-2</v>
      </c>
      <c r="Z18" s="13">
        <v>3.496413243009E-2</v>
      </c>
      <c r="AA18" s="13">
        <v>6.1227407500849998E-2</v>
      </c>
      <c r="AB18" s="13">
        <v>0</v>
      </c>
      <c r="AC18" s="13">
        <v>0</v>
      </c>
      <c r="AD18" s="13">
        <v>0</v>
      </c>
      <c r="AE18" s="13">
        <v>0.51359557499969999</v>
      </c>
      <c r="AF18" s="13">
        <v>0.43661286487619999</v>
      </c>
      <c r="AG18" s="13">
        <v>0.30976829472439998</v>
      </c>
      <c r="AH18" s="13">
        <v>0.11412152926419999</v>
      </c>
      <c r="AI18" s="13">
        <v>0</v>
      </c>
      <c r="AJ18" s="13">
        <v>0</v>
      </c>
      <c r="AK18" s="13">
        <v>9.1280761430689999E-3</v>
      </c>
      <c r="AL18" s="13">
        <v>0.25837781325999998</v>
      </c>
      <c r="AM18" s="13">
        <v>0.15902118238349999</v>
      </c>
      <c r="AN18" s="13">
        <v>7.5028485047409998E-2</v>
      </c>
      <c r="AO18" s="13">
        <v>6.2944821753130001E-2</v>
      </c>
      <c r="AP18" s="13">
        <v>6.9079843375780006E-2</v>
      </c>
      <c r="AQ18" s="13">
        <v>7.0578577623280001E-2</v>
      </c>
      <c r="AR18" s="9"/>
    </row>
    <row r="19" spans="1:44" x14ac:dyDescent="0.2">
      <c r="A19" s="21"/>
      <c r="B19" s="21"/>
      <c r="C19" s="14">
        <v>139</v>
      </c>
      <c r="D19" s="14">
        <v>57</v>
      </c>
      <c r="E19" s="14">
        <v>27</v>
      </c>
      <c r="F19" s="14">
        <v>28</v>
      </c>
      <c r="G19" s="14">
        <v>27</v>
      </c>
      <c r="H19" s="14">
        <v>11</v>
      </c>
      <c r="I19" s="14">
        <v>19</v>
      </c>
      <c r="J19" s="14">
        <v>24</v>
      </c>
      <c r="K19" s="14">
        <v>45</v>
      </c>
      <c r="L19" s="14">
        <v>40</v>
      </c>
      <c r="M19" s="14">
        <v>78</v>
      </c>
      <c r="N19" s="14">
        <v>61</v>
      </c>
      <c r="O19" s="14">
        <v>49</v>
      </c>
      <c r="P19" s="14">
        <v>13</v>
      </c>
      <c r="Q19" s="14">
        <v>20</v>
      </c>
      <c r="R19" s="14">
        <v>15</v>
      </c>
      <c r="S19" s="14">
        <v>19</v>
      </c>
      <c r="T19" s="14">
        <v>3</v>
      </c>
      <c r="U19" s="14">
        <v>13</v>
      </c>
      <c r="V19" s="14">
        <v>58</v>
      </c>
      <c r="W19" s="14">
        <v>37</v>
      </c>
      <c r="X19" s="14">
        <v>26</v>
      </c>
      <c r="Y19" s="14">
        <v>17</v>
      </c>
      <c r="Z19" s="14">
        <v>4</v>
      </c>
      <c r="AA19" s="14">
        <v>1</v>
      </c>
      <c r="AB19" s="14">
        <v>0</v>
      </c>
      <c r="AC19" s="14">
        <v>0</v>
      </c>
      <c r="AD19" s="14">
        <v>0</v>
      </c>
      <c r="AE19" s="14">
        <v>46</v>
      </c>
      <c r="AF19" s="14">
        <v>70</v>
      </c>
      <c r="AG19" s="14">
        <v>15</v>
      </c>
      <c r="AH19" s="14">
        <v>4</v>
      </c>
      <c r="AI19" s="14">
        <v>0</v>
      </c>
      <c r="AJ19" s="14">
        <v>0</v>
      </c>
      <c r="AK19" s="14">
        <v>4</v>
      </c>
      <c r="AL19" s="14">
        <v>2</v>
      </c>
      <c r="AM19" s="14">
        <v>24</v>
      </c>
      <c r="AN19" s="14">
        <v>29</v>
      </c>
      <c r="AO19" s="14">
        <v>53</v>
      </c>
      <c r="AP19" s="14">
        <v>25</v>
      </c>
      <c r="AQ19" s="14">
        <v>10</v>
      </c>
      <c r="AR19" s="9"/>
    </row>
    <row r="20" spans="1:44" x14ac:dyDescent="0.2">
      <c r="A20" s="21"/>
      <c r="B20" s="21"/>
      <c r="C20" s="15" t="s">
        <v>111</v>
      </c>
      <c r="D20" s="16" t="s">
        <v>394</v>
      </c>
      <c r="E20" s="15"/>
      <c r="F20" s="15"/>
      <c r="G20" s="15"/>
      <c r="H20" s="15"/>
      <c r="I20" s="15"/>
      <c r="J20" s="15"/>
      <c r="K20" s="15"/>
      <c r="L20" s="15"/>
      <c r="M20" s="15"/>
      <c r="N20" s="16" t="s">
        <v>112</v>
      </c>
      <c r="O20" s="16" t="s">
        <v>157</v>
      </c>
      <c r="P20" s="15"/>
      <c r="Q20" s="15"/>
      <c r="R20" s="15"/>
      <c r="S20" s="15"/>
      <c r="T20" s="15"/>
      <c r="U20" s="15"/>
      <c r="V20" s="16" t="s">
        <v>157</v>
      </c>
      <c r="W20" s="15"/>
      <c r="X20" s="15"/>
      <c r="Y20" s="15"/>
      <c r="Z20" s="15"/>
      <c r="AA20" s="15"/>
      <c r="AB20" s="15"/>
      <c r="AC20" s="15"/>
      <c r="AD20" s="15"/>
      <c r="AE20" s="16" t="s">
        <v>603</v>
      </c>
      <c r="AF20" s="16" t="s">
        <v>604</v>
      </c>
      <c r="AG20" s="16" t="s">
        <v>596</v>
      </c>
      <c r="AH20" s="16" t="s">
        <v>502</v>
      </c>
      <c r="AI20" s="15"/>
      <c r="AJ20" s="15"/>
      <c r="AK20" s="15"/>
      <c r="AL20" s="15"/>
      <c r="AM20" s="16" t="s">
        <v>157</v>
      </c>
      <c r="AN20" s="15"/>
      <c r="AO20" s="15"/>
      <c r="AP20" s="15"/>
      <c r="AQ20" s="15"/>
      <c r="AR20" s="9"/>
    </row>
    <row r="21" spans="1:44" x14ac:dyDescent="0.2">
      <c r="A21" s="23"/>
      <c r="B21" s="20" t="s">
        <v>605</v>
      </c>
      <c r="C21" s="13">
        <v>7.5851387223730001E-4</v>
      </c>
      <c r="D21" s="13">
        <v>0</v>
      </c>
      <c r="E21" s="13">
        <v>3.0544669524850002E-3</v>
      </c>
      <c r="F21" s="13">
        <v>0</v>
      </c>
      <c r="G21" s="13">
        <v>0</v>
      </c>
      <c r="H21" s="13">
        <v>0</v>
      </c>
      <c r="I21" s="13">
        <v>4.1859847958070004E-3</v>
      </c>
      <c r="J21" s="13">
        <v>0</v>
      </c>
      <c r="K21" s="13">
        <v>0</v>
      </c>
      <c r="L21" s="13">
        <v>0</v>
      </c>
      <c r="M21" s="13">
        <v>0</v>
      </c>
      <c r="N21" s="13">
        <v>1.5204219682549999E-3</v>
      </c>
      <c r="O21" s="13">
        <v>0</v>
      </c>
      <c r="P21" s="13">
        <v>0</v>
      </c>
      <c r="Q21" s="13">
        <v>0</v>
      </c>
      <c r="R21" s="13">
        <v>5.6437966203719998E-3</v>
      </c>
      <c r="S21" s="13">
        <v>0</v>
      </c>
      <c r="T21" s="13">
        <v>0</v>
      </c>
      <c r="U21" s="13">
        <v>0</v>
      </c>
      <c r="V21" s="13">
        <v>0</v>
      </c>
      <c r="W21" s="13">
        <v>0</v>
      </c>
      <c r="X21" s="13">
        <v>0</v>
      </c>
      <c r="Y21" s="13">
        <v>4.0010519708840002E-3</v>
      </c>
      <c r="Z21" s="13">
        <v>0</v>
      </c>
      <c r="AA21" s="13">
        <v>0</v>
      </c>
      <c r="AB21" s="13">
        <v>0</v>
      </c>
      <c r="AC21" s="13">
        <v>0</v>
      </c>
      <c r="AD21" s="13">
        <v>0</v>
      </c>
      <c r="AE21" s="13">
        <v>0</v>
      </c>
      <c r="AF21" s="13">
        <v>0</v>
      </c>
      <c r="AG21" s="13">
        <v>0</v>
      </c>
      <c r="AH21" s="13">
        <v>0</v>
      </c>
      <c r="AI21" s="13">
        <v>7.009467770418E-2</v>
      </c>
      <c r="AJ21" s="13">
        <v>0</v>
      </c>
      <c r="AK21" s="13">
        <v>0</v>
      </c>
      <c r="AL21" s="13">
        <v>0</v>
      </c>
      <c r="AM21" s="13">
        <v>0</v>
      </c>
      <c r="AN21" s="13">
        <v>2.9217794090980001E-3</v>
      </c>
      <c r="AO21" s="13">
        <v>0</v>
      </c>
      <c r="AP21" s="13">
        <v>0</v>
      </c>
      <c r="AQ21" s="13">
        <v>0</v>
      </c>
      <c r="AR21" s="9"/>
    </row>
    <row r="22" spans="1:44" x14ac:dyDescent="0.2">
      <c r="A22" s="21"/>
      <c r="B22" s="21"/>
      <c r="C22" s="14">
        <v>1</v>
      </c>
      <c r="D22" s="14">
        <v>0</v>
      </c>
      <c r="E22" s="14">
        <v>1</v>
      </c>
      <c r="F22" s="14">
        <v>0</v>
      </c>
      <c r="G22" s="14">
        <v>0</v>
      </c>
      <c r="H22" s="14">
        <v>0</v>
      </c>
      <c r="I22" s="14">
        <v>1</v>
      </c>
      <c r="J22" s="14">
        <v>0</v>
      </c>
      <c r="K22" s="14">
        <v>0</v>
      </c>
      <c r="L22" s="14">
        <v>0</v>
      </c>
      <c r="M22" s="14">
        <v>0</v>
      </c>
      <c r="N22" s="14">
        <v>1</v>
      </c>
      <c r="O22" s="14">
        <v>0</v>
      </c>
      <c r="P22" s="14">
        <v>0</v>
      </c>
      <c r="Q22" s="14">
        <v>0</v>
      </c>
      <c r="R22" s="14">
        <v>1</v>
      </c>
      <c r="S22" s="14">
        <v>0</v>
      </c>
      <c r="T22" s="14">
        <v>0</v>
      </c>
      <c r="U22" s="14">
        <v>0</v>
      </c>
      <c r="V22" s="14">
        <v>0</v>
      </c>
      <c r="W22" s="14">
        <v>0</v>
      </c>
      <c r="X22" s="14">
        <v>0</v>
      </c>
      <c r="Y22" s="14">
        <v>1</v>
      </c>
      <c r="Z22" s="14">
        <v>0</v>
      </c>
      <c r="AA22" s="14">
        <v>0</v>
      </c>
      <c r="AB22" s="14">
        <v>0</v>
      </c>
      <c r="AC22" s="14">
        <v>0</v>
      </c>
      <c r="AD22" s="14">
        <v>0</v>
      </c>
      <c r="AE22" s="14">
        <v>0</v>
      </c>
      <c r="AF22" s="14">
        <v>0</v>
      </c>
      <c r="AG22" s="14">
        <v>0</v>
      </c>
      <c r="AH22" s="14">
        <v>0</v>
      </c>
      <c r="AI22" s="14">
        <v>1</v>
      </c>
      <c r="AJ22" s="14">
        <v>0</v>
      </c>
      <c r="AK22" s="14">
        <v>0</v>
      </c>
      <c r="AL22" s="14">
        <v>0</v>
      </c>
      <c r="AM22" s="14">
        <v>0</v>
      </c>
      <c r="AN22" s="14">
        <v>1</v>
      </c>
      <c r="AO22" s="14">
        <v>0</v>
      </c>
      <c r="AP22" s="14">
        <v>0</v>
      </c>
      <c r="AQ22" s="14">
        <v>0</v>
      </c>
      <c r="AR22" s="9"/>
    </row>
    <row r="23" spans="1:44" x14ac:dyDescent="0.2">
      <c r="A23" s="21"/>
      <c r="B23" s="21"/>
      <c r="C23" s="15" t="s">
        <v>111</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6" t="s">
        <v>606</v>
      </c>
      <c r="AJ23" s="15"/>
      <c r="AK23" s="15"/>
      <c r="AL23" s="15"/>
      <c r="AM23" s="15"/>
      <c r="AN23" s="15"/>
      <c r="AO23" s="15"/>
      <c r="AP23" s="15"/>
      <c r="AQ23" s="15"/>
      <c r="AR23" s="9"/>
    </row>
    <row r="24" spans="1:44" x14ac:dyDescent="0.2">
      <c r="A24" s="23"/>
      <c r="B24" s="20" t="s">
        <v>607</v>
      </c>
      <c r="C24" s="13">
        <v>1.5475556115289999E-2</v>
      </c>
      <c r="D24" s="13">
        <v>8.6488578384329995E-3</v>
      </c>
      <c r="E24" s="13">
        <v>3.3774673030339999E-2</v>
      </c>
      <c r="F24" s="13">
        <v>1.1712990367710001E-2</v>
      </c>
      <c r="G24" s="13">
        <v>7.8798932943040002E-3</v>
      </c>
      <c r="H24" s="13">
        <v>1.015418006471E-2</v>
      </c>
      <c r="I24" s="13">
        <v>1.7860621068730001E-2</v>
      </c>
      <c r="J24" s="13">
        <v>1.2479784855699999E-2</v>
      </c>
      <c r="K24" s="13">
        <v>2.4280062769290001E-2</v>
      </c>
      <c r="L24" s="13">
        <v>9.2375625572319996E-3</v>
      </c>
      <c r="M24" s="13">
        <v>1.393902569208E-2</v>
      </c>
      <c r="N24" s="13">
        <v>1.5388264919240001E-2</v>
      </c>
      <c r="O24" s="13">
        <v>7.9456136961539997E-3</v>
      </c>
      <c r="P24" s="13">
        <v>0</v>
      </c>
      <c r="Q24" s="13">
        <v>0</v>
      </c>
      <c r="R24" s="13">
        <v>3.4853307034360001E-2</v>
      </c>
      <c r="S24" s="13">
        <v>2.092988262115E-2</v>
      </c>
      <c r="T24" s="13">
        <v>1.210338064495E-2</v>
      </c>
      <c r="U24" s="13">
        <v>4.2266771992269997E-2</v>
      </c>
      <c r="V24" s="13">
        <v>6.6848344794579991E-3</v>
      </c>
      <c r="W24" s="13">
        <v>3.0367645277020001E-3</v>
      </c>
      <c r="X24" s="13">
        <v>1.6288653400470001E-2</v>
      </c>
      <c r="Y24" s="13">
        <v>2.44999240102E-2</v>
      </c>
      <c r="Z24" s="13">
        <v>6.0436829876630002E-2</v>
      </c>
      <c r="AA24" s="13">
        <v>3.8454275437039998E-2</v>
      </c>
      <c r="AB24" s="13">
        <v>0</v>
      </c>
      <c r="AC24" s="13">
        <v>0</v>
      </c>
      <c r="AD24" s="13">
        <v>0</v>
      </c>
      <c r="AE24" s="13">
        <v>0</v>
      </c>
      <c r="AF24" s="13">
        <v>0</v>
      </c>
      <c r="AG24" s="13">
        <v>0</v>
      </c>
      <c r="AH24" s="13">
        <v>0.80527495497589996</v>
      </c>
      <c r="AI24" s="13">
        <v>0.76789906048860002</v>
      </c>
      <c r="AJ24" s="13">
        <v>0.22227726940369999</v>
      </c>
      <c r="AK24" s="13">
        <v>0</v>
      </c>
      <c r="AL24" s="13">
        <v>0</v>
      </c>
      <c r="AM24" s="13">
        <v>0</v>
      </c>
      <c r="AN24" s="13">
        <v>1.7496208756849999E-2</v>
      </c>
      <c r="AO24" s="13">
        <v>1.192281289761E-2</v>
      </c>
      <c r="AP24" s="13">
        <v>2.2115427416140001E-2</v>
      </c>
      <c r="AQ24" s="13">
        <v>1.2292285323829999E-2</v>
      </c>
      <c r="AR24" s="9"/>
    </row>
    <row r="25" spans="1:44" x14ac:dyDescent="0.2">
      <c r="A25" s="21"/>
      <c r="B25" s="21"/>
      <c r="C25" s="14">
        <v>38</v>
      </c>
      <c r="D25" s="14">
        <v>5</v>
      </c>
      <c r="E25" s="14">
        <v>19</v>
      </c>
      <c r="F25" s="14">
        <v>10</v>
      </c>
      <c r="G25" s="14">
        <v>4</v>
      </c>
      <c r="H25" s="14">
        <v>3</v>
      </c>
      <c r="I25" s="14">
        <v>6</v>
      </c>
      <c r="J25" s="14">
        <v>2</v>
      </c>
      <c r="K25" s="14">
        <v>18</v>
      </c>
      <c r="L25" s="14">
        <v>8</v>
      </c>
      <c r="M25" s="14">
        <v>25</v>
      </c>
      <c r="N25" s="14">
        <v>12</v>
      </c>
      <c r="O25" s="14">
        <v>3</v>
      </c>
      <c r="P25" s="14">
        <v>0</v>
      </c>
      <c r="Q25" s="14">
        <v>0</v>
      </c>
      <c r="R25" s="14">
        <v>18</v>
      </c>
      <c r="S25" s="14">
        <v>4</v>
      </c>
      <c r="T25" s="14">
        <v>1</v>
      </c>
      <c r="U25" s="14">
        <v>11</v>
      </c>
      <c r="V25" s="14">
        <v>5</v>
      </c>
      <c r="W25" s="14">
        <v>2</v>
      </c>
      <c r="X25" s="14">
        <v>6</v>
      </c>
      <c r="Y25" s="14">
        <v>17</v>
      </c>
      <c r="Z25" s="14">
        <v>7</v>
      </c>
      <c r="AA25" s="14">
        <v>1</v>
      </c>
      <c r="AB25" s="14">
        <v>0</v>
      </c>
      <c r="AC25" s="14">
        <v>0</v>
      </c>
      <c r="AD25" s="14">
        <v>0</v>
      </c>
      <c r="AE25" s="14">
        <v>0</v>
      </c>
      <c r="AF25" s="14">
        <v>0</v>
      </c>
      <c r="AG25" s="14">
        <v>0</v>
      </c>
      <c r="AH25" s="14">
        <v>13</v>
      </c>
      <c r="AI25" s="14">
        <v>22</v>
      </c>
      <c r="AJ25" s="14">
        <v>3</v>
      </c>
      <c r="AK25" s="14">
        <v>0</v>
      </c>
      <c r="AL25" s="14">
        <v>0</v>
      </c>
      <c r="AM25" s="14">
        <v>0</v>
      </c>
      <c r="AN25" s="14">
        <v>9</v>
      </c>
      <c r="AO25" s="14">
        <v>15</v>
      </c>
      <c r="AP25" s="14">
        <v>13</v>
      </c>
      <c r="AQ25" s="14">
        <v>1</v>
      </c>
      <c r="AR25" s="9"/>
    </row>
    <row r="26" spans="1:44" x14ac:dyDescent="0.2">
      <c r="A26" s="21"/>
      <c r="B26" s="21"/>
      <c r="C26" s="15" t="s">
        <v>111</v>
      </c>
      <c r="D26" s="15"/>
      <c r="E26" s="15"/>
      <c r="F26" s="15"/>
      <c r="G26" s="15"/>
      <c r="H26" s="15"/>
      <c r="I26" s="15"/>
      <c r="J26" s="15"/>
      <c r="K26" s="15"/>
      <c r="L26" s="15"/>
      <c r="M26" s="15"/>
      <c r="N26" s="15"/>
      <c r="O26" s="15"/>
      <c r="P26" s="15"/>
      <c r="Q26" s="15"/>
      <c r="R26" s="16" t="s">
        <v>365</v>
      </c>
      <c r="S26" s="15"/>
      <c r="T26" s="15"/>
      <c r="U26" s="15"/>
      <c r="V26" s="15"/>
      <c r="W26" s="15"/>
      <c r="X26" s="15"/>
      <c r="Y26" s="16" t="s">
        <v>138</v>
      </c>
      <c r="Z26" s="16" t="s">
        <v>149</v>
      </c>
      <c r="AA26" s="15"/>
      <c r="AB26" s="15"/>
      <c r="AC26" s="15"/>
      <c r="AD26" s="15"/>
      <c r="AE26" s="15"/>
      <c r="AF26" s="15"/>
      <c r="AG26" s="15"/>
      <c r="AH26" s="16" t="s">
        <v>608</v>
      </c>
      <c r="AI26" s="16" t="s">
        <v>608</v>
      </c>
      <c r="AJ26" s="16" t="s">
        <v>499</v>
      </c>
      <c r="AK26" s="15"/>
      <c r="AL26" s="15"/>
      <c r="AM26" s="15"/>
      <c r="AN26" s="15"/>
      <c r="AO26" s="15"/>
      <c r="AP26" s="15"/>
      <c r="AQ26" s="15"/>
      <c r="AR26" s="9"/>
    </row>
    <row r="27" spans="1:44" x14ac:dyDescent="0.2">
      <c r="A27" s="23"/>
      <c r="B27" s="20" t="s">
        <v>609</v>
      </c>
      <c r="C27" s="13">
        <v>7.4066890864320001E-2</v>
      </c>
      <c r="D27" s="13">
        <v>6.8266353546130004E-2</v>
      </c>
      <c r="E27" s="13">
        <v>0.1023094127139</v>
      </c>
      <c r="F27" s="13">
        <v>4.7549602924280003E-2</v>
      </c>
      <c r="G27" s="13">
        <v>7.8595951607480008E-2</v>
      </c>
      <c r="H27" s="13">
        <v>0.1068012978583</v>
      </c>
      <c r="I27" s="13">
        <v>0.15949395674870001</v>
      </c>
      <c r="J27" s="13">
        <v>4.5510354547249998E-2</v>
      </c>
      <c r="K27" s="13">
        <v>4.357258394855E-2</v>
      </c>
      <c r="L27" s="13">
        <v>4.0728282926719997E-2</v>
      </c>
      <c r="M27" s="13">
        <v>8.0613026837889998E-2</v>
      </c>
      <c r="N27" s="13">
        <v>6.8498705203349997E-2</v>
      </c>
      <c r="O27" s="13">
        <v>3.9595975826119999E-3</v>
      </c>
      <c r="P27" s="13">
        <v>2.3234871014079998E-2</v>
      </c>
      <c r="Q27" s="13">
        <v>1.1834614308230001E-2</v>
      </c>
      <c r="R27" s="13">
        <v>7.6674688542129998E-2</v>
      </c>
      <c r="S27" s="13">
        <v>0.14800550390209999</v>
      </c>
      <c r="T27" s="13">
        <v>0.21592689854700001</v>
      </c>
      <c r="U27" s="13">
        <v>0.22002456229110001</v>
      </c>
      <c r="V27" s="13">
        <v>9.3835906190990002E-3</v>
      </c>
      <c r="W27" s="13">
        <v>1.6248571499379999E-2</v>
      </c>
      <c r="X27" s="13">
        <v>5.5196415609169998E-2</v>
      </c>
      <c r="Y27" s="13">
        <v>0.17186400341870001</v>
      </c>
      <c r="Z27" s="13">
        <v>0.34042929876639999</v>
      </c>
      <c r="AA27" s="13">
        <v>0</v>
      </c>
      <c r="AB27" s="13">
        <v>0</v>
      </c>
      <c r="AC27" s="13">
        <v>0</v>
      </c>
      <c r="AD27" s="13">
        <v>0</v>
      </c>
      <c r="AE27" s="13">
        <v>0</v>
      </c>
      <c r="AF27" s="13">
        <v>0</v>
      </c>
      <c r="AG27" s="13">
        <v>0</v>
      </c>
      <c r="AH27" s="13">
        <v>0</v>
      </c>
      <c r="AI27" s="13">
        <v>0</v>
      </c>
      <c r="AJ27" s="13">
        <v>0</v>
      </c>
      <c r="AK27" s="13">
        <v>0.28344230046210001</v>
      </c>
      <c r="AL27" s="13">
        <v>0</v>
      </c>
      <c r="AM27" s="13">
        <v>1.9132235953940001E-2</v>
      </c>
      <c r="AN27" s="13">
        <v>5.8226636167819999E-2</v>
      </c>
      <c r="AO27" s="13">
        <v>8.9702433727570002E-2</v>
      </c>
      <c r="AP27" s="13">
        <v>8.0764538560620006E-2</v>
      </c>
      <c r="AQ27" s="13">
        <v>6.2494862099120002E-2</v>
      </c>
      <c r="AR27" s="9"/>
    </row>
    <row r="28" spans="1:44" x14ac:dyDescent="0.2">
      <c r="A28" s="21"/>
      <c r="B28" s="21"/>
      <c r="C28" s="14">
        <v>171</v>
      </c>
      <c r="D28" s="14">
        <v>41</v>
      </c>
      <c r="E28" s="14">
        <v>54</v>
      </c>
      <c r="F28" s="14">
        <v>28</v>
      </c>
      <c r="G28" s="14">
        <v>48</v>
      </c>
      <c r="H28" s="14">
        <v>31</v>
      </c>
      <c r="I28" s="14">
        <v>63</v>
      </c>
      <c r="J28" s="14">
        <v>17</v>
      </c>
      <c r="K28" s="14">
        <v>30</v>
      </c>
      <c r="L28" s="14">
        <v>35</v>
      </c>
      <c r="M28" s="14">
        <v>114</v>
      </c>
      <c r="N28" s="14">
        <v>63</v>
      </c>
      <c r="O28" s="14">
        <v>3</v>
      </c>
      <c r="P28" s="14">
        <v>6</v>
      </c>
      <c r="Q28" s="14">
        <v>4</v>
      </c>
      <c r="R28" s="14">
        <v>24</v>
      </c>
      <c r="S28" s="14">
        <v>40</v>
      </c>
      <c r="T28" s="14">
        <v>20</v>
      </c>
      <c r="U28" s="14">
        <v>61</v>
      </c>
      <c r="V28" s="14">
        <v>6</v>
      </c>
      <c r="W28" s="14">
        <v>12</v>
      </c>
      <c r="X28" s="14">
        <v>23</v>
      </c>
      <c r="Y28" s="14">
        <v>80</v>
      </c>
      <c r="Z28" s="14">
        <v>57</v>
      </c>
      <c r="AA28" s="14">
        <v>0</v>
      </c>
      <c r="AB28" s="14">
        <v>0</v>
      </c>
      <c r="AC28" s="14">
        <v>0</v>
      </c>
      <c r="AD28" s="14">
        <v>0</v>
      </c>
      <c r="AE28" s="14">
        <v>0</v>
      </c>
      <c r="AF28" s="14">
        <v>0</v>
      </c>
      <c r="AG28" s="14">
        <v>0</v>
      </c>
      <c r="AH28" s="14">
        <v>0</v>
      </c>
      <c r="AI28" s="14">
        <v>0</v>
      </c>
      <c r="AJ28" s="14">
        <v>0</v>
      </c>
      <c r="AK28" s="14">
        <v>171</v>
      </c>
      <c r="AL28" s="14">
        <v>0</v>
      </c>
      <c r="AM28" s="14">
        <v>4</v>
      </c>
      <c r="AN28" s="14">
        <v>38</v>
      </c>
      <c r="AO28" s="14">
        <v>77</v>
      </c>
      <c r="AP28" s="14">
        <v>52</v>
      </c>
      <c r="AQ28" s="14">
        <v>6</v>
      </c>
      <c r="AR28" s="9"/>
    </row>
    <row r="29" spans="1:44" x14ac:dyDescent="0.2">
      <c r="A29" s="21"/>
      <c r="B29" s="21"/>
      <c r="C29" s="15" t="s">
        <v>111</v>
      </c>
      <c r="D29" s="15"/>
      <c r="E29" s="16" t="s">
        <v>147</v>
      </c>
      <c r="F29" s="15"/>
      <c r="G29" s="15"/>
      <c r="H29" s="16" t="s">
        <v>123</v>
      </c>
      <c r="I29" s="16" t="s">
        <v>184</v>
      </c>
      <c r="J29" s="15"/>
      <c r="K29" s="15"/>
      <c r="L29" s="15"/>
      <c r="M29" s="15"/>
      <c r="N29" s="15"/>
      <c r="O29" s="15"/>
      <c r="P29" s="15"/>
      <c r="Q29" s="15"/>
      <c r="R29" s="16" t="s">
        <v>200</v>
      </c>
      <c r="S29" s="16" t="s">
        <v>126</v>
      </c>
      <c r="T29" s="16" t="s">
        <v>128</v>
      </c>
      <c r="U29" s="16" t="s">
        <v>127</v>
      </c>
      <c r="V29" s="15"/>
      <c r="W29" s="15"/>
      <c r="X29" s="16" t="s">
        <v>228</v>
      </c>
      <c r="Y29" s="16" t="s">
        <v>126</v>
      </c>
      <c r="Z29" s="16" t="s">
        <v>464</v>
      </c>
      <c r="AA29" s="15"/>
      <c r="AB29" s="15"/>
      <c r="AC29" s="15"/>
      <c r="AD29" s="15"/>
      <c r="AE29" s="15"/>
      <c r="AF29" s="15"/>
      <c r="AG29" s="15"/>
      <c r="AH29" s="15"/>
      <c r="AI29" s="15"/>
      <c r="AJ29" s="15"/>
      <c r="AK29" s="16" t="s">
        <v>610</v>
      </c>
      <c r="AL29" s="15"/>
      <c r="AM29" s="15"/>
      <c r="AN29" s="15"/>
      <c r="AO29" s="16" t="s">
        <v>138</v>
      </c>
      <c r="AP29" s="15"/>
      <c r="AQ29" s="15"/>
      <c r="AR29" s="9"/>
    </row>
    <row r="30" spans="1:44" x14ac:dyDescent="0.2">
      <c r="A30" s="23"/>
      <c r="B30" s="20" t="s">
        <v>489</v>
      </c>
      <c r="C30" s="13">
        <v>0.16123666328809999</v>
      </c>
      <c r="D30" s="13">
        <v>0.1483249047919</v>
      </c>
      <c r="E30" s="13">
        <v>0.1995862704827</v>
      </c>
      <c r="F30" s="13">
        <v>0.1218770567115</v>
      </c>
      <c r="G30" s="13">
        <v>0.1754187816942</v>
      </c>
      <c r="H30" s="13">
        <v>0.21320012972739999</v>
      </c>
      <c r="I30" s="13">
        <v>0.13956015971479999</v>
      </c>
      <c r="J30" s="13">
        <v>0.1542269484464</v>
      </c>
      <c r="K30" s="13">
        <v>0.16876986712229999</v>
      </c>
      <c r="L30" s="13">
        <v>0.14373130684810001</v>
      </c>
      <c r="M30" s="13">
        <v>0.12912516231490001</v>
      </c>
      <c r="N30" s="13">
        <v>0.1933696593482</v>
      </c>
      <c r="O30" s="13">
        <v>7.7907445452600005E-2</v>
      </c>
      <c r="P30" s="13">
        <v>4.3510761100860003E-2</v>
      </c>
      <c r="Q30" s="13">
        <v>0.1163321712177</v>
      </c>
      <c r="R30" s="13">
        <v>0.19229083476039999</v>
      </c>
      <c r="S30" s="13">
        <v>0.34453823023000002</v>
      </c>
      <c r="T30" s="13">
        <v>0.28526993317529997</v>
      </c>
      <c r="U30" s="13">
        <v>0.26200003288110002</v>
      </c>
      <c r="V30" s="13">
        <v>7.1064406781439993E-2</v>
      </c>
      <c r="W30" s="13">
        <v>6.9124152114659998E-2</v>
      </c>
      <c r="X30" s="13">
        <v>0.26267911595240001</v>
      </c>
      <c r="Y30" s="13">
        <v>0.26482149621439999</v>
      </c>
      <c r="Z30" s="13">
        <v>0.34516487662919998</v>
      </c>
      <c r="AA30" s="13">
        <v>0.20187692342880001</v>
      </c>
      <c r="AB30" s="13">
        <v>0</v>
      </c>
      <c r="AC30" s="13">
        <v>6.2372799514209994E-3</v>
      </c>
      <c r="AD30" s="13">
        <v>0</v>
      </c>
      <c r="AE30" s="13">
        <v>2.2483742961150001E-2</v>
      </c>
      <c r="AF30" s="13">
        <v>0</v>
      </c>
      <c r="AG30" s="13">
        <v>0</v>
      </c>
      <c r="AH30" s="13">
        <v>0</v>
      </c>
      <c r="AI30" s="13">
        <v>0</v>
      </c>
      <c r="AJ30" s="13">
        <v>0</v>
      </c>
      <c r="AK30" s="13">
        <v>0.610590166228</v>
      </c>
      <c r="AL30" s="13">
        <v>0.16178059744430001</v>
      </c>
      <c r="AM30" s="13">
        <v>0.26155626437950003</v>
      </c>
      <c r="AN30" s="13">
        <v>0.18520272238819999</v>
      </c>
      <c r="AO30" s="13">
        <v>0.16570554537820001</v>
      </c>
      <c r="AP30" s="13">
        <v>9.4574787881299999E-2</v>
      </c>
      <c r="AQ30" s="13">
        <v>0.19694682195890001</v>
      </c>
      <c r="AR30" s="9"/>
    </row>
    <row r="31" spans="1:44" x14ac:dyDescent="0.2">
      <c r="A31" s="21"/>
      <c r="B31" s="21"/>
      <c r="C31" s="14">
        <v>343</v>
      </c>
      <c r="D31" s="14">
        <v>84</v>
      </c>
      <c r="E31" s="14">
        <v>94</v>
      </c>
      <c r="F31" s="14">
        <v>66</v>
      </c>
      <c r="G31" s="14">
        <v>99</v>
      </c>
      <c r="H31" s="14">
        <v>56</v>
      </c>
      <c r="I31" s="14">
        <v>53</v>
      </c>
      <c r="J31" s="14">
        <v>53</v>
      </c>
      <c r="K31" s="14">
        <v>98</v>
      </c>
      <c r="L31" s="14">
        <v>95</v>
      </c>
      <c r="M31" s="14">
        <v>174</v>
      </c>
      <c r="N31" s="14">
        <v>181</v>
      </c>
      <c r="O31" s="14">
        <v>43</v>
      </c>
      <c r="P31" s="14">
        <v>11</v>
      </c>
      <c r="Q31" s="14">
        <v>34</v>
      </c>
      <c r="R31" s="14">
        <v>50</v>
      </c>
      <c r="S31" s="14">
        <v>77</v>
      </c>
      <c r="T31" s="14">
        <v>30</v>
      </c>
      <c r="U31" s="14">
        <v>80</v>
      </c>
      <c r="V31" s="14">
        <v>39</v>
      </c>
      <c r="W31" s="14">
        <v>45</v>
      </c>
      <c r="X31" s="14">
        <v>103</v>
      </c>
      <c r="Y31" s="14">
        <v>109</v>
      </c>
      <c r="Z31" s="14">
        <v>61</v>
      </c>
      <c r="AA31" s="14">
        <v>4</v>
      </c>
      <c r="AB31" s="14">
        <v>0</v>
      </c>
      <c r="AC31" s="14">
        <v>4</v>
      </c>
      <c r="AD31" s="14">
        <v>0</v>
      </c>
      <c r="AE31" s="14">
        <v>4</v>
      </c>
      <c r="AF31" s="14">
        <v>0</v>
      </c>
      <c r="AG31" s="14">
        <v>0</v>
      </c>
      <c r="AH31" s="14">
        <v>0</v>
      </c>
      <c r="AI31" s="14">
        <v>0</v>
      </c>
      <c r="AJ31" s="14">
        <v>0</v>
      </c>
      <c r="AK31" s="14">
        <v>335</v>
      </c>
      <c r="AL31" s="14">
        <v>1</v>
      </c>
      <c r="AM31" s="14">
        <v>40</v>
      </c>
      <c r="AN31" s="14">
        <v>90</v>
      </c>
      <c r="AO31" s="14">
        <v>154</v>
      </c>
      <c r="AP31" s="14">
        <v>59</v>
      </c>
      <c r="AQ31" s="14">
        <v>18</v>
      </c>
      <c r="AR31" s="9"/>
    </row>
    <row r="32" spans="1:44" x14ac:dyDescent="0.2">
      <c r="A32" s="21"/>
      <c r="B32" s="21"/>
      <c r="C32" s="15" t="s">
        <v>111</v>
      </c>
      <c r="D32" s="15"/>
      <c r="E32" s="16" t="s">
        <v>147</v>
      </c>
      <c r="F32" s="15"/>
      <c r="G32" s="15"/>
      <c r="H32" s="15"/>
      <c r="I32" s="15"/>
      <c r="J32" s="15"/>
      <c r="K32" s="15"/>
      <c r="L32" s="15"/>
      <c r="M32" s="15"/>
      <c r="N32" s="16" t="s">
        <v>113</v>
      </c>
      <c r="O32" s="15"/>
      <c r="P32" s="15"/>
      <c r="Q32" s="15"/>
      <c r="R32" s="16" t="s">
        <v>129</v>
      </c>
      <c r="S32" s="16" t="s">
        <v>128</v>
      </c>
      <c r="T32" s="16" t="s">
        <v>208</v>
      </c>
      <c r="U32" s="16" t="s">
        <v>208</v>
      </c>
      <c r="V32" s="15"/>
      <c r="W32" s="15"/>
      <c r="X32" s="16" t="s">
        <v>129</v>
      </c>
      <c r="Y32" s="16" t="s">
        <v>129</v>
      </c>
      <c r="Z32" s="16" t="s">
        <v>129</v>
      </c>
      <c r="AA32" s="15"/>
      <c r="AB32" s="15"/>
      <c r="AC32" s="16" t="s">
        <v>112</v>
      </c>
      <c r="AD32" s="15"/>
      <c r="AE32" s="16" t="s">
        <v>113</v>
      </c>
      <c r="AF32" s="15"/>
      <c r="AG32" s="15"/>
      <c r="AH32" s="15"/>
      <c r="AI32" s="15"/>
      <c r="AJ32" s="15"/>
      <c r="AK32" s="16" t="s">
        <v>611</v>
      </c>
      <c r="AL32" s="15"/>
      <c r="AM32" s="16" t="s">
        <v>143</v>
      </c>
      <c r="AN32" s="16" t="s">
        <v>144</v>
      </c>
      <c r="AO32" s="16" t="s">
        <v>144</v>
      </c>
      <c r="AP32" s="15"/>
      <c r="AQ32" s="15"/>
      <c r="AR32" s="9"/>
    </row>
    <row r="33" spans="1:44" x14ac:dyDescent="0.2">
      <c r="A33" s="23"/>
      <c r="B33" s="20" t="s">
        <v>92</v>
      </c>
      <c r="C33" s="13">
        <v>2.3242448040600001E-2</v>
      </c>
      <c r="D33" s="13">
        <v>2.770175037063E-2</v>
      </c>
      <c r="E33" s="13">
        <v>3.9684755968639997E-2</v>
      </c>
      <c r="F33" s="13">
        <v>1.415209556391E-2</v>
      </c>
      <c r="G33" s="13">
        <v>1.225174448634E-2</v>
      </c>
      <c r="H33" s="13">
        <v>2.1561229112969999E-2</v>
      </c>
      <c r="I33" s="13">
        <v>3.9688773240470002E-2</v>
      </c>
      <c r="J33" s="13">
        <v>2.157510586029E-2</v>
      </c>
      <c r="K33" s="13">
        <v>1.4059889379230001E-2</v>
      </c>
      <c r="L33" s="13">
        <v>2.043615180938E-2</v>
      </c>
      <c r="M33" s="13">
        <v>3.0182912144570001E-2</v>
      </c>
      <c r="N33" s="13">
        <v>1.8312392691049999E-2</v>
      </c>
      <c r="O33" s="13">
        <v>1.728299074247E-2</v>
      </c>
      <c r="P33" s="13">
        <v>2.0506619664579999E-2</v>
      </c>
      <c r="Q33" s="13">
        <v>1.7202691170459999E-2</v>
      </c>
      <c r="R33" s="13">
        <v>3.5783855750119997E-2</v>
      </c>
      <c r="S33" s="13">
        <v>7.5611636564499986E-3</v>
      </c>
      <c r="T33" s="13">
        <v>7.8818851335010001E-3</v>
      </c>
      <c r="U33" s="13">
        <v>2.910488784296E-2</v>
      </c>
      <c r="V33" s="13">
        <v>1.1962901214650001E-2</v>
      </c>
      <c r="W33" s="13">
        <v>2.6764727538809999E-2</v>
      </c>
      <c r="X33" s="13">
        <v>3.8789395441399997E-2</v>
      </c>
      <c r="Y33" s="13">
        <v>2.2555735407810001E-2</v>
      </c>
      <c r="Z33" s="13">
        <v>7.6829060515240001E-3</v>
      </c>
      <c r="AA33" s="13">
        <v>0.18283122886149999</v>
      </c>
      <c r="AB33" s="13">
        <v>0</v>
      </c>
      <c r="AC33" s="13">
        <v>0</v>
      </c>
      <c r="AD33" s="13">
        <v>0</v>
      </c>
      <c r="AE33" s="13">
        <v>0</v>
      </c>
      <c r="AF33" s="13">
        <v>0</v>
      </c>
      <c r="AG33" s="13">
        <v>0</v>
      </c>
      <c r="AH33" s="13">
        <v>0</v>
      </c>
      <c r="AI33" s="13">
        <v>0</v>
      </c>
      <c r="AJ33" s="13">
        <v>0</v>
      </c>
      <c r="AK33" s="13">
        <v>8.8945180013900005E-2</v>
      </c>
      <c r="AL33" s="13">
        <v>0</v>
      </c>
      <c r="AM33" s="13">
        <v>4.5037722258380007E-2</v>
      </c>
      <c r="AN33" s="13">
        <v>1.8687754201819999E-2</v>
      </c>
      <c r="AO33" s="13">
        <v>2.7578231080790001E-2</v>
      </c>
      <c r="AP33" s="13">
        <v>2.297175170366E-2</v>
      </c>
      <c r="AQ33" s="13">
        <v>1.916000024671E-2</v>
      </c>
      <c r="AR33" s="9"/>
    </row>
    <row r="34" spans="1:44" x14ac:dyDescent="0.2">
      <c r="A34" s="21"/>
      <c r="B34" s="21"/>
      <c r="C34" s="14">
        <v>42</v>
      </c>
      <c r="D34" s="14">
        <v>10</v>
      </c>
      <c r="E34" s="14">
        <v>18</v>
      </c>
      <c r="F34" s="14">
        <v>6</v>
      </c>
      <c r="G34" s="14">
        <v>8</v>
      </c>
      <c r="H34" s="14">
        <v>4</v>
      </c>
      <c r="I34" s="14">
        <v>9</v>
      </c>
      <c r="J34" s="14">
        <v>7</v>
      </c>
      <c r="K34" s="14">
        <v>6</v>
      </c>
      <c r="L34" s="14">
        <v>16</v>
      </c>
      <c r="M34" s="14">
        <v>33</v>
      </c>
      <c r="N34" s="14">
        <v>13</v>
      </c>
      <c r="O34" s="14">
        <v>13</v>
      </c>
      <c r="P34" s="14">
        <v>3</v>
      </c>
      <c r="Q34" s="14">
        <v>5</v>
      </c>
      <c r="R34" s="14">
        <v>10</v>
      </c>
      <c r="S34" s="14">
        <v>2</v>
      </c>
      <c r="T34" s="14">
        <v>2</v>
      </c>
      <c r="U34" s="14">
        <v>4</v>
      </c>
      <c r="V34" s="14">
        <v>8</v>
      </c>
      <c r="W34" s="14">
        <v>19</v>
      </c>
      <c r="X34" s="14">
        <v>8</v>
      </c>
      <c r="Y34" s="14">
        <v>6</v>
      </c>
      <c r="Z34" s="14">
        <v>2</v>
      </c>
      <c r="AA34" s="14">
        <v>5</v>
      </c>
      <c r="AB34" s="14">
        <v>0</v>
      </c>
      <c r="AC34" s="14">
        <v>0</v>
      </c>
      <c r="AD34" s="14">
        <v>0</v>
      </c>
      <c r="AE34" s="14">
        <v>0</v>
      </c>
      <c r="AF34" s="14">
        <v>0</v>
      </c>
      <c r="AG34" s="14">
        <v>0</v>
      </c>
      <c r="AH34" s="14">
        <v>0</v>
      </c>
      <c r="AI34" s="14">
        <v>0</v>
      </c>
      <c r="AJ34" s="14">
        <v>0</v>
      </c>
      <c r="AK34" s="14">
        <v>42</v>
      </c>
      <c r="AL34" s="14">
        <v>0</v>
      </c>
      <c r="AM34" s="14">
        <v>3</v>
      </c>
      <c r="AN34" s="14">
        <v>9</v>
      </c>
      <c r="AO34" s="14">
        <v>26</v>
      </c>
      <c r="AP34" s="14">
        <v>8</v>
      </c>
      <c r="AQ34" s="14">
        <v>2</v>
      </c>
      <c r="AR34" s="9"/>
    </row>
    <row r="35" spans="1:44" x14ac:dyDescent="0.2">
      <c r="A35" s="21"/>
      <c r="B35" s="21"/>
      <c r="C35" s="15" t="s">
        <v>111</v>
      </c>
      <c r="D35" s="15"/>
      <c r="E35" s="15"/>
      <c r="F35" s="15"/>
      <c r="G35" s="15"/>
      <c r="H35" s="15"/>
      <c r="I35" s="15"/>
      <c r="J35" s="15"/>
      <c r="K35" s="15"/>
      <c r="L35" s="15"/>
      <c r="M35" s="15"/>
      <c r="N35" s="15"/>
      <c r="O35" s="15"/>
      <c r="P35" s="15"/>
      <c r="Q35" s="15"/>
      <c r="R35" s="15"/>
      <c r="S35" s="15"/>
      <c r="T35" s="15"/>
      <c r="U35" s="15"/>
      <c r="V35" s="15"/>
      <c r="W35" s="15"/>
      <c r="X35" s="15"/>
      <c r="Y35" s="15"/>
      <c r="Z35" s="15"/>
      <c r="AA35" s="16" t="s">
        <v>248</v>
      </c>
      <c r="AB35" s="15"/>
      <c r="AC35" s="15"/>
      <c r="AD35" s="15"/>
      <c r="AE35" s="15"/>
      <c r="AF35" s="15"/>
      <c r="AG35" s="15"/>
      <c r="AH35" s="15"/>
      <c r="AI35" s="15"/>
      <c r="AJ35" s="15"/>
      <c r="AK35" s="16" t="s">
        <v>612</v>
      </c>
      <c r="AL35" s="15"/>
      <c r="AM35" s="15"/>
      <c r="AN35" s="15"/>
      <c r="AO35" s="15"/>
      <c r="AP35" s="15"/>
      <c r="AQ35" s="15"/>
      <c r="AR35" s="9"/>
    </row>
    <row r="36" spans="1:44" x14ac:dyDescent="0.2">
      <c r="A36" s="23"/>
      <c r="B36" s="20" t="s">
        <v>50</v>
      </c>
      <c r="C36" s="13">
        <v>1</v>
      </c>
      <c r="D36" s="13">
        <v>1</v>
      </c>
      <c r="E36" s="13">
        <v>1</v>
      </c>
      <c r="F36" s="13">
        <v>1</v>
      </c>
      <c r="G36" s="13">
        <v>1</v>
      </c>
      <c r="H36" s="13">
        <v>1</v>
      </c>
      <c r="I36" s="13">
        <v>1</v>
      </c>
      <c r="J36" s="13">
        <v>1</v>
      </c>
      <c r="K36" s="13">
        <v>1</v>
      </c>
      <c r="L36" s="13">
        <v>1</v>
      </c>
      <c r="M36" s="13">
        <v>1</v>
      </c>
      <c r="N36" s="13">
        <v>1</v>
      </c>
      <c r="O36" s="13">
        <v>1</v>
      </c>
      <c r="P36" s="13">
        <v>1</v>
      </c>
      <c r="Q36" s="13">
        <v>1</v>
      </c>
      <c r="R36" s="13">
        <v>1</v>
      </c>
      <c r="S36" s="13">
        <v>1</v>
      </c>
      <c r="T36" s="13">
        <v>1</v>
      </c>
      <c r="U36" s="13">
        <v>1</v>
      </c>
      <c r="V36" s="13">
        <v>1</v>
      </c>
      <c r="W36" s="13">
        <v>1</v>
      </c>
      <c r="X36" s="13">
        <v>1</v>
      </c>
      <c r="Y36" s="13">
        <v>1</v>
      </c>
      <c r="Z36" s="13">
        <v>1</v>
      </c>
      <c r="AA36" s="13">
        <v>1</v>
      </c>
      <c r="AB36" s="13">
        <v>1</v>
      </c>
      <c r="AC36" s="13">
        <v>1</v>
      </c>
      <c r="AD36" s="13">
        <v>1</v>
      </c>
      <c r="AE36" s="13">
        <v>1</v>
      </c>
      <c r="AF36" s="13">
        <v>1</v>
      </c>
      <c r="AG36" s="13">
        <v>1</v>
      </c>
      <c r="AH36" s="13">
        <v>1</v>
      </c>
      <c r="AI36" s="13">
        <v>1</v>
      </c>
      <c r="AJ36" s="13">
        <v>1</v>
      </c>
      <c r="AK36" s="13">
        <v>1</v>
      </c>
      <c r="AL36" s="13">
        <v>1</v>
      </c>
      <c r="AM36" s="13">
        <v>1</v>
      </c>
      <c r="AN36" s="13">
        <v>1</v>
      </c>
      <c r="AO36" s="13">
        <v>1</v>
      </c>
      <c r="AP36" s="13">
        <v>1</v>
      </c>
      <c r="AQ36" s="13">
        <v>1</v>
      </c>
      <c r="AR36" s="9"/>
    </row>
    <row r="37" spans="1:44" x14ac:dyDescent="0.2">
      <c r="A37" s="21"/>
      <c r="B37" s="21"/>
      <c r="C37" s="14">
        <v>2163</v>
      </c>
      <c r="D37" s="14">
        <v>535</v>
      </c>
      <c r="E37" s="14">
        <v>523</v>
      </c>
      <c r="F37" s="14">
        <v>552</v>
      </c>
      <c r="G37" s="14">
        <v>553</v>
      </c>
      <c r="H37" s="14">
        <v>276</v>
      </c>
      <c r="I37" s="14">
        <v>366</v>
      </c>
      <c r="J37" s="14">
        <v>342</v>
      </c>
      <c r="K37" s="14">
        <v>549</v>
      </c>
      <c r="L37" s="14">
        <v>676</v>
      </c>
      <c r="M37" s="14">
        <v>1343</v>
      </c>
      <c r="N37" s="14">
        <v>873</v>
      </c>
      <c r="O37" s="14">
        <v>599</v>
      </c>
      <c r="P37" s="14">
        <v>224</v>
      </c>
      <c r="Q37" s="14">
        <v>288</v>
      </c>
      <c r="R37" s="14">
        <v>310</v>
      </c>
      <c r="S37" s="14">
        <v>240</v>
      </c>
      <c r="T37" s="14">
        <v>104</v>
      </c>
      <c r="U37" s="14">
        <v>281</v>
      </c>
      <c r="V37" s="14">
        <v>570</v>
      </c>
      <c r="W37" s="14">
        <v>669</v>
      </c>
      <c r="X37" s="14">
        <v>380</v>
      </c>
      <c r="Y37" s="14">
        <v>425</v>
      </c>
      <c r="Z37" s="14">
        <v>175</v>
      </c>
      <c r="AA37" s="14">
        <v>26</v>
      </c>
      <c r="AB37" s="14">
        <v>908</v>
      </c>
      <c r="AC37" s="14">
        <v>241</v>
      </c>
      <c r="AD37" s="14">
        <v>50</v>
      </c>
      <c r="AE37" s="14">
        <v>101</v>
      </c>
      <c r="AF37" s="14">
        <v>196</v>
      </c>
      <c r="AG37" s="14">
        <v>56</v>
      </c>
      <c r="AH37" s="14">
        <v>20</v>
      </c>
      <c r="AI37" s="14">
        <v>28</v>
      </c>
      <c r="AJ37" s="14">
        <v>6</v>
      </c>
      <c r="AK37" s="14">
        <v>557</v>
      </c>
      <c r="AL37" s="14">
        <v>7</v>
      </c>
      <c r="AM37" s="14">
        <v>151</v>
      </c>
      <c r="AN37" s="14">
        <v>527</v>
      </c>
      <c r="AO37" s="14">
        <v>910</v>
      </c>
      <c r="AP37" s="14">
        <v>560</v>
      </c>
      <c r="AQ37" s="14">
        <v>92</v>
      </c>
      <c r="AR37" s="9"/>
    </row>
    <row r="38" spans="1:44" x14ac:dyDescent="0.2">
      <c r="A38" s="21"/>
      <c r="B38" s="21"/>
      <c r="C38" s="15" t="s">
        <v>111</v>
      </c>
      <c r="D38" s="15" t="s">
        <v>111</v>
      </c>
      <c r="E38" s="15" t="s">
        <v>111</v>
      </c>
      <c r="F38" s="15" t="s">
        <v>111</v>
      </c>
      <c r="G38" s="15" t="s">
        <v>111</v>
      </c>
      <c r="H38" s="15" t="s">
        <v>111</v>
      </c>
      <c r="I38" s="15" t="s">
        <v>111</v>
      </c>
      <c r="J38" s="15" t="s">
        <v>111</v>
      </c>
      <c r="K38" s="15" t="s">
        <v>111</v>
      </c>
      <c r="L38" s="15" t="s">
        <v>111</v>
      </c>
      <c r="M38" s="15" t="s">
        <v>111</v>
      </c>
      <c r="N38" s="15" t="s">
        <v>111</v>
      </c>
      <c r="O38" s="15" t="s">
        <v>111</v>
      </c>
      <c r="P38" s="15" t="s">
        <v>111</v>
      </c>
      <c r="Q38" s="15" t="s">
        <v>111</v>
      </c>
      <c r="R38" s="15" t="s">
        <v>111</v>
      </c>
      <c r="S38" s="15" t="s">
        <v>111</v>
      </c>
      <c r="T38" s="15" t="s">
        <v>111</v>
      </c>
      <c r="U38" s="15" t="s">
        <v>111</v>
      </c>
      <c r="V38" s="15" t="s">
        <v>111</v>
      </c>
      <c r="W38" s="15" t="s">
        <v>111</v>
      </c>
      <c r="X38" s="15" t="s">
        <v>111</v>
      </c>
      <c r="Y38" s="15" t="s">
        <v>111</v>
      </c>
      <c r="Z38" s="15" t="s">
        <v>111</v>
      </c>
      <c r="AA38" s="15" t="s">
        <v>111</v>
      </c>
      <c r="AB38" s="15" t="s">
        <v>111</v>
      </c>
      <c r="AC38" s="15" t="s">
        <v>111</v>
      </c>
      <c r="AD38" s="15" t="s">
        <v>111</v>
      </c>
      <c r="AE38" s="15" t="s">
        <v>111</v>
      </c>
      <c r="AF38" s="15" t="s">
        <v>111</v>
      </c>
      <c r="AG38" s="15" t="s">
        <v>111</v>
      </c>
      <c r="AH38" s="15" t="s">
        <v>111</v>
      </c>
      <c r="AI38" s="15" t="s">
        <v>111</v>
      </c>
      <c r="AJ38" s="15" t="s">
        <v>111</v>
      </c>
      <c r="AK38" s="15" t="s">
        <v>111</v>
      </c>
      <c r="AL38" s="15" t="s">
        <v>111</v>
      </c>
      <c r="AM38" s="15" t="s">
        <v>111</v>
      </c>
      <c r="AN38" s="15" t="s">
        <v>111</v>
      </c>
      <c r="AO38" s="15" t="s">
        <v>111</v>
      </c>
      <c r="AP38" s="15" t="s">
        <v>111</v>
      </c>
      <c r="AQ38" s="15" t="s">
        <v>111</v>
      </c>
      <c r="AR38" s="9"/>
    </row>
    <row r="39" spans="1:44" x14ac:dyDescent="0.2">
      <c r="A39" s="17" t="s">
        <v>613</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row>
    <row r="40" spans="1:44" x14ac:dyDescent="0.2">
      <c r="A40" s="19" t="s">
        <v>134</v>
      </c>
    </row>
  </sheetData>
  <mergeCells count="22">
    <mergeCell ref="AO2:AQ2"/>
    <mergeCell ref="A2:C2"/>
    <mergeCell ref="A3:B5"/>
    <mergeCell ref="B6:B8"/>
    <mergeCell ref="B9:B11"/>
    <mergeCell ref="AL3:AQ3"/>
    <mergeCell ref="D3:G3"/>
    <mergeCell ref="H3:L3"/>
    <mergeCell ref="M3:N3"/>
    <mergeCell ref="O3:U3"/>
    <mergeCell ref="V3:AA3"/>
    <mergeCell ref="AB3:AK3"/>
    <mergeCell ref="B27:B29"/>
    <mergeCell ref="B30:B32"/>
    <mergeCell ref="B33:B35"/>
    <mergeCell ref="B36:B38"/>
    <mergeCell ref="A6:A38"/>
    <mergeCell ref="B12:B14"/>
    <mergeCell ref="B15:B17"/>
    <mergeCell ref="B18:B20"/>
    <mergeCell ref="B21:B23"/>
    <mergeCell ref="B24:B26"/>
  </mergeCells>
  <hyperlinks>
    <hyperlink ref="A1" location="'TOC'!A1:A1" display="Back to TOC" xr:uid="{00000000-0004-0000-3000-000000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bestFit="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614</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615</v>
      </c>
      <c r="B6" s="20" t="s">
        <v>616</v>
      </c>
      <c r="C6" s="13">
        <v>0.53763076705070001</v>
      </c>
      <c r="D6" s="13">
        <v>0.46091741786079998</v>
      </c>
      <c r="E6" s="13">
        <v>0.46386823238050001</v>
      </c>
      <c r="F6" s="13">
        <v>0.64851012312730005</v>
      </c>
      <c r="G6" s="13">
        <v>0.55910354963870001</v>
      </c>
      <c r="H6" s="13">
        <v>0.55120281137150007</v>
      </c>
      <c r="I6" s="13">
        <v>0.53793084564479998</v>
      </c>
      <c r="J6" s="13">
        <v>0.49788932357440002</v>
      </c>
      <c r="K6" s="13">
        <v>0.50939144518820001</v>
      </c>
      <c r="L6" s="13">
        <v>0.5793658290607</v>
      </c>
      <c r="M6" s="13">
        <v>0.52080131051339995</v>
      </c>
      <c r="N6" s="13">
        <v>0.55520703983449993</v>
      </c>
      <c r="O6" s="13">
        <v>0.62336639227939994</v>
      </c>
      <c r="P6" s="13">
        <v>0.67010491460749999</v>
      </c>
      <c r="Q6" s="13">
        <v>0.61021572712369998</v>
      </c>
      <c r="R6" s="13">
        <v>0.569078581059</v>
      </c>
      <c r="S6" s="13">
        <v>0.36708222729060003</v>
      </c>
      <c r="T6" s="13">
        <v>0.27670051894019998</v>
      </c>
      <c r="U6" s="13">
        <v>0.35408668807069998</v>
      </c>
      <c r="V6" s="13">
        <v>0.66049753872509998</v>
      </c>
      <c r="W6" s="13">
        <v>0.62329761671490003</v>
      </c>
      <c r="X6" s="13">
        <v>0.39066468453170011</v>
      </c>
      <c r="Y6" s="13">
        <v>0.4210561038683</v>
      </c>
      <c r="Z6" s="13">
        <v>0.29695885078540002</v>
      </c>
      <c r="AA6" s="13">
        <v>0.48320807399929999</v>
      </c>
      <c r="AB6" s="13">
        <v>0.99867226545620003</v>
      </c>
      <c r="AC6" s="13">
        <v>0</v>
      </c>
      <c r="AD6" s="13">
        <v>0</v>
      </c>
      <c r="AE6" s="13">
        <v>1</v>
      </c>
      <c r="AF6" s="13">
        <v>0</v>
      </c>
      <c r="AG6" s="13">
        <v>0</v>
      </c>
      <c r="AH6" s="13">
        <v>1</v>
      </c>
      <c r="AI6" s="13">
        <v>0</v>
      </c>
      <c r="AJ6" s="13">
        <v>0</v>
      </c>
      <c r="AK6" s="13">
        <v>0.14150403634399999</v>
      </c>
      <c r="AL6" s="13">
        <v>0.57946177147699995</v>
      </c>
      <c r="AM6" s="13">
        <v>0.21718901766009999</v>
      </c>
      <c r="AN6" s="13">
        <v>0.45921479287630002</v>
      </c>
      <c r="AO6" s="13">
        <v>0.5781898455801</v>
      </c>
      <c r="AP6" s="13">
        <v>0.64637298775020002</v>
      </c>
      <c r="AQ6" s="13">
        <v>0.51380055478760001</v>
      </c>
      <c r="AR6" s="9"/>
    </row>
    <row r="7" spans="1:44" x14ac:dyDescent="0.2">
      <c r="A7" s="21"/>
      <c r="B7" s="21"/>
      <c r="C7" s="14">
        <v>1067</v>
      </c>
      <c r="D7" s="14">
        <v>245</v>
      </c>
      <c r="E7" s="14">
        <v>211</v>
      </c>
      <c r="F7" s="14">
        <v>348</v>
      </c>
      <c r="G7" s="14">
        <v>263</v>
      </c>
      <c r="H7" s="14">
        <v>144</v>
      </c>
      <c r="I7" s="14">
        <v>178</v>
      </c>
      <c r="J7" s="14">
        <v>165</v>
      </c>
      <c r="K7" s="14">
        <v>242</v>
      </c>
      <c r="L7" s="14">
        <v>350</v>
      </c>
      <c r="M7" s="14">
        <v>641</v>
      </c>
      <c r="N7" s="14">
        <v>440</v>
      </c>
      <c r="O7" s="14">
        <v>377</v>
      </c>
      <c r="P7" s="14">
        <v>143</v>
      </c>
      <c r="Q7" s="14">
        <v>176</v>
      </c>
      <c r="R7" s="14">
        <v>144</v>
      </c>
      <c r="S7" s="14">
        <v>64</v>
      </c>
      <c r="T7" s="14">
        <v>21</v>
      </c>
      <c r="U7" s="14">
        <v>76</v>
      </c>
      <c r="V7" s="14">
        <v>370</v>
      </c>
      <c r="W7" s="14">
        <v>410</v>
      </c>
      <c r="X7" s="14">
        <v>132</v>
      </c>
      <c r="Y7" s="14">
        <v>134</v>
      </c>
      <c r="Z7" s="14">
        <v>40</v>
      </c>
      <c r="AA7" s="14">
        <v>11</v>
      </c>
      <c r="AB7" s="14">
        <v>904</v>
      </c>
      <c r="AC7" s="14">
        <v>0</v>
      </c>
      <c r="AD7" s="14">
        <v>0</v>
      </c>
      <c r="AE7" s="14">
        <v>97</v>
      </c>
      <c r="AF7" s="14">
        <v>0</v>
      </c>
      <c r="AG7" s="14">
        <v>0</v>
      </c>
      <c r="AH7" s="14">
        <v>20</v>
      </c>
      <c r="AI7" s="14">
        <v>0</v>
      </c>
      <c r="AJ7" s="14">
        <v>0</v>
      </c>
      <c r="AK7" s="14">
        <v>41</v>
      </c>
      <c r="AL7" s="14">
        <v>3</v>
      </c>
      <c r="AM7" s="14">
        <v>30</v>
      </c>
      <c r="AN7" s="14">
        <v>233</v>
      </c>
      <c r="AO7" s="14">
        <v>468</v>
      </c>
      <c r="AP7" s="14">
        <v>324</v>
      </c>
      <c r="AQ7" s="14">
        <v>39</v>
      </c>
      <c r="AR7" s="9"/>
    </row>
    <row r="8" spans="1:44" x14ac:dyDescent="0.2">
      <c r="A8" s="21"/>
      <c r="B8" s="21"/>
      <c r="C8" s="15" t="s">
        <v>111</v>
      </c>
      <c r="D8" s="15"/>
      <c r="E8" s="15"/>
      <c r="F8" s="16" t="s">
        <v>129</v>
      </c>
      <c r="G8" s="15"/>
      <c r="H8" s="15"/>
      <c r="I8" s="15"/>
      <c r="J8" s="15"/>
      <c r="K8" s="15"/>
      <c r="L8" s="15"/>
      <c r="M8" s="15"/>
      <c r="N8" s="15"/>
      <c r="O8" s="16" t="s">
        <v>156</v>
      </c>
      <c r="P8" s="16" t="s">
        <v>156</v>
      </c>
      <c r="Q8" s="16" t="s">
        <v>156</v>
      </c>
      <c r="R8" s="16" t="s">
        <v>617</v>
      </c>
      <c r="S8" s="15"/>
      <c r="T8" s="15"/>
      <c r="U8" s="15"/>
      <c r="V8" s="16" t="s">
        <v>184</v>
      </c>
      <c r="W8" s="16" t="s">
        <v>184</v>
      </c>
      <c r="X8" s="15"/>
      <c r="Y8" s="15"/>
      <c r="Z8" s="15"/>
      <c r="AA8" s="15"/>
      <c r="AB8" s="16" t="s">
        <v>618</v>
      </c>
      <c r="AC8" s="15"/>
      <c r="AD8" s="15"/>
      <c r="AE8" s="16" t="s">
        <v>618</v>
      </c>
      <c r="AF8" s="15"/>
      <c r="AG8" s="15"/>
      <c r="AH8" s="16" t="s">
        <v>618</v>
      </c>
      <c r="AI8" s="15"/>
      <c r="AJ8" s="15"/>
      <c r="AK8" s="16" t="s">
        <v>619</v>
      </c>
      <c r="AL8" s="15"/>
      <c r="AM8" s="15"/>
      <c r="AN8" s="16" t="s">
        <v>114</v>
      </c>
      <c r="AO8" s="16" t="s">
        <v>219</v>
      </c>
      <c r="AP8" s="16" t="s">
        <v>430</v>
      </c>
      <c r="AQ8" s="16" t="s">
        <v>138</v>
      </c>
      <c r="AR8" s="9"/>
    </row>
    <row r="9" spans="1:44" x14ac:dyDescent="0.2">
      <c r="A9" s="23"/>
      <c r="B9" s="20" t="s">
        <v>620</v>
      </c>
      <c r="C9" s="13">
        <v>0.16042851208680001</v>
      </c>
      <c r="D9" s="13">
        <v>0.23205757718369999</v>
      </c>
      <c r="E9" s="13">
        <v>0.17322689072690001</v>
      </c>
      <c r="F9" s="13">
        <v>0.10716084748519999</v>
      </c>
      <c r="G9" s="13">
        <v>0.1385916448168</v>
      </c>
      <c r="H9" s="13">
        <v>0.15124308700950001</v>
      </c>
      <c r="I9" s="13">
        <v>0.16508999566640001</v>
      </c>
      <c r="J9" s="13">
        <v>0.1691755613408</v>
      </c>
      <c r="K9" s="13">
        <v>0.2070968640559</v>
      </c>
      <c r="L9" s="13">
        <v>0.13101852326569999</v>
      </c>
      <c r="M9" s="13">
        <v>0.18481126683310001</v>
      </c>
      <c r="N9" s="13">
        <v>0.13807123677290001</v>
      </c>
      <c r="O9" s="13">
        <v>0.1704653856502</v>
      </c>
      <c r="P9" s="13">
        <v>0.100538502199</v>
      </c>
      <c r="Q9" s="13">
        <v>0.1858809077626</v>
      </c>
      <c r="R9" s="13">
        <v>0.15638575827779999</v>
      </c>
      <c r="S9" s="13">
        <v>0.2120586742942</v>
      </c>
      <c r="T9" s="13">
        <v>0.21001390312599999</v>
      </c>
      <c r="U9" s="13">
        <v>0.10786081447570001</v>
      </c>
      <c r="V9" s="13">
        <v>0.16436643910589999</v>
      </c>
      <c r="W9" s="13">
        <v>0.16470623133750001</v>
      </c>
      <c r="X9" s="13">
        <v>0.1816051850166</v>
      </c>
      <c r="Y9" s="13">
        <v>0.16817886199529999</v>
      </c>
      <c r="Z9" s="13">
        <v>7.9343094260709998E-2</v>
      </c>
      <c r="AA9" s="13">
        <v>5.5997516524780001E-2</v>
      </c>
      <c r="AB9" s="13">
        <v>0</v>
      </c>
      <c r="AC9" s="13">
        <v>0.71729980054590003</v>
      </c>
      <c r="AD9" s="13">
        <v>0</v>
      </c>
      <c r="AE9" s="13">
        <v>0</v>
      </c>
      <c r="AF9" s="13">
        <v>0.48008905333849999</v>
      </c>
      <c r="AG9" s="13">
        <v>0</v>
      </c>
      <c r="AH9" s="13">
        <v>0</v>
      </c>
      <c r="AI9" s="13">
        <v>0.69490622942960001</v>
      </c>
      <c r="AJ9" s="13">
        <v>0</v>
      </c>
      <c r="AK9" s="13">
        <v>4.8668790054449997E-2</v>
      </c>
      <c r="AL9" s="13">
        <v>9.2480423706360004E-2</v>
      </c>
      <c r="AM9" s="13">
        <v>0.27038522687240002</v>
      </c>
      <c r="AN9" s="13">
        <v>0.23310113937560001</v>
      </c>
      <c r="AO9" s="13">
        <v>0.13039378914040001</v>
      </c>
      <c r="AP9" s="13">
        <v>0.1213684404294</v>
      </c>
      <c r="AQ9" s="13">
        <v>9.6223193133660012E-2</v>
      </c>
      <c r="AR9" s="9"/>
    </row>
    <row r="10" spans="1:44" x14ac:dyDescent="0.2">
      <c r="A10" s="21"/>
      <c r="B10" s="21"/>
      <c r="C10" s="14">
        <v>295</v>
      </c>
      <c r="D10" s="14">
        <v>80</v>
      </c>
      <c r="E10" s="14">
        <v>84</v>
      </c>
      <c r="F10" s="14">
        <v>59</v>
      </c>
      <c r="G10" s="14">
        <v>72</v>
      </c>
      <c r="H10" s="14">
        <v>28</v>
      </c>
      <c r="I10" s="14">
        <v>42</v>
      </c>
      <c r="J10" s="14">
        <v>48</v>
      </c>
      <c r="K10" s="14">
        <v>92</v>
      </c>
      <c r="L10" s="14">
        <v>92</v>
      </c>
      <c r="M10" s="14">
        <v>203</v>
      </c>
      <c r="N10" s="14">
        <v>98</v>
      </c>
      <c r="O10" s="14">
        <v>84</v>
      </c>
      <c r="P10" s="14">
        <v>24</v>
      </c>
      <c r="Q10" s="14">
        <v>40</v>
      </c>
      <c r="R10" s="14">
        <v>46</v>
      </c>
      <c r="S10" s="14">
        <v>34</v>
      </c>
      <c r="T10" s="14">
        <v>21</v>
      </c>
      <c r="U10" s="14">
        <v>30</v>
      </c>
      <c r="V10" s="14">
        <v>84</v>
      </c>
      <c r="W10" s="14">
        <v>91</v>
      </c>
      <c r="X10" s="14">
        <v>51</v>
      </c>
      <c r="Y10" s="14">
        <v>65</v>
      </c>
      <c r="Z10" s="14">
        <v>12</v>
      </c>
      <c r="AA10" s="14">
        <v>2</v>
      </c>
      <c r="AB10" s="14">
        <v>0</v>
      </c>
      <c r="AC10" s="14">
        <v>164</v>
      </c>
      <c r="AD10" s="14">
        <v>0</v>
      </c>
      <c r="AE10" s="14">
        <v>0</v>
      </c>
      <c r="AF10" s="14">
        <v>93</v>
      </c>
      <c r="AG10" s="14">
        <v>0</v>
      </c>
      <c r="AH10" s="14">
        <v>0</v>
      </c>
      <c r="AI10" s="14">
        <v>20</v>
      </c>
      <c r="AJ10" s="14">
        <v>0</v>
      </c>
      <c r="AK10" s="14">
        <v>16</v>
      </c>
      <c r="AL10" s="14">
        <v>1</v>
      </c>
      <c r="AM10" s="14">
        <v>34</v>
      </c>
      <c r="AN10" s="14">
        <v>96</v>
      </c>
      <c r="AO10" s="14">
        <v>98</v>
      </c>
      <c r="AP10" s="14">
        <v>68</v>
      </c>
      <c r="AQ10" s="14">
        <v>9</v>
      </c>
      <c r="AR10" s="9"/>
    </row>
    <row r="11" spans="1:44" x14ac:dyDescent="0.2">
      <c r="A11" s="21"/>
      <c r="B11" s="21"/>
      <c r="C11" s="15" t="s">
        <v>111</v>
      </c>
      <c r="D11" s="16" t="s">
        <v>286</v>
      </c>
      <c r="E11" s="16" t="s">
        <v>147</v>
      </c>
      <c r="F11" s="15"/>
      <c r="G11" s="15"/>
      <c r="H11" s="15"/>
      <c r="I11" s="15"/>
      <c r="J11" s="15"/>
      <c r="K11" s="16" t="s">
        <v>144</v>
      </c>
      <c r="L11" s="15"/>
      <c r="M11" s="16" t="s">
        <v>138</v>
      </c>
      <c r="N11" s="15"/>
      <c r="O11" s="15"/>
      <c r="P11" s="15"/>
      <c r="Q11" s="15"/>
      <c r="R11" s="15"/>
      <c r="S11" s="15"/>
      <c r="T11" s="15"/>
      <c r="U11" s="15"/>
      <c r="V11" s="15"/>
      <c r="W11" s="15"/>
      <c r="X11" s="15"/>
      <c r="Y11" s="15"/>
      <c r="Z11" s="15"/>
      <c r="AA11" s="15"/>
      <c r="AB11" s="15"/>
      <c r="AC11" s="16" t="s">
        <v>621</v>
      </c>
      <c r="AD11" s="15"/>
      <c r="AE11" s="15"/>
      <c r="AF11" s="16" t="s">
        <v>622</v>
      </c>
      <c r="AG11" s="15"/>
      <c r="AH11" s="15"/>
      <c r="AI11" s="16" t="s">
        <v>623</v>
      </c>
      <c r="AJ11" s="15"/>
      <c r="AK11" s="16" t="s">
        <v>113</v>
      </c>
      <c r="AL11" s="15"/>
      <c r="AM11" s="16" t="s">
        <v>123</v>
      </c>
      <c r="AN11" s="16" t="s">
        <v>123</v>
      </c>
      <c r="AO11" s="15"/>
      <c r="AP11" s="15"/>
      <c r="AQ11" s="15"/>
      <c r="AR11" s="9"/>
    </row>
    <row r="12" spans="1:44" x14ac:dyDescent="0.2">
      <c r="A12" s="23"/>
      <c r="B12" s="20" t="s">
        <v>624</v>
      </c>
      <c r="C12" s="13">
        <v>8.9111336361649987E-2</v>
      </c>
      <c r="D12" s="13">
        <v>9.5103567237429992E-2</v>
      </c>
      <c r="E12" s="13">
        <v>0.12292515763380001</v>
      </c>
      <c r="F12" s="13">
        <v>5.8156435391130003E-2</v>
      </c>
      <c r="G12" s="13">
        <v>8.5262124834359992E-2</v>
      </c>
      <c r="H12" s="13">
        <v>6.5858986734289998E-2</v>
      </c>
      <c r="I12" s="13">
        <v>0.10210085383210001</v>
      </c>
      <c r="J12" s="13">
        <v>8.778537676279001E-2</v>
      </c>
      <c r="K12" s="13">
        <v>0.1165269055579</v>
      </c>
      <c r="L12" s="13">
        <v>8.7759756941639996E-2</v>
      </c>
      <c r="M12" s="13">
        <v>9.1729652621119998E-2</v>
      </c>
      <c r="N12" s="13">
        <v>8.8491923265060002E-2</v>
      </c>
      <c r="O12" s="13">
        <v>7.9711514986489998E-2</v>
      </c>
      <c r="P12" s="13">
        <v>0.10174012635430001</v>
      </c>
      <c r="Q12" s="13">
        <v>7.4052926561089999E-2</v>
      </c>
      <c r="R12" s="13">
        <v>7.8611431579399996E-2</v>
      </c>
      <c r="S12" s="13">
        <v>6.0456242210940002E-2</v>
      </c>
      <c r="T12" s="13">
        <v>0.14241105329600001</v>
      </c>
      <c r="U12" s="13">
        <v>0.14961719893969999</v>
      </c>
      <c r="V12" s="13">
        <v>5.7894354258539997E-2</v>
      </c>
      <c r="W12" s="13">
        <v>9.4620244367409997E-2</v>
      </c>
      <c r="X12" s="13">
        <v>9.8775741877209999E-2</v>
      </c>
      <c r="Y12" s="13">
        <v>0.1000156302293</v>
      </c>
      <c r="Z12" s="13">
        <v>0.1192909952687</v>
      </c>
      <c r="AA12" s="13">
        <v>0.2608154411677</v>
      </c>
      <c r="AB12" s="13">
        <v>0</v>
      </c>
      <c r="AC12" s="13">
        <v>0.20621148080939999</v>
      </c>
      <c r="AD12" s="13">
        <v>0</v>
      </c>
      <c r="AE12" s="13">
        <v>0</v>
      </c>
      <c r="AF12" s="13">
        <v>0.41767037654560002</v>
      </c>
      <c r="AG12" s="13">
        <v>0</v>
      </c>
      <c r="AH12" s="13">
        <v>0</v>
      </c>
      <c r="AI12" s="13">
        <v>0.25236821058249997</v>
      </c>
      <c r="AJ12" s="13">
        <v>0</v>
      </c>
      <c r="AK12" s="13">
        <v>8.0696714294230004E-2</v>
      </c>
      <c r="AL12" s="13">
        <v>6.9679991556569995E-2</v>
      </c>
      <c r="AM12" s="13">
        <v>0.2204485045407</v>
      </c>
      <c r="AN12" s="13">
        <v>0.1011976861823</v>
      </c>
      <c r="AO12" s="13">
        <v>7.1487911575230004E-2</v>
      </c>
      <c r="AP12" s="13">
        <v>7.8853367671329999E-2</v>
      </c>
      <c r="AQ12" s="13">
        <v>7.1448594570399995E-2</v>
      </c>
      <c r="AR12" s="9"/>
    </row>
    <row r="13" spans="1:44" x14ac:dyDescent="0.2">
      <c r="A13" s="21"/>
      <c r="B13" s="21"/>
      <c r="C13" s="14">
        <v>166</v>
      </c>
      <c r="D13" s="14">
        <v>46</v>
      </c>
      <c r="E13" s="14">
        <v>47</v>
      </c>
      <c r="F13" s="14">
        <v>33</v>
      </c>
      <c r="G13" s="14">
        <v>40</v>
      </c>
      <c r="H13" s="14">
        <v>13</v>
      </c>
      <c r="I13" s="14">
        <v>24</v>
      </c>
      <c r="J13" s="14">
        <v>26</v>
      </c>
      <c r="K13" s="14">
        <v>58</v>
      </c>
      <c r="L13" s="14">
        <v>51</v>
      </c>
      <c r="M13" s="14">
        <v>112</v>
      </c>
      <c r="N13" s="14">
        <v>57</v>
      </c>
      <c r="O13" s="14">
        <v>47</v>
      </c>
      <c r="P13" s="14">
        <v>21</v>
      </c>
      <c r="Q13" s="14">
        <v>18</v>
      </c>
      <c r="R13" s="14">
        <v>15</v>
      </c>
      <c r="S13" s="14">
        <v>20</v>
      </c>
      <c r="T13" s="14">
        <v>7</v>
      </c>
      <c r="U13" s="14">
        <v>28</v>
      </c>
      <c r="V13" s="14">
        <v>28</v>
      </c>
      <c r="W13" s="14">
        <v>63</v>
      </c>
      <c r="X13" s="14">
        <v>33</v>
      </c>
      <c r="Y13" s="14">
        <v>29</v>
      </c>
      <c r="Z13" s="14">
        <v>14</v>
      </c>
      <c r="AA13" s="14">
        <v>5</v>
      </c>
      <c r="AB13" s="14">
        <v>0</v>
      </c>
      <c r="AC13" s="14">
        <v>53</v>
      </c>
      <c r="AD13" s="14">
        <v>0</v>
      </c>
      <c r="AE13" s="14">
        <v>0</v>
      </c>
      <c r="AF13" s="14">
        <v>87</v>
      </c>
      <c r="AG13" s="14">
        <v>0</v>
      </c>
      <c r="AH13" s="14">
        <v>0</v>
      </c>
      <c r="AI13" s="14">
        <v>7</v>
      </c>
      <c r="AJ13" s="14">
        <v>0</v>
      </c>
      <c r="AK13" s="14">
        <v>18</v>
      </c>
      <c r="AL13" s="14">
        <v>1</v>
      </c>
      <c r="AM13" s="14">
        <v>27</v>
      </c>
      <c r="AN13" s="14">
        <v>46</v>
      </c>
      <c r="AO13" s="14">
        <v>58</v>
      </c>
      <c r="AP13" s="14">
        <v>34</v>
      </c>
      <c r="AQ13" s="14">
        <v>6</v>
      </c>
      <c r="AR13" s="9"/>
    </row>
    <row r="14" spans="1:44" x14ac:dyDescent="0.2">
      <c r="A14" s="21"/>
      <c r="B14" s="21"/>
      <c r="C14" s="15" t="s">
        <v>111</v>
      </c>
      <c r="D14" s="15"/>
      <c r="E14" s="16" t="s">
        <v>147</v>
      </c>
      <c r="F14" s="15"/>
      <c r="G14" s="15"/>
      <c r="H14" s="15"/>
      <c r="I14" s="15"/>
      <c r="J14" s="15"/>
      <c r="K14" s="15"/>
      <c r="L14" s="15"/>
      <c r="M14" s="15"/>
      <c r="N14" s="15"/>
      <c r="O14" s="15"/>
      <c r="P14" s="15"/>
      <c r="Q14" s="15"/>
      <c r="R14" s="15"/>
      <c r="S14" s="15"/>
      <c r="T14" s="15"/>
      <c r="U14" s="15"/>
      <c r="V14" s="15"/>
      <c r="W14" s="15"/>
      <c r="X14" s="15"/>
      <c r="Y14" s="15"/>
      <c r="Z14" s="15"/>
      <c r="AA14" s="16" t="s">
        <v>112</v>
      </c>
      <c r="AB14" s="15"/>
      <c r="AC14" s="16" t="s">
        <v>625</v>
      </c>
      <c r="AD14" s="15"/>
      <c r="AE14" s="15"/>
      <c r="AF14" s="16" t="s">
        <v>626</v>
      </c>
      <c r="AG14" s="15"/>
      <c r="AH14" s="15"/>
      <c r="AI14" s="16" t="s">
        <v>627</v>
      </c>
      <c r="AJ14" s="15"/>
      <c r="AK14" s="16" t="s">
        <v>113</v>
      </c>
      <c r="AL14" s="15"/>
      <c r="AM14" s="16" t="s">
        <v>185</v>
      </c>
      <c r="AN14" s="15"/>
      <c r="AO14" s="15"/>
      <c r="AP14" s="15"/>
      <c r="AQ14" s="15"/>
      <c r="AR14" s="9"/>
    </row>
    <row r="15" spans="1:44" x14ac:dyDescent="0.2">
      <c r="A15" s="23"/>
      <c r="B15" s="20" t="s">
        <v>628</v>
      </c>
      <c r="C15" s="13">
        <v>0.15917571836</v>
      </c>
      <c r="D15" s="13">
        <v>0.14435503974229999</v>
      </c>
      <c r="E15" s="13">
        <v>0.1699501497482</v>
      </c>
      <c r="F15" s="13">
        <v>0.14623824148639999</v>
      </c>
      <c r="G15" s="13">
        <v>0.1769513727807</v>
      </c>
      <c r="H15" s="13">
        <v>0.18906751306130001</v>
      </c>
      <c r="I15" s="13">
        <v>0.1326539644343</v>
      </c>
      <c r="J15" s="13">
        <v>0.17948334668490001</v>
      </c>
      <c r="K15" s="13">
        <v>0.13057044945900001</v>
      </c>
      <c r="L15" s="13">
        <v>0.1552735735146</v>
      </c>
      <c r="M15" s="13">
        <v>0.1675918331538</v>
      </c>
      <c r="N15" s="13">
        <v>0.15059190941940001</v>
      </c>
      <c r="O15" s="13">
        <v>0.10222492176139999</v>
      </c>
      <c r="P15" s="13">
        <v>9.487826000449999E-2</v>
      </c>
      <c r="Q15" s="13">
        <v>9.7700269777400012E-2</v>
      </c>
      <c r="R15" s="13">
        <v>0.13679813261839999</v>
      </c>
      <c r="S15" s="13">
        <v>0.27484000800969999</v>
      </c>
      <c r="T15" s="13">
        <v>0.32692649897739989</v>
      </c>
      <c r="U15" s="13">
        <v>0.30282835024839999</v>
      </c>
      <c r="V15" s="13">
        <v>8.8113551920639993E-2</v>
      </c>
      <c r="W15" s="13">
        <v>8.7507384449869996E-2</v>
      </c>
      <c r="X15" s="13">
        <v>0.23973038529400001</v>
      </c>
      <c r="Y15" s="13">
        <v>0.2240548959484</v>
      </c>
      <c r="Z15" s="13">
        <v>0.42188044976299999</v>
      </c>
      <c r="AA15" s="13">
        <v>0.1125461632289</v>
      </c>
      <c r="AB15" s="13">
        <v>0</v>
      </c>
      <c r="AC15" s="13">
        <v>0</v>
      </c>
      <c r="AD15" s="13">
        <v>1</v>
      </c>
      <c r="AE15" s="13">
        <v>0</v>
      </c>
      <c r="AF15" s="13">
        <v>0</v>
      </c>
      <c r="AG15" s="13">
        <v>1</v>
      </c>
      <c r="AH15" s="13">
        <v>0</v>
      </c>
      <c r="AI15" s="13">
        <v>0</v>
      </c>
      <c r="AJ15" s="13">
        <v>1</v>
      </c>
      <c r="AK15" s="13">
        <v>0.56362964596179999</v>
      </c>
      <c r="AL15" s="13">
        <v>0.25837781325999998</v>
      </c>
      <c r="AM15" s="13">
        <v>0.2563336471182</v>
      </c>
      <c r="AN15" s="13">
        <v>0.1567409366342</v>
      </c>
      <c r="AO15" s="13">
        <v>0.1583821296538</v>
      </c>
      <c r="AP15" s="13">
        <v>0.1170659964699</v>
      </c>
      <c r="AQ15" s="13">
        <v>0.20467540415060001</v>
      </c>
      <c r="AR15" s="9"/>
    </row>
    <row r="16" spans="1:44" x14ac:dyDescent="0.2">
      <c r="A16" s="21"/>
      <c r="B16" s="21"/>
      <c r="C16" s="14">
        <v>303</v>
      </c>
      <c r="D16" s="14">
        <v>68</v>
      </c>
      <c r="E16" s="14">
        <v>75</v>
      </c>
      <c r="F16" s="14">
        <v>73</v>
      </c>
      <c r="G16" s="14">
        <v>87</v>
      </c>
      <c r="H16" s="14">
        <v>42</v>
      </c>
      <c r="I16" s="14">
        <v>43</v>
      </c>
      <c r="J16" s="14">
        <v>58</v>
      </c>
      <c r="K16" s="14">
        <v>72</v>
      </c>
      <c r="L16" s="14">
        <v>85</v>
      </c>
      <c r="M16" s="14">
        <v>184</v>
      </c>
      <c r="N16" s="14">
        <v>123</v>
      </c>
      <c r="O16" s="14">
        <v>49</v>
      </c>
      <c r="P16" s="14">
        <v>22</v>
      </c>
      <c r="Q16" s="14">
        <v>23</v>
      </c>
      <c r="R16" s="14">
        <v>34</v>
      </c>
      <c r="S16" s="14">
        <v>45</v>
      </c>
      <c r="T16" s="14">
        <v>26</v>
      </c>
      <c r="U16" s="14">
        <v>68</v>
      </c>
      <c r="V16" s="14">
        <v>39</v>
      </c>
      <c r="W16" s="14">
        <v>59</v>
      </c>
      <c r="X16" s="14">
        <v>81</v>
      </c>
      <c r="Y16" s="14">
        <v>74</v>
      </c>
      <c r="Z16" s="14">
        <v>50</v>
      </c>
      <c r="AA16" s="14">
        <v>3</v>
      </c>
      <c r="AB16" s="14">
        <v>0</v>
      </c>
      <c r="AC16" s="14">
        <v>0</v>
      </c>
      <c r="AD16" s="14">
        <v>50</v>
      </c>
      <c r="AE16" s="14">
        <v>0</v>
      </c>
      <c r="AF16" s="14">
        <v>0</v>
      </c>
      <c r="AG16" s="14">
        <v>56</v>
      </c>
      <c r="AH16" s="14">
        <v>0</v>
      </c>
      <c r="AI16" s="14">
        <v>0</v>
      </c>
      <c r="AJ16" s="14">
        <v>6</v>
      </c>
      <c r="AK16" s="14">
        <v>191</v>
      </c>
      <c r="AL16" s="14">
        <v>2</v>
      </c>
      <c r="AM16" s="14">
        <v>30</v>
      </c>
      <c r="AN16" s="14">
        <v>73</v>
      </c>
      <c r="AO16" s="14">
        <v>118</v>
      </c>
      <c r="AP16" s="14">
        <v>63</v>
      </c>
      <c r="AQ16" s="14">
        <v>20</v>
      </c>
      <c r="AR16" s="9"/>
    </row>
    <row r="17" spans="1:44" x14ac:dyDescent="0.2">
      <c r="A17" s="21"/>
      <c r="B17" s="21"/>
      <c r="C17" s="15" t="s">
        <v>111</v>
      </c>
      <c r="D17" s="15"/>
      <c r="E17" s="15"/>
      <c r="F17" s="15"/>
      <c r="G17" s="15"/>
      <c r="H17" s="15"/>
      <c r="I17" s="15"/>
      <c r="J17" s="15"/>
      <c r="K17" s="15"/>
      <c r="L17" s="15"/>
      <c r="M17" s="15"/>
      <c r="N17" s="15"/>
      <c r="O17" s="15"/>
      <c r="P17" s="15"/>
      <c r="Q17" s="15"/>
      <c r="R17" s="15"/>
      <c r="S17" s="16" t="s">
        <v>148</v>
      </c>
      <c r="T17" s="16" t="s">
        <v>497</v>
      </c>
      <c r="U17" s="16" t="s">
        <v>128</v>
      </c>
      <c r="V17" s="15"/>
      <c r="W17" s="15"/>
      <c r="X17" s="16" t="s">
        <v>129</v>
      </c>
      <c r="Y17" s="16" t="s">
        <v>129</v>
      </c>
      <c r="Z17" s="16" t="s">
        <v>183</v>
      </c>
      <c r="AA17" s="15"/>
      <c r="AB17" s="15"/>
      <c r="AC17" s="15"/>
      <c r="AD17" s="16" t="s">
        <v>629</v>
      </c>
      <c r="AE17" s="15"/>
      <c r="AF17" s="15"/>
      <c r="AG17" s="16" t="s">
        <v>629</v>
      </c>
      <c r="AH17" s="15"/>
      <c r="AI17" s="15"/>
      <c r="AJ17" s="16" t="s">
        <v>630</v>
      </c>
      <c r="AK17" s="16" t="s">
        <v>631</v>
      </c>
      <c r="AL17" s="15"/>
      <c r="AM17" s="16" t="s">
        <v>144</v>
      </c>
      <c r="AN17" s="15"/>
      <c r="AO17" s="15"/>
      <c r="AP17" s="15"/>
      <c r="AQ17" s="15"/>
      <c r="AR17" s="9"/>
    </row>
    <row r="18" spans="1:44" x14ac:dyDescent="0.2">
      <c r="A18" s="23"/>
      <c r="B18" s="20" t="s">
        <v>632</v>
      </c>
      <c r="C18" s="13">
        <v>5.3653666140809998E-2</v>
      </c>
      <c r="D18" s="13">
        <v>6.7566397975749995E-2</v>
      </c>
      <c r="E18" s="13">
        <v>7.0029569510569989E-2</v>
      </c>
      <c r="F18" s="13">
        <v>3.9934352510009999E-2</v>
      </c>
      <c r="G18" s="13">
        <v>4.0091307929460002E-2</v>
      </c>
      <c r="H18" s="13">
        <v>4.2627601823400002E-2</v>
      </c>
      <c r="I18" s="13">
        <v>6.2224340422440003E-2</v>
      </c>
      <c r="J18" s="13">
        <v>6.5666391637130006E-2</v>
      </c>
      <c r="K18" s="13">
        <v>3.6414335738910002E-2</v>
      </c>
      <c r="L18" s="13">
        <v>4.6582317217409998E-2</v>
      </c>
      <c r="M18" s="13">
        <v>3.5065936878559988E-2</v>
      </c>
      <c r="N18" s="13">
        <v>6.7637890708259998E-2</v>
      </c>
      <c r="O18" s="13">
        <v>2.4231785322500001E-2</v>
      </c>
      <c r="P18" s="13">
        <v>3.2738196834680003E-2</v>
      </c>
      <c r="Q18" s="13">
        <v>3.2150168775219999E-2</v>
      </c>
      <c r="R18" s="13">
        <v>5.9126096465409998E-2</v>
      </c>
      <c r="S18" s="13">
        <v>8.556284819453E-2</v>
      </c>
      <c r="T18" s="13">
        <v>4.3948025660330001E-2</v>
      </c>
      <c r="U18" s="13">
        <v>8.5606948265560007E-2</v>
      </c>
      <c r="V18" s="13">
        <v>2.912811598982E-2</v>
      </c>
      <c r="W18" s="13">
        <v>2.9868523130270001E-2</v>
      </c>
      <c r="X18" s="13">
        <v>8.9224003280489989E-2</v>
      </c>
      <c r="Y18" s="13">
        <v>8.6694507958649997E-2</v>
      </c>
      <c r="Z18" s="13">
        <v>8.2526609922170008E-2</v>
      </c>
      <c r="AA18" s="13">
        <v>8.7432805079389997E-2</v>
      </c>
      <c r="AB18" s="13">
        <v>1.327734543811E-3</v>
      </c>
      <c r="AC18" s="13">
        <v>7.6488718644660003E-2</v>
      </c>
      <c r="AD18" s="13">
        <v>0</v>
      </c>
      <c r="AE18" s="13">
        <v>0</v>
      </c>
      <c r="AF18" s="13">
        <v>0.1022405701159</v>
      </c>
      <c r="AG18" s="13">
        <v>0</v>
      </c>
      <c r="AH18" s="13">
        <v>0</v>
      </c>
      <c r="AI18" s="13">
        <v>5.2725559987889997E-2</v>
      </c>
      <c r="AJ18" s="13">
        <v>0</v>
      </c>
      <c r="AK18" s="13">
        <v>0.16550081334559999</v>
      </c>
      <c r="AL18" s="13">
        <v>0</v>
      </c>
      <c r="AM18" s="13">
        <v>3.5643603808579997E-2</v>
      </c>
      <c r="AN18" s="13">
        <v>4.974544493165E-2</v>
      </c>
      <c r="AO18" s="13">
        <v>6.1546324050499999E-2</v>
      </c>
      <c r="AP18" s="13">
        <v>3.6339207679159997E-2</v>
      </c>
      <c r="AQ18" s="13">
        <v>0.1138522533577</v>
      </c>
      <c r="AR18" s="9"/>
    </row>
    <row r="19" spans="1:44" x14ac:dyDescent="0.2">
      <c r="A19" s="21"/>
      <c r="B19" s="21"/>
      <c r="C19" s="14">
        <v>95</v>
      </c>
      <c r="D19" s="14">
        <v>28</v>
      </c>
      <c r="E19" s="14">
        <v>31</v>
      </c>
      <c r="F19" s="14">
        <v>17</v>
      </c>
      <c r="G19" s="14">
        <v>19</v>
      </c>
      <c r="H19" s="14">
        <v>10</v>
      </c>
      <c r="I19" s="14">
        <v>18</v>
      </c>
      <c r="J19" s="14">
        <v>16</v>
      </c>
      <c r="K19" s="14">
        <v>17</v>
      </c>
      <c r="L19" s="14">
        <v>28</v>
      </c>
      <c r="M19" s="14">
        <v>42</v>
      </c>
      <c r="N19" s="14">
        <v>49</v>
      </c>
      <c r="O19" s="14">
        <v>12</v>
      </c>
      <c r="P19" s="14">
        <v>5</v>
      </c>
      <c r="Q19" s="14">
        <v>13</v>
      </c>
      <c r="R19" s="14">
        <v>15</v>
      </c>
      <c r="S19" s="14">
        <v>11</v>
      </c>
      <c r="T19" s="14">
        <v>4</v>
      </c>
      <c r="U19" s="14">
        <v>15</v>
      </c>
      <c r="V19" s="14">
        <v>18</v>
      </c>
      <c r="W19" s="14">
        <v>17</v>
      </c>
      <c r="X19" s="14">
        <v>26</v>
      </c>
      <c r="Y19" s="14">
        <v>25</v>
      </c>
      <c r="Z19" s="14">
        <v>8</v>
      </c>
      <c r="AA19" s="14">
        <v>2</v>
      </c>
      <c r="AB19" s="14">
        <v>4</v>
      </c>
      <c r="AC19" s="14">
        <v>20</v>
      </c>
      <c r="AD19" s="14">
        <v>0</v>
      </c>
      <c r="AE19" s="14">
        <v>0</v>
      </c>
      <c r="AF19" s="14">
        <v>16</v>
      </c>
      <c r="AG19" s="14">
        <v>0</v>
      </c>
      <c r="AH19" s="14">
        <v>0</v>
      </c>
      <c r="AI19" s="14">
        <v>1</v>
      </c>
      <c r="AJ19" s="14">
        <v>0</v>
      </c>
      <c r="AK19" s="14">
        <v>50</v>
      </c>
      <c r="AL19" s="14">
        <v>0</v>
      </c>
      <c r="AM19" s="14">
        <v>5</v>
      </c>
      <c r="AN19" s="14">
        <v>26</v>
      </c>
      <c r="AO19" s="14">
        <v>39</v>
      </c>
      <c r="AP19" s="14">
        <v>17</v>
      </c>
      <c r="AQ19" s="14">
        <v>9</v>
      </c>
      <c r="AR19" s="9"/>
    </row>
    <row r="20" spans="1:44" x14ac:dyDescent="0.2">
      <c r="A20" s="21"/>
      <c r="B20" s="21"/>
      <c r="C20" s="15" t="s">
        <v>111</v>
      </c>
      <c r="D20" s="15"/>
      <c r="E20" s="15"/>
      <c r="F20" s="15"/>
      <c r="G20" s="15"/>
      <c r="H20" s="15"/>
      <c r="I20" s="15"/>
      <c r="J20" s="15"/>
      <c r="K20" s="15"/>
      <c r="L20" s="15"/>
      <c r="M20" s="15"/>
      <c r="N20" s="16" t="s">
        <v>112</v>
      </c>
      <c r="O20" s="15"/>
      <c r="P20" s="15"/>
      <c r="Q20" s="15"/>
      <c r="R20" s="15"/>
      <c r="S20" s="15"/>
      <c r="T20" s="15"/>
      <c r="U20" s="16" t="s">
        <v>112</v>
      </c>
      <c r="V20" s="15"/>
      <c r="W20" s="15"/>
      <c r="X20" s="16" t="s">
        <v>228</v>
      </c>
      <c r="Y20" s="16" t="s">
        <v>228</v>
      </c>
      <c r="Z20" s="15"/>
      <c r="AA20" s="15"/>
      <c r="AB20" s="15"/>
      <c r="AC20" s="16" t="s">
        <v>113</v>
      </c>
      <c r="AD20" s="15"/>
      <c r="AE20" s="15"/>
      <c r="AF20" s="16" t="s">
        <v>113</v>
      </c>
      <c r="AG20" s="15"/>
      <c r="AH20" s="15"/>
      <c r="AI20" s="16" t="s">
        <v>113</v>
      </c>
      <c r="AJ20" s="15"/>
      <c r="AK20" s="16" t="s">
        <v>291</v>
      </c>
      <c r="AL20" s="15"/>
      <c r="AM20" s="15"/>
      <c r="AN20" s="15"/>
      <c r="AO20" s="15"/>
      <c r="AP20" s="15"/>
      <c r="AQ20" s="15"/>
      <c r="AR20" s="9"/>
    </row>
    <row r="21" spans="1:44" x14ac:dyDescent="0.2">
      <c r="A21" s="23"/>
      <c r="B21" s="20" t="s">
        <v>50</v>
      </c>
      <c r="C21" s="13">
        <v>1</v>
      </c>
      <c r="D21" s="13">
        <v>1</v>
      </c>
      <c r="E21" s="13">
        <v>1</v>
      </c>
      <c r="F21" s="13">
        <v>1</v>
      </c>
      <c r="G21" s="13">
        <v>1</v>
      </c>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v>1</v>
      </c>
      <c r="AM21" s="13">
        <v>1</v>
      </c>
      <c r="AN21" s="13">
        <v>1</v>
      </c>
      <c r="AO21" s="13">
        <v>1</v>
      </c>
      <c r="AP21" s="13">
        <v>1</v>
      </c>
      <c r="AQ21" s="13">
        <v>1</v>
      </c>
      <c r="AR21" s="9"/>
    </row>
    <row r="22" spans="1:44" x14ac:dyDescent="0.2">
      <c r="A22" s="21"/>
      <c r="B22" s="21"/>
      <c r="C22" s="14">
        <v>1926</v>
      </c>
      <c r="D22" s="14">
        <v>467</v>
      </c>
      <c r="E22" s="14">
        <v>448</v>
      </c>
      <c r="F22" s="14">
        <v>530</v>
      </c>
      <c r="G22" s="14">
        <v>481</v>
      </c>
      <c r="H22" s="14">
        <v>237</v>
      </c>
      <c r="I22" s="14">
        <v>305</v>
      </c>
      <c r="J22" s="14">
        <v>313</v>
      </c>
      <c r="K22" s="14">
        <v>481</v>
      </c>
      <c r="L22" s="14">
        <v>606</v>
      </c>
      <c r="M22" s="14">
        <v>1182</v>
      </c>
      <c r="N22" s="14">
        <v>767</v>
      </c>
      <c r="O22" s="14">
        <v>569</v>
      </c>
      <c r="P22" s="14">
        <v>215</v>
      </c>
      <c r="Q22" s="14">
        <v>270</v>
      </c>
      <c r="R22" s="14">
        <v>254</v>
      </c>
      <c r="S22" s="14">
        <v>174</v>
      </c>
      <c r="T22" s="14">
        <v>79</v>
      </c>
      <c r="U22" s="14">
        <v>217</v>
      </c>
      <c r="V22" s="14">
        <v>539</v>
      </c>
      <c r="W22" s="14">
        <v>640</v>
      </c>
      <c r="X22" s="14">
        <v>323</v>
      </c>
      <c r="Y22" s="14">
        <v>327</v>
      </c>
      <c r="Z22" s="14">
        <v>124</v>
      </c>
      <c r="AA22" s="14">
        <v>23</v>
      </c>
      <c r="AB22" s="14">
        <v>908</v>
      </c>
      <c r="AC22" s="14">
        <v>237</v>
      </c>
      <c r="AD22" s="14">
        <v>50</v>
      </c>
      <c r="AE22" s="14">
        <v>97</v>
      </c>
      <c r="AF22" s="14">
        <v>196</v>
      </c>
      <c r="AG22" s="14">
        <v>56</v>
      </c>
      <c r="AH22" s="14">
        <v>20</v>
      </c>
      <c r="AI22" s="14">
        <v>28</v>
      </c>
      <c r="AJ22" s="14">
        <v>6</v>
      </c>
      <c r="AK22" s="14">
        <v>316</v>
      </c>
      <c r="AL22" s="14">
        <v>7</v>
      </c>
      <c r="AM22" s="14">
        <v>126</v>
      </c>
      <c r="AN22" s="14">
        <v>474</v>
      </c>
      <c r="AO22" s="14">
        <v>781</v>
      </c>
      <c r="AP22" s="14">
        <v>506</v>
      </c>
      <c r="AQ22" s="14">
        <v>83</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633</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31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R31"/>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bestFit="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634</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635</v>
      </c>
      <c r="B6" s="20" t="s">
        <v>636</v>
      </c>
      <c r="C6" s="13">
        <v>0.86969923671839988</v>
      </c>
      <c r="D6" s="13">
        <v>0.8626524501642</v>
      </c>
      <c r="E6" s="13">
        <v>0.86369670601690007</v>
      </c>
      <c r="F6" s="13">
        <v>0.88901567480200006</v>
      </c>
      <c r="G6" s="13">
        <v>0.86315942200959994</v>
      </c>
      <c r="H6" s="13">
        <v>0.89606573529420008</v>
      </c>
      <c r="I6" s="13">
        <v>0.87786044858699996</v>
      </c>
      <c r="J6" s="13">
        <v>0.89209416858839996</v>
      </c>
      <c r="K6" s="13">
        <v>0.91388703186410003</v>
      </c>
      <c r="L6" s="13">
        <v>0.92022809995299992</v>
      </c>
      <c r="M6" s="13">
        <v>0.88870486632799994</v>
      </c>
      <c r="N6" s="13">
        <v>0.90358167168050008</v>
      </c>
      <c r="O6" s="13">
        <v>0.92822586450029998</v>
      </c>
      <c r="P6" s="13">
        <v>0.94829348345859998</v>
      </c>
      <c r="Q6" s="13">
        <v>0.8087294687862</v>
      </c>
      <c r="R6" s="13">
        <v>0.68350978374440008</v>
      </c>
      <c r="S6" s="13">
        <v>0.90143218551920001</v>
      </c>
      <c r="T6" s="13">
        <v>0.86217353166290001</v>
      </c>
      <c r="U6" s="13">
        <v>0.91092960026230008</v>
      </c>
      <c r="V6" s="13">
        <v>0.88347195613899998</v>
      </c>
      <c r="W6" s="13">
        <v>0.90981689883810002</v>
      </c>
      <c r="X6" s="13">
        <v>0.86598021001140002</v>
      </c>
      <c r="Y6" s="13">
        <v>0.89395600049370005</v>
      </c>
      <c r="Z6" s="13">
        <v>0.91203264969779996</v>
      </c>
      <c r="AA6" s="13">
        <v>0.79900864423330009</v>
      </c>
      <c r="AB6" s="13">
        <v>0.92561090061350004</v>
      </c>
      <c r="AC6" s="13">
        <v>0.85964471467140002</v>
      </c>
      <c r="AD6" s="13">
        <v>0.94921260463899992</v>
      </c>
      <c r="AE6" s="13">
        <v>0.86519791659269996</v>
      </c>
      <c r="AF6" s="13">
        <v>0.88072440811630004</v>
      </c>
      <c r="AG6" s="13">
        <v>0.95364631156399993</v>
      </c>
      <c r="AH6" s="13">
        <v>0.59329143619419999</v>
      </c>
      <c r="AI6" s="13">
        <v>0.64229371131959989</v>
      </c>
      <c r="AJ6" s="13">
        <v>0.93855273837140007</v>
      </c>
      <c r="AK6" s="13">
        <v>0.80501277144729999</v>
      </c>
      <c r="AL6" s="13">
        <v>0.90559149796159999</v>
      </c>
      <c r="AM6" s="13">
        <v>0.86679476535819999</v>
      </c>
      <c r="AN6" s="13">
        <v>0.88420009602460004</v>
      </c>
      <c r="AO6" s="13">
        <v>0.88563726337139992</v>
      </c>
      <c r="AP6" s="13">
        <v>0.92170035442520004</v>
      </c>
      <c r="AQ6" s="13">
        <v>0.92896224184190002</v>
      </c>
      <c r="AR6" s="9"/>
    </row>
    <row r="7" spans="1:44" x14ac:dyDescent="0.2">
      <c r="A7" s="21"/>
      <c r="B7" s="21"/>
      <c r="C7" s="14">
        <v>1959</v>
      </c>
      <c r="D7" s="14">
        <v>468</v>
      </c>
      <c r="E7" s="14">
        <v>472</v>
      </c>
      <c r="F7" s="14">
        <v>503</v>
      </c>
      <c r="G7" s="14">
        <v>516</v>
      </c>
      <c r="H7" s="14">
        <v>249</v>
      </c>
      <c r="I7" s="14">
        <v>321</v>
      </c>
      <c r="J7" s="14">
        <v>303</v>
      </c>
      <c r="K7" s="14">
        <v>515</v>
      </c>
      <c r="L7" s="14">
        <v>616</v>
      </c>
      <c r="M7" s="14">
        <v>1210</v>
      </c>
      <c r="N7" s="14">
        <v>804</v>
      </c>
      <c r="O7" s="14">
        <v>576</v>
      </c>
      <c r="P7" s="14">
        <v>214</v>
      </c>
      <c r="Q7" s="14">
        <v>237</v>
      </c>
      <c r="R7" s="14">
        <v>263</v>
      </c>
      <c r="S7" s="14">
        <v>216</v>
      </c>
      <c r="T7" s="14">
        <v>93</v>
      </c>
      <c r="U7" s="14">
        <v>259</v>
      </c>
      <c r="V7" s="14">
        <v>502</v>
      </c>
      <c r="W7" s="14">
        <v>635</v>
      </c>
      <c r="X7" s="14">
        <v>335</v>
      </c>
      <c r="Y7" s="14">
        <v>377</v>
      </c>
      <c r="Z7" s="14">
        <v>160</v>
      </c>
      <c r="AA7" s="14">
        <v>22</v>
      </c>
      <c r="AB7" s="14">
        <v>854</v>
      </c>
      <c r="AC7" s="14">
        <v>212</v>
      </c>
      <c r="AD7" s="14">
        <v>48</v>
      </c>
      <c r="AE7" s="14">
        <v>85</v>
      </c>
      <c r="AF7" s="14">
        <v>166</v>
      </c>
      <c r="AG7" s="14">
        <v>53</v>
      </c>
      <c r="AH7" s="14">
        <v>11</v>
      </c>
      <c r="AI7" s="14">
        <v>16</v>
      </c>
      <c r="AJ7" s="14">
        <v>5</v>
      </c>
      <c r="AK7" s="14">
        <v>499</v>
      </c>
      <c r="AL7" s="14">
        <v>6</v>
      </c>
      <c r="AM7" s="14">
        <v>130</v>
      </c>
      <c r="AN7" s="14">
        <v>464</v>
      </c>
      <c r="AO7" s="14">
        <v>821</v>
      </c>
      <c r="AP7" s="14">
        <v>522</v>
      </c>
      <c r="AQ7" s="14">
        <v>89</v>
      </c>
      <c r="AR7" s="9"/>
    </row>
    <row r="8" spans="1:44" x14ac:dyDescent="0.2">
      <c r="A8" s="21"/>
      <c r="B8" s="21"/>
      <c r="C8" s="15" t="s">
        <v>111</v>
      </c>
      <c r="D8" s="15"/>
      <c r="E8" s="15"/>
      <c r="F8" s="15"/>
      <c r="G8" s="15"/>
      <c r="H8" s="15"/>
      <c r="I8" s="15"/>
      <c r="J8" s="15"/>
      <c r="K8" s="15"/>
      <c r="L8" s="15"/>
      <c r="M8" s="15"/>
      <c r="N8" s="15"/>
      <c r="O8" s="16" t="s">
        <v>264</v>
      </c>
      <c r="P8" s="16" t="s">
        <v>264</v>
      </c>
      <c r="Q8" s="16" t="s">
        <v>157</v>
      </c>
      <c r="R8" s="15"/>
      <c r="S8" s="16" t="s">
        <v>217</v>
      </c>
      <c r="T8" s="16" t="s">
        <v>157</v>
      </c>
      <c r="U8" s="16" t="s">
        <v>265</v>
      </c>
      <c r="V8" s="15"/>
      <c r="W8" s="15"/>
      <c r="X8" s="15"/>
      <c r="Y8" s="15"/>
      <c r="Z8" s="15"/>
      <c r="AA8" s="15"/>
      <c r="AB8" s="16" t="s">
        <v>637</v>
      </c>
      <c r="AC8" s="15"/>
      <c r="AD8" s="15"/>
      <c r="AE8" s="15"/>
      <c r="AF8" s="15"/>
      <c r="AG8" s="16" t="s">
        <v>495</v>
      </c>
      <c r="AH8" s="15"/>
      <c r="AI8" s="15"/>
      <c r="AJ8" s="15"/>
      <c r="AK8" s="15"/>
      <c r="AL8" s="15"/>
      <c r="AM8" s="15"/>
      <c r="AN8" s="15"/>
      <c r="AO8" s="15"/>
      <c r="AP8" s="15"/>
      <c r="AQ8" s="15"/>
      <c r="AR8" s="9"/>
    </row>
    <row r="9" spans="1:44" x14ac:dyDescent="0.2">
      <c r="A9" s="23"/>
      <c r="B9" s="20" t="s">
        <v>638</v>
      </c>
      <c r="C9" s="13">
        <v>7.5135097635150002E-3</v>
      </c>
      <c r="D9" s="13">
        <v>4.0992424262219999E-3</v>
      </c>
      <c r="E9" s="13">
        <v>1.5820023164339999E-2</v>
      </c>
      <c r="F9" s="13">
        <v>2.6166398868459999E-3</v>
      </c>
      <c r="G9" s="13">
        <v>7.3366382335439996E-3</v>
      </c>
      <c r="H9" s="13">
        <v>1.261626313837E-2</v>
      </c>
      <c r="I9" s="13">
        <v>1.199612751883E-2</v>
      </c>
      <c r="J9" s="13">
        <v>6.4998232686070004E-3</v>
      </c>
      <c r="K9" s="13">
        <v>8.0727499499669998E-3</v>
      </c>
      <c r="L9" s="13">
        <v>4.8146543241010001E-4</v>
      </c>
      <c r="M9" s="13">
        <v>9.4144002573870005E-3</v>
      </c>
      <c r="N9" s="13">
        <v>4.6444401018880003E-3</v>
      </c>
      <c r="O9" s="13">
        <v>1.9006218102890001E-3</v>
      </c>
      <c r="P9" s="13">
        <v>0</v>
      </c>
      <c r="Q9" s="13">
        <v>5.0411791149090014E-3</v>
      </c>
      <c r="R9" s="13">
        <v>1.0533408199420001E-2</v>
      </c>
      <c r="S9" s="13">
        <v>2.3006732164499999E-2</v>
      </c>
      <c r="T9" s="13">
        <v>1.3754064225559999E-2</v>
      </c>
      <c r="U9" s="13">
        <v>5.895628911264E-3</v>
      </c>
      <c r="V9" s="13">
        <v>5.8452002445380001E-3</v>
      </c>
      <c r="W9" s="13">
        <v>4.8920633265959997E-3</v>
      </c>
      <c r="X9" s="13">
        <v>2.0651657675010001E-3</v>
      </c>
      <c r="Y9" s="13">
        <v>9.1802246276919998E-3</v>
      </c>
      <c r="Z9" s="13">
        <v>2.670995083025E-2</v>
      </c>
      <c r="AA9" s="13">
        <v>3.4506454837740001E-2</v>
      </c>
      <c r="AB9" s="13">
        <v>8.1332637392239997E-3</v>
      </c>
      <c r="AC9" s="13">
        <v>4.9964691112850002E-3</v>
      </c>
      <c r="AD9" s="13">
        <v>2.579671455792E-2</v>
      </c>
      <c r="AE9" s="13">
        <v>0</v>
      </c>
      <c r="AF9" s="13">
        <v>5.6994977324049999E-3</v>
      </c>
      <c r="AG9" s="13">
        <v>0</v>
      </c>
      <c r="AH9" s="13">
        <v>0</v>
      </c>
      <c r="AI9" s="13">
        <v>0</v>
      </c>
      <c r="AJ9" s="13">
        <v>0</v>
      </c>
      <c r="AK9" s="13">
        <v>9.5254407036830004E-3</v>
      </c>
      <c r="AL9" s="13">
        <v>0</v>
      </c>
      <c r="AM9" s="13">
        <v>3.2746721635729999E-3</v>
      </c>
      <c r="AN9" s="13">
        <v>1.1554981025300001E-2</v>
      </c>
      <c r="AO9" s="13">
        <v>5.5971341880220009E-3</v>
      </c>
      <c r="AP9" s="13">
        <v>8.9331953186240001E-3</v>
      </c>
      <c r="AQ9" s="13">
        <v>0</v>
      </c>
      <c r="AR9" s="9"/>
    </row>
    <row r="10" spans="1:44" x14ac:dyDescent="0.2">
      <c r="A10" s="21"/>
      <c r="B10" s="21"/>
      <c r="C10" s="14">
        <v>17</v>
      </c>
      <c r="D10" s="14">
        <v>4</v>
      </c>
      <c r="E10" s="14">
        <v>7</v>
      </c>
      <c r="F10" s="14">
        <v>2</v>
      </c>
      <c r="G10" s="14">
        <v>4</v>
      </c>
      <c r="H10" s="14">
        <v>3</v>
      </c>
      <c r="I10" s="14">
        <v>6</v>
      </c>
      <c r="J10" s="14">
        <v>3</v>
      </c>
      <c r="K10" s="14">
        <v>3</v>
      </c>
      <c r="L10" s="14">
        <v>1</v>
      </c>
      <c r="M10" s="14">
        <v>13</v>
      </c>
      <c r="N10" s="14">
        <v>3</v>
      </c>
      <c r="O10" s="14">
        <v>1</v>
      </c>
      <c r="P10" s="14">
        <v>0</v>
      </c>
      <c r="Q10" s="14">
        <v>2</v>
      </c>
      <c r="R10" s="14">
        <v>3</v>
      </c>
      <c r="S10" s="14">
        <v>4</v>
      </c>
      <c r="T10" s="14">
        <v>2</v>
      </c>
      <c r="U10" s="14">
        <v>2</v>
      </c>
      <c r="V10" s="14">
        <v>4</v>
      </c>
      <c r="W10" s="14">
        <v>3</v>
      </c>
      <c r="X10" s="14">
        <v>1</v>
      </c>
      <c r="Y10" s="14">
        <v>5</v>
      </c>
      <c r="Z10" s="14">
        <v>3</v>
      </c>
      <c r="AA10" s="14">
        <v>1</v>
      </c>
      <c r="AB10" s="14">
        <v>8</v>
      </c>
      <c r="AC10" s="14">
        <v>1</v>
      </c>
      <c r="AD10" s="14">
        <v>1</v>
      </c>
      <c r="AE10" s="14">
        <v>0</v>
      </c>
      <c r="AF10" s="14">
        <v>2</v>
      </c>
      <c r="AG10" s="14">
        <v>0</v>
      </c>
      <c r="AH10" s="14">
        <v>0</v>
      </c>
      <c r="AI10" s="14">
        <v>0</v>
      </c>
      <c r="AJ10" s="14">
        <v>0</v>
      </c>
      <c r="AK10" s="14">
        <v>5</v>
      </c>
      <c r="AL10" s="14">
        <v>0</v>
      </c>
      <c r="AM10" s="14">
        <v>1</v>
      </c>
      <c r="AN10" s="14">
        <v>6</v>
      </c>
      <c r="AO10" s="14">
        <v>5</v>
      </c>
      <c r="AP10" s="14">
        <v>5</v>
      </c>
      <c r="AQ10" s="14">
        <v>0</v>
      </c>
      <c r="AR10" s="9"/>
    </row>
    <row r="11" spans="1:44" x14ac:dyDescent="0.2">
      <c r="A11" s="21"/>
      <c r="B11" s="21"/>
      <c r="C11" s="15" t="s">
        <v>111</v>
      </c>
      <c r="D11" s="15"/>
      <c r="E11" s="15"/>
      <c r="F11" s="15"/>
      <c r="G11" s="15"/>
      <c r="H11" s="16" t="s">
        <v>143</v>
      </c>
      <c r="I11" s="16" t="s">
        <v>143</v>
      </c>
      <c r="J11" s="16" t="s">
        <v>144</v>
      </c>
      <c r="K11" s="16" t="s">
        <v>144</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9"/>
    </row>
    <row r="12" spans="1:44" x14ac:dyDescent="0.2">
      <c r="A12" s="23"/>
      <c r="B12" s="20" t="s">
        <v>639</v>
      </c>
      <c r="C12" s="13">
        <v>3.3367794479589999E-2</v>
      </c>
      <c r="D12" s="13">
        <v>4.4573976775779997E-2</v>
      </c>
      <c r="E12" s="13">
        <v>2.792551092379E-2</v>
      </c>
      <c r="F12" s="13">
        <v>3.14132699705E-2</v>
      </c>
      <c r="G12" s="13">
        <v>3.0428858589119999E-2</v>
      </c>
      <c r="H12" s="13">
        <v>4.8873876465739999E-2</v>
      </c>
      <c r="I12" s="13">
        <v>6.5519353019300008E-2</v>
      </c>
      <c r="J12" s="13">
        <v>4.2856072641589998E-2</v>
      </c>
      <c r="K12" s="13">
        <v>2.9067132783550002E-2</v>
      </c>
      <c r="L12" s="13">
        <v>1.26933464341E-2</v>
      </c>
      <c r="M12" s="13">
        <v>3.070535791127E-2</v>
      </c>
      <c r="N12" s="13">
        <v>4.2322361344360002E-2</v>
      </c>
      <c r="O12" s="13">
        <v>2.055526207099E-2</v>
      </c>
      <c r="P12" s="13">
        <v>3.2069596574960002E-2</v>
      </c>
      <c r="Q12" s="13">
        <v>4.3519228123809997E-2</v>
      </c>
      <c r="R12" s="13">
        <v>3.2268262218339998E-2</v>
      </c>
      <c r="S12" s="13">
        <v>3.9422852822360001E-2</v>
      </c>
      <c r="T12" s="13">
        <v>7.851887800382E-2</v>
      </c>
      <c r="U12" s="13">
        <v>4.5467719361779999E-2</v>
      </c>
      <c r="V12" s="13">
        <v>3.5643326945519999E-2</v>
      </c>
      <c r="W12" s="13">
        <v>2.305014617685E-2</v>
      </c>
      <c r="X12" s="13">
        <v>4.4154145394390013E-2</v>
      </c>
      <c r="Y12" s="13">
        <v>4.4140792091459997E-2</v>
      </c>
      <c r="Z12" s="13">
        <v>5.9784698405179998E-2</v>
      </c>
      <c r="AA12" s="13">
        <v>3.4506454837740001E-2</v>
      </c>
      <c r="AB12" s="13">
        <v>2.1489333289179999E-2</v>
      </c>
      <c r="AC12" s="13">
        <v>2.8391279100420001E-2</v>
      </c>
      <c r="AD12" s="13">
        <v>0</v>
      </c>
      <c r="AE12" s="13">
        <v>6.4772367653840007E-2</v>
      </c>
      <c r="AF12" s="13">
        <v>6.6643352475900003E-2</v>
      </c>
      <c r="AG12" s="13">
        <v>3.1308064180030001E-2</v>
      </c>
      <c r="AH12" s="13">
        <v>3.9442079991390003E-2</v>
      </c>
      <c r="AI12" s="13">
        <v>0</v>
      </c>
      <c r="AJ12" s="13">
        <v>0</v>
      </c>
      <c r="AK12" s="13">
        <v>4.0674555765140001E-2</v>
      </c>
      <c r="AL12" s="13">
        <v>0</v>
      </c>
      <c r="AM12" s="13">
        <v>8.5424850002940006E-2</v>
      </c>
      <c r="AN12" s="13">
        <v>3.7651670572019999E-2</v>
      </c>
      <c r="AO12" s="13">
        <v>3.8511030842139998E-2</v>
      </c>
      <c r="AP12" s="13">
        <v>2.0841009644480001E-2</v>
      </c>
      <c r="AQ12" s="13">
        <v>1.206168487618E-2</v>
      </c>
      <c r="AR12" s="9"/>
    </row>
    <row r="13" spans="1:44" x14ac:dyDescent="0.2">
      <c r="A13" s="21"/>
      <c r="B13" s="21"/>
      <c r="C13" s="14">
        <v>83</v>
      </c>
      <c r="D13" s="14">
        <v>30</v>
      </c>
      <c r="E13" s="14">
        <v>16</v>
      </c>
      <c r="F13" s="14">
        <v>19</v>
      </c>
      <c r="G13" s="14">
        <v>18</v>
      </c>
      <c r="H13" s="14">
        <v>17</v>
      </c>
      <c r="I13" s="14">
        <v>28</v>
      </c>
      <c r="J13" s="14">
        <v>19</v>
      </c>
      <c r="K13" s="14">
        <v>16</v>
      </c>
      <c r="L13" s="14">
        <v>9</v>
      </c>
      <c r="M13" s="14">
        <v>46</v>
      </c>
      <c r="N13" s="14">
        <v>43</v>
      </c>
      <c r="O13" s="14">
        <v>14</v>
      </c>
      <c r="P13" s="14">
        <v>4</v>
      </c>
      <c r="Q13" s="14">
        <v>17</v>
      </c>
      <c r="R13" s="14">
        <v>11</v>
      </c>
      <c r="S13" s="14">
        <v>11</v>
      </c>
      <c r="T13" s="14">
        <v>7</v>
      </c>
      <c r="U13" s="14">
        <v>15</v>
      </c>
      <c r="V13" s="14">
        <v>25</v>
      </c>
      <c r="W13" s="14">
        <v>14</v>
      </c>
      <c r="X13" s="14">
        <v>17</v>
      </c>
      <c r="Y13" s="14">
        <v>22</v>
      </c>
      <c r="Z13" s="14">
        <v>11</v>
      </c>
      <c r="AA13" s="14">
        <v>1</v>
      </c>
      <c r="AB13" s="14">
        <v>20</v>
      </c>
      <c r="AC13" s="14">
        <v>7</v>
      </c>
      <c r="AD13" s="14">
        <v>0</v>
      </c>
      <c r="AE13" s="14">
        <v>11</v>
      </c>
      <c r="AF13" s="14">
        <v>16</v>
      </c>
      <c r="AG13" s="14">
        <v>2</v>
      </c>
      <c r="AH13" s="14">
        <v>1</v>
      </c>
      <c r="AI13" s="14">
        <v>0</v>
      </c>
      <c r="AJ13" s="14">
        <v>0</v>
      </c>
      <c r="AK13" s="14">
        <v>25</v>
      </c>
      <c r="AL13" s="14">
        <v>0</v>
      </c>
      <c r="AM13" s="14">
        <v>13</v>
      </c>
      <c r="AN13" s="14">
        <v>24</v>
      </c>
      <c r="AO13" s="14">
        <v>40</v>
      </c>
      <c r="AP13" s="14">
        <v>11</v>
      </c>
      <c r="AQ13" s="14">
        <v>1</v>
      </c>
      <c r="AR13" s="9"/>
    </row>
    <row r="14" spans="1:44" x14ac:dyDescent="0.2">
      <c r="A14" s="21"/>
      <c r="B14" s="21"/>
      <c r="C14" s="15" t="s">
        <v>111</v>
      </c>
      <c r="D14" s="15"/>
      <c r="E14" s="15"/>
      <c r="F14" s="15"/>
      <c r="G14" s="15"/>
      <c r="H14" s="16" t="s">
        <v>144</v>
      </c>
      <c r="I14" s="16" t="s">
        <v>143</v>
      </c>
      <c r="J14" s="15"/>
      <c r="K14" s="15"/>
      <c r="L14" s="15"/>
      <c r="M14" s="15"/>
      <c r="N14" s="15"/>
      <c r="O14" s="15"/>
      <c r="P14" s="15"/>
      <c r="Q14" s="15"/>
      <c r="R14" s="15"/>
      <c r="S14" s="15"/>
      <c r="T14" s="16" t="s">
        <v>112</v>
      </c>
      <c r="U14" s="15"/>
      <c r="V14" s="15"/>
      <c r="W14" s="15"/>
      <c r="X14" s="15"/>
      <c r="Y14" s="15"/>
      <c r="Z14" s="15"/>
      <c r="AA14" s="15"/>
      <c r="AB14" s="15"/>
      <c r="AC14" s="15"/>
      <c r="AD14" s="15"/>
      <c r="AE14" s="15"/>
      <c r="AF14" s="15"/>
      <c r="AG14" s="15"/>
      <c r="AH14" s="15"/>
      <c r="AI14" s="15"/>
      <c r="AJ14" s="15"/>
      <c r="AK14" s="15"/>
      <c r="AL14" s="15"/>
      <c r="AM14" s="16" t="s">
        <v>144</v>
      </c>
      <c r="AN14" s="15"/>
      <c r="AO14" s="15"/>
      <c r="AP14" s="15"/>
      <c r="AQ14" s="15"/>
      <c r="AR14" s="9"/>
    </row>
    <row r="15" spans="1:44" x14ac:dyDescent="0.2">
      <c r="A15" s="23"/>
      <c r="B15" s="20" t="s">
        <v>640</v>
      </c>
      <c r="C15" s="13">
        <v>1.228644468383E-2</v>
      </c>
      <c r="D15" s="13">
        <v>1.455006798391E-2</v>
      </c>
      <c r="E15" s="13">
        <v>9.3576605820769997E-3</v>
      </c>
      <c r="F15" s="13">
        <v>2.5869715948080001E-3</v>
      </c>
      <c r="G15" s="13">
        <v>2.2390890997320001E-2</v>
      </c>
      <c r="H15" s="13">
        <v>2.2377976158570002E-2</v>
      </c>
      <c r="I15" s="13">
        <v>2.3351610490100001E-2</v>
      </c>
      <c r="J15" s="13">
        <v>1.236355217481E-2</v>
      </c>
      <c r="K15" s="13">
        <v>7.5944192806699992E-3</v>
      </c>
      <c r="L15" s="13">
        <v>4.8666292539570003E-3</v>
      </c>
      <c r="M15" s="13">
        <v>1.221532491473E-2</v>
      </c>
      <c r="N15" s="13">
        <v>1.252633359827E-2</v>
      </c>
      <c r="O15" s="13">
        <v>5.3665503666689993E-3</v>
      </c>
      <c r="P15" s="13">
        <v>0</v>
      </c>
      <c r="Q15" s="13">
        <v>1.404531265564E-2</v>
      </c>
      <c r="R15" s="13">
        <v>1.379262225137E-2</v>
      </c>
      <c r="S15" s="13">
        <v>8.8606813149969994E-3</v>
      </c>
      <c r="T15" s="13">
        <v>1.8578171756780001E-2</v>
      </c>
      <c r="U15" s="13">
        <v>1.888477984205E-2</v>
      </c>
      <c r="V15" s="13">
        <v>4.9946759095670003E-3</v>
      </c>
      <c r="W15" s="13">
        <v>1.768246617873E-2</v>
      </c>
      <c r="X15" s="13">
        <v>9.9580297825030001E-3</v>
      </c>
      <c r="Y15" s="13">
        <v>9.8120686046250013E-3</v>
      </c>
      <c r="Z15" s="13">
        <v>2.5452013779770001E-2</v>
      </c>
      <c r="AA15" s="13">
        <v>3.4506454837740001E-2</v>
      </c>
      <c r="AB15" s="13">
        <v>8.1157179293230002E-3</v>
      </c>
      <c r="AC15" s="13">
        <v>3.3620269121309998E-2</v>
      </c>
      <c r="AD15" s="13">
        <v>0</v>
      </c>
      <c r="AE15" s="13">
        <v>0</v>
      </c>
      <c r="AF15" s="13">
        <v>2.5620233662559999E-2</v>
      </c>
      <c r="AG15" s="13">
        <v>0</v>
      </c>
      <c r="AH15" s="13">
        <v>0</v>
      </c>
      <c r="AI15" s="13">
        <v>4.2273380114439998E-2</v>
      </c>
      <c r="AJ15" s="13">
        <v>6.1447261628579997E-2</v>
      </c>
      <c r="AK15" s="13">
        <v>8.4842357162390001E-3</v>
      </c>
      <c r="AL15" s="13">
        <v>0</v>
      </c>
      <c r="AM15" s="13">
        <v>3.2746721635729999E-3</v>
      </c>
      <c r="AN15" s="13">
        <v>2.1980631140990001E-2</v>
      </c>
      <c r="AO15" s="13">
        <v>1.041548953094E-2</v>
      </c>
      <c r="AP15" s="13">
        <v>1.182412945747E-2</v>
      </c>
      <c r="AQ15" s="13">
        <v>0</v>
      </c>
      <c r="AR15" s="9"/>
    </row>
    <row r="16" spans="1:44" x14ac:dyDescent="0.2">
      <c r="A16" s="21"/>
      <c r="B16" s="21"/>
      <c r="C16" s="14">
        <v>26</v>
      </c>
      <c r="D16" s="14">
        <v>7</v>
      </c>
      <c r="E16" s="14">
        <v>4</v>
      </c>
      <c r="F16" s="14">
        <v>2</v>
      </c>
      <c r="G16" s="14">
        <v>13</v>
      </c>
      <c r="H16" s="14">
        <v>5</v>
      </c>
      <c r="I16" s="14">
        <v>11</v>
      </c>
      <c r="J16" s="14">
        <v>3</v>
      </c>
      <c r="K16" s="14">
        <v>6</v>
      </c>
      <c r="L16" s="14">
        <v>2</v>
      </c>
      <c r="M16" s="14">
        <v>14</v>
      </c>
      <c r="N16" s="14">
        <v>12</v>
      </c>
      <c r="O16" s="14">
        <v>2</v>
      </c>
      <c r="P16" s="14">
        <v>0</v>
      </c>
      <c r="Q16" s="14">
        <v>5</v>
      </c>
      <c r="R16" s="14">
        <v>5</v>
      </c>
      <c r="S16" s="14">
        <v>3</v>
      </c>
      <c r="T16" s="14">
        <v>2</v>
      </c>
      <c r="U16" s="14">
        <v>5</v>
      </c>
      <c r="V16" s="14">
        <v>3</v>
      </c>
      <c r="W16" s="14">
        <v>9</v>
      </c>
      <c r="X16" s="14">
        <v>5</v>
      </c>
      <c r="Y16" s="14">
        <v>6</v>
      </c>
      <c r="Z16" s="14">
        <v>3</v>
      </c>
      <c r="AA16" s="14">
        <v>1</v>
      </c>
      <c r="AB16" s="14">
        <v>9</v>
      </c>
      <c r="AC16" s="14">
        <v>5</v>
      </c>
      <c r="AD16" s="14">
        <v>0</v>
      </c>
      <c r="AE16" s="14">
        <v>0</v>
      </c>
      <c r="AF16" s="14">
        <v>5</v>
      </c>
      <c r="AG16" s="14">
        <v>0</v>
      </c>
      <c r="AH16" s="14">
        <v>0</v>
      </c>
      <c r="AI16" s="14">
        <v>1</v>
      </c>
      <c r="AJ16" s="14">
        <v>1</v>
      </c>
      <c r="AK16" s="14">
        <v>5</v>
      </c>
      <c r="AL16" s="14">
        <v>0</v>
      </c>
      <c r="AM16" s="14">
        <v>1</v>
      </c>
      <c r="AN16" s="14">
        <v>9</v>
      </c>
      <c r="AO16" s="14">
        <v>9</v>
      </c>
      <c r="AP16" s="14">
        <v>8</v>
      </c>
      <c r="AQ16" s="14">
        <v>0</v>
      </c>
      <c r="AR16" s="9"/>
    </row>
    <row r="17" spans="1:44" x14ac:dyDescent="0.2">
      <c r="A17" s="21"/>
      <c r="B17" s="21"/>
      <c r="C17" s="15" t="s">
        <v>111</v>
      </c>
      <c r="D17" s="15"/>
      <c r="E17" s="15"/>
      <c r="F17" s="15"/>
      <c r="G17" s="16" t="s">
        <v>147</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9"/>
    </row>
    <row r="18" spans="1:44" x14ac:dyDescent="0.2">
      <c r="A18" s="23"/>
      <c r="B18" s="20" t="s">
        <v>641</v>
      </c>
      <c r="C18" s="13">
        <v>1.4931870657229999E-2</v>
      </c>
      <c r="D18" s="13">
        <v>4.2958818720539999E-2</v>
      </c>
      <c r="E18" s="13">
        <v>6.6243999367600007E-3</v>
      </c>
      <c r="F18" s="13">
        <v>2.5061631308019999E-3</v>
      </c>
      <c r="G18" s="13">
        <v>9.7613726367389991E-3</v>
      </c>
      <c r="H18" s="13">
        <v>6.857202488486E-2</v>
      </c>
      <c r="I18" s="13">
        <v>6.8077667260870002E-3</v>
      </c>
      <c r="J18" s="13">
        <v>3.586073609431E-3</v>
      </c>
      <c r="K18" s="13">
        <v>7.0862934307009996E-3</v>
      </c>
      <c r="L18" s="13">
        <v>1.5279662309649999E-3</v>
      </c>
      <c r="M18" s="13">
        <v>2.7205396014740001E-2</v>
      </c>
      <c r="N18" s="13">
        <v>1.390179921776E-3</v>
      </c>
      <c r="O18" s="13">
        <v>1.4719794077480001E-3</v>
      </c>
      <c r="P18" s="13">
        <v>0</v>
      </c>
      <c r="Q18" s="13">
        <v>8.2649039102550004E-2</v>
      </c>
      <c r="R18" s="13">
        <v>1.7476365920769999E-2</v>
      </c>
      <c r="S18" s="13">
        <v>0</v>
      </c>
      <c r="T18" s="13">
        <v>0</v>
      </c>
      <c r="U18" s="13">
        <v>3.6791411440319998E-3</v>
      </c>
      <c r="V18" s="13">
        <v>5.8087445237750002E-3</v>
      </c>
      <c r="W18" s="13">
        <v>3.2419968846209998E-2</v>
      </c>
      <c r="X18" s="13">
        <v>1.1698468913590001E-2</v>
      </c>
      <c r="Y18" s="13">
        <v>1.0044630642130001E-3</v>
      </c>
      <c r="Z18" s="13">
        <v>5.7958797818200014E-3</v>
      </c>
      <c r="AA18" s="13">
        <v>3.4506454837740001E-2</v>
      </c>
      <c r="AB18" s="13">
        <v>5.4790150974009999E-3</v>
      </c>
      <c r="AC18" s="13">
        <v>0.1054308702848</v>
      </c>
      <c r="AD18" s="13">
        <v>0</v>
      </c>
      <c r="AE18" s="13">
        <v>5.9493447093130003E-3</v>
      </c>
      <c r="AF18" s="13">
        <v>0</v>
      </c>
      <c r="AG18" s="13">
        <v>0</v>
      </c>
      <c r="AH18" s="13">
        <v>0</v>
      </c>
      <c r="AI18" s="13">
        <v>0</v>
      </c>
      <c r="AJ18" s="13">
        <v>0</v>
      </c>
      <c r="AK18" s="13">
        <v>3.3015997704169998E-3</v>
      </c>
      <c r="AL18" s="13">
        <v>0</v>
      </c>
      <c r="AM18" s="13">
        <v>2.3961357868549998E-2</v>
      </c>
      <c r="AN18" s="13">
        <v>4.2187541191689999E-2</v>
      </c>
      <c r="AO18" s="13">
        <v>5.4865534376470002E-3</v>
      </c>
      <c r="AP18" s="13">
        <v>2.0193535693900002E-3</v>
      </c>
      <c r="AQ18" s="13">
        <v>0</v>
      </c>
      <c r="AR18" s="9"/>
    </row>
    <row r="19" spans="1:44" x14ac:dyDescent="0.2">
      <c r="A19" s="21"/>
      <c r="B19" s="21"/>
      <c r="C19" s="14">
        <v>19</v>
      </c>
      <c r="D19" s="14">
        <v>10</v>
      </c>
      <c r="E19" s="14">
        <v>3</v>
      </c>
      <c r="F19" s="14">
        <v>2</v>
      </c>
      <c r="G19" s="14">
        <v>4</v>
      </c>
      <c r="H19" s="14">
        <v>12</v>
      </c>
      <c r="I19" s="14">
        <v>4</v>
      </c>
      <c r="J19" s="14">
        <v>1</v>
      </c>
      <c r="K19" s="14">
        <v>1</v>
      </c>
      <c r="L19" s="14">
        <v>1</v>
      </c>
      <c r="M19" s="14">
        <v>16</v>
      </c>
      <c r="N19" s="14">
        <v>2</v>
      </c>
      <c r="O19" s="14">
        <v>1</v>
      </c>
      <c r="P19" s="14">
        <v>0</v>
      </c>
      <c r="Q19" s="14">
        <v>11</v>
      </c>
      <c r="R19" s="14">
        <v>4</v>
      </c>
      <c r="S19" s="14">
        <v>0</v>
      </c>
      <c r="T19" s="14">
        <v>0</v>
      </c>
      <c r="U19" s="14">
        <v>1</v>
      </c>
      <c r="V19" s="14">
        <v>4</v>
      </c>
      <c r="W19" s="14">
        <v>10</v>
      </c>
      <c r="X19" s="14">
        <v>2</v>
      </c>
      <c r="Y19" s="14">
        <v>1</v>
      </c>
      <c r="Z19" s="14">
        <v>1</v>
      </c>
      <c r="AA19" s="14">
        <v>1</v>
      </c>
      <c r="AB19" s="14">
        <v>6</v>
      </c>
      <c r="AC19" s="14">
        <v>10</v>
      </c>
      <c r="AD19" s="14">
        <v>0</v>
      </c>
      <c r="AE19" s="14">
        <v>1</v>
      </c>
      <c r="AF19" s="14">
        <v>0</v>
      </c>
      <c r="AG19" s="14">
        <v>0</v>
      </c>
      <c r="AH19" s="14">
        <v>0</v>
      </c>
      <c r="AI19" s="14">
        <v>0</v>
      </c>
      <c r="AJ19" s="14">
        <v>0</v>
      </c>
      <c r="AK19" s="14">
        <v>2</v>
      </c>
      <c r="AL19" s="14">
        <v>0</v>
      </c>
      <c r="AM19" s="14">
        <v>2</v>
      </c>
      <c r="AN19" s="14">
        <v>10</v>
      </c>
      <c r="AO19" s="14">
        <v>6</v>
      </c>
      <c r="AP19" s="14">
        <v>1</v>
      </c>
      <c r="AQ19" s="14">
        <v>0</v>
      </c>
      <c r="AR19" s="9"/>
    </row>
    <row r="20" spans="1:44" x14ac:dyDescent="0.2">
      <c r="A20" s="21"/>
      <c r="B20" s="21"/>
      <c r="C20" s="15" t="s">
        <v>111</v>
      </c>
      <c r="D20" s="16" t="s">
        <v>257</v>
      </c>
      <c r="E20" s="15"/>
      <c r="F20" s="15"/>
      <c r="G20" s="15"/>
      <c r="H20" s="16" t="s">
        <v>642</v>
      </c>
      <c r="I20" s="15"/>
      <c r="J20" s="15"/>
      <c r="K20" s="15"/>
      <c r="L20" s="15"/>
      <c r="M20" s="16" t="s">
        <v>114</v>
      </c>
      <c r="N20" s="15"/>
      <c r="O20" s="15"/>
      <c r="P20" s="15"/>
      <c r="Q20" s="16" t="s">
        <v>643</v>
      </c>
      <c r="R20" s="15"/>
      <c r="S20" s="15"/>
      <c r="T20" s="15"/>
      <c r="U20" s="15"/>
      <c r="V20" s="15"/>
      <c r="W20" s="16" t="s">
        <v>493</v>
      </c>
      <c r="X20" s="15"/>
      <c r="Y20" s="15"/>
      <c r="Z20" s="15"/>
      <c r="AA20" s="16" t="s">
        <v>157</v>
      </c>
      <c r="AB20" s="15"/>
      <c r="AC20" s="16" t="s">
        <v>644</v>
      </c>
      <c r="AD20" s="15"/>
      <c r="AE20" s="15"/>
      <c r="AF20" s="15"/>
      <c r="AG20" s="15"/>
      <c r="AH20" s="15"/>
      <c r="AI20" s="15"/>
      <c r="AJ20" s="15"/>
      <c r="AK20" s="15"/>
      <c r="AL20" s="15"/>
      <c r="AM20" s="15"/>
      <c r="AN20" s="16" t="s">
        <v>120</v>
      </c>
      <c r="AO20" s="15"/>
      <c r="AP20" s="15"/>
      <c r="AQ20" s="15"/>
      <c r="AR20" s="9"/>
    </row>
    <row r="21" spans="1:44" x14ac:dyDescent="0.2">
      <c r="A21" s="23"/>
      <c r="B21" s="20" t="s">
        <v>645</v>
      </c>
      <c r="C21" s="13">
        <v>2.1622272094680001E-2</v>
      </c>
      <c r="D21" s="13">
        <v>4.6267464949339997E-2</v>
      </c>
      <c r="E21" s="13">
        <v>1.3079716122160001E-2</v>
      </c>
      <c r="F21" s="13">
        <v>1.2049034471E-2</v>
      </c>
      <c r="G21" s="13">
        <v>1.6957001702670001E-2</v>
      </c>
      <c r="H21" s="13">
        <v>8.260490845075999E-2</v>
      </c>
      <c r="I21" s="13">
        <v>1.9737069746119999E-2</v>
      </c>
      <c r="J21" s="13">
        <v>1.112833358333E-2</v>
      </c>
      <c r="K21" s="13">
        <v>1.021248716141E-3</v>
      </c>
      <c r="L21" s="13">
        <v>8.6550739209429999E-3</v>
      </c>
      <c r="M21" s="13">
        <v>3.2274495295010003E-2</v>
      </c>
      <c r="N21" s="13">
        <v>9.8243952443349998E-3</v>
      </c>
      <c r="O21" s="13">
        <v>7.0076762829490008E-4</v>
      </c>
      <c r="P21" s="13">
        <v>4.9957305962069999E-3</v>
      </c>
      <c r="Q21" s="13">
        <v>8.6569364364249987E-2</v>
      </c>
      <c r="R21" s="13">
        <v>2.402946465986E-2</v>
      </c>
      <c r="S21" s="13">
        <v>0</v>
      </c>
      <c r="T21" s="13">
        <v>1.477679640035E-2</v>
      </c>
      <c r="U21" s="13">
        <v>1.5757529544769999E-2</v>
      </c>
      <c r="V21" s="13">
        <v>9.5212032116099993E-3</v>
      </c>
      <c r="W21" s="13">
        <v>3.5439554446669998E-2</v>
      </c>
      <c r="X21" s="13">
        <v>2.4548515566379998E-2</v>
      </c>
      <c r="Y21" s="13">
        <v>1.122532654963E-2</v>
      </c>
      <c r="Z21" s="13">
        <v>1.5720448497330002E-2</v>
      </c>
      <c r="AA21" s="13">
        <v>3.4506454837740001E-2</v>
      </c>
      <c r="AB21" s="13">
        <v>1.070591963882E-2</v>
      </c>
      <c r="AC21" s="13">
        <v>9.4735410352420002E-2</v>
      </c>
      <c r="AD21" s="13">
        <v>2.4990680803130001E-2</v>
      </c>
      <c r="AE21" s="13">
        <v>8.5552517102579998E-3</v>
      </c>
      <c r="AF21" s="13">
        <v>1.278980562448E-2</v>
      </c>
      <c r="AG21" s="13">
        <v>0</v>
      </c>
      <c r="AH21" s="13">
        <v>0</v>
      </c>
      <c r="AI21" s="13">
        <v>0</v>
      </c>
      <c r="AJ21" s="13">
        <v>0</v>
      </c>
      <c r="AK21" s="13">
        <v>1.7626809480600001E-2</v>
      </c>
      <c r="AL21" s="13">
        <v>0</v>
      </c>
      <c r="AM21" s="13">
        <v>2.1144003332389999E-2</v>
      </c>
      <c r="AN21" s="13">
        <v>4.824550514539E-2</v>
      </c>
      <c r="AO21" s="13">
        <v>1.39568560505E-2</v>
      </c>
      <c r="AP21" s="13">
        <v>1.008228958973E-2</v>
      </c>
      <c r="AQ21" s="13">
        <v>0</v>
      </c>
      <c r="AR21" s="9"/>
    </row>
    <row r="22" spans="1:44" x14ac:dyDescent="0.2">
      <c r="A22" s="21"/>
      <c r="B22" s="21"/>
      <c r="C22" s="14">
        <v>31</v>
      </c>
      <c r="D22" s="14">
        <v>12</v>
      </c>
      <c r="E22" s="14">
        <v>5</v>
      </c>
      <c r="F22" s="14">
        <v>7</v>
      </c>
      <c r="G22" s="14">
        <v>7</v>
      </c>
      <c r="H22" s="14">
        <v>15</v>
      </c>
      <c r="I22" s="14">
        <v>8</v>
      </c>
      <c r="J22" s="14">
        <v>3</v>
      </c>
      <c r="K22" s="14">
        <v>1</v>
      </c>
      <c r="L22" s="14">
        <v>4</v>
      </c>
      <c r="M22" s="14">
        <v>23</v>
      </c>
      <c r="N22" s="14">
        <v>7</v>
      </c>
      <c r="O22" s="14">
        <v>1</v>
      </c>
      <c r="P22" s="14">
        <v>1</v>
      </c>
      <c r="Q22" s="14">
        <v>12</v>
      </c>
      <c r="R22" s="14">
        <v>6</v>
      </c>
      <c r="S22" s="14">
        <v>0</v>
      </c>
      <c r="T22" s="14">
        <v>1</v>
      </c>
      <c r="U22" s="14">
        <v>3</v>
      </c>
      <c r="V22" s="14">
        <v>6</v>
      </c>
      <c r="W22" s="14">
        <v>11</v>
      </c>
      <c r="X22" s="14">
        <v>7</v>
      </c>
      <c r="Y22" s="14">
        <v>4</v>
      </c>
      <c r="Z22" s="14">
        <v>2</v>
      </c>
      <c r="AA22" s="14">
        <v>1</v>
      </c>
      <c r="AB22" s="14">
        <v>11</v>
      </c>
      <c r="AC22" s="14">
        <v>10</v>
      </c>
      <c r="AD22" s="14">
        <v>1</v>
      </c>
      <c r="AE22" s="14">
        <v>1</v>
      </c>
      <c r="AF22" s="14">
        <v>1</v>
      </c>
      <c r="AG22" s="14">
        <v>0</v>
      </c>
      <c r="AH22" s="14">
        <v>0</v>
      </c>
      <c r="AI22" s="14">
        <v>0</v>
      </c>
      <c r="AJ22" s="14">
        <v>0</v>
      </c>
      <c r="AK22" s="14">
        <v>7</v>
      </c>
      <c r="AL22" s="14">
        <v>0</v>
      </c>
      <c r="AM22" s="14">
        <v>3</v>
      </c>
      <c r="AN22" s="14">
        <v>12</v>
      </c>
      <c r="AO22" s="14">
        <v>11</v>
      </c>
      <c r="AP22" s="14">
        <v>5</v>
      </c>
      <c r="AQ22" s="14">
        <v>0</v>
      </c>
      <c r="AR22" s="9"/>
    </row>
    <row r="23" spans="1:44" x14ac:dyDescent="0.2">
      <c r="A23" s="21"/>
      <c r="B23" s="21"/>
      <c r="C23" s="15" t="s">
        <v>111</v>
      </c>
      <c r="D23" s="16" t="s">
        <v>147</v>
      </c>
      <c r="E23" s="15"/>
      <c r="F23" s="15"/>
      <c r="G23" s="15"/>
      <c r="H23" s="16" t="s">
        <v>509</v>
      </c>
      <c r="I23" s="16" t="s">
        <v>157</v>
      </c>
      <c r="J23" s="15"/>
      <c r="K23" s="15"/>
      <c r="L23" s="15"/>
      <c r="M23" s="16" t="s">
        <v>138</v>
      </c>
      <c r="N23" s="15"/>
      <c r="O23" s="15"/>
      <c r="P23" s="15"/>
      <c r="Q23" s="16" t="s">
        <v>612</v>
      </c>
      <c r="R23" s="16" t="s">
        <v>113</v>
      </c>
      <c r="S23" s="15"/>
      <c r="T23" s="16" t="s">
        <v>112</v>
      </c>
      <c r="U23" s="16" t="s">
        <v>112</v>
      </c>
      <c r="V23" s="15"/>
      <c r="W23" s="15"/>
      <c r="X23" s="15"/>
      <c r="Y23" s="15"/>
      <c r="Z23" s="15"/>
      <c r="AA23" s="15"/>
      <c r="AB23" s="15"/>
      <c r="AC23" s="16" t="s">
        <v>266</v>
      </c>
      <c r="AD23" s="15"/>
      <c r="AE23" s="15"/>
      <c r="AF23" s="15"/>
      <c r="AG23" s="15"/>
      <c r="AH23" s="15"/>
      <c r="AI23" s="15"/>
      <c r="AJ23" s="15"/>
      <c r="AK23" s="15"/>
      <c r="AL23" s="15"/>
      <c r="AM23" s="15"/>
      <c r="AN23" s="16" t="s">
        <v>123</v>
      </c>
      <c r="AO23" s="15"/>
      <c r="AP23" s="15"/>
      <c r="AQ23" s="15"/>
      <c r="AR23" s="9"/>
    </row>
    <row r="24" spans="1:44" x14ac:dyDescent="0.2">
      <c r="A24" s="23"/>
      <c r="B24" s="20" t="s">
        <v>518</v>
      </c>
      <c r="C24" s="13">
        <v>3.5681652485960003E-2</v>
      </c>
      <c r="D24" s="13">
        <v>3.3526485746479998E-2</v>
      </c>
      <c r="E24" s="13">
        <v>4.8602648960320002E-2</v>
      </c>
      <c r="F24" s="13">
        <v>4.4544948632969997E-2</v>
      </c>
      <c r="G24" s="13">
        <v>1.673325320839E-2</v>
      </c>
      <c r="H24" s="13">
        <v>4.5947158078869996E-3</v>
      </c>
      <c r="I24" s="13">
        <v>4.2448970687819998E-2</v>
      </c>
      <c r="J24" s="13">
        <v>4.9843671494120001E-2</v>
      </c>
      <c r="K24" s="13">
        <v>1.751484880237E-2</v>
      </c>
      <c r="L24" s="13">
        <v>4.8048097783519997E-2</v>
      </c>
      <c r="M24" s="13">
        <v>3.9804657674749999E-2</v>
      </c>
      <c r="N24" s="13">
        <v>2.1824910633129999E-2</v>
      </c>
      <c r="O24" s="13">
        <v>2.9135120259589999E-2</v>
      </c>
      <c r="P24" s="13">
        <v>1.9625369886010002E-2</v>
      </c>
      <c r="Q24" s="13">
        <v>5.2794796752580003E-2</v>
      </c>
      <c r="R24" s="13">
        <v>6.4745201326609991E-2</v>
      </c>
      <c r="S24" s="13">
        <v>1.7731402037709999E-2</v>
      </c>
      <c r="T24" s="13">
        <v>0</v>
      </c>
      <c r="U24" s="13">
        <v>1.384946668417E-2</v>
      </c>
      <c r="V24" s="13">
        <v>5.5021727273880001E-2</v>
      </c>
      <c r="W24" s="13">
        <v>3.3891308237329998E-2</v>
      </c>
      <c r="X24" s="13">
        <v>3.4579524312649997E-2</v>
      </c>
      <c r="Y24" s="13">
        <v>2.9247577292409999E-2</v>
      </c>
      <c r="Z24" s="13">
        <v>2.535372620665E-3</v>
      </c>
      <c r="AA24" s="13">
        <v>0.10527494479839999</v>
      </c>
      <c r="AB24" s="13">
        <v>1.7531115190779999E-2</v>
      </c>
      <c r="AC24" s="13">
        <v>3.8987891131180001E-2</v>
      </c>
      <c r="AD24" s="13">
        <v>0</v>
      </c>
      <c r="AE24" s="13">
        <v>5.5525119333910002E-2</v>
      </c>
      <c r="AF24" s="13">
        <v>3.621832297739E-2</v>
      </c>
      <c r="AG24" s="13">
        <v>1.5045624255940001E-2</v>
      </c>
      <c r="AH24" s="13">
        <v>9.5456059394149986E-2</v>
      </c>
      <c r="AI24" s="13">
        <v>0.1750964083961</v>
      </c>
      <c r="AJ24" s="13">
        <v>0</v>
      </c>
      <c r="AK24" s="13">
        <v>5.5094349938629987E-2</v>
      </c>
      <c r="AL24" s="13">
        <v>9.4408502038420009E-2</v>
      </c>
      <c r="AM24" s="13">
        <v>5.5338183057280013E-2</v>
      </c>
      <c r="AN24" s="13">
        <v>2.624209556716E-2</v>
      </c>
      <c r="AO24" s="13">
        <v>4.0045761442420003E-2</v>
      </c>
      <c r="AP24" s="13">
        <v>3.8539125235219997E-2</v>
      </c>
      <c r="AQ24" s="13">
        <v>2.066599148806E-2</v>
      </c>
      <c r="AR24" s="9"/>
    </row>
    <row r="25" spans="1:44" x14ac:dyDescent="0.2">
      <c r="A25" s="21"/>
      <c r="B25" s="21"/>
      <c r="C25" s="14">
        <v>95</v>
      </c>
      <c r="D25" s="14">
        <v>22</v>
      </c>
      <c r="E25" s="14">
        <v>37</v>
      </c>
      <c r="F25" s="14">
        <v>27</v>
      </c>
      <c r="G25" s="14">
        <v>9</v>
      </c>
      <c r="H25" s="14">
        <v>2</v>
      </c>
      <c r="I25" s="14">
        <v>17</v>
      </c>
      <c r="J25" s="14">
        <v>17</v>
      </c>
      <c r="K25" s="14">
        <v>14</v>
      </c>
      <c r="L25" s="14">
        <v>39</v>
      </c>
      <c r="M25" s="14">
        <v>64</v>
      </c>
      <c r="N25" s="14">
        <v>21</v>
      </c>
      <c r="O25" s="14">
        <v>17</v>
      </c>
      <c r="P25" s="14">
        <v>6</v>
      </c>
      <c r="Q25" s="14">
        <v>25</v>
      </c>
      <c r="R25" s="14">
        <v>31</v>
      </c>
      <c r="S25" s="14">
        <v>4</v>
      </c>
      <c r="T25" s="14">
        <v>0</v>
      </c>
      <c r="U25" s="14">
        <v>4</v>
      </c>
      <c r="V25" s="14">
        <v>39</v>
      </c>
      <c r="W25" s="14">
        <v>25</v>
      </c>
      <c r="X25" s="14">
        <v>15</v>
      </c>
      <c r="Y25" s="14">
        <v>16</v>
      </c>
      <c r="Z25" s="14">
        <v>1</v>
      </c>
      <c r="AA25" s="14">
        <v>3</v>
      </c>
      <c r="AB25" s="14">
        <v>20</v>
      </c>
      <c r="AC25" s="14">
        <v>15</v>
      </c>
      <c r="AD25" s="14">
        <v>0</v>
      </c>
      <c r="AE25" s="14">
        <v>3</v>
      </c>
      <c r="AF25" s="14">
        <v>8</v>
      </c>
      <c r="AG25" s="14">
        <v>1</v>
      </c>
      <c r="AH25" s="14">
        <v>4</v>
      </c>
      <c r="AI25" s="14">
        <v>9</v>
      </c>
      <c r="AJ25" s="14">
        <v>0</v>
      </c>
      <c r="AK25" s="14">
        <v>34</v>
      </c>
      <c r="AL25" s="14">
        <v>1</v>
      </c>
      <c r="AM25" s="14">
        <v>10</v>
      </c>
      <c r="AN25" s="14">
        <v>22</v>
      </c>
      <c r="AO25" s="14">
        <v>43</v>
      </c>
      <c r="AP25" s="14">
        <v>20</v>
      </c>
      <c r="AQ25" s="14">
        <v>2</v>
      </c>
      <c r="AR25" s="9"/>
    </row>
    <row r="26" spans="1:44" x14ac:dyDescent="0.2">
      <c r="A26" s="21"/>
      <c r="B26" s="21"/>
      <c r="C26" s="15" t="s">
        <v>111</v>
      </c>
      <c r="D26" s="15"/>
      <c r="E26" s="16" t="s">
        <v>157</v>
      </c>
      <c r="F26" s="15"/>
      <c r="G26" s="15"/>
      <c r="H26" s="15"/>
      <c r="I26" s="16" t="s">
        <v>112</v>
      </c>
      <c r="J26" s="16" t="s">
        <v>112</v>
      </c>
      <c r="K26" s="15"/>
      <c r="L26" s="16" t="s">
        <v>402</v>
      </c>
      <c r="M26" s="16" t="s">
        <v>138</v>
      </c>
      <c r="N26" s="15"/>
      <c r="O26" s="15"/>
      <c r="P26" s="15"/>
      <c r="Q26" s="15"/>
      <c r="R26" s="16" t="s">
        <v>198</v>
      </c>
      <c r="S26" s="15"/>
      <c r="T26" s="15"/>
      <c r="U26" s="15"/>
      <c r="V26" s="16" t="s">
        <v>143</v>
      </c>
      <c r="W26" s="16" t="s">
        <v>144</v>
      </c>
      <c r="X26" s="16" t="s">
        <v>144</v>
      </c>
      <c r="Y26" s="16" t="s">
        <v>144</v>
      </c>
      <c r="Z26" s="15"/>
      <c r="AA26" s="16" t="s">
        <v>143</v>
      </c>
      <c r="AB26" s="15"/>
      <c r="AC26" s="15"/>
      <c r="AD26" s="15"/>
      <c r="AE26" s="15"/>
      <c r="AF26" s="15"/>
      <c r="AG26" s="15"/>
      <c r="AH26" s="15"/>
      <c r="AI26" s="16" t="s">
        <v>148</v>
      </c>
      <c r="AJ26" s="15"/>
      <c r="AK26" s="16" t="s">
        <v>112</v>
      </c>
      <c r="AL26" s="15"/>
      <c r="AM26" s="15"/>
      <c r="AN26" s="15"/>
      <c r="AO26" s="15"/>
      <c r="AP26" s="15"/>
      <c r="AQ26" s="15"/>
      <c r="AR26" s="9"/>
    </row>
    <row r="27" spans="1:44" x14ac:dyDescent="0.2">
      <c r="A27" s="23"/>
      <c r="B27" s="20" t="s">
        <v>50</v>
      </c>
      <c r="C27" s="13">
        <v>0.95149871164849997</v>
      </c>
      <c r="D27" s="13">
        <v>0.9575142788912</v>
      </c>
      <c r="E27" s="13">
        <v>0.94776846567160011</v>
      </c>
      <c r="F27" s="13">
        <v>0.96521166594920005</v>
      </c>
      <c r="G27" s="13">
        <v>0.93649565223150011</v>
      </c>
      <c r="H27" s="13">
        <v>0.99164958888569998</v>
      </c>
      <c r="I27" s="13">
        <v>0.98227950927790009</v>
      </c>
      <c r="J27" s="13">
        <v>0.99291381569210002</v>
      </c>
      <c r="K27" s="13">
        <v>0.97956397612019996</v>
      </c>
      <c r="L27" s="13">
        <v>0.98269180872790007</v>
      </c>
      <c r="M27" s="13">
        <v>0.97629566273020008</v>
      </c>
      <c r="N27" s="13">
        <v>0.97644368516949998</v>
      </c>
      <c r="O27" s="13">
        <v>0.97578081738529998</v>
      </c>
      <c r="P27" s="13">
        <v>0.98240962464039994</v>
      </c>
      <c r="Q27" s="13">
        <v>0.94647940142560005</v>
      </c>
      <c r="R27" s="13">
        <v>0.78558859778050005</v>
      </c>
      <c r="S27" s="13">
        <v>0.97940034100250006</v>
      </c>
      <c r="T27" s="13">
        <v>0.95824784924869999</v>
      </c>
      <c r="U27" s="13">
        <v>0.98593726884730004</v>
      </c>
      <c r="V27" s="13">
        <v>0.96725627379349999</v>
      </c>
      <c r="W27" s="13">
        <v>0.98545492226069997</v>
      </c>
      <c r="X27" s="13">
        <v>0.970847109579</v>
      </c>
      <c r="Y27" s="13">
        <v>0.9803164798145001</v>
      </c>
      <c r="Z27" s="13">
        <v>0.99759720698929999</v>
      </c>
      <c r="AA27" s="13">
        <v>0.86977713419400005</v>
      </c>
      <c r="AB27" s="13">
        <v>0.96826643660680001</v>
      </c>
      <c r="AC27" s="13">
        <v>0.99836138688190001</v>
      </c>
      <c r="AD27" s="13">
        <v>1</v>
      </c>
      <c r="AE27" s="13">
        <v>1</v>
      </c>
      <c r="AF27" s="13">
        <v>0.99777570612580002</v>
      </c>
      <c r="AG27" s="13">
        <v>1</v>
      </c>
      <c r="AH27" s="13">
        <v>0.68874749558839998</v>
      </c>
      <c r="AI27" s="13">
        <v>0.85966349983019996</v>
      </c>
      <c r="AJ27" s="13">
        <v>1</v>
      </c>
      <c r="AK27" s="13">
        <v>0.90324514995369998</v>
      </c>
      <c r="AL27" s="13">
        <v>1</v>
      </c>
      <c r="AM27" s="13">
        <v>0.97937037810649996</v>
      </c>
      <c r="AN27" s="13">
        <v>0.97474325788650007</v>
      </c>
      <c r="AO27" s="13">
        <v>0.9816293935589</v>
      </c>
      <c r="AP27" s="13">
        <v>0.98300355296929998</v>
      </c>
      <c r="AQ27" s="13">
        <v>0.96168991820610006</v>
      </c>
      <c r="AR27" s="9"/>
    </row>
    <row r="28" spans="1:44" x14ac:dyDescent="0.2">
      <c r="A28" s="21"/>
      <c r="B28" s="21"/>
      <c r="C28" s="14">
        <v>2155</v>
      </c>
      <c r="D28" s="14">
        <v>526</v>
      </c>
      <c r="E28" s="14">
        <v>528</v>
      </c>
      <c r="F28" s="14">
        <v>548</v>
      </c>
      <c r="G28" s="14">
        <v>553</v>
      </c>
      <c r="H28" s="14">
        <v>274</v>
      </c>
      <c r="I28" s="14">
        <v>364</v>
      </c>
      <c r="J28" s="14">
        <v>341</v>
      </c>
      <c r="K28" s="14">
        <v>553</v>
      </c>
      <c r="L28" s="14">
        <v>666</v>
      </c>
      <c r="M28" s="14">
        <v>1328</v>
      </c>
      <c r="N28" s="14">
        <v>878</v>
      </c>
      <c r="O28" s="14">
        <v>605</v>
      </c>
      <c r="P28" s="14">
        <v>223</v>
      </c>
      <c r="Q28" s="14">
        <v>284</v>
      </c>
      <c r="R28" s="14">
        <v>304</v>
      </c>
      <c r="S28" s="14">
        <v>237</v>
      </c>
      <c r="T28" s="14">
        <v>103</v>
      </c>
      <c r="U28" s="14">
        <v>281</v>
      </c>
      <c r="V28" s="14">
        <v>564</v>
      </c>
      <c r="W28" s="14">
        <v>677</v>
      </c>
      <c r="X28" s="14">
        <v>376</v>
      </c>
      <c r="Y28" s="14">
        <v>421</v>
      </c>
      <c r="Z28" s="14">
        <v>174</v>
      </c>
      <c r="AA28" s="14">
        <v>24</v>
      </c>
      <c r="AB28" s="14">
        <v>895</v>
      </c>
      <c r="AC28" s="14">
        <v>240</v>
      </c>
      <c r="AD28" s="14">
        <v>50</v>
      </c>
      <c r="AE28" s="14">
        <v>101</v>
      </c>
      <c r="AF28" s="14">
        <v>195</v>
      </c>
      <c r="AG28" s="14">
        <v>56</v>
      </c>
      <c r="AH28" s="14">
        <v>15</v>
      </c>
      <c r="AI28" s="14">
        <v>26</v>
      </c>
      <c r="AJ28" s="14">
        <v>6</v>
      </c>
      <c r="AK28" s="14">
        <v>560</v>
      </c>
      <c r="AL28" s="14">
        <v>7</v>
      </c>
      <c r="AM28" s="14">
        <v>149</v>
      </c>
      <c r="AN28" s="14">
        <v>517</v>
      </c>
      <c r="AO28" s="14">
        <v>915</v>
      </c>
      <c r="AP28" s="14">
        <v>556</v>
      </c>
      <c r="AQ28" s="14">
        <v>92</v>
      </c>
      <c r="AR28" s="9"/>
    </row>
    <row r="29" spans="1:44" x14ac:dyDescent="0.2">
      <c r="A29" s="21"/>
      <c r="B29" s="21"/>
      <c r="C29" s="15" t="s">
        <v>111</v>
      </c>
      <c r="D29" s="15"/>
      <c r="E29" s="15"/>
      <c r="F29" s="15"/>
      <c r="G29" s="15"/>
      <c r="H29" s="15"/>
      <c r="I29" s="15"/>
      <c r="J29" s="15"/>
      <c r="K29" s="15"/>
      <c r="L29" s="15"/>
      <c r="M29" s="15"/>
      <c r="N29" s="15"/>
      <c r="O29" s="16" t="s">
        <v>217</v>
      </c>
      <c r="P29" s="16" t="s">
        <v>217</v>
      </c>
      <c r="Q29" s="16" t="s">
        <v>217</v>
      </c>
      <c r="R29" s="15"/>
      <c r="S29" s="16" t="s">
        <v>217</v>
      </c>
      <c r="T29" s="16" t="s">
        <v>217</v>
      </c>
      <c r="U29" s="16" t="s">
        <v>217</v>
      </c>
      <c r="V29" s="15"/>
      <c r="W29" s="16" t="s">
        <v>350</v>
      </c>
      <c r="X29" s="15"/>
      <c r="Y29" s="16" t="s">
        <v>298</v>
      </c>
      <c r="Z29" s="16" t="s">
        <v>646</v>
      </c>
      <c r="AA29" s="15"/>
      <c r="AB29" s="16" t="s">
        <v>332</v>
      </c>
      <c r="AC29" s="16" t="s">
        <v>647</v>
      </c>
      <c r="AD29" s="16" t="s">
        <v>198</v>
      </c>
      <c r="AE29" s="16" t="s">
        <v>213</v>
      </c>
      <c r="AF29" s="16" t="s">
        <v>647</v>
      </c>
      <c r="AG29" s="16" t="s">
        <v>198</v>
      </c>
      <c r="AH29" s="15"/>
      <c r="AI29" s="15"/>
      <c r="AJ29" s="15"/>
      <c r="AK29" s="15"/>
      <c r="AL29" s="15"/>
      <c r="AM29" s="15"/>
      <c r="AN29" s="15"/>
      <c r="AO29" s="15"/>
      <c r="AP29" s="15"/>
      <c r="AQ29" s="15"/>
      <c r="AR29" s="9"/>
    </row>
    <row r="30" spans="1:44" x14ac:dyDescent="0.2">
      <c r="A30" s="17" t="s">
        <v>648</v>
      </c>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row>
    <row r="31" spans="1:44" x14ac:dyDescent="0.2">
      <c r="A31" s="19" t="s">
        <v>134</v>
      </c>
    </row>
  </sheetData>
  <mergeCells count="19">
    <mergeCell ref="AO2:AQ2"/>
    <mergeCell ref="A2:C2"/>
    <mergeCell ref="A3:B5"/>
    <mergeCell ref="B6:B8"/>
    <mergeCell ref="B9:B11"/>
    <mergeCell ref="AL3:AQ3"/>
    <mergeCell ref="D3:G3"/>
    <mergeCell ref="H3:L3"/>
    <mergeCell ref="M3:N3"/>
    <mergeCell ref="O3:U3"/>
    <mergeCell ref="V3:AA3"/>
    <mergeCell ref="AB3:AK3"/>
    <mergeCell ref="B27:B29"/>
    <mergeCell ref="A6:A29"/>
    <mergeCell ref="B12:B14"/>
    <mergeCell ref="B15:B17"/>
    <mergeCell ref="B18:B20"/>
    <mergeCell ref="B21:B23"/>
    <mergeCell ref="B24:B26"/>
  </mergeCells>
  <hyperlinks>
    <hyperlink ref="A1" location="'TOC'!A1:A1" display="Back to TOC" xr:uid="{00000000-0004-0000-32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R37"/>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bestFit="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649</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650</v>
      </c>
      <c r="B6" s="20" t="s">
        <v>651</v>
      </c>
      <c r="C6" s="13">
        <v>5.4063501869630007E-2</v>
      </c>
      <c r="D6" s="13">
        <v>7.9497205085429998E-2</v>
      </c>
      <c r="E6" s="13">
        <v>4.8422390285960001E-2</v>
      </c>
      <c r="F6" s="13">
        <v>4.757800185213E-2</v>
      </c>
      <c r="G6" s="13">
        <v>4.2610530610639998E-2</v>
      </c>
      <c r="H6" s="13">
        <v>0.15145386881219999</v>
      </c>
      <c r="I6" s="13">
        <v>3.0752613142650001E-2</v>
      </c>
      <c r="J6" s="13">
        <v>2.947169234406E-2</v>
      </c>
      <c r="K6" s="13">
        <v>2.924971692061E-2</v>
      </c>
      <c r="L6" s="13">
        <v>5.2174932308149999E-2</v>
      </c>
      <c r="M6" s="13">
        <v>4.6197972150210001E-2</v>
      </c>
      <c r="N6" s="13">
        <v>6.5760782555040004E-2</v>
      </c>
      <c r="O6" s="13">
        <v>5.7642048533060007E-2</v>
      </c>
      <c r="P6" s="13">
        <v>4.8314568630510001E-2</v>
      </c>
      <c r="Q6" s="13">
        <v>4.6638231271670001E-2</v>
      </c>
      <c r="R6" s="13">
        <v>6.2312416134039997E-2</v>
      </c>
      <c r="S6" s="13">
        <v>5.5198034512680003E-2</v>
      </c>
      <c r="T6" s="13">
        <v>6.7358742673430005E-2</v>
      </c>
      <c r="U6" s="13">
        <v>6.053876279901E-2</v>
      </c>
      <c r="V6" s="13">
        <v>5.6565594578560002E-2</v>
      </c>
      <c r="W6" s="13">
        <v>4.873889939454E-2</v>
      </c>
      <c r="X6" s="13">
        <v>5.3097975856820002E-2</v>
      </c>
      <c r="Y6" s="13">
        <v>4.845153409169E-2</v>
      </c>
      <c r="Z6" s="13">
        <v>0.1007703056358</v>
      </c>
      <c r="AA6" s="13">
        <v>0.10967696699230001</v>
      </c>
      <c r="AB6" s="13">
        <v>3.8215907500050002E-2</v>
      </c>
      <c r="AC6" s="13">
        <v>0.10828368504410001</v>
      </c>
      <c r="AD6" s="13">
        <v>6.6613307952730003E-2</v>
      </c>
      <c r="AE6" s="13">
        <v>7.8177755183000006E-2</v>
      </c>
      <c r="AF6" s="13">
        <v>1.168076995187E-2</v>
      </c>
      <c r="AG6" s="13">
        <v>2.7857541265739999E-2</v>
      </c>
      <c r="AH6" s="13">
        <v>0</v>
      </c>
      <c r="AI6" s="13">
        <v>0.12897202341940001</v>
      </c>
      <c r="AJ6" s="13">
        <v>0</v>
      </c>
      <c r="AK6" s="13">
        <v>6.9172398022630005E-2</v>
      </c>
      <c r="AL6" s="13">
        <v>0.16178059744430001</v>
      </c>
      <c r="AM6" s="13">
        <v>0.12420738259069999</v>
      </c>
      <c r="AN6" s="13">
        <v>7.3225891018269998E-2</v>
      </c>
      <c r="AO6" s="13">
        <v>5.7225611156440002E-2</v>
      </c>
      <c r="AP6" s="13">
        <v>1.405136278034E-2</v>
      </c>
      <c r="AQ6" s="13">
        <v>6.0758014974610003E-2</v>
      </c>
      <c r="AR6" s="9"/>
    </row>
    <row r="7" spans="1:44" x14ac:dyDescent="0.2">
      <c r="A7" s="21"/>
      <c r="B7" s="21"/>
      <c r="C7" s="14">
        <v>95</v>
      </c>
      <c r="D7" s="14">
        <v>28</v>
      </c>
      <c r="E7" s="14">
        <v>28</v>
      </c>
      <c r="F7" s="14">
        <v>20</v>
      </c>
      <c r="G7" s="14">
        <v>19</v>
      </c>
      <c r="H7" s="14">
        <v>35</v>
      </c>
      <c r="I7" s="14">
        <v>11</v>
      </c>
      <c r="J7" s="14">
        <v>8</v>
      </c>
      <c r="K7" s="14">
        <v>22</v>
      </c>
      <c r="L7" s="14">
        <v>26</v>
      </c>
      <c r="M7" s="14">
        <v>49</v>
      </c>
      <c r="N7" s="14">
        <v>52</v>
      </c>
      <c r="O7" s="14">
        <v>25</v>
      </c>
      <c r="P7" s="14">
        <v>10</v>
      </c>
      <c r="Q7" s="14">
        <v>6</v>
      </c>
      <c r="R7" s="14">
        <v>23</v>
      </c>
      <c r="S7" s="14">
        <v>10</v>
      </c>
      <c r="T7" s="14">
        <v>6</v>
      </c>
      <c r="U7" s="14">
        <v>14</v>
      </c>
      <c r="V7" s="14">
        <v>23</v>
      </c>
      <c r="W7" s="14">
        <v>25</v>
      </c>
      <c r="X7" s="14">
        <v>14</v>
      </c>
      <c r="Y7" s="14">
        <v>23</v>
      </c>
      <c r="Z7" s="14">
        <v>16</v>
      </c>
      <c r="AA7" s="14">
        <v>2</v>
      </c>
      <c r="AB7" s="14">
        <v>25</v>
      </c>
      <c r="AC7" s="14">
        <v>18</v>
      </c>
      <c r="AD7" s="14">
        <v>3</v>
      </c>
      <c r="AE7" s="14">
        <v>4</v>
      </c>
      <c r="AF7" s="14">
        <v>3</v>
      </c>
      <c r="AG7" s="14">
        <v>1</v>
      </c>
      <c r="AH7" s="14">
        <v>0</v>
      </c>
      <c r="AI7" s="14">
        <v>8</v>
      </c>
      <c r="AJ7" s="14">
        <v>0</v>
      </c>
      <c r="AK7" s="14">
        <v>33</v>
      </c>
      <c r="AL7" s="14">
        <v>1</v>
      </c>
      <c r="AM7" s="14">
        <v>15</v>
      </c>
      <c r="AN7" s="14">
        <v>28</v>
      </c>
      <c r="AO7" s="14">
        <v>48</v>
      </c>
      <c r="AP7" s="14">
        <v>7</v>
      </c>
      <c r="AQ7" s="14">
        <v>4</v>
      </c>
      <c r="AR7" s="9"/>
    </row>
    <row r="8" spans="1:44" x14ac:dyDescent="0.2">
      <c r="A8" s="21"/>
      <c r="B8" s="21"/>
      <c r="C8" s="15" t="s">
        <v>111</v>
      </c>
      <c r="D8" s="15"/>
      <c r="E8" s="15"/>
      <c r="F8" s="15"/>
      <c r="G8" s="15"/>
      <c r="H8" s="16" t="s">
        <v>236</v>
      </c>
      <c r="I8" s="15"/>
      <c r="J8" s="15"/>
      <c r="K8" s="15"/>
      <c r="L8" s="15"/>
      <c r="M8" s="15"/>
      <c r="N8" s="15"/>
      <c r="O8" s="15"/>
      <c r="P8" s="15"/>
      <c r="Q8" s="15"/>
      <c r="R8" s="15"/>
      <c r="S8" s="15"/>
      <c r="T8" s="15"/>
      <c r="U8" s="15"/>
      <c r="V8" s="15"/>
      <c r="W8" s="15"/>
      <c r="X8" s="15"/>
      <c r="Y8" s="15"/>
      <c r="Z8" s="15"/>
      <c r="AA8" s="15"/>
      <c r="AB8" s="15"/>
      <c r="AC8" s="16" t="s">
        <v>144</v>
      </c>
      <c r="AD8" s="15"/>
      <c r="AE8" s="15"/>
      <c r="AF8" s="15"/>
      <c r="AG8" s="15"/>
      <c r="AH8" s="15"/>
      <c r="AI8" s="16" t="s">
        <v>144</v>
      </c>
      <c r="AJ8" s="15"/>
      <c r="AK8" s="16" t="s">
        <v>144</v>
      </c>
      <c r="AL8" s="15"/>
      <c r="AM8" s="16" t="s">
        <v>143</v>
      </c>
      <c r="AN8" s="16" t="s">
        <v>143</v>
      </c>
      <c r="AO8" s="16" t="s">
        <v>144</v>
      </c>
      <c r="AP8" s="15"/>
      <c r="AQ8" s="15"/>
      <c r="AR8" s="9"/>
    </row>
    <row r="9" spans="1:44" x14ac:dyDescent="0.2">
      <c r="A9" s="23"/>
      <c r="B9" s="20" t="s">
        <v>652</v>
      </c>
      <c r="C9" s="13">
        <v>6.1343359766430003E-2</v>
      </c>
      <c r="D9" s="13">
        <v>7.7106743838580002E-2</v>
      </c>
      <c r="E9" s="13">
        <v>6.0135245807509993E-2</v>
      </c>
      <c r="F9" s="13">
        <v>7.0735155579139994E-2</v>
      </c>
      <c r="G9" s="13">
        <v>3.8606867850109999E-2</v>
      </c>
      <c r="H9" s="13">
        <v>0.1581921155886</v>
      </c>
      <c r="I9" s="13">
        <v>2.992245375676E-2</v>
      </c>
      <c r="J9" s="13">
        <v>2.4108537967260001E-2</v>
      </c>
      <c r="K9" s="13">
        <v>4.5671105335429993E-2</v>
      </c>
      <c r="L9" s="13">
        <v>5.6732773681360003E-2</v>
      </c>
      <c r="M9" s="13">
        <v>5.8177732445350003E-2</v>
      </c>
      <c r="N9" s="13">
        <v>6.2182727514579997E-2</v>
      </c>
      <c r="O9" s="13">
        <v>5.1868521183150003E-2</v>
      </c>
      <c r="P9" s="13">
        <v>2.2972240179969999E-2</v>
      </c>
      <c r="Q9" s="13">
        <v>6.974857990418E-2</v>
      </c>
      <c r="R9" s="13">
        <v>4.9600520169059997E-2</v>
      </c>
      <c r="S9" s="13">
        <v>8.6536832490870005E-2</v>
      </c>
      <c r="T9" s="13">
        <v>2.5385304966339999E-2</v>
      </c>
      <c r="U9" s="13">
        <v>5.4082197592670002E-2</v>
      </c>
      <c r="V9" s="13">
        <v>4.7372991612230013E-2</v>
      </c>
      <c r="W9" s="13">
        <v>6.3865027980829991E-2</v>
      </c>
      <c r="X9" s="13">
        <v>6.5079035362840001E-2</v>
      </c>
      <c r="Y9" s="13">
        <v>5.4615688253490002E-2</v>
      </c>
      <c r="Z9" s="13">
        <v>6.9106639117149996E-2</v>
      </c>
      <c r="AA9" s="13">
        <v>0.1096074298361</v>
      </c>
      <c r="AB9" s="13">
        <v>5.4942792085849998E-2</v>
      </c>
      <c r="AC9" s="13">
        <v>0.11112215893629999</v>
      </c>
      <c r="AD9" s="13">
        <v>0</v>
      </c>
      <c r="AE9" s="13">
        <v>1.14127369898E-2</v>
      </c>
      <c r="AF9" s="13">
        <v>3.7655248140269999E-2</v>
      </c>
      <c r="AG9" s="13">
        <v>2.0718836372260001E-2</v>
      </c>
      <c r="AH9" s="13">
        <v>0</v>
      </c>
      <c r="AI9" s="13">
        <v>0.1549900019281</v>
      </c>
      <c r="AJ9" s="13">
        <v>0</v>
      </c>
      <c r="AK9" s="13">
        <v>7.1752403047940005E-2</v>
      </c>
      <c r="AL9" s="13">
        <v>0.27491402795339998</v>
      </c>
      <c r="AM9" s="13">
        <v>0.12763024593780001</v>
      </c>
      <c r="AN9" s="13">
        <v>9.8176322472160002E-2</v>
      </c>
      <c r="AO9" s="13">
        <v>4.196490925357E-2</v>
      </c>
      <c r="AP9" s="13">
        <v>2.7635934051639999E-2</v>
      </c>
      <c r="AQ9" s="13">
        <v>5.9710871931209997E-2</v>
      </c>
      <c r="AR9" s="9"/>
    </row>
    <row r="10" spans="1:44" x14ac:dyDescent="0.2">
      <c r="A10" s="21"/>
      <c r="B10" s="21"/>
      <c r="C10" s="14">
        <v>109</v>
      </c>
      <c r="D10" s="14">
        <v>26</v>
      </c>
      <c r="E10" s="14">
        <v>25</v>
      </c>
      <c r="F10" s="14">
        <v>37</v>
      </c>
      <c r="G10" s="14">
        <v>21</v>
      </c>
      <c r="H10" s="14">
        <v>31</v>
      </c>
      <c r="I10" s="14">
        <v>12</v>
      </c>
      <c r="J10" s="14">
        <v>8</v>
      </c>
      <c r="K10" s="14">
        <v>22</v>
      </c>
      <c r="L10" s="14">
        <v>38</v>
      </c>
      <c r="M10" s="14">
        <v>59</v>
      </c>
      <c r="N10" s="14">
        <v>51</v>
      </c>
      <c r="O10" s="14">
        <v>27</v>
      </c>
      <c r="P10" s="14">
        <v>6</v>
      </c>
      <c r="Q10" s="14">
        <v>15</v>
      </c>
      <c r="R10" s="14">
        <v>16</v>
      </c>
      <c r="S10" s="14">
        <v>13</v>
      </c>
      <c r="T10" s="14">
        <v>2</v>
      </c>
      <c r="U10" s="14">
        <v>14</v>
      </c>
      <c r="V10" s="14">
        <v>26</v>
      </c>
      <c r="W10" s="14">
        <v>34</v>
      </c>
      <c r="X10" s="14">
        <v>19</v>
      </c>
      <c r="Y10" s="14">
        <v>19</v>
      </c>
      <c r="Z10" s="14">
        <v>9</v>
      </c>
      <c r="AA10" s="14">
        <v>3</v>
      </c>
      <c r="AB10" s="14">
        <v>42</v>
      </c>
      <c r="AC10" s="14">
        <v>21</v>
      </c>
      <c r="AD10" s="14">
        <v>0</v>
      </c>
      <c r="AE10" s="14">
        <v>2</v>
      </c>
      <c r="AF10" s="14">
        <v>8</v>
      </c>
      <c r="AG10" s="14">
        <v>2</v>
      </c>
      <c r="AH10" s="14">
        <v>0</v>
      </c>
      <c r="AI10" s="14">
        <v>2</v>
      </c>
      <c r="AJ10" s="14">
        <v>0</v>
      </c>
      <c r="AK10" s="14">
        <v>31</v>
      </c>
      <c r="AL10" s="14">
        <v>2</v>
      </c>
      <c r="AM10" s="14">
        <v>16</v>
      </c>
      <c r="AN10" s="14">
        <v>40</v>
      </c>
      <c r="AO10" s="14">
        <v>35</v>
      </c>
      <c r="AP10" s="14">
        <v>12</v>
      </c>
      <c r="AQ10" s="14">
        <v>6</v>
      </c>
      <c r="AR10" s="9"/>
    </row>
    <row r="11" spans="1:44" x14ac:dyDescent="0.2">
      <c r="A11" s="21"/>
      <c r="B11" s="21"/>
      <c r="C11" s="15" t="s">
        <v>111</v>
      </c>
      <c r="D11" s="15"/>
      <c r="E11" s="15"/>
      <c r="F11" s="15"/>
      <c r="G11" s="15"/>
      <c r="H11" s="16" t="s">
        <v>236</v>
      </c>
      <c r="I11" s="15"/>
      <c r="J11" s="15"/>
      <c r="K11" s="15"/>
      <c r="L11" s="15"/>
      <c r="M11" s="15"/>
      <c r="N11" s="15"/>
      <c r="O11" s="15"/>
      <c r="P11" s="15"/>
      <c r="Q11" s="15"/>
      <c r="R11" s="15"/>
      <c r="S11" s="15"/>
      <c r="T11" s="15"/>
      <c r="U11" s="15"/>
      <c r="V11" s="15"/>
      <c r="W11" s="15"/>
      <c r="X11" s="15"/>
      <c r="Y11" s="15"/>
      <c r="Z11" s="15"/>
      <c r="AA11" s="15"/>
      <c r="AB11" s="15"/>
      <c r="AC11" s="16" t="s">
        <v>157</v>
      </c>
      <c r="AD11" s="15"/>
      <c r="AE11" s="15"/>
      <c r="AF11" s="15"/>
      <c r="AG11" s="15"/>
      <c r="AH11" s="15"/>
      <c r="AI11" s="16" t="s">
        <v>157</v>
      </c>
      <c r="AJ11" s="15"/>
      <c r="AK11" s="15"/>
      <c r="AL11" s="16" t="s">
        <v>144</v>
      </c>
      <c r="AM11" s="16" t="s">
        <v>123</v>
      </c>
      <c r="AN11" s="16" t="s">
        <v>123</v>
      </c>
      <c r="AO11" s="15"/>
      <c r="AP11" s="15"/>
      <c r="AQ11" s="15"/>
      <c r="AR11" s="9"/>
    </row>
    <row r="12" spans="1:44" x14ac:dyDescent="0.2">
      <c r="A12" s="23"/>
      <c r="B12" s="20" t="s">
        <v>653</v>
      </c>
      <c r="C12" s="13">
        <v>9.0736119281240007E-2</v>
      </c>
      <c r="D12" s="13">
        <v>9.1534676637719997E-2</v>
      </c>
      <c r="E12" s="13">
        <v>0.10146611634949999</v>
      </c>
      <c r="F12" s="13">
        <v>8.0471256222960003E-2</v>
      </c>
      <c r="G12" s="13">
        <v>8.9732967740549993E-2</v>
      </c>
      <c r="H12" s="13">
        <v>0.11614994828</v>
      </c>
      <c r="I12" s="13">
        <v>4.2828426209210013E-2</v>
      </c>
      <c r="J12" s="13">
        <v>7.5866063383879995E-2</v>
      </c>
      <c r="K12" s="13">
        <v>7.0145846630330008E-2</v>
      </c>
      <c r="L12" s="13">
        <v>0.12775109703109999</v>
      </c>
      <c r="M12" s="13">
        <v>7.4373430017350001E-2</v>
      </c>
      <c r="N12" s="13">
        <v>0.1064278837776</v>
      </c>
      <c r="O12" s="13">
        <v>0.1170499921577</v>
      </c>
      <c r="P12" s="13">
        <v>7.1686301137229999E-2</v>
      </c>
      <c r="Q12" s="13">
        <v>8.1326806072540003E-2</v>
      </c>
      <c r="R12" s="13">
        <v>8.9772645103010001E-2</v>
      </c>
      <c r="S12" s="13">
        <v>5.984200316847E-2</v>
      </c>
      <c r="T12" s="13">
        <v>0.1154546140845</v>
      </c>
      <c r="U12" s="13">
        <v>0.11128607958139999</v>
      </c>
      <c r="V12" s="13">
        <v>0.1193703400351</v>
      </c>
      <c r="W12" s="13">
        <v>6.8164170003390007E-2</v>
      </c>
      <c r="X12" s="13">
        <v>7.6148124443519996E-2</v>
      </c>
      <c r="Y12" s="13">
        <v>7.5353121327219996E-2</v>
      </c>
      <c r="Z12" s="13">
        <v>0.13024123110470001</v>
      </c>
      <c r="AA12" s="13">
        <v>0.2198219903367</v>
      </c>
      <c r="AB12" s="13">
        <v>9.1927153387950003E-2</v>
      </c>
      <c r="AC12" s="13">
        <v>9.1391443960239988E-2</v>
      </c>
      <c r="AD12" s="13">
        <v>9.885633864552E-2</v>
      </c>
      <c r="AE12" s="13">
        <v>6.3352748490609997E-2</v>
      </c>
      <c r="AF12" s="13">
        <v>0.12037203347019999</v>
      </c>
      <c r="AG12" s="13">
        <v>4.0704378035289999E-2</v>
      </c>
      <c r="AH12" s="13">
        <v>0</v>
      </c>
      <c r="AI12" s="13">
        <v>7.6245459900280005E-2</v>
      </c>
      <c r="AJ12" s="13">
        <v>0.1391355011058</v>
      </c>
      <c r="AK12" s="13">
        <v>9.0847673658920006E-2</v>
      </c>
      <c r="AL12" s="13">
        <v>0</v>
      </c>
      <c r="AM12" s="13">
        <v>6.2960674353210011E-2</v>
      </c>
      <c r="AN12" s="13">
        <v>0.122092116956</v>
      </c>
      <c r="AO12" s="13">
        <v>0.10107212564239999</v>
      </c>
      <c r="AP12" s="13">
        <v>4.7157416649229997E-2</v>
      </c>
      <c r="AQ12" s="13">
        <v>8.4015888425669996E-2</v>
      </c>
      <c r="AR12" s="9"/>
    </row>
    <row r="13" spans="1:44" x14ac:dyDescent="0.2">
      <c r="A13" s="21"/>
      <c r="B13" s="21"/>
      <c r="C13" s="14">
        <v>169</v>
      </c>
      <c r="D13" s="14">
        <v>44</v>
      </c>
      <c r="E13" s="14">
        <v>44</v>
      </c>
      <c r="F13" s="14">
        <v>41</v>
      </c>
      <c r="G13" s="14">
        <v>40</v>
      </c>
      <c r="H13" s="14">
        <v>27</v>
      </c>
      <c r="I13" s="14">
        <v>18</v>
      </c>
      <c r="J13" s="14">
        <v>22</v>
      </c>
      <c r="K13" s="14">
        <v>34</v>
      </c>
      <c r="L13" s="14">
        <v>69</v>
      </c>
      <c r="M13" s="14">
        <v>82</v>
      </c>
      <c r="N13" s="14">
        <v>90</v>
      </c>
      <c r="O13" s="14">
        <v>62</v>
      </c>
      <c r="P13" s="14">
        <v>15</v>
      </c>
      <c r="Q13" s="14">
        <v>19</v>
      </c>
      <c r="R13" s="14">
        <v>17</v>
      </c>
      <c r="S13" s="14">
        <v>13</v>
      </c>
      <c r="T13" s="14">
        <v>11</v>
      </c>
      <c r="U13" s="14">
        <v>28</v>
      </c>
      <c r="V13" s="14">
        <v>59</v>
      </c>
      <c r="W13" s="14">
        <v>42</v>
      </c>
      <c r="X13" s="14">
        <v>21</v>
      </c>
      <c r="Y13" s="14">
        <v>29</v>
      </c>
      <c r="Z13" s="14">
        <v>19</v>
      </c>
      <c r="AA13" s="14">
        <v>4</v>
      </c>
      <c r="AB13" s="14">
        <v>68</v>
      </c>
      <c r="AC13" s="14">
        <v>21</v>
      </c>
      <c r="AD13" s="14">
        <v>4</v>
      </c>
      <c r="AE13" s="14">
        <v>4</v>
      </c>
      <c r="AF13" s="14">
        <v>17</v>
      </c>
      <c r="AG13" s="14">
        <v>3</v>
      </c>
      <c r="AH13" s="14">
        <v>0</v>
      </c>
      <c r="AI13" s="14">
        <v>2</v>
      </c>
      <c r="AJ13" s="14">
        <v>1</v>
      </c>
      <c r="AK13" s="14">
        <v>48</v>
      </c>
      <c r="AL13" s="14">
        <v>0</v>
      </c>
      <c r="AM13" s="14">
        <v>11</v>
      </c>
      <c r="AN13" s="14">
        <v>60</v>
      </c>
      <c r="AO13" s="14">
        <v>76</v>
      </c>
      <c r="AP13" s="14">
        <v>19</v>
      </c>
      <c r="AQ13" s="14">
        <v>9</v>
      </c>
      <c r="AR13" s="9"/>
    </row>
    <row r="14" spans="1:44" x14ac:dyDescent="0.2">
      <c r="A14" s="21"/>
      <c r="B14" s="21"/>
      <c r="C14" s="15" t="s">
        <v>111</v>
      </c>
      <c r="D14" s="15"/>
      <c r="E14" s="15"/>
      <c r="F14" s="15"/>
      <c r="G14" s="15"/>
      <c r="H14" s="16" t="s">
        <v>138</v>
      </c>
      <c r="I14" s="15"/>
      <c r="J14" s="15"/>
      <c r="K14" s="15"/>
      <c r="L14" s="16" t="s">
        <v>114</v>
      </c>
      <c r="M14" s="15"/>
      <c r="N14" s="16" t="s">
        <v>112</v>
      </c>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6" t="s">
        <v>144</v>
      </c>
      <c r="AO14" s="15"/>
      <c r="AP14" s="15"/>
      <c r="AQ14" s="15"/>
      <c r="AR14" s="9"/>
    </row>
    <row r="15" spans="1:44" x14ac:dyDescent="0.2">
      <c r="A15" s="23"/>
      <c r="B15" s="20" t="s">
        <v>654</v>
      </c>
      <c r="C15" s="13">
        <v>0.171663454696</v>
      </c>
      <c r="D15" s="13">
        <v>0.19737762953929999</v>
      </c>
      <c r="E15" s="13">
        <v>0.19137795425099999</v>
      </c>
      <c r="F15" s="13">
        <v>0.15248640884860001</v>
      </c>
      <c r="G15" s="13">
        <v>0.14777112452210001</v>
      </c>
      <c r="H15" s="13">
        <v>0.17872901787869999</v>
      </c>
      <c r="I15" s="13">
        <v>0.1905118680381</v>
      </c>
      <c r="J15" s="13">
        <v>0.16033079232069999</v>
      </c>
      <c r="K15" s="13">
        <v>0.1550116550598</v>
      </c>
      <c r="L15" s="13">
        <v>0.18250388150999999</v>
      </c>
      <c r="M15" s="13">
        <v>0.15984934284489999</v>
      </c>
      <c r="N15" s="13">
        <v>0.18580189037479999</v>
      </c>
      <c r="O15" s="13">
        <v>0.1626627660487</v>
      </c>
      <c r="P15" s="13">
        <v>0.1566188939915</v>
      </c>
      <c r="Q15" s="13">
        <v>0.17047273481799999</v>
      </c>
      <c r="R15" s="13">
        <v>0.1424965337605</v>
      </c>
      <c r="S15" s="13">
        <v>0.21458448935319999</v>
      </c>
      <c r="T15" s="13">
        <v>0.26074887644459999</v>
      </c>
      <c r="U15" s="13">
        <v>0.1746342416509</v>
      </c>
      <c r="V15" s="13">
        <v>0.17763784996500001</v>
      </c>
      <c r="W15" s="13">
        <v>0.16722313389839999</v>
      </c>
      <c r="X15" s="13">
        <v>0.1498493186781</v>
      </c>
      <c r="Y15" s="13">
        <v>0.20303740826399999</v>
      </c>
      <c r="Z15" s="13">
        <v>0.17021509521139999</v>
      </c>
      <c r="AA15" s="13">
        <v>3.3793776675170001E-2</v>
      </c>
      <c r="AB15" s="13">
        <v>0.15985042840710001</v>
      </c>
      <c r="AC15" s="13">
        <v>0.20513921703599999</v>
      </c>
      <c r="AD15" s="13">
        <v>0.19556186270699999</v>
      </c>
      <c r="AE15" s="13">
        <v>0.14830030466050001</v>
      </c>
      <c r="AF15" s="13">
        <v>0.19586803346910001</v>
      </c>
      <c r="AG15" s="13">
        <v>0.12624948093659999</v>
      </c>
      <c r="AH15" s="13">
        <v>8.3593472822989998E-2</v>
      </c>
      <c r="AI15" s="13">
        <v>0.1867996892156</v>
      </c>
      <c r="AJ15" s="13">
        <v>0.1093056644668</v>
      </c>
      <c r="AK15" s="13">
        <v>0.17028234807949999</v>
      </c>
      <c r="AL15" s="13">
        <v>0.39921688100730002</v>
      </c>
      <c r="AM15" s="13">
        <v>0.26785448581409999</v>
      </c>
      <c r="AN15" s="13">
        <v>0.20062062953529999</v>
      </c>
      <c r="AO15" s="13">
        <v>0.1591958007597</v>
      </c>
      <c r="AP15" s="13">
        <v>0.12588456353140001</v>
      </c>
      <c r="AQ15" s="13">
        <v>0.20299389679009999</v>
      </c>
      <c r="AR15" s="9"/>
    </row>
    <row r="16" spans="1:44" x14ac:dyDescent="0.2">
      <c r="A16" s="21"/>
      <c r="B16" s="21"/>
      <c r="C16" s="14">
        <v>355</v>
      </c>
      <c r="D16" s="14">
        <v>93</v>
      </c>
      <c r="E16" s="14">
        <v>97</v>
      </c>
      <c r="F16" s="14">
        <v>81</v>
      </c>
      <c r="G16" s="14">
        <v>84</v>
      </c>
      <c r="H16" s="14">
        <v>45</v>
      </c>
      <c r="I16" s="14">
        <v>71</v>
      </c>
      <c r="J16" s="14">
        <v>48</v>
      </c>
      <c r="K16" s="14">
        <v>84</v>
      </c>
      <c r="L16" s="14">
        <v>118</v>
      </c>
      <c r="M16" s="14">
        <v>206</v>
      </c>
      <c r="N16" s="14">
        <v>159</v>
      </c>
      <c r="O16" s="14">
        <v>99</v>
      </c>
      <c r="P16" s="14">
        <v>30</v>
      </c>
      <c r="Q16" s="14">
        <v>42</v>
      </c>
      <c r="R16" s="14">
        <v>45</v>
      </c>
      <c r="S16" s="14">
        <v>50</v>
      </c>
      <c r="T16" s="14">
        <v>22</v>
      </c>
      <c r="U16" s="14">
        <v>44</v>
      </c>
      <c r="V16" s="14">
        <v>99</v>
      </c>
      <c r="W16" s="14">
        <v>101</v>
      </c>
      <c r="X16" s="14">
        <v>62</v>
      </c>
      <c r="Y16" s="14">
        <v>80</v>
      </c>
      <c r="Z16" s="14">
        <v>25</v>
      </c>
      <c r="AA16" s="14">
        <v>1</v>
      </c>
      <c r="AB16" s="14">
        <v>136</v>
      </c>
      <c r="AC16" s="14">
        <v>57</v>
      </c>
      <c r="AD16" s="14">
        <v>9</v>
      </c>
      <c r="AE16" s="14">
        <v>13</v>
      </c>
      <c r="AF16" s="14">
        <v>37</v>
      </c>
      <c r="AG16" s="14">
        <v>7</v>
      </c>
      <c r="AH16" s="14">
        <v>2</v>
      </c>
      <c r="AI16" s="14">
        <v>4</v>
      </c>
      <c r="AJ16" s="14">
        <v>2</v>
      </c>
      <c r="AK16" s="14">
        <v>84</v>
      </c>
      <c r="AL16" s="14">
        <v>2</v>
      </c>
      <c r="AM16" s="14">
        <v>38</v>
      </c>
      <c r="AN16" s="14">
        <v>106</v>
      </c>
      <c r="AO16" s="14">
        <v>140</v>
      </c>
      <c r="AP16" s="14">
        <v>66</v>
      </c>
      <c r="AQ16" s="14">
        <v>16</v>
      </c>
      <c r="AR16" s="9"/>
    </row>
    <row r="17" spans="1:44" x14ac:dyDescent="0.2">
      <c r="A17" s="21"/>
      <c r="B17" s="21"/>
      <c r="C17" s="15" t="s">
        <v>111</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6" t="s">
        <v>144</v>
      </c>
      <c r="AN17" s="15"/>
      <c r="AO17" s="15"/>
      <c r="AP17" s="15"/>
      <c r="AQ17" s="15"/>
      <c r="AR17" s="9"/>
    </row>
    <row r="18" spans="1:44" x14ac:dyDescent="0.2">
      <c r="A18" s="23"/>
      <c r="B18" s="20" t="s">
        <v>655</v>
      </c>
      <c r="C18" s="13">
        <v>0.18687885553129999</v>
      </c>
      <c r="D18" s="13">
        <v>0.155491039921</v>
      </c>
      <c r="E18" s="13">
        <v>0.18108859873659999</v>
      </c>
      <c r="F18" s="13">
        <v>0.17160385096860001</v>
      </c>
      <c r="G18" s="13">
        <v>0.2367643698761</v>
      </c>
      <c r="H18" s="13">
        <v>0.1759108160591</v>
      </c>
      <c r="I18" s="13">
        <v>0.19375849897729999</v>
      </c>
      <c r="J18" s="13">
        <v>0.1687599194254</v>
      </c>
      <c r="K18" s="13">
        <v>0.17868513083779999</v>
      </c>
      <c r="L18" s="13">
        <v>0.20931437880279999</v>
      </c>
      <c r="M18" s="13">
        <v>0.20622120080719999</v>
      </c>
      <c r="N18" s="13">
        <v>0.16504165960610001</v>
      </c>
      <c r="O18" s="13">
        <v>0.16916230040390001</v>
      </c>
      <c r="P18" s="13">
        <v>0.24405445998889999</v>
      </c>
      <c r="Q18" s="13">
        <v>0.20809740039579999</v>
      </c>
      <c r="R18" s="13">
        <v>0.2048721630832</v>
      </c>
      <c r="S18" s="13">
        <v>0.163417674348</v>
      </c>
      <c r="T18" s="13">
        <v>0.13666139340319999</v>
      </c>
      <c r="U18" s="13">
        <v>0.1626148584323</v>
      </c>
      <c r="V18" s="13">
        <v>0.18856834557800001</v>
      </c>
      <c r="W18" s="13">
        <v>0.19300897421640001</v>
      </c>
      <c r="X18" s="13">
        <v>0.17012924112159999</v>
      </c>
      <c r="Y18" s="13">
        <v>0.17867386376239999</v>
      </c>
      <c r="Z18" s="13">
        <v>0.17304014130119999</v>
      </c>
      <c r="AA18" s="13">
        <v>0.2639004001461</v>
      </c>
      <c r="AB18" s="13">
        <v>0.21662020381720001</v>
      </c>
      <c r="AC18" s="13">
        <v>0.1802132671808</v>
      </c>
      <c r="AD18" s="13">
        <v>0.14665345340140001</v>
      </c>
      <c r="AE18" s="13">
        <v>0.19293394858839999</v>
      </c>
      <c r="AF18" s="13">
        <v>0.19012228107109999</v>
      </c>
      <c r="AG18" s="13">
        <v>0.17607036877060001</v>
      </c>
      <c r="AH18" s="13">
        <v>0.43573198087760001</v>
      </c>
      <c r="AI18" s="13">
        <v>0.18959472413430001</v>
      </c>
      <c r="AJ18" s="13">
        <v>0.50646702473140004</v>
      </c>
      <c r="AK18" s="13">
        <v>0.14096696455239999</v>
      </c>
      <c r="AL18" s="13">
        <v>0</v>
      </c>
      <c r="AM18" s="13">
        <v>0.203642782444</v>
      </c>
      <c r="AN18" s="13">
        <v>0.1872751008962</v>
      </c>
      <c r="AO18" s="13">
        <v>0.18799283668700001</v>
      </c>
      <c r="AP18" s="13">
        <v>0.17120062743270001</v>
      </c>
      <c r="AQ18" s="13">
        <v>0.19274454244139999</v>
      </c>
      <c r="AR18" s="9"/>
    </row>
    <row r="19" spans="1:44" x14ac:dyDescent="0.2">
      <c r="A19" s="21"/>
      <c r="B19" s="21"/>
      <c r="C19" s="14">
        <v>420</v>
      </c>
      <c r="D19" s="14">
        <v>96</v>
      </c>
      <c r="E19" s="14">
        <v>90</v>
      </c>
      <c r="F19" s="14">
        <v>101</v>
      </c>
      <c r="G19" s="14">
        <v>133</v>
      </c>
      <c r="H19" s="14">
        <v>62</v>
      </c>
      <c r="I19" s="14">
        <v>70</v>
      </c>
      <c r="J19" s="14">
        <v>52</v>
      </c>
      <c r="K19" s="14">
        <v>98</v>
      </c>
      <c r="L19" s="14">
        <v>145</v>
      </c>
      <c r="M19" s="14">
        <v>276</v>
      </c>
      <c r="N19" s="14">
        <v>150</v>
      </c>
      <c r="O19" s="14">
        <v>114</v>
      </c>
      <c r="P19" s="14">
        <v>55</v>
      </c>
      <c r="Q19" s="14">
        <v>63</v>
      </c>
      <c r="R19" s="14">
        <v>57</v>
      </c>
      <c r="S19" s="14">
        <v>41</v>
      </c>
      <c r="T19" s="14">
        <v>16</v>
      </c>
      <c r="U19" s="14">
        <v>49</v>
      </c>
      <c r="V19" s="14">
        <v>112</v>
      </c>
      <c r="W19" s="14">
        <v>140</v>
      </c>
      <c r="X19" s="14">
        <v>62</v>
      </c>
      <c r="Y19" s="14">
        <v>74</v>
      </c>
      <c r="Z19" s="14">
        <v>34</v>
      </c>
      <c r="AA19" s="14">
        <v>7</v>
      </c>
      <c r="AB19" s="14">
        <v>208</v>
      </c>
      <c r="AC19" s="14">
        <v>46</v>
      </c>
      <c r="AD19" s="14">
        <v>6</v>
      </c>
      <c r="AE19" s="14">
        <v>26</v>
      </c>
      <c r="AF19" s="14">
        <v>41</v>
      </c>
      <c r="AG19" s="14">
        <v>8</v>
      </c>
      <c r="AH19" s="14">
        <v>3</v>
      </c>
      <c r="AI19" s="14">
        <v>5</v>
      </c>
      <c r="AJ19" s="14">
        <v>1</v>
      </c>
      <c r="AK19" s="14">
        <v>76</v>
      </c>
      <c r="AL19" s="14">
        <v>0</v>
      </c>
      <c r="AM19" s="14">
        <v>31</v>
      </c>
      <c r="AN19" s="14">
        <v>107</v>
      </c>
      <c r="AO19" s="14">
        <v>179</v>
      </c>
      <c r="AP19" s="14">
        <v>90</v>
      </c>
      <c r="AQ19" s="14">
        <v>22</v>
      </c>
      <c r="AR19" s="9"/>
    </row>
    <row r="20" spans="1:44" x14ac:dyDescent="0.2">
      <c r="A20" s="21"/>
      <c r="B20" s="21"/>
      <c r="C20" s="15" t="s">
        <v>111</v>
      </c>
      <c r="D20" s="15"/>
      <c r="E20" s="15"/>
      <c r="F20" s="15"/>
      <c r="G20" s="16" t="s">
        <v>112</v>
      </c>
      <c r="H20" s="15"/>
      <c r="I20" s="15"/>
      <c r="J20" s="15"/>
      <c r="K20" s="15"/>
      <c r="L20" s="15"/>
      <c r="M20" s="16" t="s">
        <v>138</v>
      </c>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9"/>
    </row>
    <row r="21" spans="1:44" x14ac:dyDescent="0.2">
      <c r="A21" s="23"/>
      <c r="B21" s="20" t="s">
        <v>656</v>
      </c>
      <c r="C21" s="13">
        <v>0.1093337280899</v>
      </c>
      <c r="D21" s="13">
        <v>0.1066101481586</v>
      </c>
      <c r="E21" s="13">
        <v>9.6034102673889996E-2</v>
      </c>
      <c r="F21" s="13">
        <v>0.13030471805480001</v>
      </c>
      <c r="G21" s="13">
        <v>0.10393859226219999</v>
      </c>
      <c r="H21" s="13">
        <v>8.4847323387610002E-2</v>
      </c>
      <c r="I21" s="13">
        <v>0.12239020049969999</v>
      </c>
      <c r="J21" s="13">
        <v>0.1182026113183</v>
      </c>
      <c r="K21" s="13">
        <v>0.11507266570749999</v>
      </c>
      <c r="L21" s="13">
        <v>0.1008996502187</v>
      </c>
      <c r="M21" s="13">
        <v>0.1177791410773</v>
      </c>
      <c r="N21" s="13">
        <v>0.1014882228997</v>
      </c>
      <c r="O21" s="13">
        <v>0.1144198035151</v>
      </c>
      <c r="P21" s="13">
        <v>8.4577770850650005E-2</v>
      </c>
      <c r="Q21" s="13">
        <v>0.14335662497859999</v>
      </c>
      <c r="R21" s="13">
        <v>9.704055964878E-2</v>
      </c>
      <c r="S21" s="13">
        <v>9.764231669258E-2</v>
      </c>
      <c r="T21" s="13">
        <v>0.1455585509872</v>
      </c>
      <c r="U21" s="13">
        <v>8.9580093463269991E-2</v>
      </c>
      <c r="V21" s="13">
        <v>9.8064656558820004E-2</v>
      </c>
      <c r="W21" s="13">
        <v>0.10096390850049999</v>
      </c>
      <c r="X21" s="13">
        <v>0.1193948493398</v>
      </c>
      <c r="Y21" s="13">
        <v>0.14366853375169999</v>
      </c>
      <c r="Z21" s="13">
        <v>7.2432463686849996E-2</v>
      </c>
      <c r="AA21" s="13">
        <v>4.904423969071E-2</v>
      </c>
      <c r="AB21" s="13">
        <v>0.1142744000201</v>
      </c>
      <c r="AC21" s="13">
        <v>8.8480110658920003E-2</v>
      </c>
      <c r="AD21" s="13">
        <v>0.1182998030144</v>
      </c>
      <c r="AE21" s="13">
        <v>0.13012433084550001</v>
      </c>
      <c r="AF21" s="13">
        <v>7.8686229318919998E-2</v>
      </c>
      <c r="AG21" s="13">
        <v>0.18403025596959999</v>
      </c>
      <c r="AH21" s="13">
        <v>0.16778465789130001</v>
      </c>
      <c r="AI21" s="13">
        <v>9.0797563501499992E-2</v>
      </c>
      <c r="AJ21" s="13">
        <v>0</v>
      </c>
      <c r="AK21" s="13">
        <v>0.1143249209025</v>
      </c>
      <c r="AL21" s="13">
        <v>6.9679991556569995E-2</v>
      </c>
      <c r="AM21" s="13">
        <v>6.5818554044559996E-2</v>
      </c>
      <c r="AN21" s="13">
        <v>8.0279630092779997E-2</v>
      </c>
      <c r="AO21" s="13">
        <v>0.1218952287662</v>
      </c>
      <c r="AP21" s="13">
        <v>0.13331177278860001</v>
      </c>
      <c r="AQ21" s="13">
        <v>6.9062796937549992E-2</v>
      </c>
      <c r="AR21" s="9"/>
    </row>
    <row r="22" spans="1:44" x14ac:dyDescent="0.2">
      <c r="A22" s="21"/>
      <c r="B22" s="21"/>
      <c r="C22" s="14">
        <v>266</v>
      </c>
      <c r="D22" s="14">
        <v>75</v>
      </c>
      <c r="E22" s="14">
        <v>53</v>
      </c>
      <c r="F22" s="14">
        <v>78</v>
      </c>
      <c r="G22" s="14">
        <v>60</v>
      </c>
      <c r="H22" s="14">
        <v>31</v>
      </c>
      <c r="I22" s="14">
        <v>40</v>
      </c>
      <c r="J22" s="14">
        <v>49</v>
      </c>
      <c r="K22" s="14">
        <v>71</v>
      </c>
      <c r="L22" s="14">
        <v>80</v>
      </c>
      <c r="M22" s="14">
        <v>178</v>
      </c>
      <c r="N22" s="14">
        <v>97</v>
      </c>
      <c r="O22" s="14">
        <v>63</v>
      </c>
      <c r="P22" s="14">
        <v>22</v>
      </c>
      <c r="Q22" s="14">
        <v>57</v>
      </c>
      <c r="R22" s="14">
        <v>40</v>
      </c>
      <c r="S22" s="14">
        <v>26</v>
      </c>
      <c r="T22" s="14">
        <v>15</v>
      </c>
      <c r="U22" s="14">
        <v>30</v>
      </c>
      <c r="V22" s="14">
        <v>69</v>
      </c>
      <c r="W22" s="14">
        <v>73</v>
      </c>
      <c r="X22" s="14">
        <v>52</v>
      </c>
      <c r="Y22" s="14">
        <v>66</v>
      </c>
      <c r="Z22" s="14">
        <v>13</v>
      </c>
      <c r="AA22" s="14">
        <v>2</v>
      </c>
      <c r="AB22" s="14">
        <v>119</v>
      </c>
      <c r="AC22" s="14">
        <v>18</v>
      </c>
      <c r="AD22" s="14">
        <v>6</v>
      </c>
      <c r="AE22" s="14">
        <v>14</v>
      </c>
      <c r="AF22" s="14">
        <v>20</v>
      </c>
      <c r="AG22" s="14">
        <v>10</v>
      </c>
      <c r="AH22" s="14">
        <v>5</v>
      </c>
      <c r="AI22" s="14">
        <v>2</v>
      </c>
      <c r="AJ22" s="14">
        <v>0</v>
      </c>
      <c r="AK22" s="14">
        <v>72</v>
      </c>
      <c r="AL22" s="14">
        <v>1</v>
      </c>
      <c r="AM22" s="14">
        <v>15</v>
      </c>
      <c r="AN22" s="14">
        <v>61</v>
      </c>
      <c r="AO22" s="14">
        <v>116</v>
      </c>
      <c r="AP22" s="14">
        <v>77</v>
      </c>
      <c r="AQ22" s="14">
        <v>5</v>
      </c>
      <c r="AR22" s="9"/>
    </row>
    <row r="23" spans="1:44" x14ac:dyDescent="0.2">
      <c r="A23" s="21"/>
      <c r="B23" s="21"/>
      <c r="C23" s="15" t="s">
        <v>111</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9"/>
    </row>
    <row r="24" spans="1:44" x14ac:dyDescent="0.2">
      <c r="A24" s="23"/>
      <c r="B24" s="20" t="s">
        <v>657</v>
      </c>
      <c r="C24" s="13">
        <v>7.0376995850839993E-2</v>
      </c>
      <c r="D24" s="13">
        <v>7.0430870783839999E-2</v>
      </c>
      <c r="E24" s="13">
        <v>6.2325216173370002E-2</v>
      </c>
      <c r="F24" s="13">
        <v>6.8698111320219996E-2</v>
      </c>
      <c r="G24" s="13">
        <v>7.989747283161E-2</v>
      </c>
      <c r="H24" s="13">
        <v>2.8796143746179999E-2</v>
      </c>
      <c r="I24" s="13">
        <v>9.6817073453240005E-2</v>
      </c>
      <c r="J24" s="13">
        <v>0.127257973202</v>
      </c>
      <c r="K24" s="13">
        <v>9.3107901314839994E-2</v>
      </c>
      <c r="L24" s="13">
        <v>3.7594264761590002E-2</v>
      </c>
      <c r="M24" s="13">
        <v>8.629063583060001E-2</v>
      </c>
      <c r="N24" s="13">
        <v>5.7881394563889993E-2</v>
      </c>
      <c r="O24" s="13">
        <v>7.6102555048960005E-2</v>
      </c>
      <c r="P24" s="13">
        <v>7.0389420685110005E-2</v>
      </c>
      <c r="Q24" s="13">
        <v>3.9054891286779997E-2</v>
      </c>
      <c r="R24" s="13">
        <v>7.2176688785740004E-2</v>
      </c>
      <c r="S24" s="13">
        <v>8.1801269341010008E-2</v>
      </c>
      <c r="T24" s="13">
        <v>2.0619768868319999E-2</v>
      </c>
      <c r="U24" s="13">
        <v>0.1199020800809</v>
      </c>
      <c r="V24" s="13">
        <v>5.5809607503900002E-2</v>
      </c>
      <c r="W24" s="13">
        <v>7.4633578662380004E-2</v>
      </c>
      <c r="X24" s="13">
        <v>8.3684938434050005E-2</v>
      </c>
      <c r="Y24" s="13">
        <v>7.5352678096170009E-2</v>
      </c>
      <c r="Z24" s="13">
        <v>0.1123052664056</v>
      </c>
      <c r="AA24" s="13">
        <v>0</v>
      </c>
      <c r="AB24" s="13">
        <v>7.8522402519609999E-2</v>
      </c>
      <c r="AC24" s="13">
        <v>2.672423074254E-2</v>
      </c>
      <c r="AD24" s="13">
        <v>0.1526943596359</v>
      </c>
      <c r="AE24" s="13">
        <v>7.3393567548830002E-2</v>
      </c>
      <c r="AF24" s="13">
        <v>5.2246067423629999E-2</v>
      </c>
      <c r="AG24" s="13">
        <v>6.4050274282839992E-2</v>
      </c>
      <c r="AH24" s="13">
        <v>0</v>
      </c>
      <c r="AI24" s="13">
        <v>0</v>
      </c>
      <c r="AJ24" s="13">
        <v>0</v>
      </c>
      <c r="AK24" s="13">
        <v>8.4334460461689992E-2</v>
      </c>
      <c r="AL24" s="13">
        <v>0</v>
      </c>
      <c r="AM24" s="13">
        <v>1.477296550527E-2</v>
      </c>
      <c r="AN24" s="13">
        <v>4.0271496402329993E-2</v>
      </c>
      <c r="AO24" s="13">
        <v>8.3136185014059991E-2</v>
      </c>
      <c r="AP24" s="13">
        <v>0.10596227069980001</v>
      </c>
      <c r="AQ24" s="13">
        <v>9.3481170364520014E-2</v>
      </c>
      <c r="AR24" s="9"/>
    </row>
    <row r="25" spans="1:44" x14ac:dyDescent="0.2">
      <c r="A25" s="21"/>
      <c r="B25" s="21"/>
      <c r="C25" s="14">
        <v>163</v>
      </c>
      <c r="D25" s="14">
        <v>40</v>
      </c>
      <c r="E25" s="14">
        <v>33</v>
      </c>
      <c r="F25" s="14">
        <v>44</v>
      </c>
      <c r="G25" s="14">
        <v>46</v>
      </c>
      <c r="H25" s="14">
        <v>8</v>
      </c>
      <c r="I25" s="14">
        <v>37</v>
      </c>
      <c r="J25" s="14">
        <v>49</v>
      </c>
      <c r="K25" s="14">
        <v>53</v>
      </c>
      <c r="L25" s="14">
        <v>28</v>
      </c>
      <c r="M25" s="14">
        <v>119</v>
      </c>
      <c r="N25" s="14">
        <v>54</v>
      </c>
      <c r="O25" s="14">
        <v>48</v>
      </c>
      <c r="P25" s="14">
        <v>21</v>
      </c>
      <c r="Q25" s="14">
        <v>12</v>
      </c>
      <c r="R25" s="14">
        <v>23</v>
      </c>
      <c r="S25" s="14">
        <v>22</v>
      </c>
      <c r="T25" s="14">
        <v>3</v>
      </c>
      <c r="U25" s="14">
        <v>34</v>
      </c>
      <c r="V25" s="14">
        <v>29</v>
      </c>
      <c r="W25" s="14">
        <v>58</v>
      </c>
      <c r="X25" s="14">
        <v>37</v>
      </c>
      <c r="Y25" s="14">
        <v>33</v>
      </c>
      <c r="Z25" s="14">
        <v>21</v>
      </c>
      <c r="AA25" s="14">
        <v>0</v>
      </c>
      <c r="AB25" s="14">
        <v>75</v>
      </c>
      <c r="AC25" s="14">
        <v>9</v>
      </c>
      <c r="AD25" s="14">
        <v>9</v>
      </c>
      <c r="AE25" s="14">
        <v>6</v>
      </c>
      <c r="AF25" s="14">
        <v>8</v>
      </c>
      <c r="AG25" s="14">
        <v>5</v>
      </c>
      <c r="AH25" s="14">
        <v>0</v>
      </c>
      <c r="AI25" s="14">
        <v>0</v>
      </c>
      <c r="AJ25" s="14">
        <v>0</v>
      </c>
      <c r="AK25" s="14">
        <v>51</v>
      </c>
      <c r="AL25" s="14">
        <v>0</v>
      </c>
      <c r="AM25" s="14">
        <v>3</v>
      </c>
      <c r="AN25" s="14">
        <v>26</v>
      </c>
      <c r="AO25" s="14">
        <v>84</v>
      </c>
      <c r="AP25" s="14">
        <v>57</v>
      </c>
      <c r="AQ25" s="14">
        <v>8</v>
      </c>
      <c r="AR25" s="9"/>
    </row>
    <row r="26" spans="1:44" x14ac:dyDescent="0.2">
      <c r="A26" s="21"/>
      <c r="B26" s="21"/>
      <c r="C26" s="15" t="s">
        <v>111</v>
      </c>
      <c r="D26" s="15"/>
      <c r="E26" s="15"/>
      <c r="F26" s="15"/>
      <c r="G26" s="15"/>
      <c r="H26" s="15"/>
      <c r="I26" s="16" t="s">
        <v>178</v>
      </c>
      <c r="J26" s="16" t="s">
        <v>514</v>
      </c>
      <c r="K26" s="16" t="s">
        <v>178</v>
      </c>
      <c r="L26" s="15"/>
      <c r="M26" s="16" t="s">
        <v>138</v>
      </c>
      <c r="N26" s="15"/>
      <c r="O26" s="15"/>
      <c r="P26" s="15"/>
      <c r="Q26" s="15"/>
      <c r="R26" s="15"/>
      <c r="S26" s="15"/>
      <c r="T26" s="15"/>
      <c r="U26" s="16" t="s">
        <v>132</v>
      </c>
      <c r="V26" s="15"/>
      <c r="W26" s="15"/>
      <c r="X26" s="15"/>
      <c r="Y26" s="15"/>
      <c r="Z26" s="15"/>
      <c r="AA26" s="15"/>
      <c r="AB26" s="15"/>
      <c r="AC26" s="15"/>
      <c r="AD26" s="16" t="s">
        <v>138</v>
      </c>
      <c r="AE26" s="15"/>
      <c r="AF26" s="15"/>
      <c r="AG26" s="15"/>
      <c r="AH26" s="15"/>
      <c r="AI26" s="15"/>
      <c r="AJ26" s="15"/>
      <c r="AK26" s="15"/>
      <c r="AL26" s="15"/>
      <c r="AM26" s="15"/>
      <c r="AN26" s="15"/>
      <c r="AO26" s="16" t="s">
        <v>365</v>
      </c>
      <c r="AP26" s="16" t="s">
        <v>365</v>
      </c>
      <c r="AQ26" s="16" t="s">
        <v>138</v>
      </c>
      <c r="AR26" s="9"/>
    </row>
    <row r="27" spans="1:44" x14ac:dyDescent="0.2">
      <c r="A27" s="23"/>
      <c r="B27" s="20" t="s">
        <v>658</v>
      </c>
      <c r="C27" s="13">
        <v>0.1421297589652</v>
      </c>
      <c r="D27" s="13">
        <v>0.11316463428409999</v>
      </c>
      <c r="E27" s="13">
        <v>0.15739610202009999</v>
      </c>
      <c r="F27" s="13">
        <v>0.148370603228</v>
      </c>
      <c r="G27" s="13">
        <v>0.1476487231586</v>
      </c>
      <c r="H27" s="13">
        <v>5.5180253933509997E-2</v>
      </c>
      <c r="I27" s="13">
        <v>0.197971493379</v>
      </c>
      <c r="J27" s="13">
        <v>0.1950620246269</v>
      </c>
      <c r="K27" s="13">
        <v>0.19735449518520001</v>
      </c>
      <c r="L27" s="13">
        <v>9.4789338764740008E-2</v>
      </c>
      <c r="M27" s="13">
        <v>0.15701770945740001</v>
      </c>
      <c r="N27" s="13">
        <v>0.12725274207580001</v>
      </c>
      <c r="O27" s="13">
        <v>0.14251608304089999</v>
      </c>
      <c r="P27" s="13">
        <v>0.1870605441214</v>
      </c>
      <c r="Q27" s="13">
        <v>0.1192455389355</v>
      </c>
      <c r="R27" s="13">
        <v>0.114318949002</v>
      </c>
      <c r="S27" s="13">
        <v>0.17702060031399999</v>
      </c>
      <c r="T27" s="13">
        <v>0.16756044389489999</v>
      </c>
      <c r="U27" s="13">
        <v>0.15741374597079999</v>
      </c>
      <c r="V27" s="13">
        <v>0.1122008135752</v>
      </c>
      <c r="W27" s="13">
        <v>0.14892475445260001</v>
      </c>
      <c r="X27" s="13">
        <v>0.1856762319969</v>
      </c>
      <c r="Y27" s="13">
        <v>0.1479679052715</v>
      </c>
      <c r="Z27" s="13">
        <v>0.1087730390004</v>
      </c>
      <c r="AA27" s="13">
        <v>6.9433729835329999E-2</v>
      </c>
      <c r="AB27" s="13">
        <v>0.1399395482877</v>
      </c>
      <c r="AC27" s="13">
        <v>9.9036110423890003E-2</v>
      </c>
      <c r="AD27" s="13">
        <v>0.1426738305653</v>
      </c>
      <c r="AE27" s="13">
        <v>0.1044305348399</v>
      </c>
      <c r="AF27" s="13">
        <v>0.1666602798082</v>
      </c>
      <c r="AG27" s="13">
        <v>0.24621072829810001</v>
      </c>
      <c r="AH27" s="13">
        <v>0.2423911128657</v>
      </c>
      <c r="AI27" s="13">
        <v>0.1198749779129</v>
      </c>
      <c r="AJ27" s="13">
        <v>0.245091809696</v>
      </c>
      <c r="AK27" s="13">
        <v>0.148431100186</v>
      </c>
      <c r="AL27" s="13">
        <v>9.4408502038420009E-2</v>
      </c>
      <c r="AM27" s="13">
        <v>5.3549138402090003E-2</v>
      </c>
      <c r="AN27" s="13">
        <v>8.0647612109669989E-2</v>
      </c>
      <c r="AO27" s="13">
        <v>0.1423756138584</v>
      </c>
      <c r="AP27" s="13">
        <v>0.26194261867480001</v>
      </c>
      <c r="AQ27" s="13">
        <v>0</v>
      </c>
      <c r="AR27" s="9"/>
    </row>
    <row r="28" spans="1:44" x14ac:dyDescent="0.2">
      <c r="A28" s="21"/>
      <c r="B28" s="21"/>
      <c r="C28" s="14">
        <v>348</v>
      </c>
      <c r="D28" s="14">
        <v>67</v>
      </c>
      <c r="E28" s="14">
        <v>110</v>
      </c>
      <c r="F28" s="14">
        <v>81</v>
      </c>
      <c r="G28" s="14">
        <v>90</v>
      </c>
      <c r="H28" s="14">
        <v>19</v>
      </c>
      <c r="I28" s="14">
        <v>75</v>
      </c>
      <c r="J28" s="14">
        <v>74</v>
      </c>
      <c r="K28" s="14">
        <v>116</v>
      </c>
      <c r="L28" s="14">
        <v>72</v>
      </c>
      <c r="M28" s="14">
        <v>235</v>
      </c>
      <c r="N28" s="14">
        <v>117</v>
      </c>
      <c r="O28" s="14">
        <v>101</v>
      </c>
      <c r="P28" s="14">
        <v>43</v>
      </c>
      <c r="Q28" s="14">
        <v>38</v>
      </c>
      <c r="R28" s="14">
        <v>35</v>
      </c>
      <c r="S28" s="14">
        <v>47</v>
      </c>
      <c r="T28" s="14">
        <v>16</v>
      </c>
      <c r="U28" s="14">
        <v>50</v>
      </c>
      <c r="V28" s="14">
        <v>71</v>
      </c>
      <c r="W28" s="14">
        <v>118</v>
      </c>
      <c r="X28" s="14">
        <v>76</v>
      </c>
      <c r="Y28" s="14">
        <v>67</v>
      </c>
      <c r="Z28" s="14">
        <v>22</v>
      </c>
      <c r="AA28" s="14">
        <v>2</v>
      </c>
      <c r="AB28" s="14">
        <v>137</v>
      </c>
      <c r="AC28" s="14">
        <v>25</v>
      </c>
      <c r="AD28" s="14">
        <v>8</v>
      </c>
      <c r="AE28" s="14">
        <v>9</v>
      </c>
      <c r="AF28" s="14">
        <v>40</v>
      </c>
      <c r="AG28" s="14">
        <v>11</v>
      </c>
      <c r="AH28" s="14">
        <v>5</v>
      </c>
      <c r="AI28" s="14">
        <v>4</v>
      </c>
      <c r="AJ28" s="14">
        <v>2</v>
      </c>
      <c r="AK28" s="14">
        <v>103</v>
      </c>
      <c r="AL28" s="14">
        <v>1</v>
      </c>
      <c r="AM28" s="14">
        <v>7</v>
      </c>
      <c r="AN28" s="14">
        <v>44</v>
      </c>
      <c r="AO28" s="14">
        <v>142</v>
      </c>
      <c r="AP28" s="14">
        <v>164</v>
      </c>
      <c r="AQ28" s="14">
        <v>0</v>
      </c>
      <c r="AR28" s="9"/>
    </row>
    <row r="29" spans="1:44" x14ac:dyDescent="0.2">
      <c r="A29" s="21"/>
      <c r="B29" s="21"/>
      <c r="C29" s="15" t="s">
        <v>111</v>
      </c>
      <c r="D29" s="15"/>
      <c r="E29" s="15"/>
      <c r="F29" s="15"/>
      <c r="G29" s="15"/>
      <c r="H29" s="15"/>
      <c r="I29" s="16" t="s">
        <v>514</v>
      </c>
      <c r="J29" s="16" t="s">
        <v>514</v>
      </c>
      <c r="K29" s="16" t="s">
        <v>514</v>
      </c>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6" t="s">
        <v>298</v>
      </c>
      <c r="AM29" s="15"/>
      <c r="AN29" s="15"/>
      <c r="AO29" s="16" t="s">
        <v>132</v>
      </c>
      <c r="AP29" s="16" t="s">
        <v>659</v>
      </c>
      <c r="AQ29" s="15"/>
      <c r="AR29" s="9"/>
    </row>
    <row r="30" spans="1:44" x14ac:dyDescent="0.2">
      <c r="A30" s="23"/>
      <c r="B30" s="20" t="s">
        <v>632</v>
      </c>
      <c r="C30" s="13">
        <v>0.1134742259495</v>
      </c>
      <c r="D30" s="13">
        <v>0.10878705175139999</v>
      </c>
      <c r="E30" s="13">
        <v>0.1017542737021</v>
      </c>
      <c r="F30" s="13">
        <v>0.12975189392549999</v>
      </c>
      <c r="G30" s="13">
        <v>0.11302935114819999</v>
      </c>
      <c r="H30" s="13">
        <v>5.0740512314090012E-2</v>
      </c>
      <c r="I30" s="13">
        <v>9.5047372544080008E-2</v>
      </c>
      <c r="J30" s="13">
        <v>0.1009403854116</v>
      </c>
      <c r="K30" s="13">
        <v>0.1157014830085</v>
      </c>
      <c r="L30" s="13">
        <v>0.13823968292149999</v>
      </c>
      <c r="M30" s="13">
        <v>9.409283536976E-2</v>
      </c>
      <c r="N30" s="13">
        <v>0.12816269663259999</v>
      </c>
      <c r="O30" s="13">
        <v>0.1085759300685</v>
      </c>
      <c r="P30" s="13">
        <v>0.1143258004147</v>
      </c>
      <c r="Q30" s="13">
        <v>0.12205919233699999</v>
      </c>
      <c r="R30" s="13">
        <v>0.16740952431369999</v>
      </c>
      <c r="S30" s="13">
        <v>6.3956779779239997E-2</v>
      </c>
      <c r="T30" s="13">
        <v>6.0652304677459988E-2</v>
      </c>
      <c r="U30" s="13">
        <v>6.9947940428670002E-2</v>
      </c>
      <c r="V30" s="13">
        <v>0.14440980059319999</v>
      </c>
      <c r="W30" s="13">
        <v>0.134477552891</v>
      </c>
      <c r="X30" s="13">
        <v>9.6940284766419998E-2</v>
      </c>
      <c r="Y30" s="13">
        <v>7.2879267181899993E-2</v>
      </c>
      <c r="Z30" s="13">
        <v>6.3115818536919999E-2</v>
      </c>
      <c r="AA30" s="13">
        <v>0.14472146648750001</v>
      </c>
      <c r="AB30" s="13">
        <v>0.1057071639745</v>
      </c>
      <c r="AC30" s="13">
        <v>8.9609776017149992E-2</v>
      </c>
      <c r="AD30" s="13">
        <v>7.8647044077719996E-2</v>
      </c>
      <c r="AE30" s="13">
        <v>0.1978740728535</v>
      </c>
      <c r="AF30" s="13">
        <v>0.14670905734670001</v>
      </c>
      <c r="AG30" s="13">
        <v>0.1141081360689</v>
      </c>
      <c r="AH30" s="13">
        <v>7.0498775542410005E-2</v>
      </c>
      <c r="AI30" s="13">
        <v>5.2725559987889997E-2</v>
      </c>
      <c r="AJ30" s="13">
        <v>0</v>
      </c>
      <c r="AK30" s="13">
        <v>0.1098877310884</v>
      </c>
      <c r="AL30" s="13">
        <v>0</v>
      </c>
      <c r="AM30" s="13">
        <v>7.9563770908170003E-2</v>
      </c>
      <c r="AN30" s="13">
        <v>0.1174112005172</v>
      </c>
      <c r="AO30" s="13">
        <v>0.10514168886230001</v>
      </c>
      <c r="AP30" s="13">
        <v>0.1128534333914</v>
      </c>
      <c r="AQ30" s="13">
        <v>0.237232818135</v>
      </c>
      <c r="AR30" s="9"/>
    </row>
    <row r="31" spans="1:44" x14ac:dyDescent="0.2">
      <c r="A31" s="21"/>
      <c r="B31" s="21"/>
      <c r="C31" s="14">
        <v>254</v>
      </c>
      <c r="D31" s="14">
        <v>65</v>
      </c>
      <c r="E31" s="14">
        <v>57</v>
      </c>
      <c r="F31" s="14">
        <v>70</v>
      </c>
      <c r="G31" s="14">
        <v>62</v>
      </c>
      <c r="H31" s="14">
        <v>17</v>
      </c>
      <c r="I31" s="14">
        <v>36</v>
      </c>
      <c r="J31" s="14">
        <v>32</v>
      </c>
      <c r="K31" s="14">
        <v>59</v>
      </c>
      <c r="L31" s="14">
        <v>94</v>
      </c>
      <c r="M31" s="14">
        <v>135</v>
      </c>
      <c r="N31" s="14">
        <v>117</v>
      </c>
      <c r="O31" s="14">
        <v>68</v>
      </c>
      <c r="P31" s="14">
        <v>22</v>
      </c>
      <c r="Q31" s="14">
        <v>38</v>
      </c>
      <c r="R31" s="14">
        <v>55</v>
      </c>
      <c r="S31" s="14">
        <v>17</v>
      </c>
      <c r="T31" s="14">
        <v>12</v>
      </c>
      <c r="U31" s="14">
        <v>19</v>
      </c>
      <c r="V31" s="14">
        <v>83</v>
      </c>
      <c r="W31" s="14">
        <v>90</v>
      </c>
      <c r="X31" s="14">
        <v>39</v>
      </c>
      <c r="Y31" s="14">
        <v>31</v>
      </c>
      <c r="Z31" s="14">
        <v>15</v>
      </c>
      <c r="AA31" s="14">
        <v>5</v>
      </c>
      <c r="AB31" s="14">
        <v>96</v>
      </c>
      <c r="AC31" s="14">
        <v>24</v>
      </c>
      <c r="AD31" s="14">
        <v>5</v>
      </c>
      <c r="AE31" s="14">
        <v>22</v>
      </c>
      <c r="AF31" s="14">
        <v>21</v>
      </c>
      <c r="AG31" s="14">
        <v>9</v>
      </c>
      <c r="AH31" s="14">
        <v>1</v>
      </c>
      <c r="AI31" s="14">
        <v>1</v>
      </c>
      <c r="AJ31" s="14">
        <v>0</v>
      </c>
      <c r="AK31" s="14">
        <v>70</v>
      </c>
      <c r="AL31" s="14">
        <v>0</v>
      </c>
      <c r="AM31" s="14">
        <v>13</v>
      </c>
      <c r="AN31" s="14">
        <v>55</v>
      </c>
      <c r="AO31" s="14">
        <v>99</v>
      </c>
      <c r="AP31" s="14">
        <v>70</v>
      </c>
      <c r="AQ31" s="14">
        <v>25</v>
      </c>
      <c r="AR31" s="9"/>
    </row>
    <row r="32" spans="1:44" x14ac:dyDescent="0.2">
      <c r="A32" s="21"/>
      <c r="B32" s="21"/>
      <c r="C32" s="15" t="s">
        <v>111</v>
      </c>
      <c r="D32" s="15"/>
      <c r="E32" s="15"/>
      <c r="F32" s="15"/>
      <c r="G32" s="15"/>
      <c r="H32" s="15"/>
      <c r="I32" s="15"/>
      <c r="J32" s="15"/>
      <c r="K32" s="16" t="s">
        <v>112</v>
      </c>
      <c r="L32" s="16" t="s">
        <v>113</v>
      </c>
      <c r="M32" s="15"/>
      <c r="N32" s="16" t="s">
        <v>112</v>
      </c>
      <c r="O32" s="15"/>
      <c r="P32" s="15"/>
      <c r="Q32" s="15"/>
      <c r="R32" s="16" t="s">
        <v>617</v>
      </c>
      <c r="S32" s="15"/>
      <c r="T32" s="15"/>
      <c r="U32" s="15"/>
      <c r="V32" s="16" t="s">
        <v>157</v>
      </c>
      <c r="W32" s="15"/>
      <c r="X32" s="15"/>
      <c r="Y32" s="15"/>
      <c r="Z32" s="15"/>
      <c r="AA32" s="15"/>
      <c r="AB32" s="15"/>
      <c r="AC32" s="15"/>
      <c r="AD32" s="15"/>
      <c r="AE32" s="15"/>
      <c r="AF32" s="15"/>
      <c r="AG32" s="15"/>
      <c r="AH32" s="15"/>
      <c r="AI32" s="15"/>
      <c r="AJ32" s="15"/>
      <c r="AK32" s="15"/>
      <c r="AL32" s="15"/>
      <c r="AM32" s="15"/>
      <c r="AN32" s="15"/>
      <c r="AO32" s="15"/>
      <c r="AP32" s="15"/>
      <c r="AQ32" s="16" t="s">
        <v>660</v>
      </c>
      <c r="AR32" s="9"/>
    </row>
    <row r="33" spans="1:44" x14ac:dyDescent="0.2">
      <c r="A33" s="23"/>
      <c r="B33" s="20" t="s">
        <v>50</v>
      </c>
      <c r="C33" s="13">
        <v>1</v>
      </c>
      <c r="D33" s="13">
        <v>1</v>
      </c>
      <c r="E33" s="13">
        <v>1</v>
      </c>
      <c r="F33" s="13">
        <v>1</v>
      </c>
      <c r="G33" s="13">
        <v>1</v>
      </c>
      <c r="H33" s="13">
        <v>1</v>
      </c>
      <c r="I33" s="13">
        <v>1</v>
      </c>
      <c r="J33" s="13">
        <v>1</v>
      </c>
      <c r="K33" s="13">
        <v>1</v>
      </c>
      <c r="L33" s="13">
        <v>1</v>
      </c>
      <c r="M33" s="13">
        <v>1</v>
      </c>
      <c r="N33" s="13">
        <v>1</v>
      </c>
      <c r="O33" s="13">
        <v>1</v>
      </c>
      <c r="P33" s="13">
        <v>1</v>
      </c>
      <c r="Q33" s="13">
        <v>1</v>
      </c>
      <c r="R33" s="13">
        <v>1</v>
      </c>
      <c r="S33" s="13">
        <v>1</v>
      </c>
      <c r="T33" s="13">
        <v>1</v>
      </c>
      <c r="U33" s="13">
        <v>1</v>
      </c>
      <c r="V33" s="13">
        <v>1</v>
      </c>
      <c r="W33" s="13">
        <v>1</v>
      </c>
      <c r="X33" s="13">
        <v>1</v>
      </c>
      <c r="Y33" s="13">
        <v>1</v>
      </c>
      <c r="Z33" s="13">
        <v>1</v>
      </c>
      <c r="AA33" s="13">
        <v>1</v>
      </c>
      <c r="AB33" s="13">
        <v>1</v>
      </c>
      <c r="AC33" s="13">
        <v>1</v>
      </c>
      <c r="AD33" s="13">
        <v>1</v>
      </c>
      <c r="AE33" s="13">
        <v>1</v>
      </c>
      <c r="AF33" s="13">
        <v>1</v>
      </c>
      <c r="AG33" s="13">
        <v>1</v>
      </c>
      <c r="AH33" s="13">
        <v>1</v>
      </c>
      <c r="AI33" s="13">
        <v>1</v>
      </c>
      <c r="AJ33" s="13">
        <v>1</v>
      </c>
      <c r="AK33" s="13">
        <v>1</v>
      </c>
      <c r="AL33" s="13">
        <v>1</v>
      </c>
      <c r="AM33" s="13">
        <v>1</v>
      </c>
      <c r="AN33" s="13">
        <v>1</v>
      </c>
      <c r="AO33" s="13">
        <v>1</v>
      </c>
      <c r="AP33" s="13">
        <v>1</v>
      </c>
      <c r="AQ33" s="13">
        <v>1</v>
      </c>
      <c r="AR33" s="9"/>
    </row>
    <row r="34" spans="1:44" x14ac:dyDescent="0.2">
      <c r="A34" s="21"/>
      <c r="B34" s="21"/>
      <c r="C34" s="14">
        <v>2179</v>
      </c>
      <c r="D34" s="14">
        <v>534</v>
      </c>
      <c r="E34" s="14">
        <v>537</v>
      </c>
      <c r="F34" s="14">
        <v>553</v>
      </c>
      <c r="G34" s="14">
        <v>555</v>
      </c>
      <c r="H34" s="14">
        <v>275</v>
      </c>
      <c r="I34" s="14">
        <v>370</v>
      </c>
      <c r="J34" s="14">
        <v>342</v>
      </c>
      <c r="K34" s="14">
        <v>559</v>
      </c>
      <c r="L34" s="14">
        <v>670</v>
      </c>
      <c r="M34" s="14">
        <v>1339</v>
      </c>
      <c r="N34" s="14">
        <v>887</v>
      </c>
      <c r="O34" s="14">
        <v>607</v>
      </c>
      <c r="P34" s="14">
        <v>224</v>
      </c>
      <c r="Q34" s="14">
        <v>290</v>
      </c>
      <c r="R34" s="14">
        <v>311</v>
      </c>
      <c r="S34" s="14">
        <v>239</v>
      </c>
      <c r="T34" s="14">
        <v>103</v>
      </c>
      <c r="U34" s="14">
        <v>282</v>
      </c>
      <c r="V34" s="14">
        <v>571</v>
      </c>
      <c r="W34" s="14">
        <v>681</v>
      </c>
      <c r="X34" s="14">
        <v>382</v>
      </c>
      <c r="Y34" s="14">
        <v>422</v>
      </c>
      <c r="Z34" s="14">
        <v>174</v>
      </c>
      <c r="AA34" s="14">
        <v>26</v>
      </c>
      <c r="AB34" s="14">
        <v>906</v>
      </c>
      <c r="AC34" s="14">
        <v>239</v>
      </c>
      <c r="AD34" s="14">
        <v>50</v>
      </c>
      <c r="AE34" s="14">
        <v>100</v>
      </c>
      <c r="AF34" s="14">
        <v>195</v>
      </c>
      <c r="AG34" s="14">
        <v>56</v>
      </c>
      <c r="AH34" s="14">
        <v>16</v>
      </c>
      <c r="AI34" s="14">
        <v>28</v>
      </c>
      <c r="AJ34" s="14">
        <v>6</v>
      </c>
      <c r="AK34" s="14">
        <v>568</v>
      </c>
      <c r="AL34" s="14">
        <v>7</v>
      </c>
      <c r="AM34" s="14">
        <v>149</v>
      </c>
      <c r="AN34" s="14">
        <v>527</v>
      </c>
      <c r="AO34" s="14">
        <v>919</v>
      </c>
      <c r="AP34" s="14">
        <v>562</v>
      </c>
      <c r="AQ34" s="14">
        <v>95</v>
      </c>
      <c r="AR34" s="9"/>
    </row>
    <row r="35" spans="1:44" x14ac:dyDescent="0.2">
      <c r="A35" s="21"/>
      <c r="B35" s="21"/>
      <c r="C35" s="15" t="s">
        <v>111</v>
      </c>
      <c r="D35" s="15" t="s">
        <v>111</v>
      </c>
      <c r="E35" s="15" t="s">
        <v>111</v>
      </c>
      <c r="F35" s="15" t="s">
        <v>111</v>
      </c>
      <c r="G35" s="15" t="s">
        <v>111</v>
      </c>
      <c r="H35" s="15" t="s">
        <v>111</v>
      </c>
      <c r="I35" s="15" t="s">
        <v>111</v>
      </c>
      <c r="J35" s="15" t="s">
        <v>111</v>
      </c>
      <c r="K35" s="15" t="s">
        <v>111</v>
      </c>
      <c r="L35" s="15" t="s">
        <v>111</v>
      </c>
      <c r="M35" s="15" t="s">
        <v>111</v>
      </c>
      <c r="N35" s="15" t="s">
        <v>111</v>
      </c>
      <c r="O35" s="15" t="s">
        <v>111</v>
      </c>
      <c r="P35" s="15" t="s">
        <v>111</v>
      </c>
      <c r="Q35" s="15" t="s">
        <v>111</v>
      </c>
      <c r="R35" s="15" t="s">
        <v>111</v>
      </c>
      <c r="S35" s="15" t="s">
        <v>111</v>
      </c>
      <c r="T35" s="15" t="s">
        <v>111</v>
      </c>
      <c r="U35" s="15" t="s">
        <v>111</v>
      </c>
      <c r="V35" s="15" t="s">
        <v>111</v>
      </c>
      <c r="W35" s="15" t="s">
        <v>111</v>
      </c>
      <c r="X35" s="15" t="s">
        <v>111</v>
      </c>
      <c r="Y35" s="15" t="s">
        <v>111</v>
      </c>
      <c r="Z35" s="15" t="s">
        <v>111</v>
      </c>
      <c r="AA35" s="15" t="s">
        <v>111</v>
      </c>
      <c r="AB35" s="15" t="s">
        <v>111</v>
      </c>
      <c r="AC35" s="15" t="s">
        <v>111</v>
      </c>
      <c r="AD35" s="15" t="s">
        <v>111</v>
      </c>
      <c r="AE35" s="15" t="s">
        <v>111</v>
      </c>
      <c r="AF35" s="15" t="s">
        <v>111</v>
      </c>
      <c r="AG35" s="15" t="s">
        <v>111</v>
      </c>
      <c r="AH35" s="15" t="s">
        <v>111</v>
      </c>
      <c r="AI35" s="15" t="s">
        <v>111</v>
      </c>
      <c r="AJ35" s="15" t="s">
        <v>111</v>
      </c>
      <c r="AK35" s="15" t="s">
        <v>111</v>
      </c>
      <c r="AL35" s="15" t="s">
        <v>111</v>
      </c>
      <c r="AM35" s="15" t="s">
        <v>111</v>
      </c>
      <c r="AN35" s="15" t="s">
        <v>111</v>
      </c>
      <c r="AO35" s="15" t="s">
        <v>111</v>
      </c>
      <c r="AP35" s="15" t="s">
        <v>111</v>
      </c>
      <c r="AQ35" s="15" t="s">
        <v>111</v>
      </c>
      <c r="AR35" s="9"/>
    </row>
    <row r="36" spans="1:44" x14ac:dyDescent="0.2">
      <c r="A36" s="17" t="s">
        <v>661</v>
      </c>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row>
    <row r="37" spans="1:44" x14ac:dyDescent="0.2">
      <c r="A37" s="19" t="s">
        <v>134</v>
      </c>
    </row>
  </sheetData>
  <mergeCells count="21">
    <mergeCell ref="AO2:AQ2"/>
    <mergeCell ref="A2:C2"/>
    <mergeCell ref="A3:B5"/>
    <mergeCell ref="B6:B8"/>
    <mergeCell ref="B9:B11"/>
    <mergeCell ref="AL3:AQ3"/>
    <mergeCell ref="D3:G3"/>
    <mergeCell ref="H3:L3"/>
    <mergeCell ref="M3:N3"/>
    <mergeCell ref="O3:U3"/>
    <mergeCell ref="V3:AA3"/>
    <mergeCell ref="AB3:AK3"/>
    <mergeCell ref="B27:B29"/>
    <mergeCell ref="B30:B32"/>
    <mergeCell ref="B33:B35"/>
    <mergeCell ref="A6:A35"/>
    <mergeCell ref="B12:B14"/>
    <mergeCell ref="B15:B17"/>
    <mergeCell ref="B18:B20"/>
    <mergeCell ref="B21:B23"/>
    <mergeCell ref="B24:B26"/>
  </mergeCells>
  <hyperlinks>
    <hyperlink ref="A1" location="'TOC'!A1:A1" display="Back to TOC" xr:uid="{00000000-0004-0000-3300-000000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R16"/>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662</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663</v>
      </c>
      <c r="B6" s="20" t="s">
        <v>503</v>
      </c>
      <c r="C6" s="13">
        <v>0.4532901611781</v>
      </c>
      <c r="D6" s="13">
        <v>0.42559201907209998</v>
      </c>
      <c r="E6" s="13">
        <v>0.51493369191680005</v>
      </c>
      <c r="F6" s="13">
        <v>0.44535859329189997</v>
      </c>
      <c r="G6" s="13">
        <v>0.4260822049179</v>
      </c>
      <c r="H6" s="13">
        <v>0.48688649905690001</v>
      </c>
      <c r="I6" s="13">
        <v>0.43183480872110003</v>
      </c>
      <c r="J6" s="13">
        <v>0.48221305146120003</v>
      </c>
      <c r="K6" s="13">
        <v>0.52989529854319994</v>
      </c>
      <c r="L6" s="13">
        <v>0.38965276218139999</v>
      </c>
      <c r="M6" s="13">
        <v>0.49994641463610001</v>
      </c>
      <c r="N6" s="13">
        <v>0.4144667109795</v>
      </c>
      <c r="O6" s="13">
        <v>0.41231306628210002</v>
      </c>
      <c r="P6" s="13">
        <v>0.41376075517470001</v>
      </c>
      <c r="Q6" s="13">
        <v>0.49632352366440002</v>
      </c>
      <c r="R6" s="13">
        <v>0.53706037231839998</v>
      </c>
      <c r="S6" s="13">
        <v>0.44457006492250001</v>
      </c>
      <c r="T6" s="13">
        <v>0.4322439222967</v>
      </c>
      <c r="U6" s="13">
        <v>0.50227380869170002</v>
      </c>
      <c r="V6" s="13">
        <v>0.44104376235280002</v>
      </c>
      <c r="W6" s="13">
        <v>0.41669986960439998</v>
      </c>
      <c r="X6" s="13">
        <v>0.47934723586209999</v>
      </c>
      <c r="Y6" s="13">
        <v>0.47004192406590001</v>
      </c>
      <c r="Z6" s="13">
        <v>0.5538273613129</v>
      </c>
      <c r="AA6" s="13">
        <v>0.48039538289729999</v>
      </c>
      <c r="AB6" s="13">
        <v>0.43750290350409998</v>
      </c>
      <c r="AC6" s="13">
        <v>0.49353835897449999</v>
      </c>
      <c r="AD6" s="13">
        <v>0.36569528572429999</v>
      </c>
      <c r="AE6" s="13">
        <v>0.51617963735499994</v>
      </c>
      <c r="AF6" s="13">
        <v>0.48896491190890001</v>
      </c>
      <c r="AG6" s="13">
        <v>0.43830336096119998</v>
      </c>
      <c r="AH6" s="13">
        <v>1</v>
      </c>
      <c r="AI6" s="13">
        <v>0.52396351524149998</v>
      </c>
      <c r="AJ6" s="13">
        <v>0.28304559261829998</v>
      </c>
      <c r="AK6" s="13">
        <v>0.45163568247719998</v>
      </c>
      <c r="AL6" s="13">
        <v>0.2014524260195</v>
      </c>
      <c r="AM6" s="13">
        <v>0.34801613123679997</v>
      </c>
      <c r="AN6" s="13">
        <v>0.41511897981689999</v>
      </c>
      <c r="AO6" s="13">
        <v>0.45448410076649998</v>
      </c>
      <c r="AP6" s="13">
        <v>0.53796515563960001</v>
      </c>
      <c r="AQ6" s="13">
        <v>0.30211455437660001</v>
      </c>
      <c r="AR6" s="9"/>
    </row>
    <row r="7" spans="1:44" x14ac:dyDescent="0.2">
      <c r="A7" s="21"/>
      <c r="B7" s="21"/>
      <c r="C7" s="14">
        <v>561</v>
      </c>
      <c r="D7" s="14">
        <v>114</v>
      </c>
      <c r="E7" s="14">
        <v>145</v>
      </c>
      <c r="F7" s="14">
        <v>174</v>
      </c>
      <c r="G7" s="14">
        <v>128</v>
      </c>
      <c r="H7" s="14">
        <v>72</v>
      </c>
      <c r="I7" s="14">
        <v>86</v>
      </c>
      <c r="J7" s="14">
        <v>90</v>
      </c>
      <c r="K7" s="14">
        <v>154</v>
      </c>
      <c r="L7" s="14">
        <v>148</v>
      </c>
      <c r="M7" s="14">
        <v>346</v>
      </c>
      <c r="N7" s="14">
        <v>205</v>
      </c>
      <c r="O7" s="14">
        <v>152</v>
      </c>
      <c r="P7" s="14">
        <v>45</v>
      </c>
      <c r="Q7" s="14">
        <v>60</v>
      </c>
      <c r="R7" s="14">
        <v>49</v>
      </c>
      <c r="S7" s="14">
        <v>54</v>
      </c>
      <c r="T7" s="14">
        <v>25</v>
      </c>
      <c r="U7" s="14">
        <v>83</v>
      </c>
      <c r="V7" s="14">
        <v>137</v>
      </c>
      <c r="W7" s="14">
        <v>148</v>
      </c>
      <c r="X7" s="14">
        <v>104</v>
      </c>
      <c r="Y7" s="14">
        <v>112</v>
      </c>
      <c r="Z7" s="14">
        <v>55</v>
      </c>
      <c r="AA7" s="14">
        <v>5</v>
      </c>
      <c r="AB7" s="14">
        <v>231</v>
      </c>
      <c r="AC7" s="14">
        <v>55</v>
      </c>
      <c r="AD7" s="14">
        <v>11</v>
      </c>
      <c r="AE7" s="14">
        <v>30</v>
      </c>
      <c r="AF7" s="14">
        <v>51</v>
      </c>
      <c r="AG7" s="14">
        <v>14</v>
      </c>
      <c r="AH7" s="14">
        <v>5</v>
      </c>
      <c r="AI7" s="14">
        <v>9</v>
      </c>
      <c r="AJ7" s="14">
        <v>2</v>
      </c>
      <c r="AK7" s="14">
        <v>146</v>
      </c>
      <c r="AL7" s="14">
        <v>1</v>
      </c>
      <c r="AM7" s="14">
        <v>24</v>
      </c>
      <c r="AN7" s="14">
        <v>114</v>
      </c>
      <c r="AO7" s="14">
        <v>226</v>
      </c>
      <c r="AP7" s="14">
        <v>178</v>
      </c>
      <c r="AQ7" s="14">
        <v>16</v>
      </c>
      <c r="AR7" s="9"/>
    </row>
    <row r="8" spans="1:44" x14ac:dyDescent="0.2">
      <c r="A8" s="21"/>
      <c r="B8" s="21"/>
      <c r="C8" s="15" t="s">
        <v>111</v>
      </c>
      <c r="D8" s="15"/>
      <c r="E8" s="15"/>
      <c r="F8" s="15"/>
      <c r="G8" s="15"/>
      <c r="H8" s="15"/>
      <c r="I8" s="15"/>
      <c r="J8" s="15"/>
      <c r="K8" s="16" t="s">
        <v>144</v>
      </c>
      <c r="L8" s="15"/>
      <c r="M8" s="16" t="s">
        <v>138</v>
      </c>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9"/>
    </row>
    <row r="9" spans="1:44" x14ac:dyDescent="0.2">
      <c r="A9" s="23"/>
      <c r="B9" s="20" t="s">
        <v>504</v>
      </c>
      <c r="C9" s="13">
        <v>0.54670983882190005</v>
      </c>
      <c r="D9" s="13">
        <v>0.57440798092790002</v>
      </c>
      <c r="E9" s="13">
        <v>0.48506630808319989</v>
      </c>
      <c r="F9" s="13">
        <v>0.55464140670810003</v>
      </c>
      <c r="G9" s="13">
        <v>0.57391779508209995</v>
      </c>
      <c r="H9" s="13">
        <v>0.51311350094310004</v>
      </c>
      <c r="I9" s="13">
        <v>0.56816519127889997</v>
      </c>
      <c r="J9" s="13">
        <v>0.51778694853880003</v>
      </c>
      <c r="K9" s="13">
        <v>0.47010470145680011</v>
      </c>
      <c r="L9" s="13">
        <v>0.61034723781860001</v>
      </c>
      <c r="M9" s="13">
        <v>0.50005358536389999</v>
      </c>
      <c r="N9" s="13">
        <v>0.58553328902049995</v>
      </c>
      <c r="O9" s="13">
        <v>0.58768693371790004</v>
      </c>
      <c r="P9" s="13">
        <v>0.58623924482529999</v>
      </c>
      <c r="Q9" s="13">
        <v>0.50367647633559998</v>
      </c>
      <c r="R9" s="13">
        <v>0.46293962768160002</v>
      </c>
      <c r="S9" s="13">
        <v>0.55542993507749994</v>
      </c>
      <c r="T9" s="13">
        <v>0.56775607770329994</v>
      </c>
      <c r="U9" s="13">
        <v>0.49772619130829998</v>
      </c>
      <c r="V9" s="13">
        <v>0.55895623764720004</v>
      </c>
      <c r="W9" s="13">
        <v>0.58330013039560002</v>
      </c>
      <c r="X9" s="13">
        <v>0.52065276413790007</v>
      </c>
      <c r="Y9" s="13">
        <v>0.52995807593410005</v>
      </c>
      <c r="Z9" s="13">
        <v>0.4461726386871</v>
      </c>
      <c r="AA9" s="13">
        <v>0.51960461710270001</v>
      </c>
      <c r="AB9" s="13">
        <v>0.56249709649590007</v>
      </c>
      <c r="AC9" s="13">
        <v>0.50646164102550006</v>
      </c>
      <c r="AD9" s="13">
        <v>0.63430471427570001</v>
      </c>
      <c r="AE9" s="13">
        <v>0.483820362645</v>
      </c>
      <c r="AF9" s="13">
        <v>0.51103508809109999</v>
      </c>
      <c r="AG9" s="13">
        <v>0.56169663903879996</v>
      </c>
      <c r="AH9" s="13">
        <v>0</v>
      </c>
      <c r="AI9" s="13">
        <v>0.47603648475850002</v>
      </c>
      <c r="AJ9" s="13">
        <v>0.71695440738170002</v>
      </c>
      <c r="AK9" s="13">
        <v>0.54836431752280002</v>
      </c>
      <c r="AL9" s="13">
        <v>0.79854757398050003</v>
      </c>
      <c r="AM9" s="13">
        <v>0.65198386876320003</v>
      </c>
      <c r="AN9" s="13">
        <v>0.58488102018310006</v>
      </c>
      <c r="AO9" s="13">
        <v>0.54551589923349997</v>
      </c>
      <c r="AP9" s="13">
        <v>0.46203484436039999</v>
      </c>
      <c r="AQ9" s="13">
        <v>0.69788544562339994</v>
      </c>
      <c r="AR9" s="9"/>
    </row>
    <row r="10" spans="1:44" x14ac:dyDescent="0.2">
      <c r="A10" s="21"/>
      <c r="B10" s="21"/>
      <c r="C10" s="14">
        <v>644</v>
      </c>
      <c r="D10" s="14">
        <v>150</v>
      </c>
      <c r="E10" s="14">
        <v>146</v>
      </c>
      <c r="F10" s="14">
        <v>197</v>
      </c>
      <c r="G10" s="14">
        <v>151</v>
      </c>
      <c r="H10" s="14">
        <v>75</v>
      </c>
      <c r="I10" s="14">
        <v>115</v>
      </c>
      <c r="J10" s="14">
        <v>93</v>
      </c>
      <c r="K10" s="14">
        <v>138</v>
      </c>
      <c r="L10" s="14">
        <v>203</v>
      </c>
      <c r="M10" s="14">
        <v>313</v>
      </c>
      <c r="N10" s="14">
        <v>317</v>
      </c>
      <c r="O10" s="14">
        <v>207</v>
      </c>
      <c r="P10" s="14">
        <v>55</v>
      </c>
      <c r="Q10" s="14">
        <v>64</v>
      </c>
      <c r="R10" s="14">
        <v>35</v>
      </c>
      <c r="S10" s="14">
        <v>59</v>
      </c>
      <c r="T10" s="14">
        <v>36</v>
      </c>
      <c r="U10" s="14">
        <v>81</v>
      </c>
      <c r="V10" s="14">
        <v>160</v>
      </c>
      <c r="W10" s="14">
        <v>207</v>
      </c>
      <c r="X10" s="14">
        <v>104</v>
      </c>
      <c r="Y10" s="14">
        <v>117</v>
      </c>
      <c r="Z10" s="14">
        <v>45</v>
      </c>
      <c r="AA10" s="14">
        <v>6</v>
      </c>
      <c r="AB10" s="14">
        <v>285</v>
      </c>
      <c r="AC10" s="14">
        <v>60</v>
      </c>
      <c r="AD10" s="14">
        <v>14</v>
      </c>
      <c r="AE10" s="14">
        <v>23</v>
      </c>
      <c r="AF10" s="14">
        <v>58</v>
      </c>
      <c r="AG10" s="14">
        <v>20</v>
      </c>
      <c r="AH10" s="14">
        <v>0</v>
      </c>
      <c r="AI10" s="14">
        <v>5</v>
      </c>
      <c r="AJ10" s="14">
        <v>2</v>
      </c>
      <c r="AK10" s="14">
        <v>165</v>
      </c>
      <c r="AL10" s="14">
        <v>5</v>
      </c>
      <c r="AM10" s="14">
        <v>40</v>
      </c>
      <c r="AN10" s="14">
        <v>167</v>
      </c>
      <c r="AO10" s="14">
        <v>252</v>
      </c>
      <c r="AP10" s="14">
        <v>150</v>
      </c>
      <c r="AQ10" s="14">
        <v>29</v>
      </c>
      <c r="AR10" s="9"/>
    </row>
    <row r="11" spans="1:44" x14ac:dyDescent="0.2">
      <c r="A11" s="21"/>
      <c r="B11" s="21"/>
      <c r="C11" s="15" t="s">
        <v>111</v>
      </c>
      <c r="D11" s="15"/>
      <c r="E11" s="15"/>
      <c r="F11" s="15"/>
      <c r="G11" s="15"/>
      <c r="H11" s="15"/>
      <c r="I11" s="15"/>
      <c r="J11" s="15"/>
      <c r="K11" s="15"/>
      <c r="L11" s="16" t="s">
        <v>157</v>
      </c>
      <c r="M11" s="15"/>
      <c r="N11" s="16" t="s">
        <v>112</v>
      </c>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9"/>
    </row>
    <row r="12" spans="1:44" x14ac:dyDescent="0.2">
      <c r="A12" s="23"/>
      <c r="B12" s="20" t="s">
        <v>50</v>
      </c>
      <c r="C12" s="13">
        <v>1</v>
      </c>
      <c r="D12" s="13">
        <v>1</v>
      </c>
      <c r="E12" s="13">
        <v>1</v>
      </c>
      <c r="F12" s="13">
        <v>1</v>
      </c>
      <c r="G12" s="13">
        <v>1</v>
      </c>
      <c r="H12" s="13">
        <v>1</v>
      </c>
      <c r="I12" s="13">
        <v>1</v>
      </c>
      <c r="J12" s="13">
        <v>1</v>
      </c>
      <c r="K12" s="13">
        <v>1</v>
      </c>
      <c r="L12" s="13">
        <v>1</v>
      </c>
      <c r="M12" s="13">
        <v>1</v>
      </c>
      <c r="N12" s="13">
        <v>1</v>
      </c>
      <c r="O12" s="13">
        <v>1</v>
      </c>
      <c r="P12" s="13">
        <v>1</v>
      </c>
      <c r="Q12" s="13">
        <v>1</v>
      </c>
      <c r="R12" s="13">
        <v>1</v>
      </c>
      <c r="S12" s="13">
        <v>1</v>
      </c>
      <c r="T12" s="13">
        <v>1</v>
      </c>
      <c r="U12" s="13">
        <v>1</v>
      </c>
      <c r="V12" s="13">
        <v>1</v>
      </c>
      <c r="W12" s="13">
        <v>1</v>
      </c>
      <c r="X12" s="13">
        <v>1</v>
      </c>
      <c r="Y12" s="13">
        <v>1</v>
      </c>
      <c r="Z12" s="13">
        <v>1</v>
      </c>
      <c r="AA12" s="13">
        <v>1</v>
      </c>
      <c r="AB12" s="13">
        <v>1</v>
      </c>
      <c r="AC12" s="13">
        <v>1</v>
      </c>
      <c r="AD12" s="13">
        <v>1</v>
      </c>
      <c r="AE12" s="13">
        <v>1</v>
      </c>
      <c r="AF12" s="13">
        <v>1</v>
      </c>
      <c r="AG12" s="13">
        <v>1</v>
      </c>
      <c r="AH12" s="13">
        <v>1</v>
      </c>
      <c r="AI12" s="13">
        <v>1</v>
      </c>
      <c r="AJ12" s="13">
        <v>1</v>
      </c>
      <c r="AK12" s="13">
        <v>1</v>
      </c>
      <c r="AL12" s="13">
        <v>1</v>
      </c>
      <c r="AM12" s="13">
        <v>1</v>
      </c>
      <c r="AN12" s="13">
        <v>1</v>
      </c>
      <c r="AO12" s="13">
        <v>1</v>
      </c>
      <c r="AP12" s="13">
        <v>1</v>
      </c>
      <c r="AQ12" s="13">
        <v>1</v>
      </c>
      <c r="AR12" s="9"/>
    </row>
    <row r="13" spans="1:44" x14ac:dyDescent="0.2">
      <c r="A13" s="21"/>
      <c r="B13" s="21"/>
      <c r="C13" s="14">
        <v>1205</v>
      </c>
      <c r="D13" s="14">
        <v>264</v>
      </c>
      <c r="E13" s="14">
        <v>291</v>
      </c>
      <c r="F13" s="14">
        <v>371</v>
      </c>
      <c r="G13" s="14">
        <v>279</v>
      </c>
      <c r="H13" s="14">
        <v>147</v>
      </c>
      <c r="I13" s="14">
        <v>201</v>
      </c>
      <c r="J13" s="14">
        <v>183</v>
      </c>
      <c r="K13" s="14">
        <v>292</v>
      </c>
      <c r="L13" s="14">
        <v>351</v>
      </c>
      <c r="M13" s="14">
        <v>659</v>
      </c>
      <c r="N13" s="14">
        <v>522</v>
      </c>
      <c r="O13" s="14">
        <v>359</v>
      </c>
      <c r="P13" s="14">
        <v>100</v>
      </c>
      <c r="Q13" s="14">
        <v>124</v>
      </c>
      <c r="R13" s="14">
        <v>84</v>
      </c>
      <c r="S13" s="14">
        <v>113</v>
      </c>
      <c r="T13" s="14">
        <v>61</v>
      </c>
      <c r="U13" s="14">
        <v>164</v>
      </c>
      <c r="V13" s="14">
        <v>297</v>
      </c>
      <c r="W13" s="14">
        <v>355</v>
      </c>
      <c r="X13" s="14">
        <v>208</v>
      </c>
      <c r="Y13" s="14">
        <v>229</v>
      </c>
      <c r="Z13" s="14">
        <v>100</v>
      </c>
      <c r="AA13" s="14">
        <v>11</v>
      </c>
      <c r="AB13" s="14">
        <v>516</v>
      </c>
      <c r="AC13" s="14">
        <v>115</v>
      </c>
      <c r="AD13" s="14">
        <v>25</v>
      </c>
      <c r="AE13" s="14">
        <v>53</v>
      </c>
      <c r="AF13" s="14">
        <v>109</v>
      </c>
      <c r="AG13" s="14">
        <v>34</v>
      </c>
      <c r="AH13" s="14">
        <v>5</v>
      </c>
      <c r="AI13" s="14">
        <v>14</v>
      </c>
      <c r="AJ13" s="14">
        <v>4</v>
      </c>
      <c r="AK13" s="14">
        <v>311</v>
      </c>
      <c r="AL13" s="14">
        <v>6</v>
      </c>
      <c r="AM13" s="14">
        <v>64</v>
      </c>
      <c r="AN13" s="14">
        <v>281</v>
      </c>
      <c r="AO13" s="14">
        <v>478</v>
      </c>
      <c r="AP13" s="14">
        <v>328</v>
      </c>
      <c r="AQ13" s="14">
        <v>45</v>
      </c>
      <c r="AR13" s="9"/>
    </row>
    <row r="14" spans="1:44" x14ac:dyDescent="0.2">
      <c r="A14" s="21"/>
      <c r="B14" s="21"/>
      <c r="C14" s="15" t="s">
        <v>111</v>
      </c>
      <c r="D14" s="15" t="s">
        <v>111</v>
      </c>
      <c r="E14" s="15" t="s">
        <v>111</v>
      </c>
      <c r="F14" s="15" t="s">
        <v>111</v>
      </c>
      <c r="G14" s="15" t="s">
        <v>111</v>
      </c>
      <c r="H14" s="15" t="s">
        <v>111</v>
      </c>
      <c r="I14" s="15" t="s">
        <v>111</v>
      </c>
      <c r="J14" s="15" t="s">
        <v>111</v>
      </c>
      <c r="K14" s="15" t="s">
        <v>111</v>
      </c>
      <c r="L14" s="15" t="s">
        <v>111</v>
      </c>
      <c r="M14" s="15" t="s">
        <v>111</v>
      </c>
      <c r="N14" s="15" t="s">
        <v>111</v>
      </c>
      <c r="O14" s="15" t="s">
        <v>111</v>
      </c>
      <c r="P14" s="15" t="s">
        <v>111</v>
      </c>
      <c r="Q14" s="15" t="s">
        <v>111</v>
      </c>
      <c r="R14" s="15" t="s">
        <v>111</v>
      </c>
      <c r="S14" s="15" t="s">
        <v>111</v>
      </c>
      <c r="T14" s="15" t="s">
        <v>111</v>
      </c>
      <c r="U14" s="15" t="s">
        <v>111</v>
      </c>
      <c r="V14" s="15" t="s">
        <v>111</v>
      </c>
      <c r="W14" s="15" t="s">
        <v>111</v>
      </c>
      <c r="X14" s="15" t="s">
        <v>111</v>
      </c>
      <c r="Y14" s="15" t="s">
        <v>111</v>
      </c>
      <c r="Z14" s="15" t="s">
        <v>111</v>
      </c>
      <c r="AA14" s="15" t="s">
        <v>111</v>
      </c>
      <c r="AB14" s="15" t="s">
        <v>111</v>
      </c>
      <c r="AC14" s="15" t="s">
        <v>111</v>
      </c>
      <c r="AD14" s="15" t="s">
        <v>111</v>
      </c>
      <c r="AE14" s="15" t="s">
        <v>111</v>
      </c>
      <c r="AF14" s="15" t="s">
        <v>111</v>
      </c>
      <c r="AG14" s="15" t="s">
        <v>111</v>
      </c>
      <c r="AH14" s="15" t="s">
        <v>111</v>
      </c>
      <c r="AI14" s="15" t="s">
        <v>111</v>
      </c>
      <c r="AJ14" s="15" t="s">
        <v>111</v>
      </c>
      <c r="AK14" s="15" t="s">
        <v>111</v>
      </c>
      <c r="AL14" s="15" t="s">
        <v>111</v>
      </c>
      <c r="AM14" s="15" t="s">
        <v>111</v>
      </c>
      <c r="AN14" s="15" t="s">
        <v>111</v>
      </c>
      <c r="AO14" s="15" t="s">
        <v>111</v>
      </c>
      <c r="AP14" s="15" t="s">
        <v>111</v>
      </c>
      <c r="AQ14" s="15" t="s">
        <v>111</v>
      </c>
      <c r="AR14" s="9"/>
    </row>
    <row r="15" spans="1:44" x14ac:dyDescent="0.2">
      <c r="A15" s="17" t="s">
        <v>664</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row>
    <row r="16" spans="1:44" x14ac:dyDescent="0.2">
      <c r="A16" s="19" t="s">
        <v>134</v>
      </c>
    </row>
  </sheetData>
  <mergeCells count="14">
    <mergeCell ref="B12:B14"/>
    <mergeCell ref="A6:A14"/>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34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151</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152</v>
      </c>
      <c r="B6" s="20" t="s">
        <v>153</v>
      </c>
      <c r="C6" s="13">
        <v>0.43281750456479989</v>
      </c>
      <c r="D6" s="13">
        <v>0.4866412973525</v>
      </c>
      <c r="E6" s="13">
        <v>0.38760718066950001</v>
      </c>
      <c r="F6" s="13">
        <v>0.4708133650272</v>
      </c>
      <c r="G6" s="13">
        <v>0.3913564724254</v>
      </c>
      <c r="H6" s="13">
        <v>0.31424134733260001</v>
      </c>
      <c r="I6" s="13">
        <v>0.37558281587870002</v>
      </c>
      <c r="J6" s="13">
        <v>0.4487789490495</v>
      </c>
      <c r="K6" s="13">
        <v>0.43875773990270001</v>
      </c>
      <c r="L6" s="13">
        <v>0.5475403936837</v>
      </c>
      <c r="M6" s="13">
        <v>0.51072801791190003</v>
      </c>
      <c r="N6" s="13">
        <v>0.36189488346380011</v>
      </c>
      <c r="O6" s="13">
        <v>0.87637576018809993</v>
      </c>
      <c r="P6" s="13">
        <v>0.63182153255560003</v>
      </c>
      <c r="Q6" s="13">
        <v>0.51455250241500006</v>
      </c>
      <c r="R6" s="13">
        <v>0.2060662435202</v>
      </c>
      <c r="S6" s="13">
        <v>0</v>
      </c>
      <c r="T6" s="13">
        <v>4.5158158478119997E-3</v>
      </c>
      <c r="U6" s="13">
        <v>2.6126609223489999E-3</v>
      </c>
      <c r="V6" s="13">
        <v>0.80813515963529992</v>
      </c>
      <c r="W6" s="13">
        <v>0.61913190358780001</v>
      </c>
      <c r="X6" s="13">
        <v>0.2113886038036</v>
      </c>
      <c r="Y6" s="13">
        <v>2.0264938618530001E-2</v>
      </c>
      <c r="Z6" s="13">
        <v>0</v>
      </c>
      <c r="AA6" s="13">
        <v>0.2442789180455</v>
      </c>
      <c r="AB6" s="13">
        <v>0.57161978768339994</v>
      </c>
      <c r="AC6" s="13">
        <v>0.44589276291219998</v>
      </c>
      <c r="AD6" s="13">
        <v>0.44545704015900001</v>
      </c>
      <c r="AE6" s="13">
        <v>0.55789860561210003</v>
      </c>
      <c r="AF6" s="13">
        <v>0.43390161928589999</v>
      </c>
      <c r="AG6" s="13">
        <v>0.3749922917979</v>
      </c>
      <c r="AH6" s="13">
        <v>9.9740675418650004E-2</v>
      </c>
      <c r="AI6" s="13">
        <v>0.21136514754470001</v>
      </c>
      <c r="AJ6" s="13">
        <v>0.50646702473140004</v>
      </c>
      <c r="AK6" s="13">
        <v>0.2310822241147</v>
      </c>
      <c r="AL6" s="13">
        <v>0.64228792624880005</v>
      </c>
      <c r="AM6" s="13">
        <v>0.48607369867529998</v>
      </c>
      <c r="AN6" s="13">
        <v>0.51594928105939997</v>
      </c>
      <c r="AO6" s="13">
        <v>0.39025753334579999</v>
      </c>
      <c r="AP6" s="13">
        <v>0.4197743135441</v>
      </c>
      <c r="AQ6" s="13">
        <v>0.44663017745790001</v>
      </c>
      <c r="AR6" s="9"/>
    </row>
    <row r="7" spans="1:44" x14ac:dyDescent="0.2">
      <c r="A7" s="21"/>
      <c r="B7" s="21"/>
      <c r="C7" s="14">
        <v>965</v>
      </c>
      <c r="D7" s="14">
        <v>263</v>
      </c>
      <c r="E7" s="14">
        <v>225</v>
      </c>
      <c r="F7" s="14">
        <v>265</v>
      </c>
      <c r="G7" s="14">
        <v>212</v>
      </c>
      <c r="H7" s="14">
        <v>80</v>
      </c>
      <c r="I7" s="14">
        <v>141</v>
      </c>
      <c r="J7" s="14">
        <v>150</v>
      </c>
      <c r="K7" s="14">
        <v>215</v>
      </c>
      <c r="L7" s="14">
        <v>338</v>
      </c>
      <c r="M7" s="14">
        <v>636</v>
      </c>
      <c r="N7" s="14">
        <v>297</v>
      </c>
      <c r="O7" s="14">
        <v>533</v>
      </c>
      <c r="P7" s="14">
        <v>139</v>
      </c>
      <c r="Q7" s="14">
        <v>159</v>
      </c>
      <c r="R7" s="14">
        <v>67</v>
      </c>
      <c r="S7" s="14">
        <v>0</v>
      </c>
      <c r="T7" s="14">
        <v>1</v>
      </c>
      <c r="U7" s="14">
        <v>1</v>
      </c>
      <c r="V7" s="14">
        <v>453</v>
      </c>
      <c r="W7" s="14">
        <v>411</v>
      </c>
      <c r="X7" s="14">
        <v>68</v>
      </c>
      <c r="Y7" s="14">
        <v>7</v>
      </c>
      <c r="Z7" s="14">
        <v>0</v>
      </c>
      <c r="AA7" s="14">
        <v>7</v>
      </c>
      <c r="AB7" s="14">
        <v>535</v>
      </c>
      <c r="AC7" s="14">
        <v>114</v>
      </c>
      <c r="AD7" s="14">
        <v>24</v>
      </c>
      <c r="AE7" s="14">
        <v>53</v>
      </c>
      <c r="AF7" s="14">
        <v>76</v>
      </c>
      <c r="AG7" s="14">
        <v>19</v>
      </c>
      <c r="AH7" s="14">
        <v>1</v>
      </c>
      <c r="AI7" s="14">
        <v>4</v>
      </c>
      <c r="AJ7" s="14">
        <v>1</v>
      </c>
      <c r="AK7" s="14">
        <v>131</v>
      </c>
      <c r="AL7" s="14">
        <v>3</v>
      </c>
      <c r="AM7" s="14">
        <v>68</v>
      </c>
      <c r="AN7" s="14">
        <v>266</v>
      </c>
      <c r="AO7" s="14">
        <v>345</v>
      </c>
      <c r="AP7" s="14">
        <v>222</v>
      </c>
      <c r="AQ7" s="14">
        <v>41</v>
      </c>
      <c r="AR7" s="9"/>
    </row>
    <row r="8" spans="1:44" x14ac:dyDescent="0.2">
      <c r="A8" s="21"/>
      <c r="B8" s="21"/>
      <c r="C8" s="15" t="s">
        <v>111</v>
      </c>
      <c r="D8" s="16" t="s">
        <v>154</v>
      </c>
      <c r="E8" s="15"/>
      <c r="F8" s="15"/>
      <c r="G8" s="15"/>
      <c r="H8" s="15"/>
      <c r="I8" s="15"/>
      <c r="J8" s="16" t="s">
        <v>112</v>
      </c>
      <c r="K8" s="16" t="s">
        <v>112</v>
      </c>
      <c r="L8" s="16" t="s">
        <v>155</v>
      </c>
      <c r="M8" s="16" t="s">
        <v>114</v>
      </c>
      <c r="N8" s="15"/>
      <c r="O8" s="16" t="s">
        <v>115</v>
      </c>
      <c r="P8" s="16" t="s">
        <v>116</v>
      </c>
      <c r="Q8" s="16" t="s">
        <v>116</v>
      </c>
      <c r="R8" s="16" t="s">
        <v>156</v>
      </c>
      <c r="S8" s="15"/>
      <c r="T8" s="15"/>
      <c r="U8" s="15"/>
      <c r="V8" s="16" t="s">
        <v>118</v>
      </c>
      <c r="W8" s="16" t="s">
        <v>119</v>
      </c>
      <c r="X8" s="16" t="s">
        <v>120</v>
      </c>
      <c r="Y8" s="15"/>
      <c r="Z8" s="15"/>
      <c r="AA8" s="16" t="s">
        <v>120</v>
      </c>
      <c r="AB8" s="16" t="s">
        <v>121</v>
      </c>
      <c r="AC8" s="16" t="s">
        <v>121</v>
      </c>
      <c r="AD8" s="15"/>
      <c r="AE8" s="16" t="s">
        <v>121</v>
      </c>
      <c r="AF8" s="16" t="s">
        <v>121</v>
      </c>
      <c r="AG8" s="15"/>
      <c r="AH8" s="15"/>
      <c r="AI8" s="15"/>
      <c r="AJ8" s="15"/>
      <c r="AK8" s="15"/>
      <c r="AL8" s="15"/>
      <c r="AM8" s="15"/>
      <c r="AN8" s="16" t="s">
        <v>157</v>
      </c>
      <c r="AO8" s="15"/>
      <c r="AP8" s="15"/>
      <c r="AQ8" s="15"/>
      <c r="AR8" s="9"/>
    </row>
    <row r="9" spans="1:44" x14ac:dyDescent="0.2">
      <c r="A9" s="23"/>
      <c r="B9" s="20" t="s">
        <v>158</v>
      </c>
      <c r="C9" s="13">
        <v>0.2918647237791</v>
      </c>
      <c r="D9" s="13">
        <v>0.22313955403310001</v>
      </c>
      <c r="E9" s="13">
        <v>0.365112366395</v>
      </c>
      <c r="F9" s="13">
        <v>0.23579338269960001</v>
      </c>
      <c r="G9" s="13">
        <v>0.33723643811159998</v>
      </c>
      <c r="H9" s="13">
        <v>0.3586456200218</v>
      </c>
      <c r="I9" s="13">
        <v>0.29152249475609998</v>
      </c>
      <c r="J9" s="13">
        <v>0.28274950925179998</v>
      </c>
      <c r="K9" s="13">
        <v>0.30615797600939998</v>
      </c>
      <c r="L9" s="13">
        <v>0.25206886713499999</v>
      </c>
      <c r="M9" s="13">
        <v>0.24114251869969999</v>
      </c>
      <c r="N9" s="13">
        <v>0.34342641254169998</v>
      </c>
      <c r="O9" s="13">
        <v>1.5203610742230001E-2</v>
      </c>
      <c r="P9" s="13">
        <v>4.7198594878210001E-2</v>
      </c>
      <c r="Q9" s="13">
        <v>4.3791661021189997E-2</v>
      </c>
      <c r="R9" s="13">
        <v>0.2312601682879</v>
      </c>
      <c r="S9" s="13">
        <v>0.84178416145279999</v>
      </c>
      <c r="T9" s="13">
        <v>0.84029344841089992</v>
      </c>
      <c r="U9" s="13">
        <v>0.94320954293479997</v>
      </c>
      <c r="V9" s="13">
        <v>1.8259222867089999E-2</v>
      </c>
      <c r="W9" s="13">
        <v>7.0055419186780002E-2</v>
      </c>
      <c r="X9" s="13">
        <v>0.32479490239109998</v>
      </c>
      <c r="Y9" s="13">
        <v>0.7726995430254</v>
      </c>
      <c r="Z9" s="13">
        <v>0.92479822552800006</v>
      </c>
      <c r="AA9" s="13">
        <v>0.18419445343570001</v>
      </c>
      <c r="AB9" s="13">
        <v>0.1369716558337</v>
      </c>
      <c r="AC9" s="13">
        <v>0.20982150722949999</v>
      </c>
      <c r="AD9" s="13">
        <v>0.36671497019010002</v>
      </c>
      <c r="AE9" s="13">
        <v>0.22932469005709999</v>
      </c>
      <c r="AF9" s="13">
        <v>0.31225734843410002</v>
      </c>
      <c r="AG9" s="13">
        <v>0.50252211564490001</v>
      </c>
      <c r="AH9" s="13">
        <v>0.70934720579309996</v>
      </c>
      <c r="AI9" s="13">
        <v>0.59907153923500001</v>
      </c>
      <c r="AJ9" s="13">
        <v>0.44567457243039998</v>
      </c>
      <c r="AK9" s="13">
        <v>0.50421400713539999</v>
      </c>
      <c r="AL9" s="13">
        <v>0</v>
      </c>
      <c r="AM9" s="13">
        <v>0.29403632362350002</v>
      </c>
      <c r="AN9" s="13">
        <v>0.21135466405709999</v>
      </c>
      <c r="AO9" s="13">
        <v>0.33037769074470003</v>
      </c>
      <c r="AP9" s="13">
        <v>0.32607889452319999</v>
      </c>
      <c r="AQ9" s="13">
        <v>0.20948148315910001</v>
      </c>
      <c r="AR9" s="9"/>
    </row>
    <row r="10" spans="1:44" x14ac:dyDescent="0.2">
      <c r="A10" s="21"/>
      <c r="B10" s="21"/>
      <c r="C10" s="14">
        <v>720</v>
      </c>
      <c r="D10" s="14">
        <v>142</v>
      </c>
      <c r="E10" s="14">
        <v>202</v>
      </c>
      <c r="F10" s="14">
        <v>139</v>
      </c>
      <c r="G10" s="14">
        <v>237</v>
      </c>
      <c r="H10" s="14">
        <v>107</v>
      </c>
      <c r="I10" s="14">
        <v>107</v>
      </c>
      <c r="J10" s="14">
        <v>99</v>
      </c>
      <c r="K10" s="14">
        <v>186</v>
      </c>
      <c r="L10" s="14">
        <v>185</v>
      </c>
      <c r="M10" s="14">
        <v>369</v>
      </c>
      <c r="N10" s="14">
        <v>319</v>
      </c>
      <c r="O10" s="14">
        <v>9</v>
      </c>
      <c r="P10" s="14">
        <v>14</v>
      </c>
      <c r="Q10" s="14">
        <v>15</v>
      </c>
      <c r="R10" s="14">
        <v>91</v>
      </c>
      <c r="S10" s="14">
        <v>204</v>
      </c>
      <c r="T10" s="14">
        <v>91</v>
      </c>
      <c r="U10" s="14">
        <v>255</v>
      </c>
      <c r="V10" s="14">
        <v>10</v>
      </c>
      <c r="W10" s="14">
        <v>52</v>
      </c>
      <c r="X10" s="14">
        <v>145</v>
      </c>
      <c r="Y10" s="14">
        <v>325</v>
      </c>
      <c r="Z10" s="14">
        <v>160</v>
      </c>
      <c r="AA10" s="14">
        <v>3</v>
      </c>
      <c r="AB10" s="14">
        <v>135</v>
      </c>
      <c r="AC10" s="14">
        <v>56</v>
      </c>
      <c r="AD10" s="14">
        <v>16</v>
      </c>
      <c r="AE10" s="14">
        <v>26</v>
      </c>
      <c r="AF10" s="14">
        <v>77</v>
      </c>
      <c r="AG10" s="14">
        <v>30</v>
      </c>
      <c r="AH10" s="14">
        <v>15</v>
      </c>
      <c r="AI10" s="14">
        <v>20</v>
      </c>
      <c r="AJ10" s="14">
        <v>4</v>
      </c>
      <c r="AK10" s="14">
        <v>335</v>
      </c>
      <c r="AL10" s="14">
        <v>0</v>
      </c>
      <c r="AM10" s="14">
        <v>45</v>
      </c>
      <c r="AN10" s="14">
        <v>117</v>
      </c>
      <c r="AO10" s="14">
        <v>314</v>
      </c>
      <c r="AP10" s="14">
        <v>197</v>
      </c>
      <c r="AQ10" s="14">
        <v>23</v>
      </c>
      <c r="AR10" s="9"/>
    </row>
    <row r="11" spans="1:44" x14ac:dyDescent="0.2">
      <c r="A11" s="21"/>
      <c r="B11" s="21"/>
      <c r="C11" s="15" t="s">
        <v>111</v>
      </c>
      <c r="D11" s="15"/>
      <c r="E11" s="16" t="s">
        <v>159</v>
      </c>
      <c r="F11" s="15"/>
      <c r="G11" s="16" t="s">
        <v>160</v>
      </c>
      <c r="H11" s="16" t="s">
        <v>144</v>
      </c>
      <c r="I11" s="15"/>
      <c r="J11" s="15"/>
      <c r="K11" s="15"/>
      <c r="L11" s="15"/>
      <c r="M11" s="15"/>
      <c r="N11" s="16" t="s">
        <v>113</v>
      </c>
      <c r="O11" s="15"/>
      <c r="P11" s="15"/>
      <c r="Q11" s="15"/>
      <c r="R11" s="16" t="s">
        <v>126</v>
      </c>
      <c r="S11" s="16" t="s">
        <v>127</v>
      </c>
      <c r="T11" s="16" t="s">
        <v>127</v>
      </c>
      <c r="U11" s="16" t="s">
        <v>161</v>
      </c>
      <c r="V11" s="15"/>
      <c r="W11" s="16" t="s">
        <v>113</v>
      </c>
      <c r="X11" s="16" t="s">
        <v>129</v>
      </c>
      <c r="Y11" s="16" t="s">
        <v>162</v>
      </c>
      <c r="Z11" s="16" t="s">
        <v>163</v>
      </c>
      <c r="AA11" s="16" t="s">
        <v>112</v>
      </c>
      <c r="AB11" s="15"/>
      <c r="AC11" s="15"/>
      <c r="AD11" s="16" t="s">
        <v>112</v>
      </c>
      <c r="AE11" s="15"/>
      <c r="AF11" s="16" t="s">
        <v>113</v>
      </c>
      <c r="AG11" s="16" t="s">
        <v>130</v>
      </c>
      <c r="AH11" s="16" t="s">
        <v>155</v>
      </c>
      <c r="AI11" s="16" t="s">
        <v>130</v>
      </c>
      <c r="AJ11" s="15"/>
      <c r="AK11" s="16" t="s">
        <v>164</v>
      </c>
      <c r="AL11" s="15"/>
      <c r="AM11" s="15"/>
      <c r="AN11" s="15"/>
      <c r="AO11" s="16" t="s">
        <v>165</v>
      </c>
      <c r="AP11" s="16" t="s">
        <v>147</v>
      </c>
      <c r="AQ11" s="15"/>
      <c r="AR11" s="9"/>
    </row>
    <row r="12" spans="1:44" x14ac:dyDescent="0.2">
      <c r="A12" s="23"/>
      <c r="B12" s="20" t="s">
        <v>166</v>
      </c>
      <c r="C12" s="13">
        <v>6.781236942794E-2</v>
      </c>
      <c r="D12" s="13">
        <v>8.7578929544560008E-2</v>
      </c>
      <c r="E12" s="13">
        <v>6.1140816882809999E-2</v>
      </c>
      <c r="F12" s="13">
        <v>5.3366358813270003E-2</v>
      </c>
      <c r="G12" s="13">
        <v>7.0408019149270001E-2</v>
      </c>
      <c r="H12" s="13">
        <v>0.14206066024319999</v>
      </c>
      <c r="I12" s="13">
        <v>6.2311387378509997E-2</v>
      </c>
      <c r="J12" s="13">
        <v>9.6230188283330007E-2</v>
      </c>
      <c r="K12" s="13">
        <v>5.3332800876730001E-2</v>
      </c>
      <c r="L12" s="13">
        <v>2.08252607752E-2</v>
      </c>
      <c r="M12" s="13">
        <v>8.4745462120020001E-2</v>
      </c>
      <c r="N12" s="13">
        <v>4.9503608033699999E-2</v>
      </c>
      <c r="O12" s="13">
        <v>2.3307347633229999E-2</v>
      </c>
      <c r="P12" s="13">
        <v>3.7295286703969997E-2</v>
      </c>
      <c r="Q12" s="13">
        <v>0.15443943503650001</v>
      </c>
      <c r="R12" s="13">
        <v>0.16590618774349999</v>
      </c>
      <c r="S12" s="13">
        <v>1.9311479124119998E-2</v>
      </c>
      <c r="T12" s="13">
        <v>0</v>
      </c>
      <c r="U12" s="13">
        <v>0</v>
      </c>
      <c r="V12" s="13">
        <v>5.5147334727199987E-2</v>
      </c>
      <c r="W12" s="13">
        <v>8.1407896397110005E-2</v>
      </c>
      <c r="X12" s="13">
        <v>0.12306952447900001</v>
      </c>
      <c r="Y12" s="13">
        <v>2.740815018023E-2</v>
      </c>
      <c r="Z12" s="13">
        <v>4.7090050261770003E-3</v>
      </c>
      <c r="AA12" s="13">
        <v>0.15265075637629999</v>
      </c>
      <c r="AB12" s="13">
        <v>5.9004625433439997E-2</v>
      </c>
      <c r="AC12" s="13">
        <v>0.16565125799329999</v>
      </c>
      <c r="AD12" s="13">
        <v>3.4444976771460002E-2</v>
      </c>
      <c r="AE12" s="13">
        <v>3.6746561833800012E-2</v>
      </c>
      <c r="AF12" s="13">
        <v>2.3534717448519999E-2</v>
      </c>
      <c r="AG12" s="13">
        <v>3.5727204262049998E-2</v>
      </c>
      <c r="AH12" s="13">
        <v>0</v>
      </c>
      <c r="AI12" s="13">
        <v>5.5051605970989993E-2</v>
      </c>
      <c r="AJ12" s="13">
        <v>0</v>
      </c>
      <c r="AK12" s="13">
        <v>7.2555457409029994E-2</v>
      </c>
      <c r="AL12" s="13">
        <v>0.25559050578749998</v>
      </c>
      <c r="AM12" s="13">
        <v>6.2952022393059998E-2</v>
      </c>
      <c r="AN12" s="13">
        <v>9.273107457865E-2</v>
      </c>
      <c r="AO12" s="13">
        <v>5.4296045130520013E-2</v>
      </c>
      <c r="AP12" s="13">
        <v>4.1785064432029999E-2</v>
      </c>
      <c r="AQ12" s="13">
        <v>0.19358657159859999</v>
      </c>
      <c r="AR12" s="9"/>
    </row>
    <row r="13" spans="1:44" x14ac:dyDescent="0.2">
      <c r="A13" s="21"/>
      <c r="B13" s="21"/>
      <c r="C13" s="14">
        <v>136</v>
      </c>
      <c r="D13" s="14">
        <v>37</v>
      </c>
      <c r="E13" s="14">
        <v>33</v>
      </c>
      <c r="F13" s="14">
        <v>31</v>
      </c>
      <c r="G13" s="14">
        <v>35</v>
      </c>
      <c r="H13" s="14">
        <v>27</v>
      </c>
      <c r="I13" s="14">
        <v>23</v>
      </c>
      <c r="J13" s="14">
        <v>33</v>
      </c>
      <c r="K13" s="14">
        <v>30</v>
      </c>
      <c r="L13" s="14">
        <v>16</v>
      </c>
      <c r="M13" s="14">
        <v>90</v>
      </c>
      <c r="N13" s="14">
        <v>39</v>
      </c>
      <c r="O13" s="14">
        <v>14</v>
      </c>
      <c r="P13" s="14">
        <v>8</v>
      </c>
      <c r="Q13" s="14">
        <v>35</v>
      </c>
      <c r="R13" s="14">
        <v>46</v>
      </c>
      <c r="S13" s="14">
        <v>6</v>
      </c>
      <c r="T13" s="14">
        <v>0</v>
      </c>
      <c r="U13" s="14">
        <v>0</v>
      </c>
      <c r="V13" s="14">
        <v>35</v>
      </c>
      <c r="W13" s="14">
        <v>42</v>
      </c>
      <c r="X13" s="14">
        <v>37</v>
      </c>
      <c r="Y13" s="14">
        <v>12</v>
      </c>
      <c r="Z13" s="14">
        <v>1</v>
      </c>
      <c r="AA13" s="14">
        <v>5</v>
      </c>
      <c r="AB13" s="14">
        <v>57</v>
      </c>
      <c r="AC13" s="14">
        <v>26</v>
      </c>
      <c r="AD13" s="14">
        <v>2</v>
      </c>
      <c r="AE13" s="14">
        <v>3</v>
      </c>
      <c r="AF13" s="14">
        <v>7</v>
      </c>
      <c r="AG13" s="14">
        <v>2</v>
      </c>
      <c r="AH13" s="14">
        <v>0</v>
      </c>
      <c r="AI13" s="14">
        <v>1</v>
      </c>
      <c r="AJ13" s="14">
        <v>0</v>
      </c>
      <c r="AK13" s="14">
        <v>38</v>
      </c>
      <c r="AL13" s="14">
        <v>2</v>
      </c>
      <c r="AM13" s="14">
        <v>4</v>
      </c>
      <c r="AN13" s="14">
        <v>30</v>
      </c>
      <c r="AO13" s="14">
        <v>53</v>
      </c>
      <c r="AP13" s="14">
        <v>28</v>
      </c>
      <c r="AQ13" s="14">
        <v>15</v>
      </c>
      <c r="AR13" s="9"/>
    </row>
    <row r="14" spans="1:44" x14ac:dyDescent="0.2">
      <c r="A14" s="21"/>
      <c r="B14" s="21"/>
      <c r="C14" s="15" t="s">
        <v>111</v>
      </c>
      <c r="D14" s="15"/>
      <c r="E14" s="15"/>
      <c r="F14" s="15"/>
      <c r="G14" s="15"/>
      <c r="H14" s="16" t="s">
        <v>167</v>
      </c>
      <c r="I14" s="16" t="s">
        <v>144</v>
      </c>
      <c r="J14" s="16" t="s">
        <v>143</v>
      </c>
      <c r="K14" s="16" t="s">
        <v>144</v>
      </c>
      <c r="L14" s="15"/>
      <c r="M14" s="16" t="s">
        <v>138</v>
      </c>
      <c r="N14" s="15"/>
      <c r="O14" s="15"/>
      <c r="P14" s="15"/>
      <c r="Q14" s="16" t="s">
        <v>168</v>
      </c>
      <c r="R14" s="16" t="s">
        <v>168</v>
      </c>
      <c r="S14" s="15"/>
      <c r="T14" s="15"/>
      <c r="U14" s="15"/>
      <c r="V14" s="16" t="s">
        <v>144</v>
      </c>
      <c r="W14" s="16" t="s">
        <v>123</v>
      </c>
      <c r="X14" s="16" t="s">
        <v>169</v>
      </c>
      <c r="Y14" s="15"/>
      <c r="Z14" s="15"/>
      <c r="AA14" s="16" t="s">
        <v>170</v>
      </c>
      <c r="AB14" s="15"/>
      <c r="AC14" s="16" t="s">
        <v>171</v>
      </c>
      <c r="AD14" s="15"/>
      <c r="AE14" s="15"/>
      <c r="AF14" s="15"/>
      <c r="AG14" s="15"/>
      <c r="AH14" s="15"/>
      <c r="AI14" s="15"/>
      <c r="AJ14" s="15"/>
      <c r="AK14" s="15"/>
      <c r="AL14" s="15"/>
      <c r="AM14" s="15"/>
      <c r="AN14" s="15"/>
      <c r="AO14" s="15"/>
      <c r="AP14" s="15"/>
      <c r="AQ14" s="16" t="s">
        <v>120</v>
      </c>
      <c r="AR14" s="9"/>
    </row>
    <row r="15" spans="1:44" x14ac:dyDescent="0.2">
      <c r="A15" s="23"/>
      <c r="B15" s="20" t="s">
        <v>172</v>
      </c>
      <c r="C15" s="13">
        <v>4.0078593284800013E-2</v>
      </c>
      <c r="D15" s="13">
        <v>2.2114598529480001E-2</v>
      </c>
      <c r="E15" s="13">
        <v>4.3051470797470001E-2</v>
      </c>
      <c r="F15" s="13">
        <v>3.7001586911830003E-2</v>
      </c>
      <c r="G15" s="13">
        <v>5.6260418510669999E-2</v>
      </c>
      <c r="H15" s="13">
        <v>4.8159788204679997E-2</v>
      </c>
      <c r="I15" s="13">
        <v>4.8861460545799998E-2</v>
      </c>
      <c r="J15" s="13">
        <v>3.2400883425679997E-2</v>
      </c>
      <c r="K15" s="13">
        <v>3.8888069008590001E-2</v>
      </c>
      <c r="L15" s="13">
        <v>3.205722007872E-2</v>
      </c>
      <c r="M15" s="13">
        <v>3.6334669732720003E-2</v>
      </c>
      <c r="N15" s="13">
        <v>3.8626239943080003E-2</v>
      </c>
      <c r="O15" s="13">
        <v>1.2692120958779999E-2</v>
      </c>
      <c r="P15" s="13">
        <v>4.1812532829329993E-2</v>
      </c>
      <c r="Q15" s="13">
        <v>5.2674749587090001E-2</v>
      </c>
      <c r="R15" s="13">
        <v>4.8021842457260003E-2</v>
      </c>
      <c r="S15" s="13">
        <v>4.4118484135410002E-2</v>
      </c>
      <c r="T15" s="13">
        <v>2.8849531640749999E-2</v>
      </c>
      <c r="U15" s="13">
        <v>2.2205732077440001E-2</v>
      </c>
      <c r="V15" s="13">
        <v>3.5378819883259999E-2</v>
      </c>
      <c r="W15" s="13">
        <v>2.873155023029E-2</v>
      </c>
      <c r="X15" s="13">
        <v>5.297805900495E-2</v>
      </c>
      <c r="Y15" s="13">
        <v>3.8070680982799997E-2</v>
      </c>
      <c r="Z15" s="13">
        <v>4.5465024743380003E-2</v>
      </c>
      <c r="AA15" s="13">
        <v>0.12976898893380001</v>
      </c>
      <c r="AB15" s="13">
        <v>3.8841408331259999E-2</v>
      </c>
      <c r="AC15" s="13">
        <v>2.668103143278E-2</v>
      </c>
      <c r="AD15" s="13">
        <v>2.0376208876159999E-2</v>
      </c>
      <c r="AE15" s="13">
        <v>7.3030854512070004E-2</v>
      </c>
      <c r="AF15" s="13">
        <v>3.2749854964630003E-2</v>
      </c>
      <c r="AG15" s="13">
        <v>2.7283606136809999E-2</v>
      </c>
      <c r="AH15" s="13">
        <v>0</v>
      </c>
      <c r="AI15" s="13">
        <v>3.5124321581009997E-2</v>
      </c>
      <c r="AJ15" s="13">
        <v>0</v>
      </c>
      <c r="AK15" s="13">
        <v>5.0883672953100013E-2</v>
      </c>
      <c r="AL15" s="13">
        <v>0</v>
      </c>
      <c r="AM15" s="13">
        <v>3.9111366465409997E-2</v>
      </c>
      <c r="AN15" s="13">
        <v>2.946412937851E-2</v>
      </c>
      <c r="AO15" s="13">
        <v>3.5016699432080002E-2</v>
      </c>
      <c r="AP15" s="13">
        <v>6.0681737529460003E-2</v>
      </c>
      <c r="AQ15" s="13">
        <v>2.2192764387879999E-2</v>
      </c>
      <c r="AR15" s="9"/>
    </row>
    <row r="16" spans="1:44" x14ac:dyDescent="0.2">
      <c r="A16" s="21"/>
      <c r="B16" s="21"/>
      <c r="C16" s="14">
        <v>89</v>
      </c>
      <c r="D16" s="14">
        <v>12</v>
      </c>
      <c r="E16" s="14">
        <v>23</v>
      </c>
      <c r="F16" s="14">
        <v>23</v>
      </c>
      <c r="G16" s="14">
        <v>31</v>
      </c>
      <c r="H16" s="14">
        <v>10</v>
      </c>
      <c r="I16" s="14">
        <v>16</v>
      </c>
      <c r="J16" s="14">
        <v>13</v>
      </c>
      <c r="K16" s="14">
        <v>18</v>
      </c>
      <c r="L16" s="14">
        <v>24</v>
      </c>
      <c r="M16" s="14">
        <v>48</v>
      </c>
      <c r="N16" s="14">
        <v>31</v>
      </c>
      <c r="O16" s="14">
        <v>10</v>
      </c>
      <c r="P16" s="14">
        <v>6</v>
      </c>
      <c r="Q16" s="14">
        <v>17</v>
      </c>
      <c r="R16" s="14">
        <v>21</v>
      </c>
      <c r="S16" s="14">
        <v>9</v>
      </c>
      <c r="T16" s="14">
        <v>3</v>
      </c>
      <c r="U16" s="14">
        <v>4</v>
      </c>
      <c r="V16" s="14">
        <v>22</v>
      </c>
      <c r="W16" s="14">
        <v>20</v>
      </c>
      <c r="X16" s="14">
        <v>22</v>
      </c>
      <c r="Y16" s="14">
        <v>12</v>
      </c>
      <c r="Z16" s="14">
        <v>5</v>
      </c>
      <c r="AA16" s="14">
        <v>2</v>
      </c>
      <c r="AB16" s="14">
        <v>33</v>
      </c>
      <c r="AC16" s="14">
        <v>5</v>
      </c>
      <c r="AD16" s="14">
        <v>1</v>
      </c>
      <c r="AE16" s="14">
        <v>11</v>
      </c>
      <c r="AF16" s="14">
        <v>7</v>
      </c>
      <c r="AG16" s="14">
        <v>2</v>
      </c>
      <c r="AH16" s="14">
        <v>0</v>
      </c>
      <c r="AI16" s="14">
        <v>1</v>
      </c>
      <c r="AJ16" s="14">
        <v>0</v>
      </c>
      <c r="AK16" s="14">
        <v>29</v>
      </c>
      <c r="AL16" s="14">
        <v>0</v>
      </c>
      <c r="AM16" s="14">
        <v>7</v>
      </c>
      <c r="AN16" s="14">
        <v>17</v>
      </c>
      <c r="AO16" s="14">
        <v>30</v>
      </c>
      <c r="AP16" s="14">
        <v>27</v>
      </c>
      <c r="AQ16" s="14">
        <v>3</v>
      </c>
      <c r="AR16" s="9"/>
    </row>
    <row r="17" spans="1:44" x14ac:dyDescent="0.2">
      <c r="A17" s="21"/>
      <c r="B17" s="21"/>
      <c r="C17" s="15" t="s">
        <v>111</v>
      </c>
      <c r="D17" s="15"/>
      <c r="E17" s="15"/>
      <c r="F17" s="15"/>
      <c r="G17" s="15"/>
      <c r="H17" s="15"/>
      <c r="I17" s="15"/>
      <c r="J17" s="15"/>
      <c r="K17" s="15"/>
      <c r="L17" s="15"/>
      <c r="M17" s="15"/>
      <c r="N17" s="15"/>
      <c r="O17" s="15"/>
      <c r="P17" s="15"/>
      <c r="Q17" s="16" t="s">
        <v>112</v>
      </c>
      <c r="R17" s="16" t="s">
        <v>112</v>
      </c>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9"/>
    </row>
    <row r="18" spans="1:44" x14ac:dyDescent="0.2">
      <c r="A18" s="23"/>
      <c r="B18" s="20" t="s">
        <v>173</v>
      </c>
      <c r="C18" s="13">
        <v>0.1674268089433</v>
      </c>
      <c r="D18" s="13">
        <v>0.1805256205403</v>
      </c>
      <c r="E18" s="13">
        <v>0.14308816525519999</v>
      </c>
      <c r="F18" s="13">
        <v>0.2030253065481</v>
      </c>
      <c r="G18" s="13">
        <v>0.1447386518031</v>
      </c>
      <c r="H18" s="13">
        <v>0.13689258419770001</v>
      </c>
      <c r="I18" s="13">
        <v>0.22172184144090001</v>
      </c>
      <c r="J18" s="13">
        <v>0.13984046998970001</v>
      </c>
      <c r="K18" s="13">
        <v>0.1628634142026</v>
      </c>
      <c r="L18" s="13">
        <v>0.1475082583274</v>
      </c>
      <c r="M18" s="13">
        <v>0.1270493315357</v>
      </c>
      <c r="N18" s="13">
        <v>0.20654885601770001</v>
      </c>
      <c r="O18" s="13">
        <v>7.2421160477689997E-2</v>
      </c>
      <c r="P18" s="13">
        <v>0.24187205303289999</v>
      </c>
      <c r="Q18" s="13">
        <v>0.23454165194019999</v>
      </c>
      <c r="R18" s="13">
        <v>0.34874555799110002</v>
      </c>
      <c r="S18" s="13">
        <v>9.478587528771E-2</v>
      </c>
      <c r="T18" s="13">
        <v>0.12634120410050001</v>
      </c>
      <c r="U18" s="13">
        <v>3.197206406546E-2</v>
      </c>
      <c r="V18" s="13">
        <v>8.3079462887169997E-2</v>
      </c>
      <c r="W18" s="13">
        <v>0.20067323059799999</v>
      </c>
      <c r="X18" s="13">
        <v>0.28776891032140001</v>
      </c>
      <c r="Y18" s="13">
        <v>0.14155668719309999</v>
      </c>
      <c r="Z18" s="13">
        <v>2.502774470244E-2</v>
      </c>
      <c r="AA18" s="13">
        <v>0.28910688320869998</v>
      </c>
      <c r="AB18" s="13">
        <v>0.19356252271819999</v>
      </c>
      <c r="AC18" s="13">
        <v>0.15195344043219999</v>
      </c>
      <c r="AD18" s="13">
        <v>0.13300680400330001</v>
      </c>
      <c r="AE18" s="13">
        <v>0.1029992879849</v>
      </c>
      <c r="AF18" s="13">
        <v>0.19755645986680001</v>
      </c>
      <c r="AG18" s="13">
        <v>5.9474782158290003E-2</v>
      </c>
      <c r="AH18" s="13">
        <v>0.1909121187883</v>
      </c>
      <c r="AI18" s="13">
        <v>9.9387385668259998E-2</v>
      </c>
      <c r="AJ18" s="13">
        <v>4.7858402838189998E-2</v>
      </c>
      <c r="AK18" s="13">
        <v>0.14126463838770001</v>
      </c>
      <c r="AL18" s="13">
        <v>0.1021215679636</v>
      </c>
      <c r="AM18" s="13">
        <v>0.1178265888427</v>
      </c>
      <c r="AN18" s="13">
        <v>0.1505008509263</v>
      </c>
      <c r="AO18" s="13">
        <v>0.19005203134689999</v>
      </c>
      <c r="AP18" s="13">
        <v>0.1516799899712</v>
      </c>
      <c r="AQ18" s="13">
        <v>0.1281090033965</v>
      </c>
      <c r="AR18" s="9"/>
    </row>
    <row r="19" spans="1:44" x14ac:dyDescent="0.2">
      <c r="A19" s="21"/>
      <c r="B19" s="21"/>
      <c r="C19" s="14">
        <v>360</v>
      </c>
      <c r="D19" s="14">
        <v>97</v>
      </c>
      <c r="E19" s="14">
        <v>75</v>
      </c>
      <c r="F19" s="14">
        <v>112</v>
      </c>
      <c r="G19" s="14">
        <v>76</v>
      </c>
      <c r="H19" s="14">
        <v>39</v>
      </c>
      <c r="I19" s="14">
        <v>73</v>
      </c>
      <c r="J19" s="14">
        <v>39</v>
      </c>
      <c r="K19" s="14">
        <v>83</v>
      </c>
      <c r="L19" s="14">
        <v>93</v>
      </c>
      <c r="M19" s="14">
        <v>169</v>
      </c>
      <c r="N19" s="14">
        <v>172</v>
      </c>
      <c r="O19" s="14">
        <v>39</v>
      </c>
      <c r="P19" s="14">
        <v>57</v>
      </c>
      <c r="Q19" s="14">
        <v>65</v>
      </c>
      <c r="R19" s="14">
        <v>113</v>
      </c>
      <c r="S19" s="14">
        <v>18</v>
      </c>
      <c r="T19" s="14">
        <v>9</v>
      </c>
      <c r="U19" s="14">
        <v>9</v>
      </c>
      <c r="V19" s="14">
        <v>49</v>
      </c>
      <c r="W19" s="14">
        <v>136</v>
      </c>
      <c r="X19" s="14">
        <v>101</v>
      </c>
      <c r="Y19" s="14">
        <v>48</v>
      </c>
      <c r="Z19" s="14">
        <v>2</v>
      </c>
      <c r="AA19" s="14">
        <v>6</v>
      </c>
      <c r="AB19" s="14">
        <v>168</v>
      </c>
      <c r="AC19" s="14">
        <v>40</v>
      </c>
      <c r="AD19" s="14">
        <v>7</v>
      </c>
      <c r="AE19" s="14">
        <v>8</v>
      </c>
      <c r="AF19" s="14">
        <v>29</v>
      </c>
      <c r="AG19" s="14">
        <v>3</v>
      </c>
      <c r="AH19" s="14">
        <v>8</v>
      </c>
      <c r="AI19" s="14">
        <v>2</v>
      </c>
      <c r="AJ19" s="14">
        <v>1</v>
      </c>
      <c r="AK19" s="14">
        <v>87</v>
      </c>
      <c r="AL19" s="14">
        <v>1</v>
      </c>
      <c r="AM19" s="14">
        <v>23</v>
      </c>
      <c r="AN19" s="14">
        <v>78</v>
      </c>
      <c r="AO19" s="14">
        <v>146</v>
      </c>
      <c r="AP19" s="14">
        <v>80</v>
      </c>
      <c r="AQ19" s="14">
        <v>12</v>
      </c>
      <c r="AR19" s="9"/>
    </row>
    <row r="20" spans="1:44" x14ac:dyDescent="0.2">
      <c r="A20" s="21"/>
      <c r="B20" s="21"/>
      <c r="C20" s="15" t="s">
        <v>111</v>
      </c>
      <c r="D20" s="15"/>
      <c r="E20" s="15"/>
      <c r="F20" s="15"/>
      <c r="G20" s="15"/>
      <c r="H20" s="15"/>
      <c r="I20" s="15"/>
      <c r="J20" s="15"/>
      <c r="K20" s="15"/>
      <c r="L20" s="15"/>
      <c r="M20" s="15"/>
      <c r="N20" s="16" t="s">
        <v>113</v>
      </c>
      <c r="O20" s="15"/>
      <c r="P20" s="16" t="s">
        <v>174</v>
      </c>
      <c r="Q20" s="16" t="s">
        <v>174</v>
      </c>
      <c r="R20" s="16" t="s">
        <v>175</v>
      </c>
      <c r="S20" s="15"/>
      <c r="T20" s="15"/>
      <c r="U20" s="15"/>
      <c r="V20" s="15"/>
      <c r="W20" s="16" t="s">
        <v>176</v>
      </c>
      <c r="X20" s="16" t="s">
        <v>177</v>
      </c>
      <c r="Y20" s="15"/>
      <c r="Z20" s="15"/>
      <c r="AA20" s="16" t="s">
        <v>178</v>
      </c>
      <c r="AB20" s="15"/>
      <c r="AC20" s="15"/>
      <c r="AD20" s="15"/>
      <c r="AE20" s="15"/>
      <c r="AF20" s="15"/>
      <c r="AG20" s="15"/>
      <c r="AH20" s="15"/>
      <c r="AI20" s="15"/>
      <c r="AJ20" s="15"/>
      <c r="AK20" s="15"/>
      <c r="AL20" s="15"/>
      <c r="AM20" s="15"/>
      <c r="AN20" s="15"/>
      <c r="AO20" s="15"/>
      <c r="AP20" s="15"/>
      <c r="AQ20" s="15"/>
      <c r="AR20" s="9"/>
    </row>
    <row r="21" spans="1:44" x14ac:dyDescent="0.2">
      <c r="A21" s="23"/>
      <c r="B21" s="20" t="s">
        <v>50</v>
      </c>
      <c r="C21" s="13">
        <v>1</v>
      </c>
      <c r="D21" s="13">
        <v>1</v>
      </c>
      <c r="E21" s="13">
        <v>1</v>
      </c>
      <c r="F21" s="13">
        <v>1</v>
      </c>
      <c r="G21" s="13">
        <v>1</v>
      </c>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v>1</v>
      </c>
      <c r="AM21" s="13">
        <v>1</v>
      </c>
      <c r="AN21" s="13">
        <v>1</v>
      </c>
      <c r="AO21" s="13">
        <v>1</v>
      </c>
      <c r="AP21" s="13">
        <v>1</v>
      </c>
      <c r="AQ21" s="13">
        <v>1</v>
      </c>
      <c r="AR21" s="9"/>
    </row>
    <row r="22" spans="1:44" x14ac:dyDescent="0.2">
      <c r="A22" s="21"/>
      <c r="B22" s="21"/>
      <c r="C22" s="14">
        <v>2270</v>
      </c>
      <c r="D22" s="14">
        <v>551</v>
      </c>
      <c r="E22" s="14">
        <v>558</v>
      </c>
      <c r="F22" s="14">
        <v>570</v>
      </c>
      <c r="G22" s="14">
        <v>591</v>
      </c>
      <c r="H22" s="14">
        <v>263</v>
      </c>
      <c r="I22" s="14">
        <v>360</v>
      </c>
      <c r="J22" s="14">
        <v>334</v>
      </c>
      <c r="K22" s="14">
        <v>532</v>
      </c>
      <c r="L22" s="14">
        <v>656</v>
      </c>
      <c r="M22" s="14">
        <v>1312</v>
      </c>
      <c r="N22" s="14">
        <v>858</v>
      </c>
      <c r="O22" s="14">
        <v>605</v>
      </c>
      <c r="P22" s="14">
        <v>224</v>
      </c>
      <c r="Q22" s="14">
        <v>291</v>
      </c>
      <c r="R22" s="14">
        <v>338</v>
      </c>
      <c r="S22" s="14">
        <v>237</v>
      </c>
      <c r="T22" s="14">
        <v>104</v>
      </c>
      <c r="U22" s="14">
        <v>269</v>
      </c>
      <c r="V22" s="14">
        <v>569</v>
      </c>
      <c r="W22" s="14">
        <v>661</v>
      </c>
      <c r="X22" s="14">
        <v>373</v>
      </c>
      <c r="Y22" s="14">
        <v>404</v>
      </c>
      <c r="Z22" s="14">
        <v>168</v>
      </c>
      <c r="AA22" s="14">
        <v>23</v>
      </c>
      <c r="AB22" s="14">
        <v>928</v>
      </c>
      <c r="AC22" s="14">
        <v>241</v>
      </c>
      <c r="AD22" s="14">
        <v>50</v>
      </c>
      <c r="AE22" s="14">
        <v>101</v>
      </c>
      <c r="AF22" s="14">
        <v>196</v>
      </c>
      <c r="AG22" s="14">
        <v>56</v>
      </c>
      <c r="AH22" s="14">
        <v>24</v>
      </c>
      <c r="AI22" s="14">
        <v>28</v>
      </c>
      <c r="AJ22" s="14">
        <v>6</v>
      </c>
      <c r="AK22" s="14">
        <v>620</v>
      </c>
      <c r="AL22" s="14">
        <v>6</v>
      </c>
      <c r="AM22" s="14">
        <v>147</v>
      </c>
      <c r="AN22" s="14">
        <v>508</v>
      </c>
      <c r="AO22" s="14">
        <v>888</v>
      </c>
      <c r="AP22" s="14">
        <v>554</v>
      </c>
      <c r="AQ22" s="14">
        <v>94</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179</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0300-000000000000}"/>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R22"/>
  <sheetViews>
    <sheetView workbookViewId="0">
      <pane xSplit="2" ySplit="5" topLeftCell="C6" activePane="bottomRight" state="frozen"/>
      <selection pane="topRight" activeCell="C1" sqref="C1"/>
      <selection pane="bottomLeft" activeCell="A6" sqref="A6"/>
      <selection pane="bottomRight"/>
    </sheetView>
  </sheetViews>
  <sheetFormatPr baseColWidth="10" defaultColWidth="8.83203125" defaultRowHeight="15" x14ac:dyDescent="0.2"/>
  <cols>
    <col min="1" max="1" width="50" bestFit="1"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665</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335</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51</v>
      </c>
      <c r="B6" s="20" t="s">
        <v>69</v>
      </c>
      <c r="C6" s="13">
        <v>0.23458859783159999</v>
      </c>
      <c r="D6" s="13">
        <v>1</v>
      </c>
      <c r="E6" s="13">
        <v>0</v>
      </c>
      <c r="F6" s="13">
        <v>0</v>
      </c>
      <c r="G6" s="13">
        <v>0</v>
      </c>
      <c r="H6" s="13">
        <v>0.24065088794039999</v>
      </c>
      <c r="I6" s="13">
        <v>0.2271238011285</v>
      </c>
      <c r="J6" s="13">
        <v>0.22238085962330001</v>
      </c>
      <c r="K6" s="13">
        <v>0.242034920189</v>
      </c>
      <c r="L6" s="13">
        <v>0.2374808793447</v>
      </c>
      <c r="M6" s="13">
        <v>0.24686858869030001</v>
      </c>
      <c r="N6" s="13">
        <v>0.22823656234670001</v>
      </c>
      <c r="O6" s="13">
        <v>0.2651220554873</v>
      </c>
      <c r="P6" s="13">
        <v>0.22513011370530001</v>
      </c>
      <c r="Q6" s="13">
        <v>0.28895037102459997</v>
      </c>
      <c r="R6" s="13">
        <v>0.21386767742910001</v>
      </c>
      <c r="S6" s="13">
        <v>0.19259897555899999</v>
      </c>
      <c r="T6" s="13">
        <v>0.23601692628740001</v>
      </c>
      <c r="U6" s="13">
        <v>0.13883922039650001</v>
      </c>
      <c r="V6" s="13">
        <v>0.25477456654629999</v>
      </c>
      <c r="W6" s="13">
        <v>0.2530731826514</v>
      </c>
      <c r="X6" s="13">
        <v>0.23389677687650001</v>
      </c>
      <c r="Y6" s="13">
        <v>0.2190219160196</v>
      </c>
      <c r="Z6" s="13">
        <v>0.1293442946501</v>
      </c>
      <c r="AA6" s="13">
        <v>0.21837243759469999</v>
      </c>
      <c r="AB6" s="13">
        <v>0.1992922078204</v>
      </c>
      <c r="AC6" s="13">
        <v>0.32339786023680001</v>
      </c>
      <c r="AD6" s="13">
        <v>0.14171703917850001</v>
      </c>
      <c r="AE6" s="13">
        <v>0.31344394796590003</v>
      </c>
      <c r="AF6" s="13">
        <v>0.35247416235149998</v>
      </c>
      <c r="AG6" s="13">
        <v>0.25805727621710001</v>
      </c>
      <c r="AH6" s="13">
        <v>3.9442079991390003E-2</v>
      </c>
      <c r="AI6" s="13">
        <v>0.16742526742559999</v>
      </c>
      <c r="AJ6" s="13">
        <v>0.1093056644668</v>
      </c>
      <c r="AK6" s="13">
        <v>0.22284067783290001</v>
      </c>
      <c r="AL6" s="13">
        <v>0.54054017958229994</v>
      </c>
      <c r="AM6" s="13">
        <v>0.42153091670440002</v>
      </c>
      <c r="AN6" s="13">
        <v>0.29000973516950002</v>
      </c>
      <c r="AO6" s="13">
        <v>0.20439162533669999</v>
      </c>
      <c r="AP6" s="13">
        <v>0.18350812994560001</v>
      </c>
      <c r="AQ6" s="13">
        <v>0.18620184722559999</v>
      </c>
      <c r="AR6" s="9"/>
    </row>
    <row r="7" spans="1:44" x14ac:dyDescent="0.2">
      <c r="A7" s="21"/>
      <c r="B7" s="21"/>
      <c r="C7" s="14">
        <v>551</v>
      </c>
      <c r="D7" s="14">
        <v>551</v>
      </c>
      <c r="E7" s="14">
        <v>0</v>
      </c>
      <c r="F7" s="14">
        <v>0</v>
      </c>
      <c r="G7" s="14">
        <v>0</v>
      </c>
      <c r="H7" s="14">
        <v>53</v>
      </c>
      <c r="I7" s="14">
        <v>88</v>
      </c>
      <c r="J7" s="14">
        <v>78</v>
      </c>
      <c r="K7" s="14">
        <v>134</v>
      </c>
      <c r="L7" s="14">
        <v>169</v>
      </c>
      <c r="M7" s="14">
        <v>322</v>
      </c>
      <c r="N7" s="14">
        <v>212</v>
      </c>
      <c r="O7" s="14">
        <v>163</v>
      </c>
      <c r="P7" s="14">
        <v>47</v>
      </c>
      <c r="Q7" s="14">
        <v>86</v>
      </c>
      <c r="R7" s="14">
        <v>74</v>
      </c>
      <c r="S7" s="14">
        <v>61</v>
      </c>
      <c r="T7" s="14">
        <v>31</v>
      </c>
      <c r="U7" s="14">
        <v>33</v>
      </c>
      <c r="V7" s="14">
        <v>151</v>
      </c>
      <c r="W7" s="14">
        <v>155</v>
      </c>
      <c r="X7" s="14">
        <v>102</v>
      </c>
      <c r="Y7" s="14">
        <v>99</v>
      </c>
      <c r="Z7" s="14">
        <v>24</v>
      </c>
      <c r="AA7" s="14">
        <v>4</v>
      </c>
      <c r="AB7" s="14">
        <v>210</v>
      </c>
      <c r="AC7" s="14">
        <v>67</v>
      </c>
      <c r="AD7" s="14">
        <v>10</v>
      </c>
      <c r="AE7" s="14">
        <v>38</v>
      </c>
      <c r="AF7" s="14">
        <v>64</v>
      </c>
      <c r="AG7" s="14">
        <v>12</v>
      </c>
      <c r="AH7" s="14">
        <v>1</v>
      </c>
      <c r="AI7" s="14">
        <v>4</v>
      </c>
      <c r="AJ7" s="14">
        <v>2</v>
      </c>
      <c r="AK7" s="14">
        <v>142</v>
      </c>
      <c r="AL7" s="14">
        <v>3</v>
      </c>
      <c r="AM7" s="14">
        <v>58</v>
      </c>
      <c r="AN7" s="14">
        <v>143</v>
      </c>
      <c r="AO7" s="14">
        <v>203</v>
      </c>
      <c r="AP7" s="14">
        <v>107</v>
      </c>
      <c r="AQ7" s="14">
        <v>22</v>
      </c>
      <c r="AR7" s="9"/>
    </row>
    <row r="8" spans="1:44" x14ac:dyDescent="0.2">
      <c r="A8" s="21"/>
      <c r="B8" s="21"/>
      <c r="C8" s="15" t="s">
        <v>111</v>
      </c>
      <c r="D8" s="16" t="s">
        <v>396</v>
      </c>
      <c r="E8" s="15"/>
      <c r="F8" s="15"/>
      <c r="G8" s="15"/>
      <c r="H8" s="15"/>
      <c r="I8" s="15"/>
      <c r="J8" s="15"/>
      <c r="K8" s="15"/>
      <c r="L8" s="15"/>
      <c r="M8" s="15"/>
      <c r="N8" s="15"/>
      <c r="O8" s="16" t="s">
        <v>198</v>
      </c>
      <c r="P8" s="15"/>
      <c r="Q8" s="16" t="s">
        <v>198</v>
      </c>
      <c r="R8" s="15"/>
      <c r="S8" s="15"/>
      <c r="T8" s="15"/>
      <c r="U8" s="15"/>
      <c r="V8" s="15"/>
      <c r="W8" s="15"/>
      <c r="X8" s="15"/>
      <c r="Y8" s="15"/>
      <c r="Z8" s="15"/>
      <c r="AA8" s="15"/>
      <c r="AB8" s="15"/>
      <c r="AC8" s="15"/>
      <c r="AD8" s="15"/>
      <c r="AE8" s="15"/>
      <c r="AF8" s="16" t="s">
        <v>112</v>
      </c>
      <c r="AG8" s="15"/>
      <c r="AH8" s="15"/>
      <c r="AI8" s="15"/>
      <c r="AJ8" s="15"/>
      <c r="AK8" s="15"/>
      <c r="AL8" s="15"/>
      <c r="AM8" s="16" t="s">
        <v>666</v>
      </c>
      <c r="AN8" s="16" t="s">
        <v>144</v>
      </c>
      <c r="AO8" s="15"/>
      <c r="AP8" s="15"/>
      <c r="AQ8" s="15"/>
      <c r="AR8" s="9"/>
    </row>
    <row r="9" spans="1:44" x14ac:dyDescent="0.2">
      <c r="A9" s="23"/>
      <c r="B9" s="20" t="s">
        <v>70</v>
      </c>
      <c r="C9" s="13">
        <v>0.2507574071152</v>
      </c>
      <c r="D9" s="13">
        <v>0</v>
      </c>
      <c r="E9" s="13">
        <v>1</v>
      </c>
      <c r="F9" s="13">
        <v>0</v>
      </c>
      <c r="G9" s="13">
        <v>0</v>
      </c>
      <c r="H9" s="13">
        <v>0.19891819639649999</v>
      </c>
      <c r="I9" s="13">
        <v>0.23140127781229999</v>
      </c>
      <c r="J9" s="13">
        <v>0.25210962902520001</v>
      </c>
      <c r="K9" s="13">
        <v>0.28093462411530001</v>
      </c>
      <c r="L9" s="13">
        <v>0.26942883925889999</v>
      </c>
      <c r="M9" s="13">
        <v>0.23952734752329999</v>
      </c>
      <c r="N9" s="13">
        <v>0.26541167305809998</v>
      </c>
      <c r="O9" s="13">
        <v>0.2517551999623</v>
      </c>
      <c r="P9" s="13">
        <v>0.2539343950813</v>
      </c>
      <c r="Q9" s="13">
        <v>0.18833841927289999</v>
      </c>
      <c r="R9" s="13">
        <v>0.2307832545963</v>
      </c>
      <c r="S9" s="13">
        <v>0.29943995666700002</v>
      </c>
      <c r="T9" s="13">
        <v>0.30372386836389997</v>
      </c>
      <c r="U9" s="13">
        <v>0.33158546565930003</v>
      </c>
      <c r="V9" s="13">
        <v>0.25131135333299998</v>
      </c>
      <c r="W9" s="13">
        <v>0.20567945298849999</v>
      </c>
      <c r="X9" s="13">
        <v>0.25580967887720002</v>
      </c>
      <c r="Y9" s="13">
        <v>0.3027497015017</v>
      </c>
      <c r="Z9" s="13">
        <v>0.33108035741710001</v>
      </c>
      <c r="AA9" s="13">
        <v>0.22796920730369999</v>
      </c>
      <c r="AB9" s="13">
        <v>0.17906187066740001</v>
      </c>
      <c r="AC9" s="13">
        <v>0.26261098917730002</v>
      </c>
      <c r="AD9" s="13">
        <v>0.29524040683449998</v>
      </c>
      <c r="AE9" s="13">
        <v>0.2227559274957</v>
      </c>
      <c r="AF9" s="13">
        <v>0.25902014954559999</v>
      </c>
      <c r="AG9" s="13">
        <v>0.23543281641870001</v>
      </c>
      <c r="AH9" s="13">
        <v>0.52923309088869996</v>
      </c>
      <c r="AI9" s="13">
        <v>0.57306772346750001</v>
      </c>
      <c r="AJ9" s="13">
        <v>0.13212020475899999</v>
      </c>
      <c r="AK9" s="13">
        <v>0.32891147831250001</v>
      </c>
      <c r="AL9" s="13">
        <v>0.2014524260195</v>
      </c>
      <c r="AM9" s="13">
        <v>0.16242282918340001</v>
      </c>
      <c r="AN9" s="13">
        <v>0.2854576610165</v>
      </c>
      <c r="AO9" s="13">
        <v>0.2495858994089</v>
      </c>
      <c r="AP9" s="13">
        <v>0.26614130679120002</v>
      </c>
      <c r="AQ9" s="13">
        <v>0.14591209552289999</v>
      </c>
      <c r="AR9" s="9"/>
    </row>
    <row r="10" spans="1:44" x14ac:dyDescent="0.2">
      <c r="A10" s="21"/>
      <c r="B10" s="21"/>
      <c r="C10" s="14">
        <v>558</v>
      </c>
      <c r="D10" s="14">
        <v>0</v>
      </c>
      <c r="E10" s="14">
        <v>558</v>
      </c>
      <c r="F10" s="14">
        <v>0</v>
      </c>
      <c r="G10" s="14">
        <v>0</v>
      </c>
      <c r="H10" s="14">
        <v>38</v>
      </c>
      <c r="I10" s="14">
        <v>72</v>
      </c>
      <c r="J10" s="14">
        <v>81</v>
      </c>
      <c r="K10" s="14">
        <v>157</v>
      </c>
      <c r="L10" s="14">
        <v>175</v>
      </c>
      <c r="M10" s="14">
        <v>318</v>
      </c>
      <c r="N10" s="14">
        <v>218</v>
      </c>
      <c r="O10" s="14">
        <v>164</v>
      </c>
      <c r="P10" s="14">
        <v>59</v>
      </c>
      <c r="Q10" s="14">
        <v>58</v>
      </c>
      <c r="R10" s="14">
        <v>77</v>
      </c>
      <c r="S10" s="14">
        <v>56</v>
      </c>
      <c r="T10" s="14">
        <v>24</v>
      </c>
      <c r="U10" s="14">
        <v>84</v>
      </c>
      <c r="V10" s="14">
        <v>152</v>
      </c>
      <c r="W10" s="14">
        <v>142</v>
      </c>
      <c r="X10" s="14">
        <v>82</v>
      </c>
      <c r="Y10" s="14">
        <v>117</v>
      </c>
      <c r="Z10" s="14">
        <v>45</v>
      </c>
      <c r="AA10" s="14">
        <v>5</v>
      </c>
      <c r="AB10" s="14">
        <v>170</v>
      </c>
      <c r="AC10" s="14">
        <v>70</v>
      </c>
      <c r="AD10" s="14">
        <v>14</v>
      </c>
      <c r="AE10" s="14">
        <v>17</v>
      </c>
      <c r="AF10" s="14">
        <v>49</v>
      </c>
      <c r="AG10" s="14">
        <v>13</v>
      </c>
      <c r="AH10" s="14">
        <v>10</v>
      </c>
      <c r="AI10" s="14">
        <v>16</v>
      </c>
      <c r="AJ10" s="14">
        <v>1</v>
      </c>
      <c r="AK10" s="14">
        <v>191</v>
      </c>
      <c r="AL10" s="14">
        <v>1</v>
      </c>
      <c r="AM10" s="14">
        <v>26</v>
      </c>
      <c r="AN10" s="14">
        <v>135</v>
      </c>
      <c r="AO10" s="14">
        <v>226</v>
      </c>
      <c r="AP10" s="14">
        <v>137</v>
      </c>
      <c r="AQ10" s="14">
        <v>18</v>
      </c>
      <c r="AR10" s="9"/>
    </row>
    <row r="11" spans="1:44" x14ac:dyDescent="0.2">
      <c r="A11" s="21"/>
      <c r="B11" s="21"/>
      <c r="C11" s="15" t="s">
        <v>111</v>
      </c>
      <c r="D11" s="15"/>
      <c r="E11" s="16" t="s">
        <v>414</v>
      </c>
      <c r="F11" s="15"/>
      <c r="G11" s="15"/>
      <c r="H11" s="15"/>
      <c r="I11" s="15"/>
      <c r="J11" s="15"/>
      <c r="K11" s="15"/>
      <c r="L11" s="15"/>
      <c r="M11" s="15"/>
      <c r="N11" s="15"/>
      <c r="O11" s="15"/>
      <c r="P11" s="15"/>
      <c r="Q11" s="15"/>
      <c r="R11" s="15"/>
      <c r="S11" s="15"/>
      <c r="T11" s="15"/>
      <c r="U11" s="16" t="s">
        <v>147</v>
      </c>
      <c r="V11" s="15"/>
      <c r="W11" s="15"/>
      <c r="X11" s="15"/>
      <c r="Y11" s="16" t="s">
        <v>138</v>
      </c>
      <c r="Z11" s="15"/>
      <c r="AA11" s="15"/>
      <c r="AB11" s="15"/>
      <c r="AC11" s="15"/>
      <c r="AD11" s="15"/>
      <c r="AE11" s="15"/>
      <c r="AF11" s="15"/>
      <c r="AG11" s="15"/>
      <c r="AH11" s="16" t="s">
        <v>112</v>
      </c>
      <c r="AI11" s="16" t="s">
        <v>113</v>
      </c>
      <c r="AJ11" s="15"/>
      <c r="AK11" s="16" t="s">
        <v>113</v>
      </c>
      <c r="AL11" s="15"/>
      <c r="AM11" s="15"/>
      <c r="AN11" s="15"/>
      <c r="AO11" s="15"/>
      <c r="AP11" s="15"/>
      <c r="AQ11" s="15"/>
      <c r="AR11" s="9"/>
    </row>
    <row r="12" spans="1:44" x14ac:dyDescent="0.2">
      <c r="A12" s="23"/>
      <c r="B12" s="20" t="s">
        <v>71</v>
      </c>
      <c r="C12" s="13">
        <v>0.25231871884079998</v>
      </c>
      <c r="D12" s="13">
        <v>0</v>
      </c>
      <c r="E12" s="13">
        <v>0</v>
      </c>
      <c r="F12" s="13">
        <v>1</v>
      </c>
      <c r="G12" s="13">
        <v>0</v>
      </c>
      <c r="H12" s="13">
        <v>0.26489546369470002</v>
      </c>
      <c r="I12" s="13">
        <v>0.25976083342959999</v>
      </c>
      <c r="J12" s="13">
        <v>0.2642739884575</v>
      </c>
      <c r="K12" s="13">
        <v>0.22438812841819999</v>
      </c>
      <c r="L12" s="13">
        <v>0.2704601295006</v>
      </c>
      <c r="M12" s="13">
        <v>0.25267926577540001</v>
      </c>
      <c r="N12" s="13">
        <v>0.25262357273140001</v>
      </c>
      <c r="O12" s="13">
        <v>0.24967513436960001</v>
      </c>
      <c r="P12" s="13">
        <v>0.30952690862249999</v>
      </c>
      <c r="Q12" s="13">
        <v>0.25252892010580003</v>
      </c>
      <c r="R12" s="13">
        <v>0.2350398313882</v>
      </c>
      <c r="S12" s="13">
        <v>0.23517267208879999</v>
      </c>
      <c r="T12" s="13">
        <v>0.1202952656446</v>
      </c>
      <c r="U12" s="13">
        <v>0.23306145441170001</v>
      </c>
      <c r="V12" s="13">
        <v>0.25987519565680001</v>
      </c>
      <c r="W12" s="13">
        <v>0.2991809697176</v>
      </c>
      <c r="X12" s="13">
        <v>0.2356508725142</v>
      </c>
      <c r="Y12" s="13">
        <v>0.2232884273472</v>
      </c>
      <c r="Z12" s="13">
        <v>0.1989548550345</v>
      </c>
      <c r="AA12" s="13">
        <v>0.20901629758929999</v>
      </c>
      <c r="AB12" s="13">
        <v>0.34971829668210003</v>
      </c>
      <c r="AC12" s="13">
        <v>0.1891919043943</v>
      </c>
      <c r="AD12" s="13">
        <v>0.31972254941150002</v>
      </c>
      <c r="AE12" s="13">
        <v>0.1847614411596</v>
      </c>
      <c r="AF12" s="13">
        <v>0.1517405057798</v>
      </c>
      <c r="AG12" s="13">
        <v>0.24647598587889999</v>
      </c>
      <c r="AH12" s="13">
        <v>0.2431507321642</v>
      </c>
      <c r="AI12" s="13">
        <v>0.1933957811765</v>
      </c>
      <c r="AJ12" s="13">
        <v>0.25210710604280001</v>
      </c>
      <c r="AK12" s="13">
        <v>0.16993631401520001</v>
      </c>
      <c r="AL12" s="13">
        <v>0</v>
      </c>
      <c r="AM12" s="13">
        <v>0.18460566904920001</v>
      </c>
      <c r="AN12" s="13">
        <v>0.2173927368086</v>
      </c>
      <c r="AO12" s="13">
        <v>0.27945510355359998</v>
      </c>
      <c r="AP12" s="13">
        <v>0.29419715864719997</v>
      </c>
      <c r="AQ12" s="13">
        <v>0.18445874726479999</v>
      </c>
      <c r="AR12" s="9"/>
    </row>
    <row r="13" spans="1:44" x14ac:dyDescent="0.2">
      <c r="A13" s="21"/>
      <c r="B13" s="21"/>
      <c r="C13" s="14">
        <v>570</v>
      </c>
      <c r="D13" s="14">
        <v>0</v>
      </c>
      <c r="E13" s="14">
        <v>0</v>
      </c>
      <c r="F13" s="14">
        <v>570</v>
      </c>
      <c r="G13" s="14">
        <v>0</v>
      </c>
      <c r="H13" s="14">
        <v>70</v>
      </c>
      <c r="I13" s="14">
        <v>99</v>
      </c>
      <c r="J13" s="14">
        <v>90</v>
      </c>
      <c r="K13" s="14">
        <v>112</v>
      </c>
      <c r="L13" s="14">
        <v>180</v>
      </c>
      <c r="M13" s="14">
        <v>335</v>
      </c>
      <c r="N13" s="14">
        <v>212</v>
      </c>
      <c r="O13" s="14">
        <v>150</v>
      </c>
      <c r="P13" s="14">
        <v>77</v>
      </c>
      <c r="Q13" s="14">
        <v>70</v>
      </c>
      <c r="R13" s="14">
        <v>82</v>
      </c>
      <c r="S13" s="14">
        <v>52</v>
      </c>
      <c r="T13" s="14">
        <v>12</v>
      </c>
      <c r="U13" s="14">
        <v>61</v>
      </c>
      <c r="V13" s="14">
        <v>143</v>
      </c>
      <c r="W13" s="14">
        <v>206</v>
      </c>
      <c r="X13" s="14">
        <v>89</v>
      </c>
      <c r="Y13" s="14">
        <v>85</v>
      </c>
      <c r="Z13" s="14">
        <v>33</v>
      </c>
      <c r="AA13" s="14">
        <v>5</v>
      </c>
      <c r="AB13" s="14">
        <v>313</v>
      </c>
      <c r="AC13" s="14">
        <v>48</v>
      </c>
      <c r="AD13" s="14">
        <v>13</v>
      </c>
      <c r="AE13" s="14">
        <v>20</v>
      </c>
      <c r="AF13" s="14">
        <v>32</v>
      </c>
      <c r="AG13" s="14">
        <v>13</v>
      </c>
      <c r="AH13" s="14">
        <v>9</v>
      </c>
      <c r="AI13" s="14">
        <v>6</v>
      </c>
      <c r="AJ13" s="14">
        <v>2</v>
      </c>
      <c r="AK13" s="14">
        <v>105</v>
      </c>
      <c r="AL13" s="14">
        <v>0</v>
      </c>
      <c r="AM13" s="14">
        <v>29</v>
      </c>
      <c r="AN13" s="14">
        <v>114</v>
      </c>
      <c r="AO13" s="14">
        <v>235</v>
      </c>
      <c r="AP13" s="14">
        <v>168</v>
      </c>
      <c r="AQ13" s="14">
        <v>14</v>
      </c>
      <c r="AR13" s="9"/>
    </row>
    <row r="14" spans="1:44" x14ac:dyDescent="0.2">
      <c r="A14" s="21"/>
      <c r="B14" s="21"/>
      <c r="C14" s="15" t="s">
        <v>111</v>
      </c>
      <c r="D14" s="15"/>
      <c r="E14" s="15"/>
      <c r="F14" s="16" t="s">
        <v>401</v>
      </c>
      <c r="G14" s="15"/>
      <c r="H14" s="15"/>
      <c r="I14" s="15"/>
      <c r="J14" s="15"/>
      <c r="K14" s="15"/>
      <c r="L14" s="15"/>
      <c r="M14" s="15"/>
      <c r="N14" s="15"/>
      <c r="O14" s="15"/>
      <c r="P14" s="16" t="s">
        <v>298</v>
      </c>
      <c r="Q14" s="15"/>
      <c r="R14" s="15"/>
      <c r="S14" s="15"/>
      <c r="T14" s="15"/>
      <c r="U14" s="15"/>
      <c r="V14" s="15"/>
      <c r="W14" s="15"/>
      <c r="X14" s="15"/>
      <c r="Y14" s="15"/>
      <c r="Z14" s="15"/>
      <c r="AA14" s="15"/>
      <c r="AB14" s="16" t="s">
        <v>667</v>
      </c>
      <c r="AC14" s="15"/>
      <c r="AD14" s="15"/>
      <c r="AE14" s="15"/>
      <c r="AF14" s="15"/>
      <c r="AG14" s="15"/>
      <c r="AH14" s="15"/>
      <c r="AI14" s="15"/>
      <c r="AJ14" s="15"/>
      <c r="AK14" s="15"/>
      <c r="AL14" s="15"/>
      <c r="AM14" s="15"/>
      <c r="AN14" s="15"/>
      <c r="AO14" s="15"/>
      <c r="AP14" s="15"/>
      <c r="AQ14" s="15"/>
      <c r="AR14" s="9"/>
    </row>
    <row r="15" spans="1:44" x14ac:dyDescent="0.2">
      <c r="A15" s="23"/>
      <c r="B15" s="20" t="s">
        <v>72</v>
      </c>
      <c r="C15" s="13">
        <v>0.26233527621239999</v>
      </c>
      <c r="D15" s="13">
        <v>0</v>
      </c>
      <c r="E15" s="13">
        <v>0</v>
      </c>
      <c r="F15" s="13">
        <v>0</v>
      </c>
      <c r="G15" s="13">
        <v>1</v>
      </c>
      <c r="H15" s="13">
        <v>0.29553545196839998</v>
      </c>
      <c r="I15" s="13">
        <v>0.28171408762959999</v>
      </c>
      <c r="J15" s="13">
        <v>0.26123552289399998</v>
      </c>
      <c r="K15" s="13">
        <v>0.25264232727750002</v>
      </c>
      <c r="L15" s="13">
        <v>0.22263015189589999</v>
      </c>
      <c r="M15" s="13">
        <v>0.26092479801099999</v>
      </c>
      <c r="N15" s="13">
        <v>0.2537281918639</v>
      </c>
      <c r="O15" s="13">
        <v>0.23344761018080001</v>
      </c>
      <c r="P15" s="13">
        <v>0.21140858259090001</v>
      </c>
      <c r="Q15" s="13">
        <v>0.27018228959669999</v>
      </c>
      <c r="R15" s="13">
        <v>0.32030923658630001</v>
      </c>
      <c r="S15" s="13">
        <v>0.27278839568520002</v>
      </c>
      <c r="T15" s="13">
        <v>0.33996393970409999</v>
      </c>
      <c r="U15" s="13">
        <v>0.29651385953260001</v>
      </c>
      <c r="V15" s="13">
        <v>0.2340388844639</v>
      </c>
      <c r="W15" s="13">
        <v>0.24206639464249999</v>
      </c>
      <c r="X15" s="13">
        <v>0.2746426717321</v>
      </c>
      <c r="Y15" s="13">
        <v>0.25493995513149997</v>
      </c>
      <c r="Z15" s="13">
        <v>0.34062049289829999</v>
      </c>
      <c r="AA15" s="13">
        <v>0.34464205751240001</v>
      </c>
      <c r="AB15" s="13">
        <v>0.27192762483010002</v>
      </c>
      <c r="AC15" s="13">
        <v>0.22479924619159999</v>
      </c>
      <c r="AD15" s="13">
        <v>0.24332000457549999</v>
      </c>
      <c r="AE15" s="13">
        <v>0.2790386833788</v>
      </c>
      <c r="AF15" s="13">
        <v>0.23676518232310001</v>
      </c>
      <c r="AG15" s="13">
        <v>0.26003392148530002</v>
      </c>
      <c r="AH15" s="13">
        <v>0.1881740969557</v>
      </c>
      <c r="AI15" s="13">
        <v>6.6111227930360006E-2</v>
      </c>
      <c r="AJ15" s="13">
        <v>0.50646702473140004</v>
      </c>
      <c r="AK15" s="13">
        <v>0.27831152983930002</v>
      </c>
      <c r="AL15" s="13">
        <v>0.25800739439819997</v>
      </c>
      <c r="AM15" s="13">
        <v>0.23144058506289999</v>
      </c>
      <c r="AN15" s="13">
        <v>0.20713986700539999</v>
      </c>
      <c r="AO15" s="13">
        <v>0.26656737170080003</v>
      </c>
      <c r="AP15" s="13">
        <v>0.25615340461609998</v>
      </c>
      <c r="AQ15" s="13">
        <v>0.48342730998670003</v>
      </c>
      <c r="AR15" s="9"/>
    </row>
    <row r="16" spans="1:44" x14ac:dyDescent="0.2">
      <c r="A16" s="21"/>
      <c r="B16" s="21"/>
      <c r="C16" s="14">
        <v>591</v>
      </c>
      <c r="D16" s="14">
        <v>0</v>
      </c>
      <c r="E16" s="14">
        <v>0</v>
      </c>
      <c r="F16" s="14">
        <v>0</v>
      </c>
      <c r="G16" s="14">
        <v>591</v>
      </c>
      <c r="H16" s="14">
        <v>102</v>
      </c>
      <c r="I16" s="14">
        <v>101</v>
      </c>
      <c r="J16" s="14">
        <v>85</v>
      </c>
      <c r="K16" s="14">
        <v>129</v>
      </c>
      <c r="L16" s="14">
        <v>132</v>
      </c>
      <c r="M16" s="14">
        <v>337</v>
      </c>
      <c r="N16" s="14">
        <v>216</v>
      </c>
      <c r="O16" s="14">
        <v>128</v>
      </c>
      <c r="P16" s="14">
        <v>41</v>
      </c>
      <c r="Q16" s="14">
        <v>77</v>
      </c>
      <c r="R16" s="14">
        <v>105</v>
      </c>
      <c r="S16" s="14">
        <v>68</v>
      </c>
      <c r="T16" s="14">
        <v>37</v>
      </c>
      <c r="U16" s="14">
        <v>91</v>
      </c>
      <c r="V16" s="14">
        <v>123</v>
      </c>
      <c r="W16" s="14">
        <v>158</v>
      </c>
      <c r="X16" s="14">
        <v>100</v>
      </c>
      <c r="Y16" s="14">
        <v>103</v>
      </c>
      <c r="Z16" s="14">
        <v>66</v>
      </c>
      <c r="AA16" s="14">
        <v>9</v>
      </c>
      <c r="AB16" s="14">
        <v>235</v>
      </c>
      <c r="AC16" s="14">
        <v>56</v>
      </c>
      <c r="AD16" s="14">
        <v>13</v>
      </c>
      <c r="AE16" s="14">
        <v>26</v>
      </c>
      <c r="AF16" s="14">
        <v>51</v>
      </c>
      <c r="AG16" s="14">
        <v>18</v>
      </c>
      <c r="AH16" s="14">
        <v>4</v>
      </c>
      <c r="AI16" s="14">
        <v>2</v>
      </c>
      <c r="AJ16" s="14">
        <v>1</v>
      </c>
      <c r="AK16" s="14">
        <v>182</v>
      </c>
      <c r="AL16" s="14">
        <v>2</v>
      </c>
      <c r="AM16" s="14">
        <v>34</v>
      </c>
      <c r="AN16" s="14">
        <v>116</v>
      </c>
      <c r="AO16" s="14">
        <v>224</v>
      </c>
      <c r="AP16" s="14">
        <v>142</v>
      </c>
      <c r="AQ16" s="14">
        <v>40</v>
      </c>
      <c r="AR16" s="9"/>
    </row>
    <row r="17" spans="1:44" x14ac:dyDescent="0.2">
      <c r="A17" s="21"/>
      <c r="B17" s="21"/>
      <c r="C17" s="15" t="s">
        <v>111</v>
      </c>
      <c r="D17" s="15"/>
      <c r="E17" s="15"/>
      <c r="F17" s="15"/>
      <c r="G17" s="16" t="s">
        <v>126</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6" t="s">
        <v>407</v>
      </c>
      <c r="AR17" s="9"/>
    </row>
    <row r="18" spans="1:44" x14ac:dyDescent="0.2">
      <c r="A18" s="23"/>
      <c r="B18" s="20" t="s">
        <v>50</v>
      </c>
      <c r="C18" s="13">
        <v>1</v>
      </c>
      <c r="D18" s="13">
        <v>1</v>
      </c>
      <c r="E18" s="13">
        <v>1</v>
      </c>
      <c r="F18" s="13">
        <v>1</v>
      </c>
      <c r="G18" s="13">
        <v>1</v>
      </c>
      <c r="H18" s="13">
        <v>1</v>
      </c>
      <c r="I18" s="13">
        <v>1</v>
      </c>
      <c r="J18" s="13">
        <v>1</v>
      </c>
      <c r="K18" s="13">
        <v>1</v>
      </c>
      <c r="L18" s="13">
        <v>1</v>
      </c>
      <c r="M18" s="13">
        <v>1</v>
      </c>
      <c r="N18" s="13">
        <v>1</v>
      </c>
      <c r="O18" s="13">
        <v>1</v>
      </c>
      <c r="P18" s="13">
        <v>1</v>
      </c>
      <c r="Q18" s="13">
        <v>1</v>
      </c>
      <c r="R18" s="13">
        <v>1</v>
      </c>
      <c r="S18" s="13">
        <v>1</v>
      </c>
      <c r="T18" s="13">
        <v>1</v>
      </c>
      <c r="U18" s="13">
        <v>1</v>
      </c>
      <c r="V18" s="13">
        <v>1</v>
      </c>
      <c r="W18" s="13">
        <v>1</v>
      </c>
      <c r="X18" s="13">
        <v>1</v>
      </c>
      <c r="Y18" s="13">
        <v>1</v>
      </c>
      <c r="Z18" s="13">
        <v>1</v>
      </c>
      <c r="AA18" s="13">
        <v>1</v>
      </c>
      <c r="AB18" s="13">
        <v>1</v>
      </c>
      <c r="AC18" s="13">
        <v>1</v>
      </c>
      <c r="AD18" s="13">
        <v>1</v>
      </c>
      <c r="AE18" s="13">
        <v>1</v>
      </c>
      <c r="AF18" s="13">
        <v>1</v>
      </c>
      <c r="AG18" s="13">
        <v>1</v>
      </c>
      <c r="AH18" s="13">
        <v>1</v>
      </c>
      <c r="AI18" s="13">
        <v>1</v>
      </c>
      <c r="AJ18" s="13">
        <v>1</v>
      </c>
      <c r="AK18" s="13">
        <v>1</v>
      </c>
      <c r="AL18" s="13">
        <v>1</v>
      </c>
      <c r="AM18" s="13">
        <v>1</v>
      </c>
      <c r="AN18" s="13">
        <v>1</v>
      </c>
      <c r="AO18" s="13">
        <v>1</v>
      </c>
      <c r="AP18" s="13">
        <v>1</v>
      </c>
      <c r="AQ18" s="13">
        <v>1</v>
      </c>
      <c r="AR18" s="9"/>
    </row>
    <row r="19" spans="1:44" x14ac:dyDescent="0.2">
      <c r="A19" s="21"/>
      <c r="B19" s="21"/>
      <c r="C19" s="14">
        <v>2270</v>
      </c>
      <c r="D19" s="14">
        <v>551</v>
      </c>
      <c r="E19" s="14">
        <v>558</v>
      </c>
      <c r="F19" s="14">
        <v>570</v>
      </c>
      <c r="G19" s="14">
        <v>591</v>
      </c>
      <c r="H19" s="14">
        <v>263</v>
      </c>
      <c r="I19" s="14">
        <v>360</v>
      </c>
      <c r="J19" s="14">
        <v>334</v>
      </c>
      <c r="K19" s="14">
        <v>532</v>
      </c>
      <c r="L19" s="14">
        <v>656</v>
      </c>
      <c r="M19" s="14">
        <v>1312</v>
      </c>
      <c r="N19" s="14">
        <v>858</v>
      </c>
      <c r="O19" s="14">
        <v>605</v>
      </c>
      <c r="P19" s="14">
        <v>224</v>
      </c>
      <c r="Q19" s="14">
        <v>291</v>
      </c>
      <c r="R19" s="14">
        <v>338</v>
      </c>
      <c r="S19" s="14">
        <v>237</v>
      </c>
      <c r="T19" s="14">
        <v>104</v>
      </c>
      <c r="U19" s="14">
        <v>269</v>
      </c>
      <c r="V19" s="14">
        <v>569</v>
      </c>
      <c r="W19" s="14">
        <v>661</v>
      </c>
      <c r="X19" s="14">
        <v>373</v>
      </c>
      <c r="Y19" s="14">
        <v>404</v>
      </c>
      <c r="Z19" s="14">
        <v>168</v>
      </c>
      <c r="AA19" s="14">
        <v>23</v>
      </c>
      <c r="AB19" s="14">
        <v>928</v>
      </c>
      <c r="AC19" s="14">
        <v>241</v>
      </c>
      <c r="AD19" s="14">
        <v>50</v>
      </c>
      <c r="AE19" s="14">
        <v>101</v>
      </c>
      <c r="AF19" s="14">
        <v>196</v>
      </c>
      <c r="AG19" s="14">
        <v>56</v>
      </c>
      <c r="AH19" s="14">
        <v>24</v>
      </c>
      <c r="AI19" s="14">
        <v>28</v>
      </c>
      <c r="AJ19" s="14">
        <v>6</v>
      </c>
      <c r="AK19" s="14">
        <v>620</v>
      </c>
      <c r="AL19" s="14">
        <v>6</v>
      </c>
      <c r="AM19" s="14">
        <v>147</v>
      </c>
      <c r="AN19" s="14">
        <v>508</v>
      </c>
      <c r="AO19" s="14">
        <v>888</v>
      </c>
      <c r="AP19" s="14">
        <v>554</v>
      </c>
      <c r="AQ19" s="14">
        <v>94</v>
      </c>
      <c r="AR19" s="9"/>
    </row>
    <row r="20" spans="1:44" x14ac:dyDescent="0.2">
      <c r="A20" s="21"/>
      <c r="B20" s="21"/>
      <c r="C20" s="15" t="s">
        <v>111</v>
      </c>
      <c r="D20" s="15" t="s">
        <v>111</v>
      </c>
      <c r="E20" s="15" t="s">
        <v>111</v>
      </c>
      <c r="F20" s="15" t="s">
        <v>111</v>
      </c>
      <c r="G20" s="15" t="s">
        <v>111</v>
      </c>
      <c r="H20" s="15" t="s">
        <v>111</v>
      </c>
      <c r="I20" s="15" t="s">
        <v>111</v>
      </c>
      <c r="J20" s="15" t="s">
        <v>111</v>
      </c>
      <c r="K20" s="15" t="s">
        <v>111</v>
      </c>
      <c r="L20" s="15" t="s">
        <v>111</v>
      </c>
      <c r="M20" s="15" t="s">
        <v>111</v>
      </c>
      <c r="N20" s="15" t="s">
        <v>111</v>
      </c>
      <c r="O20" s="15" t="s">
        <v>111</v>
      </c>
      <c r="P20" s="15" t="s">
        <v>111</v>
      </c>
      <c r="Q20" s="15" t="s">
        <v>111</v>
      </c>
      <c r="R20" s="15" t="s">
        <v>111</v>
      </c>
      <c r="S20" s="15" t="s">
        <v>111</v>
      </c>
      <c r="T20" s="15" t="s">
        <v>111</v>
      </c>
      <c r="U20" s="15" t="s">
        <v>111</v>
      </c>
      <c r="V20" s="15" t="s">
        <v>111</v>
      </c>
      <c r="W20" s="15" t="s">
        <v>111</v>
      </c>
      <c r="X20" s="15" t="s">
        <v>111</v>
      </c>
      <c r="Y20" s="15" t="s">
        <v>111</v>
      </c>
      <c r="Z20" s="15" t="s">
        <v>111</v>
      </c>
      <c r="AA20" s="15" t="s">
        <v>111</v>
      </c>
      <c r="AB20" s="15" t="s">
        <v>111</v>
      </c>
      <c r="AC20" s="15" t="s">
        <v>111</v>
      </c>
      <c r="AD20" s="15" t="s">
        <v>111</v>
      </c>
      <c r="AE20" s="15" t="s">
        <v>111</v>
      </c>
      <c r="AF20" s="15" t="s">
        <v>111</v>
      </c>
      <c r="AG20" s="15" t="s">
        <v>111</v>
      </c>
      <c r="AH20" s="15" t="s">
        <v>111</v>
      </c>
      <c r="AI20" s="15" t="s">
        <v>111</v>
      </c>
      <c r="AJ20" s="15" t="s">
        <v>111</v>
      </c>
      <c r="AK20" s="15" t="s">
        <v>111</v>
      </c>
      <c r="AL20" s="15" t="s">
        <v>111</v>
      </c>
      <c r="AM20" s="15" t="s">
        <v>111</v>
      </c>
      <c r="AN20" s="15" t="s">
        <v>111</v>
      </c>
      <c r="AO20" s="15" t="s">
        <v>111</v>
      </c>
      <c r="AP20" s="15" t="s">
        <v>111</v>
      </c>
      <c r="AQ20" s="15" t="s">
        <v>111</v>
      </c>
      <c r="AR20" s="9"/>
    </row>
    <row r="21" spans="1:44" x14ac:dyDescent="0.2">
      <c r="A21" s="17" t="s">
        <v>668</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row>
    <row r="22" spans="1:44" x14ac:dyDescent="0.2">
      <c r="A22" s="19" t="s">
        <v>134</v>
      </c>
    </row>
  </sheetData>
  <mergeCells count="16">
    <mergeCell ref="B12:B14"/>
    <mergeCell ref="B15:B17"/>
    <mergeCell ref="B18:B20"/>
    <mergeCell ref="A6:A20"/>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35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180</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181</v>
      </c>
      <c r="B6" s="20" t="s">
        <v>182</v>
      </c>
      <c r="C6" s="13">
        <v>0.34160295896100001</v>
      </c>
      <c r="D6" s="13">
        <v>0.3676260631071</v>
      </c>
      <c r="E6" s="13">
        <v>0.3304769847006</v>
      </c>
      <c r="F6" s="13">
        <v>0.37055669025729998</v>
      </c>
      <c r="G6" s="13">
        <v>0.30111899662340003</v>
      </c>
      <c r="H6" s="13">
        <v>0.16563434388840001</v>
      </c>
      <c r="I6" s="13">
        <v>0.28171581559839998</v>
      </c>
      <c r="J6" s="13">
        <v>0.35786638924879999</v>
      </c>
      <c r="K6" s="13">
        <v>0.34818074946979999</v>
      </c>
      <c r="L6" s="13">
        <v>0.47737702723780001</v>
      </c>
      <c r="M6" s="13">
        <v>0.39529801359150002</v>
      </c>
      <c r="N6" s="13">
        <v>0.29387355498560003</v>
      </c>
      <c r="O6" s="13">
        <v>0.7411681231788001</v>
      </c>
      <c r="P6" s="13">
        <v>0.32374091511839997</v>
      </c>
      <c r="Q6" s="13">
        <v>0.38877091719189999</v>
      </c>
      <c r="R6" s="13">
        <v>0.2094907470457</v>
      </c>
      <c r="S6" s="13">
        <v>0</v>
      </c>
      <c r="T6" s="13">
        <v>0</v>
      </c>
      <c r="U6" s="13">
        <v>1.939894173562E-3</v>
      </c>
      <c r="V6" s="13">
        <v>0.78704868787600002</v>
      </c>
      <c r="W6" s="13">
        <v>0.401500405156</v>
      </c>
      <c r="X6" s="13">
        <v>0.13074755593609999</v>
      </c>
      <c r="Y6" s="13">
        <v>7.7147702158610002E-3</v>
      </c>
      <c r="Z6" s="13">
        <v>0</v>
      </c>
      <c r="AA6" s="13">
        <v>0.1471505575024</v>
      </c>
      <c r="AB6" s="13">
        <v>0.38487855462530002</v>
      </c>
      <c r="AC6" s="13">
        <v>0.41201460615140001</v>
      </c>
      <c r="AD6" s="13">
        <v>0.32827775210589999</v>
      </c>
      <c r="AE6" s="13">
        <v>0.6098983142926</v>
      </c>
      <c r="AF6" s="13">
        <v>0.42924892866949999</v>
      </c>
      <c r="AG6" s="13">
        <v>0.28380993084040002</v>
      </c>
      <c r="AH6" s="13">
        <v>0.29065279420689999</v>
      </c>
      <c r="AI6" s="13">
        <v>0.21136514754470001</v>
      </c>
      <c r="AJ6" s="13">
        <v>0</v>
      </c>
      <c r="AK6" s="13">
        <v>0.19442243365879999</v>
      </c>
      <c r="AL6" s="13">
        <v>0.74440949421249991</v>
      </c>
      <c r="AM6" s="13">
        <v>0.42373883831690001</v>
      </c>
      <c r="AN6" s="13">
        <v>0.40064012370829999</v>
      </c>
      <c r="AO6" s="13">
        <v>0.30586046830489999</v>
      </c>
      <c r="AP6" s="13">
        <v>0.30564525803690001</v>
      </c>
      <c r="AQ6" s="13">
        <v>0.49258182982690002</v>
      </c>
      <c r="AR6" s="9"/>
    </row>
    <row r="7" spans="1:44" x14ac:dyDescent="0.2">
      <c r="A7" s="21"/>
      <c r="B7" s="21"/>
      <c r="C7" s="14">
        <v>766</v>
      </c>
      <c r="D7" s="14">
        <v>207</v>
      </c>
      <c r="E7" s="14">
        <v>184</v>
      </c>
      <c r="F7" s="14">
        <v>214</v>
      </c>
      <c r="G7" s="14">
        <v>161</v>
      </c>
      <c r="H7" s="14">
        <v>43</v>
      </c>
      <c r="I7" s="14">
        <v>101</v>
      </c>
      <c r="J7" s="14">
        <v>111</v>
      </c>
      <c r="K7" s="14">
        <v>171</v>
      </c>
      <c r="L7" s="14">
        <v>302</v>
      </c>
      <c r="M7" s="14">
        <v>509</v>
      </c>
      <c r="N7" s="14">
        <v>233</v>
      </c>
      <c r="O7" s="14">
        <v>442</v>
      </c>
      <c r="P7" s="14">
        <v>69</v>
      </c>
      <c r="Q7" s="14">
        <v>122</v>
      </c>
      <c r="R7" s="14">
        <v>76</v>
      </c>
      <c r="S7" s="14">
        <v>0</v>
      </c>
      <c r="T7" s="14">
        <v>0</v>
      </c>
      <c r="U7" s="14">
        <v>1</v>
      </c>
      <c r="V7" s="14">
        <v>436</v>
      </c>
      <c r="W7" s="14">
        <v>269</v>
      </c>
      <c r="X7" s="14">
        <v>43</v>
      </c>
      <c r="Y7" s="14">
        <v>3</v>
      </c>
      <c r="Z7" s="14">
        <v>0</v>
      </c>
      <c r="AA7" s="14">
        <v>3</v>
      </c>
      <c r="AB7" s="14">
        <v>361</v>
      </c>
      <c r="AC7" s="14">
        <v>101</v>
      </c>
      <c r="AD7" s="14">
        <v>16</v>
      </c>
      <c r="AE7" s="14">
        <v>58</v>
      </c>
      <c r="AF7" s="14">
        <v>76</v>
      </c>
      <c r="AG7" s="14">
        <v>15</v>
      </c>
      <c r="AH7" s="14">
        <v>9</v>
      </c>
      <c r="AI7" s="14">
        <v>4</v>
      </c>
      <c r="AJ7" s="14">
        <v>0</v>
      </c>
      <c r="AK7" s="14">
        <v>117</v>
      </c>
      <c r="AL7" s="14">
        <v>4</v>
      </c>
      <c r="AM7" s="14">
        <v>64</v>
      </c>
      <c r="AN7" s="14">
        <v>216</v>
      </c>
      <c r="AO7" s="14">
        <v>267</v>
      </c>
      <c r="AP7" s="14">
        <v>159</v>
      </c>
      <c r="AQ7" s="14">
        <v>43</v>
      </c>
      <c r="AR7" s="9"/>
    </row>
    <row r="8" spans="1:44" x14ac:dyDescent="0.2">
      <c r="A8" s="21"/>
      <c r="B8" s="21"/>
      <c r="C8" s="15" t="s">
        <v>111</v>
      </c>
      <c r="D8" s="15"/>
      <c r="E8" s="15"/>
      <c r="F8" s="15"/>
      <c r="G8" s="15"/>
      <c r="H8" s="15"/>
      <c r="I8" s="16" t="s">
        <v>112</v>
      </c>
      <c r="J8" s="16" t="s">
        <v>113</v>
      </c>
      <c r="K8" s="16" t="s">
        <v>113</v>
      </c>
      <c r="L8" s="16" t="s">
        <v>183</v>
      </c>
      <c r="M8" s="16" t="s">
        <v>114</v>
      </c>
      <c r="N8" s="15"/>
      <c r="O8" s="16" t="s">
        <v>115</v>
      </c>
      <c r="P8" s="16" t="s">
        <v>156</v>
      </c>
      <c r="Q8" s="16" t="s">
        <v>116</v>
      </c>
      <c r="R8" s="16" t="s">
        <v>156</v>
      </c>
      <c r="S8" s="15"/>
      <c r="T8" s="15"/>
      <c r="U8" s="15"/>
      <c r="V8" s="16" t="s">
        <v>118</v>
      </c>
      <c r="W8" s="16" t="s">
        <v>184</v>
      </c>
      <c r="X8" s="16" t="s">
        <v>185</v>
      </c>
      <c r="Y8" s="15"/>
      <c r="Z8" s="15"/>
      <c r="AA8" s="16" t="s">
        <v>185</v>
      </c>
      <c r="AB8" s="16" t="s">
        <v>121</v>
      </c>
      <c r="AC8" s="16" t="s">
        <v>121</v>
      </c>
      <c r="AD8" s="15"/>
      <c r="AE8" s="16" t="s">
        <v>186</v>
      </c>
      <c r="AF8" s="16" t="s">
        <v>121</v>
      </c>
      <c r="AG8" s="15"/>
      <c r="AH8" s="15"/>
      <c r="AI8" s="15"/>
      <c r="AJ8" s="15"/>
      <c r="AK8" s="15"/>
      <c r="AL8" s="15"/>
      <c r="AM8" s="15"/>
      <c r="AN8" s="16" t="s">
        <v>157</v>
      </c>
      <c r="AO8" s="15"/>
      <c r="AP8" s="15"/>
      <c r="AQ8" s="16" t="s">
        <v>123</v>
      </c>
      <c r="AR8" s="9"/>
    </row>
    <row r="9" spans="1:44" x14ac:dyDescent="0.2">
      <c r="A9" s="23"/>
      <c r="B9" s="20" t="s">
        <v>187</v>
      </c>
      <c r="C9" s="13">
        <v>0.17555433481989999</v>
      </c>
      <c r="D9" s="13">
        <v>0.22233265501800001</v>
      </c>
      <c r="E9" s="13">
        <v>0.13761994163329999</v>
      </c>
      <c r="F9" s="13">
        <v>0.17425729643080001</v>
      </c>
      <c r="G9" s="13">
        <v>0.1712313805456</v>
      </c>
      <c r="H9" s="13">
        <v>0.22912986491189999</v>
      </c>
      <c r="I9" s="13">
        <v>0.16798140552160001</v>
      </c>
      <c r="J9" s="13">
        <v>0.1836992239637</v>
      </c>
      <c r="K9" s="13">
        <v>0.1812823295033</v>
      </c>
      <c r="L9" s="13">
        <v>0.13901230579490001</v>
      </c>
      <c r="M9" s="13">
        <v>0.2115045792569</v>
      </c>
      <c r="N9" s="13">
        <v>0.14077352571169999</v>
      </c>
      <c r="O9" s="13">
        <v>0.17395496442159999</v>
      </c>
      <c r="P9" s="13">
        <v>0.3388404607878</v>
      </c>
      <c r="Q9" s="13">
        <v>0.3578250331574</v>
      </c>
      <c r="R9" s="13">
        <v>0.1577667508002</v>
      </c>
      <c r="S9" s="13">
        <v>5.1328329657649996E-3</v>
      </c>
      <c r="T9" s="13">
        <v>1.107247059034E-2</v>
      </c>
      <c r="U9" s="13">
        <v>2.6930902328279999E-3</v>
      </c>
      <c r="V9" s="13">
        <v>0.14055988651029999</v>
      </c>
      <c r="W9" s="13">
        <v>0.3195030798863</v>
      </c>
      <c r="X9" s="13">
        <v>0.17169957336469999</v>
      </c>
      <c r="Y9" s="13">
        <v>2.6728876797399999E-2</v>
      </c>
      <c r="Z9" s="13">
        <v>4.2252371790110002E-3</v>
      </c>
      <c r="AA9" s="13">
        <v>0.32502870597349998</v>
      </c>
      <c r="AB9" s="13">
        <v>0.22124798623399999</v>
      </c>
      <c r="AC9" s="13">
        <v>0.25142150709209998</v>
      </c>
      <c r="AD9" s="13">
        <v>0.21855744979059999</v>
      </c>
      <c r="AE9" s="13">
        <v>5.3873224981460001E-2</v>
      </c>
      <c r="AF9" s="13">
        <v>0.14006105863359999</v>
      </c>
      <c r="AG9" s="13">
        <v>0.17525785709809999</v>
      </c>
      <c r="AH9" s="13">
        <v>0</v>
      </c>
      <c r="AI9" s="13">
        <v>5.5051605970989993E-2</v>
      </c>
      <c r="AJ9" s="13">
        <v>0.55432542756960002</v>
      </c>
      <c r="AK9" s="13">
        <v>0.1131009107969</v>
      </c>
      <c r="AL9" s="13">
        <v>0</v>
      </c>
      <c r="AM9" s="13">
        <v>0.1399210219275</v>
      </c>
      <c r="AN9" s="13">
        <v>0.24311144958479999</v>
      </c>
      <c r="AO9" s="13">
        <v>0.16369114521120001</v>
      </c>
      <c r="AP9" s="13">
        <v>0.139515528843</v>
      </c>
      <c r="AQ9" s="13">
        <v>0.14927955262699999</v>
      </c>
      <c r="AR9" s="9"/>
    </row>
    <row r="10" spans="1:44" x14ac:dyDescent="0.2">
      <c r="A10" s="21"/>
      <c r="B10" s="21"/>
      <c r="C10" s="14">
        <v>377</v>
      </c>
      <c r="D10" s="14">
        <v>102</v>
      </c>
      <c r="E10" s="14">
        <v>84</v>
      </c>
      <c r="F10" s="14">
        <v>95</v>
      </c>
      <c r="G10" s="14">
        <v>96</v>
      </c>
      <c r="H10" s="14">
        <v>53</v>
      </c>
      <c r="I10" s="14">
        <v>67</v>
      </c>
      <c r="J10" s="14">
        <v>60</v>
      </c>
      <c r="K10" s="14">
        <v>88</v>
      </c>
      <c r="L10" s="14">
        <v>88</v>
      </c>
      <c r="M10" s="14">
        <v>239</v>
      </c>
      <c r="N10" s="14">
        <v>123</v>
      </c>
      <c r="O10" s="14">
        <v>110</v>
      </c>
      <c r="P10" s="14">
        <v>76</v>
      </c>
      <c r="Q10" s="14">
        <v>93</v>
      </c>
      <c r="R10" s="14">
        <v>54</v>
      </c>
      <c r="S10" s="14">
        <v>1</v>
      </c>
      <c r="T10" s="14">
        <v>2</v>
      </c>
      <c r="U10" s="14">
        <v>1</v>
      </c>
      <c r="V10" s="14">
        <v>87</v>
      </c>
      <c r="W10" s="14">
        <v>197</v>
      </c>
      <c r="X10" s="14">
        <v>57</v>
      </c>
      <c r="Y10" s="14">
        <v>12</v>
      </c>
      <c r="Z10" s="14">
        <v>1</v>
      </c>
      <c r="AA10" s="14">
        <v>9</v>
      </c>
      <c r="AB10" s="14">
        <v>201</v>
      </c>
      <c r="AC10" s="14">
        <v>53</v>
      </c>
      <c r="AD10" s="14">
        <v>14</v>
      </c>
      <c r="AE10" s="14">
        <v>7</v>
      </c>
      <c r="AF10" s="14">
        <v>25</v>
      </c>
      <c r="AG10" s="14">
        <v>8</v>
      </c>
      <c r="AH10" s="14">
        <v>0</v>
      </c>
      <c r="AI10" s="14">
        <v>1</v>
      </c>
      <c r="AJ10" s="14">
        <v>2</v>
      </c>
      <c r="AK10" s="14">
        <v>64</v>
      </c>
      <c r="AL10" s="14">
        <v>0</v>
      </c>
      <c r="AM10" s="14">
        <v>17</v>
      </c>
      <c r="AN10" s="14">
        <v>109</v>
      </c>
      <c r="AO10" s="14">
        <v>141</v>
      </c>
      <c r="AP10" s="14">
        <v>82</v>
      </c>
      <c r="AQ10" s="14">
        <v>14</v>
      </c>
      <c r="AR10" s="9"/>
    </row>
    <row r="11" spans="1:44" x14ac:dyDescent="0.2">
      <c r="A11" s="21"/>
      <c r="B11" s="21"/>
      <c r="C11" s="15" t="s">
        <v>111</v>
      </c>
      <c r="D11" s="16" t="s">
        <v>138</v>
      </c>
      <c r="E11" s="15"/>
      <c r="F11" s="15"/>
      <c r="G11" s="15"/>
      <c r="H11" s="15"/>
      <c r="I11" s="15"/>
      <c r="J11" s="15"/>
      <c r="K11" s="15"/>
      <c r="L11" s="15"/>
      <c r="M11" s="16" t="s">
        <v>114</v>
      </c>
      <c r="N11" s="15"/>
      <c r="O11" s="16" t="s">
        <v>156</v>
      </c>
      <c r="P11" s="16" t="s">
        <v>188</v>
      </c>
      <c r="Q11" s="16" t="s">
        <v>188</v>
      </c>
      <c r="R11" s="16" t="s">
        <v>156</v>
      </c>
      <c r="S11" s="15"/>
      <c r="T11" s="15"/>
      <c r="U11" s="15"/>
      <c r="V11" s="16" t="s">
        <v>120</v>
      </c>
      <c r="W11" s="16" t="s">
        <v>189</v>
      </c>
      <c r="X11" s="16" t="s">
        <v>120</v>
      </c>
      <c r="Y11" s="15"/>
      <c r="Z11" s="15"/>
      <c r="AA11" s="16" t="s">
        <v>120</v>
      </c>
      <c r="AB11" s="16" t="s">
        <v>190</v>
      </c>
      <c r="AC11" s="16" t="s">
        <v>191</v>
      </c>
      <c r="AD11" s="15"/>
      <c r="AE11" s="15"/>
      <c r="AF11" s="15"/>
      <c r="AG11" s="15"/>
      <c r="AH11" s="15"/>
      <c r="AI11" s="15"/>
      <c r="AJ11" s="16" t="s">
        <v>157</v>
      </c>
      <c r="AK11" s="15"/>
      <c r="AL11" s="15"/>
      <c r="AM11" s="15"/>
      <c r="AN11" s="16" t="s">
        <v>123</v>
      </c>
      <c r="AO11" s="15"/>
      <c r="AP11" s="15"/>
      <c r="AQ11" s="15"/>
      <c r="AR11" s="9"/>
    </row>
    <row r="12" spans="1:44" x14ac:dyDescent="0.2">
      <c r="A12" s="23"/>
      <c r="B12" s="20" t="s">
        <v>192</v>
      </c>
      <c r="C12" s="13">
        <v>2.8055145099570002E-2</v>
      </c>
      <c r="D12" s="13">
        <v>1.6790870073809999E-2</v>
      </c>
      <c r="E12" s="13">
        <v>1.9500484009030001E-2</v>
      </c>
      <c r="F12" s="13">
        <v>3.499298174729E-2</v>
      </c>
      <c r="G12" s="13">
        <v>3.9632196829210001E-2</v>
      </c>
      <c r="H12" s="13">
        <v>4.7752576625070001E-2</v>
      </c>
      <c r="I12" s="13">
        <v>3.5043979206779999E-2</v>
      </c>
      <c r="J12" s="13">
        <v>3.1106756214850002E-2</v>
      </c>
      <c r="K12" s="13">
        <v>6.9463454905980002E-3</v>
      </c>
      <c r="L12" s="13">
        <v>2.1913628687499999E-2</v>
      </c>
      <c r="M12" s="13">
        <v>2.5563446658140001E-2</v>
      </c>
      <c r="N12" s="13">
        <v>2.6771348695270002E-2</v>
      </c>
      <c r="O12" s="13">
        <v>1.7497354241539999E-2</v>
      </c>
      <c r="P12" s="13">
        <v>3.1023494322949999E-2</v>
      </c>
      <c r="Q12" s="13">
        <v>3.8568190589940002E-2</v>
      </c>
      <c r="R12" s="13">
        <v>6.369217860536E-2</v>
      </c>
      <c r="S12" s="13">
        <v>2.3927584660600001E-3</v>
      </c>
      <c r="T12" s="13">
        <v>0</v>
      </c>
      <c r="U12" s="13">
        <v>0</v>
      </c>
      <c r="V12" s="13">
        <v>1.208159834923E-2</v>
      </c>
      <c r="W12" s="13">
        <v>3.1178191220340001E-2</v>
      </c>
      <c r="X12" s="13">
        <v>7.4460490622460004E-2</v>
      </c>
      <c r="Y12" s="13">
        <v>3.4694422092750002E-3</v>
      </c>
      <c r="Z12" s="13">
        <v>0</v>
      </c>
      <c r="AA12" s="13">
        <v>3.4816465067099997E-2</v>
      </c>
      <c r="AB12" s="13">
        <v>3.6215083247079997E-2</v>
      </c>
      <c r="AC12" s="13">
        <v>2.1162431076469999E-2</v>
      </c>
      <c r="AD12" s="13">
        <v>3.3465603085499999E-2</v>
      </c>
      <c r="AE12" s="13">
        <v>0</v>
      </c>
      <c r="AF12" s="13">
        <v>1.342283116564E-2</v>
      </c>
      <c r="AG12" s="13">
        <v>0</v>
      </c>
      <c r="AH12" s="13">
        <v>0</v>
      </c>
      <c r="AI12" s="13">
        <v>0</v>
      </c>
      <c r="AJ12" s="13">
        <v>0</v>
      </c>
      <c r="AK12" s="13">
        <v>2.8496063331250002E-2</v>
      </c>
      <c r="AL12" s="13">
        <v>0</v>
      </c>
      <c r="AM12" s="13">
        <v>2.711569208382E-2</v>
      </c>
      <c r="AN12" s="13">
        <v>1.462433219863E-2</v>
      </c>
      <c r="AO12" s="13">
        <v>2.5104609610489999E-2</v>
      </c>
      <c r="AP12" s="13">
        <v>3.8641863755329998E-2</v>
      </c>
      <c r="AQ12" s="13">
        <v>4.7647339568160002E-2</v>
      </c>
      <c r="AR12" s="9"/>
    </row>
    <row r="13" spans="1:44" x14ac:dyDescent="0.2">
      <c r="A13" s="21"/>
      <c r="B13" s="21"/>
      <c r="C13" s="14">
        <v>55</v>
      </c>
      <c r="D13" s="14">
        <v>8</v>
      </c>
      <c r="E13" s="14">
        <v>6</v>
      </c>
      <c r="F13" s="14">
        <v>20</v>
      </c>
      <c r="G13" s="14">
        <v>21</v>
      </c>
      <c r="H13" s="14">
        <v>12</v>
      </c>
      <c r="I13" s="14">
        <v>12</v>
      </c>
      <c r="J13" s="14">
        <v>12</v>
      </c>
      <c r="K13" s="14">
        <v>4</v>
      </c>
      <c r="L13" s="14">
        <v>10</v>
      </c>
      <c r="M13" s="14">
        <v>30</v>
      </c>
      <c r="N13" s="14">
        <v>18</v>
      </c>
      <c r="O13" s="14">
        <v>11</v>
      </c>
      <c r="P13" s="14">
        <v>7</v>
      </c>
      <c r="Q13" s="14">
        <v>9</v>
      </c>
      <c r="R13" s="14">
        <v>20</v>
      </c>
      <c r="S13" s="14">
        <v>1</v>
      </c>
      <c r="T13" s="14">
        <v>0</v>
      </c>
      <c r="U13" s="14">
        <v>0</v>
      </c>
      <c r="V13" s="14">
        <v>8</v>
      </c>
      <c r="W13" s="14">
        <v>20</v>
      </c>
      <c r="X13" s="14">
        <v>19</v>
      </c>
      <c r="Y13" s="14">
        <v>2</v>
      </c>
      <c r="Z13" s="14">
        <v>0</v>
      </c>
      <c r="AA13" s="14">
        <v>1</v>
      </c>
      <c r="AB13" s="14">
        <v>29</v>
      </c>
      <c r="AC13" s="14">
        <v>5</v>
      </c>
      <c r="AD13" s="14">
        <v>1</v>
      </c>
      <c r="AE13" s="14">
        <v>0</v>
      </c>
      <c r="AF13" s="14">
        <v>2</v>
      </c>
      <c r="AG13" s="14">
        <v>0</v>
      </c>
      <c r="AH13" s="14">
        <v>0</v>
      </c>
      <c r="AI13" s="14">
        <v>0</v>
      </c>
      <c r="AJ13" s="14">
        <v>0</v>
      </c>
      <c r="AK13" s="14">
        <v>17</v>
      </c>
      <c r="AL13" s="14">
        <v>0</v>
      </c>
      <c r="AM13" s="14">
        <v>3</v>
      </c>
      <c r="AN13" s="14">
        <v>7</v>
      </c>
      <c r="AO13" s="14">
        <v>24</v>
      </c>
      <c r="AP13" s="14">
        <v>14</v>
      </c>
      <c r="AQ13" s="14">
        <v>2</v>
      </c>
      <c r="AR13" s="9"/>
    </row>
    <row r="14" spans="1:44" x14ac:dyDescent="0.2">
      <c r="A14" s="21"/>
      <c r="B14" s="21"/>
      <c r="C14" s="15" t="s">
        <v>111</v>
      </c>
      <c r="D14" s="15"/>
      <c r="E14" s="15"/>
      <c r="F14" s="15"/>
      <c r="G14" s="15"/>
      <c r="H14" s="16" t="s">
        <v>157</v>
      </c>
      <c r="I14" s="16" t="s">
        <v>157</v>
      </c>
      <c r="J14" s="15"/>
      <c r="K14" s="15"/>
      <c r="L14" s="15"/>
      <c r="M14" s="15"/>
      <c r="N14" s="15"/>
      <c r="O14" s="15"/>
      <c r="P14" s="16" t="s">
        <v>144</v>
      </c>
      <c r="Q14" s="16" t="s">
        <v>144</v>
      </c>
      <c r="R14" s="16" t="s">
        <v>193</v>
      </c>
      <c r="S14" s="15"/>
      <c r="T14" s="15"/>
      <c r="U14" s="15"/>
      <c r="V14" s="15"/>
      <c r="W14" s="16" t="s">
        <v>157</v>
      </c>
      <c r="X14" s="16" t="s">
        <v>194</v>
      </c>
      <c r="Y14" s="15"/>
      <c r="Z14" s="15"/>
      <c r="AA14" s="15"/>
      <c r="AB14" s="15"/>
      <c r="AC14" s="15"/>
      <c r="AD14" s="15"/>
      <c r="AE14" s="15"/>
      <c r="AF14" s="15"/>
      <c r="AG14" s="15"/>
      <c r="AH14" s="15"/>
      <c r="AI14" s="15"/>
      <c r="AJ14" s="15"/>
      <c r="AK14" s="15"/>
      <c r="AL14" s="15"/>
      <c r="AM14" s="15"/>
      <c r="AN14" s="15"/>
      <c r="AO14" s="15"/>
      <c r="AP14" s="15"/>
      <c r="AQ14" s="15"/>
      <c r="AR14" s="9"/>
    </row>
    <row r="15" spans="1:44" x14ac:dyDescent="0.2">
      <c r="A15" s="23"/>
      <c r="B15" s="20" t="s">
        <v>195</v>
      </c>
      <c r="C15" s="13">
        <v>7.6764696947460007E-2</v>
      </c>
      <c r="D15" s="13">
        <v>8.6839722684700013E-2</v>
      </c>
      <c r="E15" s="13">
        <v>5.2148738112570002E-2</v>
      </c>
      <c r="F15" s="13">
        <v>7.7045948040219997E-2</v>
      </c>
      <c r="G15" s="13">
        <v>9.1014335764059998E-2</v>
      </c>
      <c r="H15" s="13">
        <v>9.6683458767719999E-2</v>
      </c>
      <c r="I15" s="13">
        <v>8.7674403261039993E-2</v>
      </c>
      <c r="J15" s="13">
        <v>8.7178796225399993E-2</v>
      </c>
      <c r="K15" s="13">
        <v>6.6751580285590001E-2</v>
      </c>
      <c r="L15" s="13">
        <v>4.184984386546E-2</v>
      </c>
      <c r="M15" s="13">
        <v>6.5307020777699995E-2</v>
      </c>
      <c r="N15" s="13">
        <v>8.0166544527719999E-2</v>
      </c>
      <c r="O15" s="13">
        <v>3.6617153801439997E-2</v>
      </c>
      <c r="P15" s="13">
        <v>0.1401025479903</v>
      </c>
      <c r="Q15" s="13">
        <v>0.1133267719706</v>
      </c>
      <c r="R15" s="13">
        <v>0.1287130518655</v>
      </c>
      <c r="S15" s="13">
        <v>6.7255000307739995E-2</v>
      </c>
      <c r="T15" s="13">
        <v>8.0295466968270002E-2</v>
      </c>
      <c r="U15" s="13">
        <v>8.6726124826120004E-3</v>
      </c>
      <c r="V15" s="13">
        <v>3.0376337682460001E-2</v>
      </c>
      <c r="W15" s="13">
        <v>0.1108392410906</v>
      </c>
      <c r="X15" s="13">
        <v>8.9180920470519995E-2</v>
      </c>
      <c r="Y15" s="13">
        <v>7.7612862785149991E-2</v>
      </c>
      <c r="Z15" s="13">
        <v>7.9970224413120003E-3</v>
      </c>
      <c r="AA15" s="13">
        <v>5.2088260760129998E-2</v>
      </c>
      <c r="AB15" s="13">
        <v>0.1114752684319</v>
      </c>
      <c r="AC15" s="13">
        <v>3.4972898141409997E-2</v>
      </c>
      <c r="AD15" s="13">
        <v>4.4907888804900001E-2</v>
      </c>
      <c r="AE15" s="13">
        <v>4.7726433020900003E-2</v>
      </c>
      <c r="AF15" s="13">
        <v>3.2802978555829997E-2</v>
      </c>
      <c r="AG15" s="13">
        <v>0.1206008950499</v>
      </c>
      <c r="AH15" s="13">
        <v>0</v>
      </c>
      <c r="AI15" s="13">
        <v>0</v>
      </c>
      <c r="AJ15" s="13">
        <v>0</v>
      </c>
      <c r="AK15" s="13">
        <v>6.6153462574550001E-2</v>
      </c>
      <c r="AL15" s="13">
        <v>0</v>
      </c>
      <c r="AM15" s="13">
        <v>7.2892283654180004E-2</v>
      </c>
      <c r="AN15" s="13">
        <v>6.6784940281640004E-2</v>
      </c>
      <c r="AO15" s="13">
        <v>7.2094714568950002E-2</v>
      </c>
      <c r="AP15" s="13">
        <v>7.8271496054270001E-2</v>
      </c>
      <c r="AQ15" s="13">
        <v>8.4204674597270004E-2</v>
      </c>
      <c r="AR15" s="9"/>
    </row>
    <row r="16" spans="1:44" x14ac:dyDescent="0.2">
      <c r="A16" s="21"/>
      <c r="B16" s="21"/>
      <c r="C16" s="14">
        <v>162</v>
      </c>
      <c r="D16" s="14">
        <v>41</v>
      </c>
      <c r="E16" s="14">
        <v>30</v>
      </c>
      <c r="F16" s="14">
        <v>41</v>
      </c>
      <c r="G16" s="14">
        <v>50</v>
      </c>
      <c r="H16" s="14">
        <v>23</v>
      </c>
      <c r="I16" s="14">
        <v>27</v>
      </c>
      <c r="J16" s="14">
        <v>32</v>
      </c>
      <c r="K16" s="14">
        <v>37</v>
      </c>
      <c r="L16" s="14">
        <v>24</v>
      </c>
      <c r="M16" s="14">
        <v>80</v>
      </c>
      <c r="N16" s="14">
        <v>65</v>
      </c>
      <c r="O16" s="14">
        <v>19</v>
      </c>
      <c r="P16" s="14">
        <v>32</v>
      </c>
      <c r="Q16" s="14">
        <v>32</v>
      </c>
      <c r="R16" s="14">
        <v>37</v>
      </c>
      <c r="S16" s="14">
        <v>12</v>
      </c>
      <c r="T16" s="14">
        <v>7</v>
      </c>
      <c r="U16" s="14">
        <v>3</v>
      </c>
      <c r="V16" s="14">
        <v>20</v>
      </c>
      <c r="W16" s="14">
        <v>70</v>
      </c>
      <c r="X16" s="14">
        <v>34</v>
      </c>
      <c r="Y16" s="14">
        <v>22</v>
      </c>
      <c r="Z16" s="14">
        <v>1</v>
      </c>
      <c r="AA16" s="14">
        <v>1</v>
      </c>
      <c r="AB16" s="14">
        <v>95</v>
      </c>
      <c r="AC16" s="14">
        <v>4</v>
      </c>
      <c r="AD16" s="14">
        <v>3</v>
      </c>
      <c r="AE16" s="14">
        <v>4</v>
      </c>
      <c r="AF16" s="14">
        <v>7</v>
      </c>
      <c r="AG16" s="14">
        <v>9</v>
      </c>
      <c r="AH16" s="14">
        <v>0</v>
      </c>
      <c r="AI16" s="14">
        <v>0</v>
      </c>
      <c r="AJ16" s="14">
        <v>0</v>
      </c>
      <c r="AK16" s="14">
        <v>38</v>
      </c>
      <c r="AL16" s="14">
        <v>0</v>
      </c>
      <c r="AM16" s="14">
        <v>10</v>
      </c>
      <c r="AN16" s="14">
        <v>32</v>
      </c>
      <c r="AO16" s="14">
        <v>52</v>
      </c>
      <c r="AP16" s="14">
        <v>42</v>
      </c>
      <c r="AQ16" s="14">
        <v>11</v>
      </c>
      <c r="AR16" s="9"/>
    </row>
    <row r="17" spans="1:44" x14ac:dyDescent="0.2">
      <c r="A17" s="21"/>
      <c r="B17" s="21"/>
      <c r="C17" s="15" t="s">
        <v>111</v>
      </c>
      <c r="D17" s="15"/>
      <c r="E17" s="15"/>
      <c r="F17" s="15"/>
      <c r="G17" s="15"/>
      <c r="H17" s="15"/>
      <c r="I17" s="15"/>
      <c r="J17" s="15"/>
      <c r="K17" s="15"/>
      <c r="L17" s="15"/>
      <c r="M17" s="15"/>
      <c r="N17" s="15"/>
      <c r="O17" s="15"/>
      <c r="P17" s="16" t="s">
        <v>196</v>
      </c>
      <c r="Q17" s="16" t="s">
        <v>197</v>
      </c>
      <c r="R17" s="16" t="s">
        <v>197</v>
      </c>
      <c r="S17" s="16" t="s">
        <v>198</v>
      </c>
      <c r="T17" s="16" t="s">
        <v>198</v>
      </c>
      <c r="U17" s="15"/>
      <c r="V17" s="15"/>
      <c r="W17" s="16" t="s">
        <v>176</v>
      </c>
      <c r="X17" s="16" t="s">
        <v>178</v>
      </c>
      <c r="Y17" s="15"/>
      <c r="Z17" s="15"/>
      <c r="AA17" s="15"/>
      <c r="AB17" s="15"/>
      <c r="AC17" s="15"/>
      <c r="AD17" s="15"/>
      <c r="AE17" s="15"/>
      <c r="AF17" s="15"/>
      <c r="AG17" s="15"/>
      <c r="AH17" s="15"/>
      <c r="AI17" s="15"/>
      <c r="AJ17" s="15"/>
      <c r="AK17" s="15"/>
      <c r="AL17" s="15"/>
      <c r="AM17" s="15"/>
      <c r="AN17" s="15"/>
      <c r="AO17" s="15"/>
      <c r="AP17" s="15"/>
      <c r="AQ17" s="15"/>
      <c r="AR17" s="9"/>
    </row>
    <row r="18" spans="1:44" x14ac:dyDescent="0.2">
      <c r="A18" s="23"/>
      <c r="B18" s="20" t="s">
        <v>199</v>
      </c>
      <c r="C18" s="13">
        <v>0.37802286417199998</v>
      </c>
      <c r="D18" s="13">
        <v>0.30641068911629998</v>
      </c>
      <c r="E18" s="13">
        <v>0.46025385154449999</v>
      </c>
      <c r="F18" s="13">
        <v>0.34314708352450002</v>
      </c>
      <c r="G18" s="13">
        <v>0.3970030902378</v>
      </c>
      <c r="H18" s="13">
        <v>0.46079975580690002</v>
      </c>
      <c r="I18" s="13">
        <v>0.42758439641219997</v>
      </c>
      <c r="J18" s="13">
        <v>0.3401488343472</v>
      </c>
      <c r="K18" s="13">
        <v>0.39683899525080002</v>
      </c>
      <c r="L18" s="13">
        <v>0.31984719441429998</v>
      </c>
      <c r="M18" s="13">
        <v>0.30232693971570002</v>
      </c>
      <c r="N18" s="13">
        <v>0.45841502607960011</v>
      </c>
      <c r="O18" s="13">
        <v>3.0762404356579998E-2</v>
      </c>
      <c r="P18" s="13">
        <v>0.16629258178049999</v>
      </c>
      <c r="Q18" s="13">
        <v>0.1015090870902</v>
      </c>
      <c r="R18" s="13">
        <v>0.44033727168320003</v>
      </c>
      <c r="S18" s="13">
        <v>0.92521940826039994</v>
      </c>
      <c r="T18" s="13">
        <v>0.90863206244140005</v>
      </c>
      <c r="U18" s="13">
        <v>0.9866944031110001</v>
      </c>
      <c r="V18" s="13">
        <v>2.9933489582079999E-2</v>
      </c>
      <c r="W18" s="13">
        <v>0.1369790826468</v>
      </c>
      <c r="X18" s="13">
        <v>0.53391145960620001</v>
      </c>
      <c r="Y18" s="13">
        <v>0.88447404799230001</v>
      </c>
      <c r="Z18" s="13">
        <v>0.98777774037970001</v>
      </c>
      <c r="AA18" s="13">
        <v>0.44091601069679998</v>
      </c>
      <c r="AB18" s="13">
        <v>0.2461831074618</v>
      </c>
      <c r="AC18" s="13">
        <v>0.28042855753860002</v>
      </c>
      <c r="AD18" s="13">
        <v>0.3747913062132</v>
      </c>
      <c r="AE18" s="13">
        <v>0.288502027705</v>
      </c>
      <c r="AF18" s="13">
        <v>0.38446420297540002</v>
      </c>
      <c r="AG18" s="13">
        <v>0.42033131701170001</v>
      </c>
      <c r="AH18" s="13">
        <v>0.70934720579309996</v>
      </c>
      <c r="AI18" s="13">
        <v>0.73358324648429996</v>
      </c>
      <c r="AJ18" s="13">
        <v>0.44567457243039998</v>
      </c>
      <c r="AK18" s="13">
        <v>0.59782712963850004</v>
      </c>
      <c r="AL18" s="13">
        <v>0.25559050578749998</v>
      </c>
      <c r="AM18" s="13">
        <v>0.33633216401749999</v>
      </c>
      <c r="AN18" s="13">
        <v>0.27483915422650002</v>
      </c>
      <c r="AO18" s="13">
        <v>0.43324906230440002</v>
      </c>
      <c r="AP18" s="13">
        <v>0.43792585331049999</v>
      </c>
      <c r="AQ18" s="13">
        <v>0.2262866033807</v>
      </c>
      <c r="AR18" s="9"/>
    </row>
    <row r="19" spans="1:44" x14ac:dyDescent="0.2">
      <c r="A19" s="21"/>
      <c r="B19" s="21"/>
      <c r="C19" s="14">
        <v>910</v>
      </c>
      <c r="D19" s="14">
        <v>193</v>
      </c>
      <c r="E19" s="14">
        <v>254</v>
      </c>
      <c r="F19" s="14">
        <v>200</v>
      </c>
      <c r="G19" s="14">
        <v>263</v>
      </c>
      <c r="H19" s="14">
        <v>132</v>
      </c>
      <c r="I19" s="14">
        <v>153</v>
      </c>
      <c r="J19" s="14">
        <v>119</v>
      </c>
      <c r="K19" s="14">
        <v>232</v>
      </c>
      <c r="L19" s="14">
        <v>232</v>
      </c>
      <c r="M19" s="14">
        <v>454</v>
      </c>
      <c r="N19" s="14">
        <v>419</v>
      </c>
      <c r="O19" s="14">
        <v>23</v>
      </c>
      <c r="P19" s="14">
        <v>40</v>
      </c>
      <c r="Q19" s="14">
        <v>35</v>
      </c>
      <c r="R19" s="14">
        <v>151</v>
      </c>
      <c r="S19" s="14">
        <v>223</v>
      </c>
      <c r="T19" s="14">
        <v>95</v>
      </c>
      <c r="U19" s="14">
        <v>264</v>
      </c>
      <c r="V19" s="14">
        <v>18</v>
      </c>
      <c r="W19" s="14">
        <v>105</v>
      </c>
      <c r="X19" s="14">
        <v>220</v>
      </c>
      <c r="Y19" s="14">
        <v>365</v>
      </c>
      <c r="Z19" s="14">
        <v>166</v>
      </c>
      <c r="AA19" s="14">
        <v>9</v>
      </c>
      <c r="AB19" s="14">
        <v>242</v>
      </c>
      <c r="AC19" s="14">
        <v>78</v>
      </c>
      <c r="AD19" s="14">
        <v>16</v>
      </c>
      <c r="AE19" s="14">
        <v>32</v>
      </c>
      <c r="AF19" s="14">
        <v>86</v>
      </c>
      <c r="AG19" s="14">
        <v>24</v>
      </c>
      <c r="AH19" s="14">
        <v>15</v>
      </c>
      <c r="AI19" s="14">
        <v>23</v>
      </c>
      <c r="AJ19" s="14">
        <v>4</v>
      </c>
      <c r="AK19" s="14">
        <v>384</v>
      </c>
      <c r="AL19" s="14">
        <v>2</v>
      </c>
      <c r="AM19" s="14">
        <v>53</v>
      </c>
      <c r="AN19" s="14">
        <v>144</v>
      </c>
      <c r="AO19" s="14">
        <v>404</v>
      </c>
      <c r="AP19" s="14">
        <v>257</v>
      </c>
      <c r="AQ19" s="14">
        <v>24</v>
      </c>
      <c r="AR19" s="9"/>
    </row>
    <row r="20" spans="1:44" x14ac:dyDescent="0.2">
      <c r="A20" s="21"/>
      <c r="B20" s="21"/>
      <c r="C20" s="15" t="s">
        <v>111</v>
      </c>
      <c r="D20" s="15"/>
      <c r="E20" s="16" t="s">
        <v>200</v>
      </c>
      <c r="F20" s="15"/>
      <c r="G20" s="16" t="s">
        <v>112</v>
      </c>
      <c r="H20" s="16" t="s">
        <v>144</v>
      </c>
      <c r="I20" s="16" t="s">
        <v>144</v>
      </c>
      <c r="J20" s="15"/>
      <c r="K20" s="15"/>
      <c r="L20" s="15"/>
      <c r="M20" s="15"/>
      <c r="N20" s="16" t="s">
        <v>113</v>
      </c>
      <c r="O20" s="15"/>
      <c r="P20" s="16" t="s">
        <v>113</v>
      </c>
      <c r="Q20" s="16" t="s">
        <v>113</v>
      </c>
      <c r="R20" s="16" t="s">
        <v>126</v>
      </c>
      <c r="S20" s="16" t="s">
        <v>127</v>
      </c>
      <c r="T20" s="16" t="s">
        <v>127</v>
      </c>
      <c r="U20" s="16" t="s">
        <v>201</v>
      </c>
      <c r="V20" s="15"/>
      <c r="W20" s="16" t="s">
        <v>113</v>
      </c>
      <c r="X20" s="16" t="s">
        <v>129</v>
      </c>
      <c r="Y20" s="16" t="s">
        <v>162</v>
      </c>
      <c r="Z20" s="16" t="s">
        <v>163</v>
      </c>
      <c r="AA20" s="16" t="s">
        <v>130</v>
      </c>
      <c r="AB20" s="15"/>
      <c r="AC20" s="15"/>
      <c r="AD20" s="15"/>
      <c r="AE20" s="15"/>
      <c r="AF20" s="16" t="s">
        <v>112</v>
      </c>
      <c r="AG20" s="15"/>
      <c r="AH20" s="16" t="s">
        <v>130</v>
      </c>
      <c r="AI20" s="16" t="s">
        <v>202</v>
      </c>
      <c r="AJ20" s="15"/>
      <c r="AK20" s="16" t="s">
        <v>203</v>
      </c>
      <c r="AL20" s="15"/>
      <c r="AM20" s="15"/>
      <c r="AN20" s="15"/>
      <c r="AO20" s="16" t="s">
        <v>204</v>
      </c>
      <c r="AP20" s="16" t="s">
        <v>204</v>
      </c>
      <c r="AQ20" s="15"/>
      <c r="AR20" s="9"/>
    </row>
    <row r="21" spans="1:44" x14ac:dyDescent="0.2">
      <c r="A21" s="23"/>
      <c r="B21" s="20" t="s">
        <v>50</v>
      </c>
      <c r="C21" s="13">
        <v>1</v>
      </c>
      <c r="D21" s="13">
        <v>1</v>
      </c>
      <c r="E21" s="13">
        <v>1</v>
      </c>
      <c r="F21" s="13">
        <v>1</v>
      </c>
      <c r="G21" s="13">
        <v>1</v>
      </c>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v>1</v>
      </c>
      <c r="AM21" s="13">
        <v>1</v>
      </c>
      <c r="AN21" s="13">
        <v>1</v>
      </c>
      <c r="AO21" s="13">
        <v>1</v>
      </c>
      <c r="AP21" s="13">
        <v>1</v>
      </c>
      <c r="AQ21" s="13">
        <v>1</v>
      </c>
      <c r="AR21" s="9"/>
    </row>
    <row r="22" spans="1:44" x14ac:dyDescent="0.2">
      <c r="A22" s="21"/>
      <c r="B22" s="21"/>
      <c r="C22" s="14">
        <v>2270</v>
      </c>
      <c r="D22" s="14">
        <v>551</v>
      </c>
      <c r="E22" s="14">
        <v>558</v>
      </c>
      <c r="F22" s="14">
        <v>570</v>
      </c>
      <c r="G22" s="14">
        <v>591</v>
      </c>
      <c r="H22" s="14">
        <v>263</v>
      </c>
      <c r="I22" s="14">
        <v>360</v>
      </c>
      <c r="J22" s="14">
        <v>334</v>
      </c>
      <c r="K22" s="14">
        <v>532</v>
      </c>
      <c r="L22" s="14">
        <v>656</v>
      </c>
      <c r="M22" s="14">
        <v>1312</v>
      </c>
      <c r="N22" s="14">
        <v>858</v>
      </c>
      <c r="O22" s="14">
        <v>605</v>
      </c>
      <c r="P22" s="14">
        <v>224</v>
      </c>
      <c r="Q22" s="14">
        <v>291</v>
      </c>
      <c r="R22" s="14">
        <v>338</v>
      </c>
      <c r="S22" s="14">
        <v>237</v>
      </c>
      <c r="T22" s="14">
        <v>104</v>
      </c>
      <c r="U22" s="14">
        <v>269</v>
      </c>
      <c r="V22" s="14">
        <v>569</v>
      </c>
      <c r="W22" s="14">
        <v>661</v>
      </c>
      <c r="X22" s="14">
        <v>373</v>
      </c>
      <c r="Y22" s="14">
        <v>404</v>
      </c>
      <c r="Z22" s="14">
        <v>168</v>
      </c>
      <c r="AA22" s="14">
        <v>23</v>
      </c>
      <c r="AB22" s="14">
        <v>928</v>
      </c>
      <c r="AC22" s="14">
        <v>241</v>
      </c>
      <c r="AD22" s="14">
        <v>50</v>
      </c>
      <c r="AE22" s="14">
        <v>101</v>
      </c>
      <c r="AF22" s="14">
        <v>196</v>
      </c>
      <c r="AG22" s="14">
        <v>56</v>
      </c>
      <c r="AH22" s="14">
        <v>24</v>
      </c>
      <c r="AI22" s="14">
        <v>28</v>
      </c>
      <c r="AJ22" s="14">
        <v>6</v>
      </c>
      <c r="AK22" s="14">
        <v>620</v>
      </c>
      <c r="AL22" s="14">
        <v>6</v>
      </c>
      <c r="AM22" s="14">
        <v>147</v>
      </c>
      <c r="AN22" s="14">
        <v>508</v>
      </c>
      <c r="AO22" s="14">
        <v>888</v>
      </c>
      <c r="AP22" s="14">
        <v>554</v>
      </c>
      <c r="AQ22" s="14">
        <v>94</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205</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206</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207</v>
      </c>
      <c r="B6" s="20" t="s">
        <v>182</v>
      </c>
      <c r="C6" s="13">
        <v>0.1947109579105</v>
      </c>
      <c r="D6" s="13">
        <v>0.18738851326639999</v>
      </c>
      <c r="E6" s="13">
        <v>0.17485993548100001</v>
      </c>
      <c r="F6" s="13">
        <v>0.21469784542590001</v>
      </c>
      <c r="G6" s="13">
        <v>0.2009325304948</v>
      </c>
      <c r="H6" s="13">
        <v>9.5495257886420007E-2</v>
      </c>
      <c r="I6" s="13">
        <v>0.14786532596839999</v>
      </c>
      <c r="J6" s="13">
        <v>0.167685887077</v>
      </c>
      <c r="K6" s="13">
        <v>0.21850207182289999</v>
      </c>
      <c r="L6" s="13">
        <v>0.27396983220519999</v>
      </c>
      <c r="M6" s="13">
        <v>0.2127363978598</v>
      </c>
      <c r="N6" s="13">
        <v>0.17150855565670001</v>
      </c>
      <c r="O6" s="13">
        <v>0.34524725387939997</v>
      </c>
      <c r="P6" s="13">
        <v>0.30459285455640001</v>
      </c>
      <c r="Q6" s="13">
        <v>0.23496045746069999</v>
      </c>
      <c r="R6" s="13">
        <v>7.9749057856879996E-2</v>
      </c>
      <c r="S6" s="13">
        <v>5.8111263691979997E-2</v>
      </c>
      <c r="T6" s="13">
        <v>7.8926503665820005E-2</v>
      </c>
      <c r="U6" s="13">
        <v>6.6581311144729996E-2</v>
      </c>
      <c r="V6" s="13">
        <v>0.25925117649259999</v>
      </c>
      <c r="W6" s="13">
        <v>0.30542136030459999</v>
      </c>
      <c r="X6" s="13">
        <v>0.1017449019281</v>
      </c>
      <c r="Y6" s="13">
        <v>6.0283440104580012E-2</v>
      </c>
      <c r="Z6" s="13">
        <v>3.150686713255E-2</v>
      </c>
      <c r="AA6" s="13">
        <v>2.9742790610509998E-2</v>
      </c>
      <c r="AB6" s="13">
        <v>0.33749571798200001</v>
      </c>
      <c r="AC6" s="13">
        <v>0.16933528614730001</v>
      </c>
      <c r="AD6" s="13">
        <v>0.12555881667800001</v>
      </c>
      <c r="AE6" s="13">
        <v>9.7593871216890005E-2</v>
      </c>
      <c r="AF6" s="13">
        <v>8.4127131594919996E-2</v>
      </c>
      <c r="AG6" s="13">
        <v>0.15410173996519999</v>
      </c>
      <c r="AH6" s="13">
        <v>0.32711566328309999</v>
      </c>
      <c r="AI6" s="13">
        <v>0</v>
      </c>
      <c r="AJ6" s="13">
        <v>0</v>
      </c>
      <c r="AK6" s="13">
        <v>6.7622534540640003E-2</v>
      </c>
      <c r="AL6" s="13">
        <v>0</v>
      </c>
      <c r="AM6" s="13">
        <v>0.1159613887516</v>
      </c>
      <c r="AN6" s="13">
        <v>0.17283017248249999</v>
      </c>
      <c r="AO6" s="13">
        <v>0.17673025429209999</v>
      </c>
      <c r="AP6" s="13">
        <v>0.28060352978050002</v>
      </c>
      <c r="AQ6" s="13">
        <v>7.878339707399E-2</v>
      </c>
      <c r="AR6" s="9"/>
    </row>
    <row r="7" spans="1:44" x14ac:dyDescent="0.2">
      <c r="A7" s="21"/>
      <c r="B7" s="21"/>
      <c r="C7" s="14">
        <v>475</v>
      </c>
      <c r="D7" s="14">
        <v>111</v>
      </c>
      <c r="E7" s="14">
        <v>114</v>
      </c>
      <c r="F7" s="14">
        <v>134</v>
      </c>
      <c r="G7" s="14">
        <v>116</v>
      </c>
      <c r="H7" s="14">
        <v>26</v>
      </c>
      <c r="I7" s="14">
        <v>59</v>
      </c>
      <c r="J7" s="14">
        <v>67</v>
      </c>
      <c r="K7" s="14">
        <v>112</v>
      </c>
      <c r="L7" s="14">
        <v>178</v>
      </c>
      <c r="M7" s="14">
        <v>290</v>
      </c>
      <c r="N7" s="14">
        <v>160</v>
      </c>
      <c r="O7" s="14">
        <v>223</v>
      </c>
      <c r="P7" s="14">
        <v>79</v>
      </c>
      <c r="Q7" s="14">
        <v>81</v>
      </c>
      <c r="R7" s="14">
        <v>29</v>
      </c>
      <c r="S7" s="14">
        <v>11</v>
      </c>
      <c r="T7" s="14">
        <v>9</v>
      </c>
      <c r="U7" s="14">
        <v>18</v>
      </c>
      <c r="V7" s="14">
        <v>157</v>
      </c>
      <c r="W7" s="14">
        <v>228</v>
      </c>
      <c r="X7" s="14">
        <v>37</v>
      </c>
      <c r="Y7" s="14">
        <v>24</v>
      </c>
      <c r="Z7" s="14">
        <v>6</v>
      </c>
      <c r="AA7" s="14">
        <v>1</v>
      </c>
      <c r="AB7" s="14">
        <v>336</v>
      </c>
      <c r="AC7" s="14">
        <v>41</v>
      </c>
      <c r="AD7" s="14">
        <v>7</v>
      </c>
      <c r="AE7" s="14">
        <v>10</v>
      </c>
      <c r="AF7" s="14">
        <v>15</v>
      </c>
      <c r="AG7" s="14">
        <v>7</v>
      </c>
      <c r="AH7" s="14">
        <v>8</v>
      </c>
      <c r="AI7" s="14">
        <v>0</v>
      </c>
      <c r="AJ7" s="14">
        <v>0</v>
      </c>
      <c r="AK7" s="14">
        <v>49</v>
      </c>
      <c r="AL7" s="14">
        <v>0</v>
      </c>
      <c r="AM7" s="14">
        <v>19</v>
      </c>
      <c r="AN7" s="14">
        <v>98</v>
      </c>
      <c r="AO7" s="14">
        <v>167</v>
      </c>
      <c r="AP7" s="14">
        <v>161</v>
      </c>
      <c r="AQ7" s="14">
        <v>8</v>
      </c>
      <c r="AR7" s="9"/>
    </row>
    <row r="8" spans="1:44" x14ac:dyDescent="0.2">
      <c r="A8" s="21"/>
      <c r="B8" s="21"/>
      <c r="C8" s="15" t="s">
        <v>111</v>
      </c>
      <c r="D8" s="15"/>
      <c r="E8" s="15"/>
      <c r="F8" s="15"/>
      <c r="G8" s="15"/>
      <c r="H8" s="15"/>
      <c r="I8" s="15"/>
      <c r="J8" s="15"/>
      <c r="K8" s="16" t="s">
        <v>112</v>
      </c>
      <c r="L8" s="16" t="s">
        <v>208</v>
      </c>
      <c r="M8" s="16" t="s">
        <v>138</v>
      </c>
      <c r="N8" s="15"/>
      <c r="O8" s="16" t="s">
        <v>209</v>
      </c>
      <c r="P8" s="16" t="s">
        <v>116</v>
      </c>
      <c r="Q8" s="16" t="s">
        <v>210</v>
      </c>
      <c r="R8" s="15"/>
      <c r="S8" s="15"/>
      <c r="T8" s="15"/>
      <c r="U8" s="15"/>
      <c r="V8" s="16" t="s">
        <v>119</v>
      </c>
      <c r="W8" s="16" t="s">
        <v>119</v>
      </c>
      <c r="X8" s="15"/>
      <c r="Y8" s="15"/>
      <c r="Z8" s="15"/>
      <c r="AA8" s="15"/>
      <c r="AB8" s="16" t="s">
        <v>211</v>
      </c>
      <c r="AC8" s="16" t="s">
        <v>122</v>
      </c>
      <c r="AD8" s="15"/>
      <c r="AE8" s="15"/>
      <c r="AF8" s="15"/>
      <c r="AG8" s="15"/>
      <c r="AH8" s="16" t="s">
        <v>122</v>
      </c>
      <c r="AI8" s="15"/>
      <c r="AJ8" s="15"/>
      <c r="AK8" s="15"/>
      <c r="AL8" s="15"/>
      <c r="AM8" s="15"/>
      <c r="AN8" s="15"/>
      <c r="AO8" s="15"/>
      <c r="AP8" s="16" t="s">
        <v>212</v>
      </c>
      <c r="AQ8" s="15"/>
      <c r="AR8" s="9"/>
    </row>
    <row r="9" spans="1:44" x14ac:dyDescent="0.2">
      <c r="A9" s="23"/>
      <c r="B9" s="20" t="s">
        <v>187</v>
      </c>
      <c r="C9" s="13">
        <v>0.31339744421310001</v>
      </c>
      <c r="D9" s="13">
        <v>0.36755439954559999</v>
      </c>
      <c r="E9" s="13">
        <v>0.28975345438490002</v>
      </c>
      <c r="F9" s="13">
        <v>0.31772975831520001</v>
      </c>
      <c r="G9" s="13">
        <v>0.28364178538669998</v>
      </c>
      <c r="H9" s="13">
        <v>0.3306622301769</v>
      </c>
      <c r="I9" s="13">
        <v>0.29397548268559998</v>
      </c>
      <c r="J9" s="13">
        <v>0.2749979183288</v>
      </c>
      <c r="K9" s="13">
        <v>0.34988909911330002</v>
      </c>
      <c r="L9" s="13">
        <v>0.32899010927990002</v>
      </c>
      <c r="M9" s="13">
        <v>0.334578662049</v>
      </c>
      <c r="N9" s="13">
        <v>0.29749265011679998</v>
      </c>
      <c r="O9" s="13">
        <v>0.29837262239340001</v>
      </c>
      <c r="P9" s="13">
        <v>0.3671251676749</v>
      </c>
      <c r="Q9" s="13">
        <v>0.46393619021799998</v>
      </c>
      <c r="R9" s="13">
        <v>0.34280498964299999</v>
      </c>
      <c r="S9" s="13">
        <v>0.28212115449109998</v>
      </c>
      <c r="T9" s="13">
        <v>0.36520692497680002</v>
      </c>
      <c r="U9" s="13">
        <v>0.1490547664862</v>
      </c>
      <c r="V9" s="13">
        <v>0.30588868194730001</v>
      </c>
      <c r="W9" s="13">
        <v>0.3915102273064</v>
      </c>
      <c r="X9" s="13">
        <v>0.36121031466839998</v>
      </c>
      <c r="Y9" s="13">
        <v>0.2702192060827</v>
      </c>
      <c r="Z9" s="13">
        <v>7.0864274460889998E-2</v>
      </c>
      <c r="AA9" s="13">
        <v>3.9653670552680001E-2</v>
      </c>
      <c r="AB9" s="13">
        <v>0.37845057650840003</v>
      </c>
      <c r="AC9" s="13">
        <v>0.3514562091133</v>
      </c>
      <c r="AD9" s="13">
        <v>0.25895683114419998</v>
      </c>
      <c r="AE9" s="13">
        <v>0.35005196233579999</v>
      </c>
      <c r="AF9" s="13">
        <v>0.35621042837049999</v>
      </c>
      <c r="AG9" s="13">
        <v>0.38149448490310001</v>
      </c>
      <c r="AH9" s="13">
        <v>8.1108654776540001E-2</v>
      </c>
      <c r="AI9" s="13">
        <v>0.1095491322817</v>
      </c>
      <c r="AJ9" s="13">
        <v>6.1447261628579997E-2</v>
      </c>
      <c r="AK9" s="13">
        <v>0.19976637920259999</v>
      </c>
      <c r="AL9" s="13">
        <v>0</v>
      </c>
      <c r="AM9" s="13">
        <v>0.17962829716190001</v>
      </c>
      <c r="AN9" s="13">
        <v>0.3306000014894</v>
      </c>
      <c r="AO9" s="13">
        <v>0.31678938086160002</v>
      </c>
      <c r="AP9" s="13">
        <v>0.34997675293199998</v>
      </c>
      <c r="AQ9" s="13">
        <v>0.2532851326617</v>
      </c>
      <c r="AR9" s="9"/>
    </row>
    <row r="10" spans="1:44" x14ac:dyDescent="0.2">
      <c r="A10" s="21"/>
      <c r="B10" s="21"/>
      <c r="C10" s="14">
        <v>712</v>
      </c>
      <c r="D10" s="14">
        <v>205</v>
      </c>
      <c r="E10" s="14">
        <v>163</v>
      </c>
      <c r="F10" s="14">
        <v>174</v>
      </c>
      <c r="G10" s="14">
        <v>170</v>
      </c>
      <c r="H10" s="14">
        <v>76</v>
      </c>
      <c r="I10" s="14">
        <v>105</v>
      </c>
      <c r="J10" s="14">
        <v>91</v>
      </c>
      <c r="K10" s="14">
        <v>187</v>
      </c>
      <c r="L10" s="14">
        <v>222</v>
      </c>
      <c r="M10" s="14">
        <v>421</v>
      </c>
      <c r="N10" s="14">
        <v>265</v>
      </c>
      <c r="O10" s="14">
        <v>187</v>
      </c>
      <c r="P10" s="14">
        <v>79</v>
      </c>
      <c r="Q10" s="14">
        <v>116</v>
      </c>
      <c r="R10" s="14">
        <v>122</v>
      </c>
      <c r="S10" s="14">
        <v>70</v>
      </c>
      <c r="T10" s="14">
        <v>39</v>
      </c>
      <c r="U10" s="14">
        <v>41</v>
      </c>
      <c r="V10" s="14">
        <v>181</v>
      </c>
      <c r="W10" s="14">
        <v>248</v>
      </c>
      <c r="X10" s="14">
        <v>137</v>
      </c>
      <c r="Y10" s="14">
        <v>112</v>
      </c>
      <c r="Z10" s="14">
        <v>14</v>
      </c>
      <c r="AA10" s="14">
        <v>1</v>
      </c>
      <c r="AB10" s="14">
        <v>336</v>
      </c>
      <c r="AC10" s="14">
        <v>86</v>
      </c>
      <c r="AD10" s="14">
        <v>13</v>
      </c>
      <c r="AE10" s="14">
        <v>38</v>
      </c>
      <c r="AF10" s="14">
        <v>74</v>
      </c>
      <c r="AG10" s="14">
        <v>21</v>
      </c>
      <c r="AH10" s="14">
        <v>2</v>
      </c>
      <c r="AI10" s="14">
        <v>2</v>
      </c>
      <c r="AJ10" s="14">
        <v>1</v>
      </c>
      <c r="AK10" s="14">
        <v>133</v>
      </c>
      <c r="AL10" s="14">
        <v>0</v>
      </c>
      <c r="AM10" s="14">
        <v>29</v>
      </c>
      <c r="AN10" s="14">
        <v>166</v>
      </c>
      <c r="AO10" s="14">
        <v>283</v>
      </c>
      <c r="AP10" s="14">
        <v>184</v>
      </c>
      <c r="AQ10" s="14">
        <v>31</v>
      </c>
      <c r="AR10" s="9"/>
    </row>
    <row r="11" spans="1:44" x14ac:dyDescent="0.2">
      <c r="A11" s="21"/>
      <c r="B11" s="21"/>
      <c r="C11" s="15" t="s">
        <v>111</v>
      </c>
      <c r="D11" s="15"/>
      <c r="E11" s="15"/>
      <c r="F11" s="15"/>
      <c r="G11" s="15"/>
      <c r="H11" s="15"/>
      <c r="I11" s="15"/>
      <c r="J11" s="15"/>
      <c r="K11" s="15"/>
      <c r="L11" s="15"/>
      <c r="M11" s="15"/>
      <c r="N11" s="15"/>
      <c r="O11" s="16" t="s">
        <v>213</v>
      </c>
      <c r="P11" s="16" t="s">
        <v>213</v>
      </c>
      <c r="Q11" s="16" t="s">
        <v>214</v>
      </c>
      <c r="R11" s="16" t="s">
        <v>213</v>
      </c>
      <c r="S11" s="16" t="s">
        <v>198</v>
      </c>
      <c r="T11" s="16" t="s">
        <v>198</v>
      </c>
      <c r="U11" s="15"/>
      <c r="V11" s="16" t="s">
        <v>143</v>
      </c>
      <c r="W11" s="16" t="s">
        <v>215</v>
      </c>
      <c r="X11" s="16" t="s">
        <v>216</v>
      </c>
      <c r="Y11" s="16" t="s">
        <v>143</v>
      </c>
      <c r="Z11" s="15"/>
      <c r="AA11" s="15"/>
      <c r="AB11" s="16" t="s">
        <v>121</v>
      </c>
      <c r="AC11" s="16" t="s">
        <v>122</v>
      </c>
      <c r="AD11" s="15"/>
      <c r="AE11" s="15"/>
      <c r="AF11" s="16" t="s">
        <v>122</v>
      </c>
      <c r="AG11" s="15"/>
      <c r="AH11" s="15"/>
      <c r="AI11" s="15"/>
      <c r="AJ11" s="15"/>
      <c r="AK11" s="15"/>
      <c r="AL11" s="15"/>
      <c r="AM11" s="15"/>
      <c r="AN11" s="16" t="s">
        <v>138</v>
      </c>
      <c r="AO11" s="16" t="s">
        <v>138</v>
      </c>
      <c r="AP11" s="16" t="s">
        <v>138</v>
      </c>
      <c r="AQ11" s="15"/>
      <c r="AR11" s="9"/>
    </row>
    <row r="12" spans="1:44" x14ac:dyDescent="0.2">
      <c r="A12" s="23"/>
      <c r="B12" s="20" t="s">
        <v>192</v>
      </c>
      <c r="C12" s="13">
        <v>0.1453276187201</v>
      </c>
      <c r="D12" s="13">
        <v>0.14631654947289999</v>
      </c>
      <c r="E12" s="13">
        <v>0.14884562941320001</v>
      </c>
      <c r="F12" s="13">
        <v>0.15138359631789999</v>
      </c>
      <c r="G12" s="13">
        <v>0.1352528761914</v>
      </c>
      <c r="H12" s="13">
        <v>0.17454225906320001</v>
      </c>
      <c r="I12" s="13">
        <v>0.14677068925940001</v>
      </c>
      <c r="J12" s="13">
        <v>0.1970273350482</v>
      </c>
      <c r="K12" s="13">
        <v>8.2523189785880011E-2</v>
      </c>
      <c r="L12" s="13">
        <v>0.1276674319893</v>
      </c>
      <c r="M12" s="13">
        <v>0.14669287000289999</v>
      </c>
      <c r="N12" s="13">
        <v>0.14764782938150001</v>
      </c>
      <c r="O12" s="13">
        <v>0.12609197057079999</v>
      </c>
      <c r="P12" s="13">
        <v>0.1248311169595</v>
      </c>
      <c r="Q12" s="13">
        <v>0.1071327348493</v>
      </c>
      <c r="R12" s="13">
        <v>0.1347789849728</v>
      </c>
      <c r="S12" s="13">
        <v>0.1451559286912</v>
      </c>
      <c r="T12" s="13">
        <v>0.21642538655249999</v>
      </c>
      <c r="U12" s="13">
        <v>0.1569845923621</v>
      </c>
      <c r="V12" s="13">
        <v>0.13017823968600001</v>
      </c>
      <c r="W12" s="13">
        <v>0.1210516535663</v>
      </c>
      <c r="X12" s="13">
        <v>0.1811584546941</v>
      </c>
      <c r="Y12" s="13">
        <v>0.1652373292181</v>
      </c>
      <c r="Z12" s="13">
        <v>0.14839396810229999</v>
      </c>
      <c r="AA12" s="13">
        <v>0.30524281691299998</v>
      </c>
      <c r="AB12" s="13">
        <v>0.11518511399880001</v>
      </c>
      <c r="AC12" s="13">
        <v>0.15523318734220001</v>
      </c>
      <c r="AD12" s="13">
        <v>0.1683615685748</v>
      </c>
      <c r="AE12" s="13">
        <v>0.2157871281073</v>
      </c>
      <c r="AF12" s="13">
        <v>0.14650623206319999</v>
      </c>
      <c r="AG12" s="13">
        <v>0.1138742193076</v>
      </c>
      <c r="AH12" s="13">
        <v>0.20856633384779999</v>
      </c>
      <c r="AI12" s="13">
        <v>0.18132848919729999</v>
      </c>
      <c r="AJ12" s="13">
        <v>0</v>
      </c>
      <c r="AK12" s="13">
        <v>0.1642775885578</v>
      </c>
      <c r="AL12" s="13">
        <v>0.53816888374759997</v>
      </c>
      <c r="AM12" s="13">
        <v>0.21112443488249999</v>
      </c>
      <c r="AN12" s="13">
        <v>0.14649428022149999</v>
      </c>
      <c r="AO12" s="13">
        <v>0.13508557398029999</v>
      </c>
      <c r="AP12" s="13">
        <v>0.13004283896509999</v>
      </c>
      <c r="AQ12" s="13">
        <v>0.1988654110991</v>
      </c>
      <c r="AR12" s="9"/>
    </row>
    <row r="13" spans="1:44" x14ac:dyDescent="0.2">
      <c r="A13" s="21"/>
      <c r="B13" s="21"/>
      <c r="C13" s="14">
        <v>300</v>
      </c>
      <c r="D13" s="14">
        <v>69</v>
      </c>
      <c r="E13" s="14">
        <v>79</v>
      </c>
      <c r="F13" s="14">
        <v>74</v>
      </c>
      <c r="G13" s="14">
        <v>78</v>
      </c>
      <c r="H13" s="14">
        <v>42</v>
      </c>
      <c r="I13" s="14">
        <v>57</v>
      </c>
      <c r="J13" s="14">
        <v>56</v>
      </c>
      <c r="K13" s="14">
        <v>49</v>
      </c>
      <c r="L13" s="14">
        <v>74</v>
      </c>
      <c r="M13" s="14">
        <v>177</v>
      </c>
      <c r="N13" s="14">
        <v>113</v>
      </c>
      <c r="O13" s="14">
        <v>68</v>
      </c>
      <c r="P13" s="14">
        <v>26</v>
      </c>
      <c r="Q13" s="14">
        <v>31</v>
      </c>
      <c r="R13" s="14">
        <v>41</v>
      </c>
      <c r="S13" s="14">
        <v>40</v>
      </c>
      <c r="T13" s="14">
        <v>22</v>
      </c>
      <c r="U13" s="14">
        <v>34</v>
      </c>
      <c r="V13" s="14">
        <v>65</v>
      </c>
      <c r="W13" s="14">
        <v>72</v>
      </c>
      <c r="X13" s="14">
        <v>63</v>
      </c>
      <c r="Y13" s="14">
        <v>67</v>
      </c>
      <c r="Z13" s="14">
        <v>19</v>
      </c>
      <c r="AA13" s="14">
        <v>6</v>
      </c>
      <c r="AB13" s="14">
        <v>93</v>
      </c>
      <c r="AC13" s="14">
        <v>40</v>
      </c>
      <c r="AD13" s="14">
        <v>8</v>
      </c>
      <c r="AE13" s="14">
        <v>17</v>
      </c>
      <c r="AF13" s="14">
        <v>22</v>
      </c>
      <c r="AG13" s="14">
        <v>8</v>
      </c>
      <c r="AH13" s="14">
        <v>2</v>
      </c>
      <c r="AI13" s="14">
        <v>5</v>
      </c>
      <c r="AJ13" s="14">
        <v>0</v>
      </c>
      <c r="AK13" s="14">
        <v>99</v>
      </c>
      <c r="AL13" s="14">
        <v>3</v>
      </c>
      <c r="AM13" s="14">
        <v>26</v>
      </c>
      <c r="AN13" s="14">
        <v>66</v>
      </c>
      <c r="AO13" s="14">
        <v>115</v>
      </c>
      <c r="AP13" s="14">
        <v>67</v>
      </c>
      <c r="AQ13" s="14">
        <v>14</v>
      </c>
      <c r="AR13" s="9"/>
    </row>
    <row r="14" spans="1:44" x14ac:dyDescent="0.2">
      <c r="A14" s="21"/>
      <c r="B14" s="21"/>
      <c r="C14" s="15" t="s">
        <v>111</v>
      </c>
      <c r="D14" s="15"/>
      <c r="E14" s="15"/>
      <c r="F14" s="15"/>
      <c r="G14" s="15"/>
      <c r="H14" s="16" t="s">
        <v>157</v>
      </c>
      <c r="I14" s="16" t="s">
        <v>157</v>
      </c>
      <c r="J14" s="16" t="s">
        <v>217</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9"/>
    </row>
    <row r="15" spans="1:44" x14ac:dyDescent="0.2">
      <c r="A15" s="23"/>
      <c r="B15" s="20" t="s">
        <v>195</v>
      </c>
      <c r="C15" s="13">
        <v>0.21746603794559999</v>
      </c>
      <c r="D15" s="13">
        <v>0.18320965480679999</v>
      </c>
      <c r="E15" s="13">
        <v>0.25801699779929999</v>
      </c>
      <c r="F15" s="13">
        <v>0.21697351858050001</v>
      </c>
      <c r="G15" s="13">
        <v>0.20967050621</v>
      </c>
      <c r="H15" s="13">
        <v>0.22163261667539999</v>
      </c>
      <c r="I15" s="13">
        <v>0.26830138503329998</v>
      </c>
      <c r="J15" s="13">
        <v>0.2234543842624</v>
      </c>
      <c r="K15" s="13">
        <v>0.23455204544229999</v>
      </c>
      <c r="L15" s="13">
        <v>0.1666498719152</v>
      </c>
      <c r="M15" s="13">
        <v>0.18934933929280001</v>
      </c>
      <c r="N15" s="13">
        <v>0.24479841511799999</v>
      </c>
      <c r="O15" s="13">
        <v>0.1251791961938</v>
      </c>
      <c r="P15" s="13">
        <v>0.1743510509823</v>
      </c>
      <c r="Q15" s="13">
        <v>0.13196105705610001</v>
      </c>
      <c r="R15" s="13">
        <v>0.28405200132410002</v>
      </c>
      <c r="S15" s="13">
        <v>0.31408068968879999</v>
      </c>
      <c r="T15" s="13">
        <v>0.20084336932829999</v>
      </c>
      <c r="U15" s="13">
        <v>0.39548146809079998</v>
      </c>
      <c r="V15" s="13">
        <v>0.17409433350299999</v>
      </c>
      <c r="W15" s="13">
        <v>0.13126934677640001</v>
      </c>
      <c r="X15" s="13">
        <v>0.22740491624940001</v>
      </c>
      <c r="Y15" s="13">
        <v>0.33588335279629999</v>
      </c>
      <c r="Z15" s="13">
        <v>0.41298657362629998</v>
      </c>
      <c r="AA15" s="13">
        <v>0.35343785980489989</v>
      </c>
      <c r="AB15" s="13">
        <v>0.1134899191535</v>
      </c>
      <c r="AC15" s="13">
        <v>0.21068768157660001</v>
      </c>
      <c r="AD15" s="13">
        <v>0.23312269217369999</v>
      </c>
      <c r="AE15" s="13">
        <v>0.19306353109079999</v>
      </c>
      <c r="AF15" s="13">
        <v>0.2793001934871</v>
      </c>
      <c r="AG15" s="13">
        <v>0.21544401200460001</v>
      </c>
      <c r="AH15" s="13">
        <v>0.34614549012660001</v>
      </c>
      <c r="AI15" s="13">
        <v>0.44440742044359999</v>
      </c>
      <c r="AJ15" s="13">
        <v>0.89069433553319999</v>
      </c>
      <c r="AK15" s="13">
        <v>0.33743553958880002</v>
      </c>
      <c r="AL15" s="13">
        <v>0.1021215679636</v>
      </c>
      <c r="AM15" s="13">
        <v>0.20480969755690001</v>
      </c>
      <c r="AN15" s="13">
        <v>0.2266786909371</v>
      </c>
      <c r="AO15" s="13">
        <v>0.24612811349639999</v>
      </c>
      <c r="AP15" s="13">
        <v>0.17179373060879999</v>
      </c>
      <c r="AQ15" s="13">
        <v>0.1896254623311</v>
      </c>
      <c r="AR15" s="9"/>
    </row>
    <row r="16" spans="1:44" x14ac:dyDescent="0.2">
      <c r="A16" s="21"/>
      <c r="B16" s="21"/>
      <c r="C16" s="14">
        <v>484</v>
      </c>
      <c r="D16" s="14">
        <v>90</v>
      </c>
      <c r="E16" s="14">
        <v>138</v>
      </c>
      <c r="F16" s="14">
        <v>132</v>
      </c>
      <c r="G16" s="14">
        <v>124</v>
      </c>
      <c r="H16" s="14">
        <v>60</v>
      </c>
      <c r="I16" s="14">
        <v>92</v>
      </c>
      <c r="J16" s="14">
        <v>76</v>
      </c>
      <c r="K16" s="14">
        <v>118</v>
      </c>
      <c r="L16" s="14">
        <v>112</v>
      </c>
      <c r="M16" s="14">
        <v>260</v>
      </c>
      <c r="N16" s="14">
        <v>201</v>
      </c>
      <c r="O16" s="14">
        <v>66</v>
      </c>
      <c r="P16" s="14">
        <v>34</v>
      </c>
      <c r="Q16" s="14">
        <v>44</v>
      </c>
      <c r="R16" s="14">
        <v>91</v>
      </c>
      <c r="S16" s="14">
        <v>72</v>
      </c>
      <c r="T16" s="14">
        <v>21</v>
      </c>
      <c r="U16" s="14">
        <v>105</v>
      </c>
      <c r="V16" s="14">
        <v>99</v>
      </c>
      <c r="W16" s="14">
        <v>76</v>
      </c>
      <c r="X16" s="14">
        <v>83</v>
      </c>
      <c r="Y16" s="14">
        <v>138</v>
      </c>
      <c r="Z16" s="14">
        <v>67</v>
      </c>
      <c r="AA16" s="14">
        <v>8</v>
      </c>
      <c r="AB16" s="14">
        <v>103</v>
      </c>
      <c r="AC16" s="14">
        <v>49</v>
      </c>
      <c r="AD16" s="14">
        <v>14</v>
      </c>
      <c r="AE16" s="14">
        <v>24</v>
      </c>
      <c r="AF16" s="14">
        <v>44</v>
      </c>
      <c r="AG16" s="14">
        <v>11</v>
      </c>
      <c r="AH16" s="14">
        <v>11</v>
      </c>
      <c r="AI16" s="14">
        <v>16</v>
      </c>
      <c r="AJ16" s="14">
        <v>4</v>
      </c>
      <c r="AK16" s="14">
        <v>205</v>
      </c>
      <c r="AL16" s="14">
        <v>1</v>
      </c>
      <c r="AM16" s="14">
        <v>29</v>
      </c>
      <c r="AN16" s="14">
        <v>110</v>
      </c>
      <c r="AO16" s="14">
        <v>207</v>
      </c>
      <c r="AP16" s="14">
        <v>105</v>
      </c>
      <c r="AQ16" s="14">
        <v>18</v>
      </c>
      <c r="AR16" s="9"/>
    </row>
    <row r="17" spans="1:44" x14ac:dyDescent="0.2">
      <c r="A17" s="21"/>
      <c r="B17" s="21"/>
      <c r="C17" s="15" t="s">
        <v>111</v>
      </c>
      <c r="D17" s="15"/>
      <c r="E17" s="15"/>
      <c r="F17" s="15"/>
      <c r="G17" s="15"/>
      <c r="H17" s="15"/>
      <c r="I17" s="16" t="s">
        <v>144</v>
      </c>
      <c r="J17" s="15"/>
      <c r="K17" s="15"/>
      <c r="L17" s="15"/>
      <c r="M17" s="15"/>
      <c r="N17" s="16" t="s">
        <v>112</v>
      </c>
      <c r="O17" s="15"/>
      <c r="P17" s="15"/>
      <c r="Q17" s="15"/>
      <c r="R17" s="16" t="s">
        <v>159</v>
      </c>
      <c r="S17" s="16" t="s">
        <v>159</v>
      </c>
      <c r="T17" s="15"/>
      <c r="U17" s="16" t="s">
        <v>126</v>
      </c>
      <c r="V17" s="15"/>
      <c r="W17" s="15"/>
      <c r="X17" s="16" t="s">
        <v>138</v>
      </c>
      <c r="Y17" s="16" t="s">
        <v>129</v>
      </c>
      <c r="Z17" s="16" t="s">
        <v>208</v>
      </c>
      <c r="AA17" s="15"/>
      <c r="AB17" s="15"/>
      <c r="AC17" s="15"/>
      <c r="AD17" s="15"/>
      <c r="AE17" s="15"/>
      <c r="AF17" s="16" t="s">
        <v>113</v>
      </c>
      <c r="AG17" s="15"/>
      <c r="AH17" s="15"/>
      <c r="AI17" s="16" t="s">
        <v>113</v>
      </c>
      <c r="AJ17" s="16" t="s">
        <v>218</v>
      </c>
      <c r="AK17" s="16" t="s">
        <v>113</v>
      </c>
      <c r="AL17" s="15"/>
      <c r="AM17" s="15"/>
      <c r="AN17" s="15"/>
      <c r="AO17" s="16" t="s">
        <v>144</v>
      </c>
      <c r="AP17" s="15"/>
      <c r="AQ17" s="15"/>
      <c r="AR17" s="9"/>
    </row>
    <row r="18" spans="1:44" x14ac:dyDescent="0.2">
      <c r="A18" s="23"/>
      <c r="B18" s="20" t="s">
        <v>199</v>
      </c>
      <c r="C18" s="13">
        <v>0.12909794121070001</v>
      </c>
      <c r="D18" s="13">
        <v>0.1155308829084</v>
      </c>
      <c r="E18" s="13">
        <v>0.1285239829216</v>
      </c>
      <c r="F18" s="13">
        <v>9.9215281360419988E-2</v>
      </c>
      <c r="G18" s="13">
        <v>0.17050230171710001</v>
      </c>
      <c r="H18" s="13">
        <v>0.177667636198</v>
      </c>
      <c r="I18" s="13">
        <v>0.14308711705339999</v>
      </c>
      <c r="J18" s="13">
        <v>0.13683447528369999</v>
      </c>
      <c r="K18" s="13">
        <v>0.1145335938357</v>
      </c>
      <c r="L18" s="13">
        <v>0.10272275461039999</v>
      </c>
      <c r="M18" s="13">
        <v>0.1166427307956</v>
      </c>
      <c r="N18" s="13">
        <v>0.13855254972700001</v>
      </c>
      <c r="O18" s="13">
        <v>0.1051089569626</v>
      </c>
      <c r="P18" s="13">
        <v>2.9099809826879999E-2</v>
      </c>
      <c r="Q18" s="13">
        <v>6.2009560415810003E-2</v>
      </c>
      <c r="R18" s="13">
        <v>0.15861496620320001</v>
      </c>
      <c r="S18" s="13">
        <v>0.20053096343679999</v>
      </c>
      <c r="T18" s="13">
        <v>0.13859781547659999</v>
      </c>
      <c r="U18" s="13">
        <v>0.23189786191629999</v>
      </c>
      <c r="V18" s="13">
        <v>0.1305875683711</v>
      </c>
      <c r="W18" s="13">
        <v>5.0747412046429997E-2</v>
      </c>
      <c r="X18" s="13">
        <v>0.12848141246</v>
      </c>
      <c r="Y18" s="13">
        <v>0.16837667179829999</v>
      </c>
      <c r="Z18" s="13">
        <v>0.33624831667799998</v>
      </c>
      <c r="AA18" s="13">
        <v>0.27192286211889999</v>
      </c>
      <c r="AB18" s="13">
        <v>5.5378672357410001E-2</v>
      </c>
      <c r="AC18" s="13">
        <v>0.1132876358206</v>
      </c>
      <c r="AD18" s="13">
        <v>0.21400009142929999</v>
      </c>
      <c r="AE18" s="13">
        <v>0.1435035072492</v>
      </c>
      <c r="AF18" s="13">
        <v>0.13385601448430001</v>
      </c>
      <c r="AG18" s="13">
        <v>0.1350855438195</v>
      </c>
      <c r="AH18" s="13">
        <v>3.706385796594E-2</v>
      </c>
      <c r="AI18" s="13">
        <v>0.26471495807739998</v>
      </c>
      <c r="AJ18" s="13">
        <v>4.7858402838189998E-2</v>
      </c>
      <c r="AK18" s="13">
        <v>0.2308979581101</v>
      </c>
      <c r="AL18" s="13">
        <v>0.35970954828879997</v>
      </c>
      <c r="AM18" s="13">
        <v>0.28847618164709998</v>
      </c>
      <c r="AN18" s="13">
        <v>0.1233968548695</v>
      </c>
      <c r="AO18" s="13">
        <v>0.12526667736950001</v>
      </c>
      <c r="AP18" s="13">
        <v>6.7583147713579997E-2</v>
      </c>
      <c r="AQ18" s="13">
        <v>0.2794405968341</v>
      </c>
      <c r="AR18" s="9"/>
    </row>
    <row r="19" spans="1:44" x14ac:dyDescent="0.2">
      <c r="A19" s="21"/>
      <c r="B19" s="21"/>
      <c r="C19" s="14">
        <v>295</v>
      </c>
      <c r="D19" s="14">
        <v>75</v>
      </c>
      <c r="E19" s="14">
        <v>62</v>
      </c>
      <c r="F19" s="14">
        <v>56</v>
      </c>
      <c r="G19" s="14">
        <v>102</v>
      </c>
      <c r="H19" s="14">
        <v>57</v>
      </c>
      <c r="I19" s="14">
        <v>47</v>
      </c>
      <c r="J19" s="14">
        <v>44</v>
      </c>
      <c r="K19" s="14">
        <v>66</v>
      </c>
      <c r="L19" s="14">
        <v>68</v>
      </c>
      <c r="M19" s="14">
        <v>160</v>
      </c>
      <c r="N19" s="14">
        <v>119</v>
      </c>
      <c r="O19" s="14">
        <v>59</v>
      </c>
      <c r="P19" s="14">
        <v>5</v>
      </c>
      <c r="Q19" s="14">
        <v>19</v>
      </c>
      <c r="R19" s="14">
        <v>55</v>
      </c>
      <c r="S19" s="14">
        <v>44</v>
      </c>
      <c r="T19" s="14">
        <v>13</v>
      </c>
      <c r="U19" s="14">
        <v>71</v>
      </c>
      <c r="V19" s="14">
        <v>65</v>
      </c>
      <c r="W19" s="14">
        <v>35</v>
      </c>
      <c r="X19" s="14">
        <v>53</v>
      </c>
      <c r="Y19" s="14">
        <v>63</v>
      </c>
      <c r="Z19" s="14">
        <v>62</v>
      </c>
      <c r="AA19" s="14">
        <v>7</v>
      </c>
      <c r="AB19" s="14">
        <v>57</v>
      </c>
      <c r="AC19" s="14">
        <v>25</v>
      </c>
      <c r="AD19" s="14">
        <v>8</v>
      </c>
      <c r="AE19" s="14">
        <v>12</v>
      </c>
      <c r="AF19" s="14">
        <v>41</v>
      </c>
      <c r="AG19" s="14">
        <v>9</v>
      </c>
      <c r="AH19" s="14">
        <v>1</v>
      </c>
      <c r="AI19" s="14">
        <v>5</v>
      </c>
      <c r="AJ19" s="14">
        <v>1</v>
      </c>
      <c r="AK19" s="14">
        <v>133</v>
      </c>
      <c r="AL19" s="14">
        <v>2</v>
      </c>
      <c r="AM19" s="14">
        <v>44</v>
      </c>
      <c r="AN19" s="14">
        <v>67</v>
      </c>
      <c r="AO19" s="14">
        <v>114</v>
      </c>
      <c r="AP19" s="14">
        <v>36</v>
      </c>
      <c r="AQ19" s="14">
        <v>23</v>
      </c>
      <c r="AR19" s="9"/>
    </row>
    <row r="20" spans="1:44" x14ac:dyDescent="0.2">
      <c r="A20" s="21"/>
      <c r="B20" s="21"/>
      <c r="C20" s="15" t="s">
        <v>111</v>
      </c>
      <c r="D20" s="15"/>
      <c r="E20" s="15"/>
      <c r="F20" s="15"/>
      <c r="G20" s="16" t="s">
        <v>147</v>
      </c>
      <c r="H20" s="16" t="s">
        <v>144</v>
      </c>
      <c r="I20" s="15"/>
      <c r="J20" s="15"/>
      <c r="K20" s="15"/>
      <c r="L20" s="15"/>
      <c r="M20" s="15"/>
      <c r="N20" s="15"/>
      <c r="O20" s="15"/>
      <c r="P20" s="15"/>
      <c r="Q20" s="15"/>
      <c r="R20" s="16" t="s">
        <v>219</v>
      </c>
      <c r="S20" s="16" t="s">
        <v>220</v>
      </c>
      <c r="T20" s="16" t="s">
        <v>138</v>
      </c>
      <c r="U20" s="16" t="s">
        <v>126</v>
      </c>
      <c r="V20" s="16" t="s">
        <v>114</v>
      </c>
      <c r="W20" s="15"/>
      <c r="X20" s="16" t="s">
        <v>114</v>
      </c>
      <c r="Y20" s="16" t="s">
        <v>114</v>
      </c>
      <c r="Z20" s="16" t="s">
        <v>128</v>
      </c>
      <c r="AA20" s="16" t="s">
        <v>114</v>
      </c>
      <c r="AB20" s="15"/>
      <c r="AC20" s="15"/>
      <c r="AD20" s="16" t="s">
        <v>112</v>
      </c>
      <c r="AE20" s="15"/>
      <c r="AF20" s="16" t="s">
        <v>112</v>
      </c>
      <c r="AG20" s="15"/>
      <c r="AH20" s="15"/>
      <c r="AI20" s="16" t="s">
        <v>112</v>
      </c>
      <c r="AJ20" s="15"/>
      <c r="AK20" s="16" t="s">
        <v>113</v>
      </c>
      <c r="AL20" s="15"/>
      <c r="AM20" s="16" t="s">
        <v>184</v>
      </c>
      <c r="AN20" s="15"/>
      <c r="AO20" s="15"/>
      <c r="AP20" s="15"/>
      <c r="AQ20" s="16" t="s">
        <v>125</v>
      </c>
      <c r="AR20" s="9"/>
    </row>
    <row r="21" spans="1:44" x14ac:dyDescent="0.2">
      <c r="A21" s="23"/>
      <c r="B21" s="20" t="s">
        <v>50</v>
      </c>
      <c r="C21" s="13">
        <v>1</v>
      </c>
      <c r="D21" s="13">
        <v>1</v>
      </c>
      <c r="E21" s="13">
        <v>1</v>
      </c>
      <c r="F21" s="13">
        <v>1</v>
      </c>
      <c r="G21" s="13">
        <v>1</v>
      </c>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v>1</v>
      </c>
      <c r="AM21" s="13">
        <v>1</v>
      </c>
      <c r="AN21" s="13">
        <v>1</v>
      </c>
      <c r="AO21" s="13">
        <v>1</v>
      </c>
      <c r="AP21" s="13">
        <v>1</v>
      </c>
      <c r="AQ21" s="13">
        <v>1</v>
      </c>
      <c r="AR21" s="9"/>
    </row>
    <row r="22" spans="1:44" x14ac:dyDescent="0.2">
      <c r="A22" s="21"/>
      <c r="B22" s="21"/>
      <c r="C22" s="14">
        <v>2266</v>
      </c>
      <c r="D22" s="14">
        <v>550</v>
      </c>
      <c r="E22" s="14">
        <v>556</v>
      </c>
      <c r="F22" s="14">
        <v>570</v>
      </c>
      <c r="G22" s="14">
        <v>590</v>
      </c>
      <c r="H22" s="14">
        <v>261</v>
      </c>
      <c r="I22" s="14">
        <v>360</v>
      </c>
      <c r="J22" s="14">
        <v>334</v>
      </c>
      <c r="K22" s="14">
        <v>532</v>
      </c>
      <c r="L22" s="14">
        <v>654</v>
      </c>
      <c r="M22" s="14">
        <v>1308</v>
      </c>
      <c r="N22" s="14">
        <v>858</v>
      </c>
      <c r="O22" s="14">
        <v>603</v>
      </c>
      <c r="P22" s="14">
        <v>223</v>
      </c>
      <c r="Q22" s="14">
        <v>291</v>
      </c>
      <c r="R22" s="14">
        <v>338</v>
      </c>
      <c r="S22" s="14">
        <v>237</v>
      </c>
      <c r="T22" s="14">
        <v>104</v>
      </c>
      <c r="U22" s="14">
        <v>269</v>
      </c>
      <c r="V22" s="14">
        <v>567</v>
      </c>
      <c r="W22" s="14">
        <v>659</v>
      </c>
      <c r="X22" s="14">
        <v>373</v>
      </c>
      <c r="Y22" s="14">
        <v>404</v>
      </c>
      <c r="Z22" s="14">
        <v>168</v>
      </c>
      <c r="AA22" s="14">
        <v>23</v>
      </c>
      <c r="AB22" s="14">
        <v>925</v>
      </c>
      <c r="AC22" s="14">
        <v>241</v>
      </c>
      <c r="AD22" s="14">
        <v>50</v>
      </c>
      <c r="AE22" s="14">
        <v>101</v>
      </c>
      <c r="AF22" s="14">
        <v>196</v>
      </c>
      <c r="AG22" s="14">
        <v>56</v>
      </c>
      <c r="AH22" s="14">
        <v>24</v>
      </c>
      <c r="AI22" s="14">
        <v>28</v>
      </c>
      <c r="AJ22" s="14">
        <v>6</v>
      </c>
      <c r="AK22" s="14">
        <v>619</v>
      </c>
      <c r="AL22" s="14">
        <v>6</v>
      </c>
      <c r="AM22" s="14">
        <v>147</v>
      </c>
      <c r="AN22" s="14">
        <v>507</v>
      </c>
      <c r="AO22" s="14">
        <v>886</v>
      </c>
      <c r="AP22" s="14">
        <v>553</v>
      </c>
      <c r="AQ22" s="14">
        <v>94</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221</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222</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223</v>
      </c>
      <c r="B6" s="20" t="s">
        <v>182</v>
      </c>
      <c r="C6" s="13">
        <v>2.8605054870239999E-2</v>
      </c>
      <c r="D6" s="13">
        <v>2.0789862478280002E-2</v>
      </c>
      <c r="E6" s="13">
        <v>3.2621839675539999E-2</v>
      </c>
      <c r="F6" s="13">
        <v>4.9532663042499987E-2</v>
      </c>
      <c r="G6" s="13">
        <v>1.147324857973E-2</v>
      </c>
      <c r="H6" s="13">
        <v>8.7368296293599997E-3</v>
      </c>
      <c r="I6" s="13">
        <v>1.8040478531640002E-2</v>
      </c>
      <c r="J6" s="13">
        <v>3.2000638364219999E-2</v>
      </c>
      <c r="K6" s="13">
        <v>3.4724864843319998E-2</v>
      </c>
      <c r="L6" s="13">
        <v>4.1697029690220003E-2</v>
      </c>
      <c r="M6" s="13">
        <v>3.3586494499860002E-2</v>
      </c>
      <c r="N6" s="13">
        <v>2.5166320593040001E-2</v>
      </c>
      <c r="O6" s="13">
        <v>7.1491746003159995E-2</v>
      </c>
      <c r="P6" s="13">
        <v>4.3507273693080002E-2</v>
      </c>
      <c r="Q6" s="13">
        <v>2.5927859567880001E-2</v>
      </c>
      <c r="R6" s="13">
        <v>3.2424384308979998E-3</v>
      </c>
      <c r="S6" s="13">
        <v>0</v>
      </c>
      <c r="T6" s="13">
        <v>1.896834179374E-2</v>
      </c>
      <c r="U6" s="13">
        <v>0</v>
      </c>
      <c r="V6" s="13">
        <v>5.8299280048299998E-2</v>
      </c>
      <c r="W6" s="13">
        <v>4.5075807857109997E-2</v>
      </c>
      <c r="X6" s="13">
        <v>6.3130912827560007E-3</v>
      </c>
      <c r="Y6" s="13">
        <v>0</v>
      </c>
      <c r="Z6" s="13">
        <v>0</v>
      </c>
      <c r="AA6" s="13">
        <v>0</v>
      </c>
      <c r="AB6" s="13">
        <v>4.9759967948630003E-2</v>
      </c>
      <c r="AC6" s="13">
        <v>8.8005509597989997E-3</v>
      </c>
      <c r="AD6" s="13">
        <v>2.2218042681139999E-2</v>
      </c>
      <c r="AE6" s="13">
        <v>0</v>
      </c>
      <c r="AF6" s="13">
        <v>2.6475794463650001E-2</v>
      </c>
      <c r="AG6" s="13">
        <v>0</v>
      </c>
      <c r="AH6" s="13">
        <v>0</v>
      </c>
      <c r="AI6" s="13">
        <v>0</v>
      </c>
      <c r="AJ6" s="13">
        <v>0</v>
      </c>
      <c r="AK6" s="13">
        <v>1.693926890762E-2</v>
      </c>
      <c r="AL6" s="13">
        <v>0</v>
      </c>
      <c r="AM6" s="13">
        <v>1.7413173410580001E-2</v>
      </c>
      <c r="AN6" s="13">
        <v>1.576215793967E-2</v>
      </c>
      <c r="AO6" s="13">
        <v>3.1919013894949999E-2</v>
      </c>
      <c r="AP6" s="13">
        <v>4.6919613672090001E-2</v>
      </c>
      <c r="AQ6" s="13">
        <v>1.1842973187770001E-2</v>
      </c>
      <c r="AR6" s="9"/>
    </row>
    <row r="7" spans="1:44" x14ac:dyDescent="0.2">
      <c r="A7" s="21"/>
      <c r="B7" s="21"/>
      <c r="C7" s="14">
        <v>73</v>
      </c>
      <c r="D7" s="14">
        <v>13</v>
      </c>
      <c r="E7" s="14">
        <v>23</v>
      </c>
      <c r="F7" s="14">
        <v>29</v>
      </c>
      <c r="G7" s="14">
        <v>8</v>
      </c>
      <c r="H7" s="14">
        <v>2</v>
      </c>
      <c r="I7" s="14">
        <v>8</v>
      </c>
      <c r="J7" s="14">
        <v>13</v>
      </c>
      <c r="K7" s="14">
        <v>20</v>
      </c>
      <c r="L7" s="14">
        <v>26</v>
      </c>
      <c r="M7" s="14">
        <v>46</v>
      </c>
      <c r="N7" s="14">
        <v>26</v>
      </c>
      <c r="O7" s="14">
        <v>50</v>
      </c>
      <c r="P7" s="14">
        <v>11</v>
      </c>
      <c r="Q7" s="14">
        <v>8</v>
      </c>
      <c r="R7" s="14">
        <v>2</v>
      </c>
      <c r="S7" s="14">
        <v>0</v>
      </c>
      <c r="T7" s="14">
        <v>1</v>
      </c>
      <c r="U7" s="14">
        <v>0</v>
      </c>
      <c r="V7" s="14">
        <v>38</v>
      </c>
      <c r="W7" s="14">
        <v>33</v>
      </c>
      <c r="X7" s="14">
        <v>2</v>
      </c>
      <c r="Y7" s="14">
        <v>0</v>
      </c>
      <c r="Z7" s="14">
        <v>0</v>
      </c>
      <c r="AA7" s="14">
        <v>0</v>
      </c>
      <c r="AB7" s="14">
        <v>53</v>
      </c>
      <c r="AC7" s="14">
        <v>3</v>
      </c>
      <c r="AD7" s="14">
        <v>1</v>
      </c>
      <c r="AE7" s="14">
        <v>0</v>
      </c>
      <c r="AF7" s="14">
        <v>5</v>
      </c>
      <c r="AG7" s="14">
        <v>0</v>
      </c>
      <c r="AH7" s="14">
        <v>0</v>
      </c>
      <c r="AI7" s="14">
        <v>0</v>
      </c>
      <c r="AJ7" s="14">
        <v>0</v>
      </c>
      <c r="AK7" s="14">
        <v>11</v>
      </c>
      <c r="AL7" s="14">
        <v>0</v>
      </c>
      <c r="AM7" s="14">
        <v>3</v>
      </c>
      <c r="AN7" s="14">
        <v>10</v>
      </c>
      <c r="AO7" s="14">
        <v>33</v>
      </c>
      <c r="AP7" s="14">
        <v>26</v>
      </c>
      <c r="AQ7" s="14">
        <v>1</v>
      </c>
      <c r="AR7" s="9"/>
    </row>
    <row r="8" spans="1:44" x14ac:dyDescent="0.2">
      <c r="A8" s="21"/>
      <c r="B8" s="21"/>
      <c r="C8" s="15" t="s">
        <v>111</v>
      </c>
      <c r="D8" s="15"/>
      <c r="E8" s="15"/>
      <c r="F8" s="16" t="s">
        <v>217</v>
      </c>
      <c r="G8" s="15"/>
      <c r="H8" s="15"/>
      <c r="I8" s="15"/>
      <c r="J8" s="15"/>
      <c r="K8" s="15"/>
      <c r="L8" s="15"/>
      <c r="M8" s="15"/>
      <c r="N8" s="15"/>
      <c r="O8" s="16" t="s">
        <v>224</v>
      </c>
      <c r="P8" s="16" t="s">
        <v>225</v>
      </c>
      <c r="Q8" s="16" t="s">
        <v>157</v>
      </c>
      <c r="R8" s="15"/>
      <c r="S8" s="15"/>
      <c r="T8" s="15"/>
      <c r="U8" s="15"/>
      <c r="V8" s="16" t="s">
        <v>226</v>
      </c>
      <c r="W8" s="16" t="s">
        <v>217</v>
      </c>
      <c r="X8" s="15"/>
      <c r="Y8" s="15"/>
      <c r="Z8" s="15"/>
      <c r="AA8" s="15"/>
      <c r="AB8" s="16" t="s">
        <v>122</v>
      </c>
      <c r="AC8" s="15"/>
      <c r="AD8" s="15"/>
      <c r="AE8" s="15"/>
      <c r="AF8" s="15"/>
      <c r="AG8" s="15"/>
      <c r="AH8" s="15"/>
      <c r="AI8" s="15"/>
      <c r="AJ8" s="15"/>
      <c r="AK8" s="15"/>
      <c r="AL8" s="15"/>
      <c r="AM8" s="15"/>
      <c r="AN8" s="15"/>
      <c r="AO8" s="15"/>
      <c r="AP8" s="15"/>
      <c r="AQ8" s="15"/>
      <c r="AR8" s="9"/>
    </row>
    <row r="9" spans="1:44" x14ac:dyDescent="0.2">
      <c r="A9" s="23"/>
      <c r="B9" s="20" t="s">
        <v>187</v>
      </c>
      <c r="C9" s="13">
        <v>0.288493687261</v>
      </c>
      <c r="D9" s="13">
        <v>0.29374584762139999</v>
      </c>
      <c r="E9" s="13">
        <v>0.25629914087200001</v>
      </c>
      <c r="F9" s="13">
        <v>0.31713472694330003</v>
      </c>
      <c r="G9" s="13">
        <v>0.28717483222660001</v>
      </c>
      <c r="H9" s="13">
        <v>0.2442242017596</v>
      </c>
      <c r="I9" s="13">
        <v>0.26389488471040001</v>
      </c>
      <c r="J9" s="13">
        <v>0.2475835567519</v>
      </c>
      <c r="K9" s="13">
        <v>0.30013940224649999</v>
      </c>
      <c r="L9" s="13">
        <v>0.3618393296579</v>
      </c>
      <c r="M9" s="13">
        <v>0.31887682231699999</v>
      </c>
      <c r="N9" s="13">
        <v>0.26224917376220003</v>
      </c>
      <c r="O9" s="13">
        <v>0.43123467558299999</v>
      </c>
      <c r="P9" s="13">
        <v>0.3806550756614</v>
      </c>
      <c r="Q9" s="13">
        <v>0.38299665573359998</v>
      </c>
      <c r="R9" s="13">
        <v>0.2110425346559</v>
      </c>
      <c r="S9" s="13">
        <v>0.10657198525809999</v>
      </c>
      <c r="T9" s="13">
        <v>0.2604592316903</v>
      </c>
      <c r="U9" s="13">
        <v>8.1349809127070002E-2</v>
      </c>
      <c r="V9" s="13">
        <v>0.39306182645569998</v>
      </c>
      <c r="W9" s="13">
        <v>0.39190141732450001</v>
      </c>
      <c r="X9" s="13">
        <v>0.22554169629320001</v>
      </c>
      <c r="Y9" s="13">
        <v>0.1350272851289</v>
      </c>
      <c r="Z9" s="13">
        <v>5.6857577633900001E-2</v>
      </c>
      <c r="AA9" s="13">
        <v>0.1635324551897</v>
      </c>
      <c r="AB9" s="13">
        <v>0.43740068692360001</v>
      </c>
      <c r="AC9" s="13">
        <v>0.23522795239389999</v>
      </c>
      <c r="AD9" s="13">
        <v>0.12643655873529999</v>
      </c>
      <c r="AE9" s="13">
        <v>0.38547558684319999</v>
      </c>
      <c r="AF9" s="13">
        <v>0.22923167528970001</v>
      </c>
      <c r="AG9" s="13">
        <v>0.2277007277799</v>
      </c>
      <c r="AH9" s="13">
        <v>0</v>
      </c>
      <c r="AI9" s="13">
        <v>0</v>
      </c>
      <c r="AJ9" s="13">
        <v>6.1447261628579997E-2</v>
      </c>
      <c r="AK9" s="13">
        <v>0.14124751210610001</v>
      </c>
      <c r="AL9" s="13">
        <v>0</v>
      </c>
      <c r="AM9" s="13">
        <v>0.19321257890890001</v>
      </c>
      <c r="AN9" s="13">
        <v>0.26833485533099999</v>
      </c>
      <c r="AO9" s="13">
        <v>0.29126231775139999</v>
      </c>
      <c r="AP9" s="13">
        <v>0.34593213559899999</v>
      </c>
      <c r="AQ9" s="13">
        <v>0.2585524533045</v>
      </c>
      <c r="AR9" s="9"/>
    </row>
    <row r="10" spans="1:44" x14ac:dyDescent="0.2">
      <c r="A10" s="21"/>
      <c r="B10" s="21"/>
      <c r="C10" s="14">
        <v>665</v>
      </c>
      <c r="D10" s="14">
        <v>167</v>
      </c>
      <c r="E10" s="14">
        <v>147</v>
      </c>
      <c r="F10" s="14">
        <v>182</v>
      </c>
      <c r="G10" s="14">
        <v>169</v>
      </c>
      <c r="H10" s="14">
        <v>63</v>
      </c>
      <c r="I10" s="14">
        <v>96</v>
      </c>
      <c r="J10" s="14">
        <v>94</v>
      </c>
      <c r="K10" s="14">
        <v>152</v>
      </c>
      <c r="L10" s="14">
        <v>230</v>
      </c>
      <c r="M10" s="14">
        <v>406</v>
      </c>
      <c r="N10" s="14">
        <v>235</v>
      </c>
      <c r="O10" s="14">
        <v>269</v>
      </c>
      <c r="P10" s="14">
        <v>89</v>
      </c>
      <c r="Q10" s="14">
        <v>112</v>
      </c>
      <c r="R10" s="14">
        <v>80</v>
      </c>
      <c r="S10" s="14">
        <v>19</v>
      </c>
      <c r="T10" s="14">
        <v>25</v>
      </c>
      <c r="U10" s="14">
        <v>24</v>
      </c>
      <c r="V10" s="14">
        <v>224</v>
      </c>
      <c r="W10" s="14">
        <v>277</v>
      </c>
      <c r="X10" s="14">
        <v>74</v>
      </c>
      <c r="Y10" s="14">
        <v>55</v>
      </c>
      <c r="Z10" s="14">
        <v>12</v>
      </c>
      <c r="AA10" s="14">
        <v>4</v>
      </c>
      <c r="AB10" s="14">
        <v>407</v>
      </c>
      <c r="AC10" s="14">
        <v>63</v>
      </c>
      <c r="AD10" s="14">
        <v>6</v>
      </c>
      <c r="AE10" s="14">
        <v>39</v>
      </c>
      <c r="AF10" s="14">
        <v>44</v>
      </c>
      <c r="AG10" s="14">
        <v>11</v>
      </c>
      <c r="AH10" s="14">
        <v>0</v>
      </c>
      <c r="AI10" s="14">
        <v>0</v>
      </c>
      <c r="AJ10" s="14">
        <v>1</v>
      </c>
      <c r="AK10" s="14">
        <v>91</v>
      </c>
      <c r="AL10" s="14">
        <v>0</v>
      </c>
      <c r="AM10" s="14">
        <v>27</v>
      </c>
      <c r="AN10" s="14">
        <v>152</v>
      </c>
      <c r="AO10" s="14">
        <v>252</v>
      </c>
      <c r="AP10" s="14">
        <v>188</v>
      </c>
      <c r="AQ10" s="14">
        <v>28</v>
      </c>
      <c r="AR10" s="9"/>
    </row>
    <row r="11" spans="1:44" x14ac:dyDescent="0.2">
      <c r="A11" s="21"/>
      <c r="B11" s="21"/>
      <c r="C11" s="15" t="s">
        <v>111</v>
      </c>
      <c r="D11" s="15"/>
      <c r="E11" s="15"/>
      <c r="F11" s="15"/>
      <c r="G11" s="15"/>
      <c r="H11" s="15"/>
      <c r="I11" s="15"/>
      <c r="J11" s="15"/>
      <c r="K11" s="15"/>
      <c r="L11" s="16" t="s">
        <v>160</v>
      </c>
      <c r="M11" s="16" t="s">
        <v>138</v>
      </c>
      <c r="N11" s="15"/>
      <c r="O11" s="16" t="s">
        <v>139</v>
      </c>
      <c r="P11" s="16" t="s">
        <v>140</v>
      </c>
      <c r="Q11" s="16" t="s">
        <v>139</v>
      </c>
      <c r="R11" s="16" t="s">
        <v>198</v>
      </c>
      <c r="S11" s="15"/>
      <c r="T11" s="16" t="s">
        <v>198</v>
      </c>
      <c r="U11" s="15"/>
      <c r="V11" s="16" t="s">
        <v>184</v>
      </c>
      <c r="W11" s="16" t="s">
        <v>184</v>
      </c>
      <c r="X11" s="16" t="s">
        <v>143</v>
      </c>
      <c r="Y11" s="15"/>
      <c r="Z11" s="15"/>
      <c r="AA11" s="15"/>
      <c r="AB11" s="16" t="s">
        <v>227</v>
      </c>
      <c r="AC11" s="15"/>
      <c r="AD11" s="15"/>
      <c r="AE11" s="16" t="s">
        <v>121</v>
      </c>
      <c r="AF11" s="15"/>
      <c r="AG11" s="15"/>
      <c r="AH11" s="15"/>
      <c r="AI11" s="15"/>
      <c r="AJ11" s="15"/>
      <c r="AK11" s="15"/>
      <c r="AL11" s="15"/>
      <c r="AM11" s="15"/>
      <c r="AN11" s="15"/>
      <c r="AO11" s="15"/>
      <c r="AP11" s="16" t="s">
        <v>138</v>
      </c>
      <c r="AQ11" s="15"/>
      <c r="AR11" s="9"/>
    </row>
    <row r="12" spans="1:44" x14ac:dyDescent="0.2">
      <c r="A12" s="23"/>
      <c r="B12" s="20" t="s">
        <v>192</v>
      </c>
      <c r="C12" s="13">
        <v>0.16784289440489999</v>
      </c>
      <c r="D12" s="13">
        <v>0.1847795256516</v>
      </c>
      <c r="E12" s="13">
        <v>0.1746163034149</v>
      </c>
      <c r="F12" s="13">
        <v>0.1639681482974</v>
      </c>
      <c r="G12" s="13">
        <v>0.1503125195044</v>
      </c>
      <c r="H12" s="13">
        <v>0.209767089253</v>
      </c>
      <c r="I12" s="13">
        <v>0.19383678754610001</v>
      </c>
      <c r="J12" s="13">
        <v>0.17312470793689999</v>
      </c>
      <c r="K12" s="13">
        <v>0.1274124229927</v>
      </c>
      <c r="L12" s="13">
        <v>0.14039707677140001</v>
      </c>
      <c r="M12" s="13">
        <v>0.1648912152325</v>
      </c>
      <c r="N12" s="13">
        <v>0.17114562682580001</v>
      </c>
      <c r="O12" s="13">
        <v>0.1892735091826</v>
      </c>
      <c r="P12" s="13">
        <v>0.1894412696734</v>
      </c>
      <c r="Q12" s="13">
        <v>0.18062954683310001</v>
      </c>
      <c r="R12" s="13">
        <v>0.1577297757592</v>
      </c>
      <c r="S12" s="13">
        <v>0.12858850271540001</v>
      </c>
      <c r="T12" s="13">
        <v>0.14513727921</v>
      </c>
      <c r="U12" s="13">
        <v>0.13991476023749999</v>
      </c>
      <c r="V12" s="13">
        <v>0.15898647999330001</v>
      </c>
      <c r="W12" s="13">
        <v>0.21243011180720001</v>
      </c>
      <c r="X12" s="13">
        <v>0.1400788109685</v>
      </c>
      <c r="Y12" s="13">
        <v>0.13481234304270001</v>
      </c>
      <c r="Z12" s="13">
        <v>0.115228790177</v>
      </c>
      <c r="AA12" s="13">
        <v>0.32413820981859998</v>
      </c>
      <c r="AB12" s="13">
        <v>0.1828559982903</v>
      </c>
      <c r="AC12" s="13">
        <v>0.2351816606321</v>
      </c>
      <c r="AD12" s="13">
        <v>0.2077021575287</v>
      </c>
      <c r="AE12" s="13">
        <v>9.3806460449000012E-2</v>
      </c>
      <c r="AF12" s="13">
        <v>0.1267857267517</v>
      </c>
      <c r="AG12" s="13">
        <v>6.3983652887990003E-2</v>
      </c>
      <c r="AH12" s="13">
        <v>0</v>
      </c>
      <c r="AI12" s="13">
        <v>0.14912163187079999</v>
      </c>
      <c r="AJ12" s="13">
        <v>0</v>
      </c>
      <c r="AK12" s="13">
        <v>0.15389508270210001</v>
      </c>
      <c r="AL12" s="13">
        <v>0.46122470779910002</v>
      </c>
      <c r="AM12" s="13">
        <v>0.27487178425559999</v>
      </c>
      <c r="AN12" s="13">
        <v>0.18786384158409999</v>
      </c>
      <c r="AO12" s="13">
        <v>0.1495926572222</v>
      </c>
      <c r="AP12" s="13">
        <v>0.15656327985810001</v>
      </c>
      <c r="AQ12" s="13">
        <v>9.8109350016600011E-2</v>
      </c>
      <c r="AR12" s="9"/>
    </row>
    <row r="13" spans="1:44" x14ac:dyDescent="0.2">
      <c r="A13" s="21"/>
      <c r="B13" s="21"/>
      <c r="C13" s="14">
        <v>330</v>
      </c>
      <c r="D13" s="14">
        <v>78</v>
      </c>
      <c r="E13" s="14">
        <v>90</v>
      </c>
      <c r="F13" s="14">
        <v>82</v>
      </c>
      <c r="G13" s="14">
        <v>80</v>
      </c>
      <c r="H13" s="14">
        <v>51</v>
      </c>
      <c r="I13" s="14">
        <v>61</v>
      </c>
      <c r="J13" s="14">
        <v>50</v>
      </c>
      <c r="K13" s="14">
        <v>61</v>
      </c>
      <c r="L13" s="14">
        <v>83</v>
      </c>
      <c r="M13" s="14">
        <v>195</v>
      </c>
      <c r="N13" s="14">
        <v>118</v>
      </c>
      <c r="O13" s="14">
        <v>102</v>
      </c>
      <c r="P13" s="14">
        <v>37</v>
      </c>
      <c r="Q13" s="14">
        <v>58</v>
      </c>
      <c r="R13" s="14">
        <v>44</v>
      </c>
      <c r="S13" s="14">
        <v>31</v>
      </c>
      <c r="T13" s="14">
        <v>10</v>
      </c>
      <c r="U13" s="14">
        <v>21</v>
      </c>
      <c r="V13" s="14">
        <v>89</v>
      </c>
      <c r="W13" s="14">
        <v>118</v>
      </c>
      <c r="X13" s="14">
        <v>51</v>
      </c>
      <c r="Y13" s="14">
        <v>40</v>
      </c>
      <c r="Z13" s="14">
        <v>12</v>
      </c>
      <c r="AA13" s="14">
        <v>6</v>
      </c>
      <c r="AB13" s="14">
        <v>151</v>
      </c>
      <c r="AC13" s="14">
        <v>49</v>
      </c>
      <c r="AD13" s="14">
        <v>10</v>
      </c>
      <c r="AE13" s="14">
        <v>8</v>
      </c>
      <c r="AF13" s="14">
        <v>24</v>
      </c>
      <c r="AG13" s="14">
        <v>3</v>
      </c>
      <c r="AH13" s="14">
        <v>0</v>
      </c>
      <c r="AI13" s="14">
        <v>3</v>
      </c>
      <c r="AJ13" s="14">
        <v>0</v>
      </c>
      <c r="AK13" s="14">
        <v>78</v>
      </c>
      <c r="AL13" s="14">
        <v>2</v>
      </c>
      <c r="AM13" s="14">
        <v>32</v>
      </c>
      <c r="AN13" s="14">
        <v>87</v>
      </c>
      <c r="AO13" s="14">
        <v>112</v>
      </c>
      <c r="AP13" s="14">
        <v>74</v>
      </c>
      <c r="AQ13" s="14">
        <v>9</v>
      </c>
      <c r="AR13" s="9"/>
    </row>
    <row r="14" spans="1:44" x14ac:dyDescent="0.2">
      <c r="A14" s="21"/>
      <c r="B14" s="21"/>
      <c r="C14" s="15" t="s">
        <v>111</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6" t="s">
        <v>157</v>
      </c>
      <c r="AN14" s="15"/>
      <c r="AO14" s="15"/>
      <c r="AP14" s="15"/>
      <c r="AQ14" s="15"/>
      <c r="AR14" s="9"/>
    </row>
    <row r="15" spans="1:44" x14ac:dyDescent="0.2">
      <c r="A15" s="23"/>
      <c r="B15" s="20" t="s">
        <v>195</v>
      </c>
      <c r="C15" s="13">
        <v>0.31474638958939999</v>
      </c>
      <c r="D15" s="13">
        <v>0.33690559328690001</v>
      </c>
      <c r="E15" s="13">
        <v>0.32180506830979999</v>
      </c>
      <c r="F15" s="13">
        <v>0.28509615312449998</v>
      </c>
      <c r="G15" s="13">
        <v>0.31715449518729999</v>
      </c>
      <c r="H15" s="13">
        <v>0.33914181275319999</v>
      </c>
      <c r="I15" s="13">
        <v>0.30984838502840001</v>
      </c>
      <c r="J15" s="13">
        <v>0.34688855463320001</v>
      </c>
      <c r="K15" s="13">
        <v>0.3501791468639</v>
      </c>
      <c r="L15" s="13">
        <v>0.26799941340639999</v>
      </c>
      <c r="M15" s="13">
        <v>0.28610590290429999</v>
      </c>
      <c r="N15" s="13">
        <v>0.34994027088489998</v>
      </c>
      <c r="O15" s="13">
        <v>0.2133343530249</v>
      </c>
      <c r="P15" s="13">
        <v>0.28727555360910001</v>
      </c>
      <c r="Q15" s="13">
        <v>0.32696419043949998</v>
      </c>
      <c r="R15" s="13">
        <v>0.365250534658</v>
      </c>
      <c r="S15" s="13">
        <v>0.41212720318579998</v>
      </c>
      <c r="T15" s="13">
        <v>0.32017140292759999</v>
      </c>
      <c r="U15" s="13">
        <v>0.36950195838240002</v>
      </c>
      <c r="V15" s="13">
        <v>0.27474413752330001</v>
      </c>
      <c r="W15" s="13">
        <v>0.2578073397899</v>
      </c>
      <c r="X15" s="13">
        <v>0.41719475887329999</v>
      </c>
      <c r="Y15" s="13">
        <v>0.38418313164689999</v>
      </c>
      <c r="Z15" s="13">
        <v>0.32422424177949999</v>
      </c>
      <c r="AA15" s="13">
        <v>0.17311628030430001</v>
      </c>
      <c r="AB15" s="13">
        <v>0.2250683692404</v>
      </c>
      <c r="AC15" s="13">
        <v>0.35650587512530002</v>
      </c>
      <c r="AD15" s="13">
        <v>0.43753733851499998</v>
      </c>
      <c r="AE15" s="13">
        <v>0.34204075043030002</v>
      </c>
      <c r="AF15" s="13">
        <v>0.3923595030632</v>
      </c>
      <c r="AG15" s="13">
        <v>0.46886097417310002</v>
      </c>
      <c r="AH15" s="13">
        <v>0.55746986206280003</v>
      </c>
      <c r="AI15" s="13">
        <v>0.6396669681753</v>
      </c>
      <c r="AJ15" s="13">
        <v>0</v>
      </c>
      <c r="AK15" s="13">
        <v>0.35471475620479997</v>
      </c>
      <c r="AL15" s="13">
        <v>0.1810632184497</v>
      </c>
      <c r="AM15" s="13">
        <v>0.23734004908449999</v>
      </c>
      <c r="AN15" s="13">
        <v>0.35586043545820001</v>
      </c>
      <c r="AO15" s="13">
        <v>0.34502817632369998</v>
      </c>
      <c r="AP15" s="13">
        <v>0.24033433464689999</v>
      </c>
      <c r="AQ15" s="13">
        <v>0.35549225309720001</v>
      </c>
      <c r="AR15" s="9"/>
    </row>
    <row r="16" spans="1:44" x14ac:dyDescent="0.2">
      <c r="A16" s="21"/>
      <c r="B16" s="21"/>
      <c r="C16" s="14">
        <v>698</v>
      </c>
      <c r="D16" s="14">
        <v>184</v>
      </c>
      <c r="E16" s="14">
        <v>174</v>
      </c>
      <c r="F16" s="14">
        <v>160</v>
      </c>
      <c r="G16" s="14">
        <v>180</v>
      </c>
      <c r="H16" s="14">
        <v>82</v>
      </c>
      <c r="I16" s="14">
        <v>114</v>
      </c>
      <c r="J16" s="14">
        <v>113</v>
      </c>
      <c r="K16" s="14">
        <v>185</v>
      </c>
      <c r="L16" s="14">
        <v>171</v>
      </c>
      <c r="M16" s="14">
        <v>382</v>
      </c>
      <c r="N16" s="14">
        <v>291</v>
      </c>
      <c r="O16" s="14">
        <v>121</v>
      </c>
      <c r="P16" s="14">
        <v>65</v>
      </c>
      <c r="Q16" s="14">
        <v>85</v>
      </c>
      <c r="R16" s="14">
        <v>119</v>
      </c>
      <c r="S16" s="14">
        <v>101</v>
      </c>
      <c r="T16" s="14">
        <v>41</v>
      </c>
      <c r="U16" s="14">
        <v>96</v>
      </c>
      <c r="V16" s="14">
        <v>150</v>
      </c>
      <c r="W16" s="14">
        <v>165</v>
      </c>
      <c r="X16" s="14">
        <v>153</v>
      </c>
      <c r="Y16" s="14">
        <v>157</v>
      </c>
      <c r="Z16" s="14">
        <v>51</v>
      </c>
      <c r="AA16" s="14">
        <v>3</v>
      </c>
      <c r="AB16" s="14">
        <v>206</v>
      </c>
      <c r="AC16" s="14">
        <v>84</v>
      </c>
      <c r="AD16" s="14">
        <v>22</v>
      </c>
      <c r="AE16" s="14">
        <v>34</v>
      </c>
      <c r="AF16" s="14">
        <v>71</v>
      </c>
      <c r="AG16" s="14">
        <v>27</v>
      </c>
      <c r="AH16" s="14">
        <v>17</v>
      </c>
      <c r="AI16" s="14">
        <v>18</v>
      </c>
      <c r="AJ16" s="14">
        <v>0</v>
      </c>
      <c r="AK16" s="14">
        <v>210</v>
      </c>
      <c r="AL16" s="14">
        <v>1</v>
      </c>
      <c r="AM16" s="14">
        <v>34</v>
      </c>
      <c r="AN16" s="14">
        <v>164</v>
      </c>
      <c r="AO16" s="14">
        <v>317</v>
      </c>
      <c r="AP16" s="14">
        <v>134</v>
      </c>
      <c r="AQ16" s="14">
        <v>29</v>
      </c>
      <c r="AR16" s="9"/>
    </row>
    <row r="17" spans="1:44" x14ac:dyDescent="0.2">
      <c r="A17" s="21"/>
      <c r="B17" s="21"/>
      <c r="C17" s="15" t="s">
        <v>111</v>
      </c>
      <c r="D17" s="15"/>
      <c r="E17" s="15"/>
      <c r="F17" s="15"/>
      <c r="G17" s="15"/>
      <c r="H17" s="15"/>
      <c r="I17" s="15"/>
      <c r="J17" s="15"/>
      <c r="K17" s="15"/>
      <c r="L17" s="15"/>
      <c r="M17" s="15"/>
      <c r="N17" s="16" t="s">
        <v>112</v>
      </c>
      <c r="O17" s="15"/>
      <c r="P17" s="15"/>
      <c r="Q17" s="15"/>
      <c r="R17" s="16" t="s">
        <v>113</v>
      </c>
      <c r="S17" s="16" t="s">
        <v>113</v>
      </c>
      <c r="T17" s="15"/>
      <c r="U17" s="16" t="s">
        <v>113</v>
      </c>
      <c r="V17" s="15"/>
      <c r="W17" s="15"/>
      <c r="X17" s="16" t="s">
        <v>149</v>
      </c>
      <c r="Y17" s="16" t="s">
        <v>228</v>
      </c>
      <c r="Z17" s="15"/>
      <c r="AA17" s="15"/>
      <c r="AB17" s="15"/>
      <c r="AC17" s="16" t="s">
        <v>112</v>
      </c>
      <c r="AD17" s="15"/>
      <c r="AE17" s="15"/>
      <c r="AF17" s="16" t="s">
        <v>112</v>
      </c>
      <c r="AG17" s="16" t="s">
        <v>112</v>
      </c>
      <c r="AH17" s="15"/>
      <c r="AI17" s="16" t="s">
        <v>113</v>
      </c>
      <c r="AJ17" s="15"/>
      <c r="AK17" s="16" t="s">
        <v>113</v>
      </c>
      <c r="AL17" s="15"/>
      <c r="AM17" s="15"/>
      <c r="AN17" s="16" t="s">
        <v>144</v>
      </c>
      <c r="AO17" s="16" t="s">
        <v>144</v>
      </c>
      <c r="AP17" s="15"/>
      <c r="AQ17" s="15"/>
      <c r="AR17" s="9"/>
    </row>
    <row r="18" spans="1:44" x14ac:dyDescent="0.2">
      <c r="A18" s="23"/>
      <c r="B18" s="20" t="s">
        <v>199</v>
      </c>
      <c r="C18" s="13">
        <v>0.2003119738745</v>
      </c>
      <c r="D18" s="13">
        <v>0.1637791709618</v>
      </c>
      <c r="E18" s="13">
        <v>0.21465764772779999</v>
      </c>
      <c r="F18" s="13">
        <v>0.18426830859230001</v>
      </c>
      <c r="G18" s="13">
        <v>0.233884904502</v>
      </c>
      <c r="H18" s="13">
        <v>0.19813006660480001</v>
      </c>
      <c r="I18" s="13">
        <v>0.21437946418350001</v>
      </c>
      <c r="J18" s="13">
        <v>0.20040254231390001</v>
      </c>
      <c r="K18" s="13">
        <v>0.1875441630535</v>
      </c>
      <c r="L18" s="13">
        <v>0.1880671504741</v>
      </c>
      <c r="M18" s="13">
        <v>0.19653956504629999</v>
      </c>
      <c r="N18" s="13">
        <v>0.19149860793410001</v>
      </c>
      <c r="O18" s="13">
        <v>9.4665716206300002E-2</v>
      </c>
      <c r="P18" s="13">
        <v>9.9120827363099989E-2</v>
      </c>
      <c r="Q18" s="13">
        <v>8.3481747425880007E-2</v>
      </c>
      <c r="R18" s="13">
        <v>0.262734716496</v>
      </c>
      <c r="S18" s="13">
        <v>0.35271230884069998</v>
      </c>
      <c r="T18" s="13">
        <v>0.25526374437830002</v>
      </c>
      <c r="U18" s="13">
        <v>0.40923347225309997</v>
      </c>
      <c r="V18" s="13">
        <v>0.1149082759794</v>
      </c>
      <c r="W18" s="13">
        <v>9.2785323221179994E-2</v>
      </c>
      <c r="X18" s="13">
        <v>0.21087164258230001</v>
      </c>
      <c r="Y18" s="13">
        <v>0.34597724018159998</v>
      </c>
      <c r="Z18" s="13">
        <v>0.5036893904095</v>
      </c>
      <c r="AA18" s="13">
        <v>0.33921305468739998</v>
      </c>
      <c r="AB18" s="13">
        <v>0.1049149775971</v>
      </c>
      <c r="AC18" s="13">
        <v>0.16428396088880001</v>
      </c>
      <c r="AD18" s="13">
        <v>0.20610590253979999</v>
      </c>
      <c r="AE18" s="13">
        <v>0.1786772022775</v>
      </c>
      <c r="AF18" s="13">
        <v>0.22514730043180001</v>
      </c>
      <c r="AG18" s="13">
        <v>0.239454645159</v>
      </c>
      <c r="AH18" s="13">
        <v>0.44253013793719997</v>
      </c>
      <c r="AI18" s="13">
        <v>0.21121139995390001</v>
      </c>
      <c r="AJ18" s="13">
        <v>0.93855273837140007</v>
      </c>
      <c r="AK18" s="13">
        <v>0.33320338007939998</v>
      </c>
      <c r="AL18" s="13">
        <v>0.35771207375120001</v>
      </c>
      <c r="AM18" s="13">
        <v>0.27716241434040001</v>
      </c>
      <c r="AN18" s="13">
        <v>0.172178709687</v>
      </c>
      <c r="AO18" s="13">
        <v>0.18219783480769999</v>
      </c>
      <c r="AP18" s="13">
        <v>0.2102506362239</v>
      </c>
      <c r="AQ18" s="13">
        <v>0.27600297039389998</v>
      </c>
      <c r="AR18" s="9"/>
    </row>
    <row r="19" spans="1:44" x14ac:dyDescent="0.2">
      <c r="A19" s="21"/>
      <c r="B19" s="21"/>
      <c r="C19" s="14">
        <v>488</v>
      </c>
      <c r="D19" s="14">
        <v>99</v>
      </c>
      <c r="E19" s="14">
        <v>122</v>
      </c>
      <c r="F19" s="14">
        <v>115</v>
      </c>
      <c r="G19" s="14">
        <v>152</v>
      </c>
      <c r="H19" s="14">
        <v>62</v>
      </c>
      <c r="I19" s="14">
        <v>81</v>
      </c>
      <c r="J19" s="14">
        <v>63</v>
      </c>
      <c r="K19" s="14">
        <v>112</v>
      </c>
      <c r="L19" s="14">
        <v>136</v>
      </c>
      <c r="M19" s="14">
        <v>271</v>
      </c>
      <c r="N19" s="14">
        <v>184</v>
      </c>
      <c r="O19" s="14">
        <v>52</v>
      </c>
      <c r="P19" s="14">
        <v>21</v>
      </c>
      <c r="Q19" s="14">
        <v>28</v>
      </c>
      <c r="R19" s="14">
        <v>92</v>
      </c>
      <c r="S19" s="14">
        <v>85</v>
      </c>
      <c r="T19" s="14">
        <v>27</v>
      </c>
      <c r="U19" s="14">
        <v>128</v>
      </c>
      <c r="V19" s="14">
        <v>58</v>
      </c>
      <c r="W19" s="14">
        <v>64</v>
      </c>
      <c r="X19" s="14">
        <v>92</v>
      </c>
      <c r="Y19" s="14">
        <v>151</v>
      </c>
      <c r="Z19" s="14">
        <v>93</v>
      </c>
      <c r="AA19" s="14">
        <v>10</v>
      </c>
      <c r="AB19" s="14">
        <v>109</v>
      </c>
      <c r="AC19" s="14">
        <v>41</v>
      </c>
      <c r="AD19" s="14">
        <v>10</v>
      </c>
      <c r="AE19" s="14">
        <v>20</v>
      </c>
      <c r="AF19" s="14">
        <v>52</v>
      </c>
      <c r="AG19" s="14">
        <v>15</v>
      </c>
      <c r="AH19" s="14">
        <v>7</v>
      </c>
      <c r="AI19" s="14">
        <v>7</v>
      </c>
      <c r="AJ19" s="14">
        <v>5</v>
      </c>
      <c r="AK19" s="14">
        <v>218</v>
      </c>
      <c r="AL19" s="14">
        <v>3</v>
      </c>
      <c r="AM19" s="14">
        <v>42</v>
      </c>
      <c r="AN19" s="14">
        <v>92</v>
      </c>
      <c r="AO19" s="14">
        <v>171</v>
      </c>
      <c r="AP19" s="14">
        <v>131</v>
      </c>
      <c r="AQ19" s="14">
        <v>27</v>
      </c>
      <c r="AR19" s="9"/>
    </row>
    <row r="20" spans="1:44" x14ac:dyDescent="0.2">
      <c r="A20" s="21"/>
      <c r="B20" s="21"/>
      <c r="C20" s="15" t="s">
        <v>111</v>
      </c>
      <c r="D20" s="15"/>
      <c r="E20" s="15"/>
      <c r="F20" s="15"/>
      <c r="G20" s="15"/>
      <c r="H20" s="15"/>
      <c r="I20" s="15"/>
      <c r="J20" s="15"/>
      <c r="K20" s="15"/>
      <c r="L20" s="15"/>
      <c r="M20" s="15"/>
      <c r="N20" s="15"/>
      <c r="O20" s="15"/>
      <c r="P20" s="15"/>
      <c r="Q20" s="15"/>
      <c r="R20" s="16" t="s">
        <v>229</v>
      </c>
      <c r="S20" s="16" t="s">
        <v>126</v>
      </c>
      <c r="T20" s="16" t="s">
        <v>230</v>
      </c>
      <c r="U20" s="16" t="s">
        <v>128</v>
      </c>
      <c r="V20" s="15"/>
      <c r="W20" s="15"/>
      <c r="X20" s="16" t="s">
        <v>149</v>
      </c>
      <c r="Y20" s="16" t="s">
        <v>208</v>
      </c>
      <c r="Z20" s="16" t="s">
        <v>128</v>
      </c>
      <c r="AA20" s="16" t="s">
        <v>228</v>
      </c>
      <c r="AB20" s="15"/>
      <c r="AC20" s="15"/>
      <c r="AD20" s="15"/>
      <c r="AE20" s="15"/>
      <c r="AF20" s="16" t="s">
        <v>112</v>
      </c>
      <c r="AG20" s="15"/>
      <c r="AH20" s="16" t="s">
        <v>112</v>
      </c>
      <c r="AI20" s="15"/>
      <c r="AJ20" s="16" t="s">
        <v>231</v>
      </c>
      <c r="AK20" s="16" t="s">
        <v>130</v>
      </c>
      <c r="AL20" s="15"/>
      <c r="AM20" s="15"/>
      <c r="AN20" s="15"/>
      <c r="AO20" s="15"/>
      <c r="AP20" s="15"/>
      <c r="AQ20" s="15"/>
      <c r="AR20" s="9"/>
    </row>
    <row r="21" spans="1:44" x14ac:dyDescent="0.2">
      <c r="A21" s="23"/>
      <c r="B21" s="20" t="s">
        <v>50</v>
      </c>
      <c r="C21" s="13">
        <v>1</v>
      </c>
      <c r="D21" s="13">
        <v>1</v>
      </c>
      <c r="E21" s="13">
        <v>1</v>
      </c>
      <c r="F21" s="13">
        <v>1</v>
      </c>
      <c r="G21" s="13">
        <v>1</v>
      </c>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v>1</v>
      </c>
      <c r="AM21" s="13">
        <v>1</v>
      </c>
      <c r="AN21" s="13">
        <v>1</v>
      </c>
      <c r="AO21" s="13">
        <v>1</v>
      </c>
      <c r="AP21" s="13">
        <v>1</v>
      </c>
      <c r="AQ21" s="13">
        <v>1</v>
      </c>
      <c r="AR21" s="9"/>
    </row>
    <row r="22" spans="1:44" x14ac:dyDescent="0.2">
      <c r="A22" s="21"/>
      <c r="B22" s="21"/>
      <c r="C22" s="14">
        <v>2254</v>
      </c>
      <c r="D22" s="14">
        <v>541</v>
      </c>
      <c r="E22" s="14">
        <v>556</v>
      </c>
      <c r="F22" s="14">
        <v>568</v>
      </c>
      <c r="G22" s="14">
        <v>589</v>
      </c>
      <c r="H22" s="14">
        <v>260</v>
      </c>
      <c r="I22" s="14">
        <v>360</v>
      </c>
      <c r="J22" s="14">
        <v>333</v>
      </c>
      <c r="K22" s="14">
        <v>530</v>
      </c>
      <c r="L22" s="14">
        <v>646</v>
      </c>
      <c r="M22" s="14">
        <v>1300</v>
      </c>
      <c r="N22" s="14">
        <v>854</v>
      </c>
      <c r="O22" s="14">
        <v>594</v>
      </c>
      <c r="P22" s="14">
        <v>223</v>
      </c>
      <c r="Q22" s="14">
        <v>291</v>
      </c>
      <c r="R22" s="14">
        <v>337</v>
      </c>
      <c r="S22" s="14">
        <v>236</v>
      </c>
      <c r="T22" s="14">
        <v>104</v>
      </c>
      <c r="U22" s="14">
        <v>269</v>
      </c>
      <c r="V22" s="14">
        <v>559</v>
      </c>
      <c r="W22" s="14">
        <v>657</v>
      </c>
      <c r="X22" s="14">
        <v>372</v>
      </c>
      <c r="Y22" s="14">
        <v>403</v>
      </c>
      <c r="Z22" s="14">
        <v>168</v>
      </c>
      <c r="AA22" s="14">
        <v>23</v>
      </c>
      <c r="AB22" s="14">
        <v>926</v>
      </c>
      <c r="AC22" s="14">
        <v>240</v>
      </c>
      <c r="AD22" s="14">
        <v>49</v>
      </c>
      <c r="AE22" s="14">
        <v>101</v>
      </c>
      <c r="AF22" s="14">
        <v>196</v>
      </c>
      <c r="AG22" s="14">
        <v>56</v>
      </c>
      <c r="AH22" s="14">
        <v>24</v>
      </c>
      <c r="AI22" s="14">
        <v>28</v>
      </c>
      <c r="AJ22" s="14">
        <v>6</v>
      </c>
      <c r="AK22" s="14">
        <v>608</v>
      </c>
      <c r="AL22" s="14">
        <v>6</v>
      </c>
      <c r="AM22" s="14">
        <v>138</v>
      </c>
      <c r="AN22" s="14">
        <v>505</v>
      </c>
      <c r="AO22" s="14">
        <v>885</v>
      </c>
      <c r="AP22" s="14">
        <v>553</v>
      </c>
      <c r="AQ22" s="14">
        <v>94</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232</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233</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234</v>
      </c>
      <c r="B6" s="20" t="s">
        <v>182</v>
      </c>
      <c r="C6" s="13">
        <v>0.15978991850150001</v>
      </c>
      <c r="D6" s="13">
        <v>0.14868744472449999</v>
      </c>
      <c r="E6" s="13">
        <v>0.1160160754167</v>
      </c>
      <c r="F6" s="13">
        <v>0.1948093048814</v>
      </c>
      <c r="G6" s="13">
        <v>0.17776386909899999</v>
      </c>
      <c r="H6" s="13">
        <v>9.8178957960470006E-2</v>
      </c>
      <c r="I6" s="13">
        <v>0.15572625735580001</v>
      </c>
      <c r="J6" s="13">
        <v>0.13862198341259999</v>
      </c>
      <c r="K6" s="13">
        <v>0.17033224342280001</v>
      </c>
      <c r="L6" s="13">
        <v>0.202328567042</v>
      </c>
      <c r="M6" s="13">
        <v>0.2124713640698</v>
      </c>
      <c r="N6" s="13">
        <v>0.1025775422006</v>
      </c>
      <c r="O6" s="13">
        <v>0.30982293884450002</v>
      </c>
      <c r="P6" s="13">
        <v>0.1310976116608</v>
      </c>
      <c r="Q6" s="13">
        <v>0.2223635286274</v>
      </c>
      <c r="R6" s="13">
        <v>0.135604847394</v>
      </c>
      <c r="S6" s="13">
        <v>0</v>
      </c>
      <c r="T6" s="13">
        <v>0</v>
      </c>
      <c r="U6" s="13">
        <v>0</v>
      </c>
      <c r="V6" s="13">
        <v>0.3851869730063</v>
      </c>
      <c r="W6" s="13">
        <v>0.17404561091689999</v>
      </c>
      <c r="X6" s="13">
        <v>3.8485759313559999E-2</v>
      </c>
      <c r="Y6" s="13">
        <v>7.9213374514929998E-3</v>
      </c>
      <c r="Z6" s="13">
        <v>0</v>
      </c>
      <c r="AA6" s="13">
        <v>0.14006599181519999</v>
      </c>
      <c r="AB6" s="13">
        <v>0.2446027503033</v>
      </c>
      <c r="AC6" s="13">
        <v>0.176376841974</v>
      </c>
      <c r="AD6" s="13">
        <v>0.1184666434959</v>
      </c>
      <c r="AE6" s="13">
        <v>0.1878313489142</v>
      </c>
      <c r="AF6" s="13">
        <v>0.13973229078130001</v>
      </c>
      <c r="AG6" s="13">
        <v>8.0215617362439998E-2</v>
      </c>
      <c r="AH6" s="13">
        <v>0.1909121187883</v>
      </c>
      <c r="AI6" s="13">
        <v>4.6124384976749998E-2</v>
      </c>
      <c r="AJ6" s="13">
        <v>0</v>
      </c>
      <c r="AK6" s="13">
        <v>4.859073067703E-2</v>
      </c>
      <c r="AL6" s="13">
        <v>0</v>
      </c>
      <c r="AM6" s="13">
        <v>0.17236241582969999</v>
      </c>
      <c r="AN6" s="13">
        <v>0.1560459060056</v>
      </c>
      <c r="AO6" s="13">
        <v>0.16140188887170001</v>
      </c>
      <c r="AP6" s="13">
        <v>0.1600392012912</v>
      </c>
      <c r="AQ6" s="13">
        <v>0.1560040562918</v>
      </c>
      <c r="AR6" s="9"/>
    </row>
    <row r="7" spans="1:44" x14ac:dyDescent="0.2">
      <c r="A7" s="21"/>
      <c r="B7" s="21"/>
      <c r="C7" s="14">
        <v>412</v>
      </c>
      <c r="D7" s="14">
        <v>97</v>
      </c>
      <c r="E7" s="14">
        <v>84</v>
      </c>
      <c r="F7" s="14">
        <v>120</v>
      </c>
      <c r="G7" s="14">
        <v>111</v>
      </c>
      <c r="H7" s="14">
        <v>27</v>
      </c>
      <c r="I7" s="14">
        <v>71</v>
      </c>
      <c r="J7" s="14">
        <v>58</v>
      </c>
      <c r="K7" s="14">
        <v>84</v>
      </c>
      <c r="L7" s="14">
        <v>149</v>
      </c>
      <c r="M7" s="14">
        <v>297</v>
      </c>
      <c r="N7" s="14">
        <v>96</v>
      </c>
      <c r="O7" s="14">
        <v>206</v>
      </c>
      <c r="P7" s="14">
        <v>36</v>
      </c>
      <c r="Q7" s="14">
        <v>87</v>
      </c>
      <c r="R7" s="14">
        <v>53</v>
      </c>
      <c r="S7" s="14">
        <v>0</v>
      </c>
      <c r="T7" s="14">
        <v>0</v>
      </c>
      <c r="U7" s="14">
        <v>0</v>
      </c>
      <c r="V7" s="14">
        <v>250</v>
      </c>
      <c r="W7" s="14">
        <v>129</v>
      </c>
      <c r="X7" s="14">
        <v>15</v>
      </c>
      <c r="Y7" s="14">
        <v>2</v>
      </c>
      <c r="Z7" s="14">
        <v>0</v>
      </c>
      <c r="AA7" s="14">
        <v>4</v>
      </c>
      <c r="AB7" s="14">
        <v>256</v>
      </c>
      <c r="AC7" s="14">
        <v>54</v>
      </c>
      <c r="AD7" s="14">
        <v>6</v>
      </c>
      <c r="AE7" s="14">
        <v>27</v>
      </c>
      <c r="AF7" s="14">
        <v>23</v>
      </c>
      <c r="AG7" s="14">
        <v>3</v>
      </c>
      <c r="AH7" s="14">
        <v>8</v>
      </c>
      <c r="AI7" s="14">
        <v>1</v>
      </c>
      <c r="AJ7" s="14">
        <v>0</v>
      </c>
      <c r="AK7" s="14">
        <v>30</v>
      </c>
      <c r="AL7" s="14">
        <v>0</v>
      </c>
      <c r="AM7" s="14">
        <v>28</v>
      </c>
      <c r="AN7" s="14">
        <v>109</v>
      </c>
      <c r="AO7" s="14">
        <v>151</v>
      </c>
      <c r="AP7" s="14">
        <v>97</v>
      </c>
      <c r="AQ7" s="14">
        <v>15</v>
      </c>
      <c r="AR7" s="9"/>
    </row>
    <row r="8" spans="1:44" x14ac:dyDescent="0.2">
      <c r="A8" s="21"/>
      <c r="B8" s="21"/>
      <c r="C8" s="15" t="s">
        <v>111</v>
      </c>
      <c r="D8" s="15"/>
      <c r="E8" s="15"/>
      <c r="F8" s="16" t="s">
        <v>138</v>
      </c>
      <c r="G8" s="16" t="s">
        <v>138</v>
      </c>
      <c r="H8" s="15"/>
      <c r="I8" s="15"/>
      <c r="J8" s="15"/>
      <c r="K8" s="15"/>
      <c r="L8" s="16" t="s">
        <v>112</v>
      </c>
      <c r="M8" s="16" t="s">
        <v>114</v>
      </c>
      <c r="N8" s="15"/>
      <c r="O8" s="16" t="s">
        <v>235</v>
      </c>
      <c r="P8" s="16" t="s">
        <v>117</v>
      </c>
      <c r="Q8" s="16" t="s">
        <v>156</v>
      </c>
      <c r="R8" s="16" t="s">
        <v>117</v>
      </c>
      <c r="S8" s="15"/>
      <c r="T8" s="15"/>
      <c r="U8" s="15"/>
      <c r="V8" s="16" t="s">
        <v>236</v>
      </c>
      <c r="W8" s="16" t="s">
        <v>184</v>
      </c>
      <c r="X8" s="15"/>
      <c r="Y8" s="15"/>
      <c r="Z8" s="15"/>
      <c r="AA8" s="16" t="s">
        <v>120</v>
      </c>
      <c r="AB8" s="16" t="s">
        <v>121</v>
      </c>
      <c r="AC8" s="16" t="s">
        <v>121</v>
      </c>
      <c r="AD8" s="15"/>
      <c r="AE8" s="16" t="s">
        <v>121</v>
      </c>
      <c r="AF8" s="16" t="s">
        <v>122</v>
      </c>
      <c r="AG8" s="15"/>
      <c r="AH8" s="15"/>
      <c r="AI8" s="15"/>
      <c r="AJ8" s="15"/>
      <c r="AK8" s="15"/>
      <c r="AL8" s="15"/>
      <c r="AM8" s="15"/>
      <c r="AN8" s="15"/>
      <c r="AO8" s="15"/>
      <c r="AP8" s="15"/>
      <c r="AQ8" s="15"/>
      <c r="AR8" s="9"/>
    </row>
    <row r="9" spans="1:44" x14ac:dyDescent="0.2">
      <c r="A9" s="23"/>
      <c r="B9" s="20" t="s">
        <v>187</v>
      </c>
      <c r="C9" s="13">
        <v>0.2387799012463</v>
      </c>
      <c r="D9" s="13">
        <v>0.23038647071750001</v>
      </c>
      <c r="E9" s="13">
        <v>0.24350808360609999</v>
      </c>
      <c r="F9" s="13">
        <v>0.2433168848576</v>
      </c>
      <c r="G9" s="13">
        <v>0.2373624036816</v>
      </c>
      <c r="H9" s="13">
        <v>0.1346793865758</v>
      </c>
      <c r="I9" s="13">
        <v>0.16626786830740001</v>
      </c>
      <c r="J9" s="13">
        <v>0.26882305141349999</v>
      </c>
      <c r="K9" s="13">
        <v>0.24698303064320001</v>
      </c>
      <c r="L9" s="13">
        <v>0.30559516431630002</v>
      </c>
      <c r="M9" s="13">
        <v>0.25991749329800001</v>
      </c>
      <c r="N9" s="13">
        <v>0.2129413980581</v>
      </c>
      <c r="O9" s="13">
        <v>0.32188711178660001</v>
      </c>
      <c r="P9" s="13">
        <v>0.46399129319580001</v>
      </c>
      <c r="Q9" s="13">
        <v>0.37378043525319998</v>
      </c>
      <c r="R9" s="13">
        <v>0.2047807128205</v>
      </c>
      <c r="S9" s="13">
        <v>2.1040650124800001E-2</v>
      </c>
      <c r="T9" s="13">
        <v>0.1095137889024</v>
      </c>
      <c r="U9" s="13">
        <v>3.4854695441719999E-2</v>
      </c>
      <c r="V9" s="13">
        <v>0.29386884278269998</v>
      </c>
      <c r="W9" s="13">
        <v>0.35361558704239998</v>
      </c>
      <c r="X9" s="13">
        <v>0.20812049769810001</v>
      </c>
      <c r="Y9" s="13">
        <v>6.6351352970159996E-2</v>
      </c>
      <c r="Z9" s="13">
        <v>2.819062150963E-2</v>
      </c>
      <c r="AA9" s="13">
        <v>0.17584319744900001</v>
      </c>
      <c r="AB9" s="13">
        <v>0.32881427640220001</v>
      </c>
      <c r="AC9" s="13">
        <v>0.1970948094593</v>
      </c>
      <c r="AD9" s="13">
        <v>0.24264277153780001</v>
      </c>
      <c r="AE9" s="13">
        <v>0.18948774406499999</v>
      </c>
      <c r="AF9" s="13">
        <v>0.22103287275200001</v>
      </c>
      <c r="AG9" s="13">
        <v>0.18262766878879999</v>
      </c>
      <c r="AH9" s="13">
        <v>0.18606681167719999</v>
      </c>
      <c r="AI9" s="13">
        <v>7.0241822465639994E-2</v>
      </c>
      <c r="AJ9" s="13">
        <v>0</v>
      </c>
      <c r="AK9" s="13">
        <v>0.1512587172123</v>
      </c>
      <c r="AL9" s="13">
        <v>0.1810632184497</v>
      </c>
      <c r="AM9" s="13">
        <v>0.1458075195738</v>
      </c>
      <c r="AN9" s="13">
        <v>0.2609910797544</v>
      </c>
      <c r="AO9" s="13">
        <v>0.20501800243029999</v>
      </c>
      <c r="AP9" s="13">
        <v>0.28281310272030002</v>
      </c>
      <c r="AQ9" s="13">
        <v>0.25266161360369999</v>
      </c>
      <c r="AR9" s="9"/>
    </row>
    <row r="10" spans="1:44" x14ac:dyDescent="0.2">
      <c r="A10" s="21"/>
      <c r="B10" s="21"/>
      <c r="C10" s="14">
        <v>526</v>
      </c>
      <c r="D10" s="14">
        <v>125</v>
      </c>
      <c r="E10" s="14">
        <v>133</v>
      </c>
      <c r="F10" s="14">
        <v>141</v>
      </c>
      <c r="G10" s="14">
        <v>127</v>
      </c>
      <c r="H10" s="14">
        <v>36</v>
      </c>
      <c r="I10" s="14">
        <v>59</v>
      </c>
      <c r="J10" s="14">
        <v>91</v>
      </c>
      <c r="K10" s="14">
        <v>128</v>
      </c>
      <c r="L10" s="14">
        <v>173</v>
      </c>
      <c r="M10" s="14">
        <v>315</v>
      </c>
      <c r="N10" s="14">
        <v>184</v>
      </c>
      <c r="O10" s="14">
        <v>205</v>
      </c>
      <c r="P10" s="14">
        <v>105</v>
      </c>
      <c r="Q10" s="14">
        <v>100</v>
      </c>
      <c r="R10" s="14">
        <v>60</v>
      </c>
      <c r="S10" s="14">
        <v>4</v>
      </c>
      <c r="T10" s="14">
        <v>9</v>
      </c>
      <c r="U10" s="14">
        <v>7</v>
      </c>
      <c r="V10" s="14">
        <v>162</v>
      </c>
      <c r="W10" s="14">
        <v>247</v>
      </c>
      <c r="X10" s="14">
        <v>69</v>
      </c>
      <c r="Y10" s="14">
        <v>20</v>
      </c>
      <c r="Z10" s="14">
        <v>2</v>
      </c>
      <c r="AA10" s="14">
        <v>4</v>
      </c>
      <c r="AB10" s="14">
        <v>283</v>
      </c>
      <c r="AC10" s="14">
        <v>50</v>
      </c>
      <c r="AD10" s="14">
        <v>15</v>
      </c>
      <c r="AE10" s="14">
        <v>23</v>
      </c>
      <c r="AF10" s="14">
        <v>47</v>
      </c>
      <c r="AG10" s="14">
        <v>12</v>
      </c>
      <c r="AH10" s="14">
        <v>1</v>
      </c>
      <c r="AI10" s="14">
        <v>1</v>
      </c>
      <c r="AJ10" s="14">
        <v>0</v>
      </c>
      <c r="AK10" s="14">
        <v>88</v>
      </c>
      <c r="AL10" s="14">
        <v>1</v>
      </c>
      <c r="AM10" s="14">
        <v>27</v>
      </c>
      <c r="AN10" s="14">
        <v>125</v>
      </c>
      <c r="AO10" s="14">
        <v>183</v>
      </c>
      <c r="AP10" s="14">
        <v>142</v>
      </c>
      <c r="AQ10" s="14">
        <v>24</v>
      </c>
      <c r="AR10" s="9"/>
    </row>
    <row r="11" spans="1:44" x14ac:dyDescent="0.2">
      <c r="A11" s="21"/>
      <c r="B11" s="21"/>
      <c r="C11" s="15" t="s">
        <v>111</v>
      </c>
      <c r="D11" s="15"/>
      <c r="E11" s="15"/>
      <c r="F11" s="15"/>
      <c r="G11" s="15"/>
      <c r="H11" s="15"/>
      <c r="I11" s="15"/>
      <c r="J11" s="16" t="s">
        <v>228</v>
      </c>
      <c r="K11" s="16" t="s">
        <v>112</v>
      </c>
      <c r="L11" s="16" t="s">
        <v>129</v>
      </c>
      <c r="M11" s="16" t="s">
        <v>138</v>
      </c>
      <c r="N11" s="15"/>
      <c r="O11" s="16" t="s">
        <v>237</v>
      </c>
      <c r="P11" s="16" t="s">
        <v>238</v>
      </c>
      <c r="Q11" s="16" t="s">
        <v>237</v>
      </c>
      <c r="R11" s="16" t="s">
        <v>239</v>
      </c>
      <c r="S11" s="15"/>
      <c r="T11" s="15"/>
      <c r="U11" s="15"/>
      <c r="V11" s="16" t="s">
        <v>185</v>
      </c>
      <c r="W11" s="16" t="s">
        <v>240</v>
      </c>
      <c r="X11" s="16" t="s">
        <v>185</v>
      </c>
      <c r="Y11" s="15"/>
      <c r="Z11" s="15"/>
      <c r="AA11" s="15"/>
      <c r="AB11" s="16" t="s">
        <v>241</v>
      </c>
      <c r="AC11" s="15"/>
      <c r="AD11" s="15"/>
      <c r="AE11" s="15"/>
      <c r="AF11" s="15"/>
      <c r="AG11" s="15"/>
      <c r="AH11" s="15"/>
      <c r="AI11" s="15"/>
      <c r="AJ11" s="15"/>
      <c r="AK11" s="15"/>
      <c r="AL11" s="15"/>
      <c r="AM11" s="15"/>
      <c r="AN11" s="15"/>
      <c r="AO11" s="15"/>
      <c r="AP11" s="16" t="s">
        <v>138</v>
      </c>
      <c r="AQ11" s="15"/>
      <c r="AR11" s="9"/>
    </row>
    <row r="12" spans="1:44" x14ac:dyDescent="0.2">
      <c r="A12" s="23"/>
      <c r="B12" s="20" t="s">
        <v>192</v>
      </c>
      <c r="C12" s="13">
        <v>0.15855106767480001</v>
      </c>
      <c r="D12" s="13">
        <v>0.1968505803126</v>
      </c>
      <c r="E12" s="13">
        <v>0.13658529386080001</v>
      </c>
      <c r="F12" s="13">
        <v>0.17341541624990001</v>
      </c>
      <c r="G12" s="13">
        <v>0.1311570051713</v>
      </c>
      <c r="H12" s="13">
        <v>0.27887925061629998</v>
      </c>
      <c r="I12" s="13">
        <v>0.2115392849753</v>
      </c>
      <c r="J12" s="13">
        <v>0.16878731431710001</v>
      </c>
      <c r="K12" s="13">
        <v>9.5375941200540007E-2</v>
      </c>
      <c r="L12" s="13">
        <v>9.902408783606001E-2</v>
      </c>
      <c r="M12" s="13">
        <v>0.13706768556910001</v>
      </c>
      <c r="N12" s="13">
        <v>0.18487004157270001</v>
      </c>
      <c r="O12" s="13">
        <v>0.13881972378849999</v>
      </c>
      <c r="P12" s="13">
        <v>0.18894711334700001</v>
      </c>
      <c r="Q12" s="13">
        <v>0.15975978462439999</v>
      </c>
      <c r="R12" s="13">
        <v>0.21431051069910001</v>
      </c>
      <c r="S12" s="13">
        <v>0.12512892988929999</v>
      </c>
      <c r="T12" s="13">
        <v>0.15534180644779999</v>
      </c>
      <c r="U12" s="13">
        <v>6.2052731658949999E-2</v>
      </c>
      <c r="V12" s="13">
        <v>0.1016743694564</v>
      </c>
      <c r="W12" s="13">
        <v>0.21198576331310001</v>
      </c>
      <c r="X12" s="13">
        <v>0.25146989744289999</v>
      </c>
      <c r="Y12" s="13">
        <v>8.9829571370480005E-2</v>
      </c>
      <c r="Z12" s="13">
        <v>8.0347809671949988E-2</v>
      </c>
      <c r="AA12" s="13">
        <v>0.2062441137994</v>
      </c>
      <c r="AB12" s="13">
        <v>0.14747963531780001</v>
      </c>
      <c r="AC12" s="13">
        <v>0.20051745532330001</v>
      </c>
      <c r="AD12" s="13">
        <v>0.14277421694799999</v>
      </c>
      <c r="AE12" s="13">
        <v>0.26011440102959998</v>
      </c>
      <c r="AF12" s="13">
        <v>0.1474630851464</v>
      </c>
      <c r="AG12" s="13">
        <v>8.9226250668109991E-2</v>
      </c>
      <c r="AH12" s="13">
        <v>0</v>
      </c>
      <c r="AI12" s="13">
        <v>7.8879809405190002E-2</v>
      </c>
      <c r="AJ12" s="13">
        <v>0</v>
      </c>
      <c r="AK12" s="13">
        <v>0.15628147886999999</v>
      </c>
      <c r="AL12" s="13">
        <v>0.56334627576270002</v>
      </c>
      <c r="AM12" s="13">
        <v>0.20235944699719999</v>
      </c>
      <c r="AN12" s="13">
        <v>0.2062483872427</v>
      </c>
      <c r="AO12" s="13">
        <v>0.15970609460480001</v>
      </c>
      <c r="AP12" s="13">
        <v>9.4507433052579998E-2</v>
      </c>
      <c r="AQ12" s="13">
        <v>0.1709091209121</v>
      </c>
      <c r="AR12" s="9"/>
    </row>
    <row r="13" spans="1:44" x14ac:dyDescent="0.2">
      <c r="A13" s="21"/>
      <c r="B13" s="21"/>
      <c r="C13" s="14">
        <v>294</v>
      </c>
      <c r="D13" s="14">
        <v>90</v>
      </c>
      <c r="E13" s="14">
        <v>57</v>
      </c>
      <c r="F13" s="14">
        <v>82</v>
      </c>
      <c r="G13" s="14">
        <v>65</v>
      </c>
      <c r="H13" s="14">
        <v>67</v>
      </c>
      <c r="I13" s="14">
        <v>66</v>
      </c>
      <c r="J13" s="14">
        <v>43</v>
      </c>
      <c r="K13" s="14">
        <v>47</v>
      </c>
      <c r="L13" s="14">
        <v>58</v>
      </c>
      <c r="M13" s="14">
        <v>154</v>
      </c>
      <c r="N13" s="14">
        <v>128</v>
      </c>
      <c r="O13" s="14">
        <v>60</v>
      </c>
      <c r="P13" s="14">
        <v>31</v>
      </c>
      <c r="Q13" s="14">
        <v>51</v>
      </c>
      <c r="R13" s="14">
        <v>62</v>
      </c>
      <c r="S13" s="14">
        <v>21</v>
      </c>
      <c r="T13" s="14">
        <v>14</v>
      </c>
      <c r="U13" s="14">
        <v>14</v>
      </c>
      <c r="V13" s="14">
        <v>46</v>
      </c>
      <c r="W13" s="14">
        <v>117</v>
      </c>
      <c r="X13" s="14">
        <v>76</v>
      </c>
      <c r="Y13" s="14">
        <v>32</v>
      </c>
      <c r="Z13" s="14">
        <v>11</v>
      </c>
      <c r="AA13" s="14">
        <v>4</v>
      </c>
      <c r="AB13" s="14">
        <v>119</v>
      </c>
      <c r="AC13" s="14">
        <v>42</v>
      </c>
      <c r="AD13" s="14">
        <v>8</v>
      </c>
      <c r="AE13" s="14">
        <v>14</v>
      </c>
      <c r="AF13" s="14">
        <v>19</v>
      </c>
      <c r="AG13" s="14">
        <v>5</v>
      </c>
      <c r="AH13" s="14">
        <v>0</v>
      </c>
      <c r="AI13" s="14">
        <v>2</v>
      </c>
      <c r="AJ13" s="14">
        <v>0</v>
      </c>
      <c r="AK13" s="14">
        <v>81</v>
      </c>
      <c r="AL13" s="14">
        <v>3</v>
      </c>
      <c r="AM13" s="14">
        <v>18</v>
      </c>
      <c r="AN13" s="14">
        <v>89</v>
      </c>
      <c r="AO13" s="14">
        <v>119</v>
      </c>
      <c r="AP13" s="14">
        <v>44</v>
      </c>
      <c r="AQ13" s="14">
        <v>13</v>
      </c>
      <c r="AR13" s="9"/>
    </row>
    <row r="14" spans="1:44" x14ac:dyDescent="0.2">
      <c r="A14" s="21"/>
      <c r="B14" s="21"/>
      <c r="C14" s="15" t="s">
        <v>111</v>
      </c>
      <c r="D14" s="15"/>
      <c r="E14" s="15"/>
      <c r="F14" s="15"/>
      <c r="G14" s="15"/>
      <c r="H14" s="16" t="s">
        <v>120</v>
      </c>
      <c r="I14" s="16" t="s">
        <v>120</v>
      </c>
      <c r="J14" s="15"/>
      <c r="K14" s="15"/>
      <c r="L14" s="15"/>
      <c r="M14" s="15"/>
      <c r="N14" s="16" t="s">
        <v>112</v>
      </c>
      <c r="O14" s="15"/>
      <c r="P14" s="16" t="s">
        <v>198</v>
      </c>
      <c r="Q14" s="16" t="s">
        <v>198</v>
      </c>
      <c r="R14" s="16" t="s">
        <v>213</v>
      </c>
      <c r="S14" s="15"/>
      <c r="T14" s="15"/>
      <c r="U14" s="15"/>
      <c r="V14" s="15"/>
      <c r="W14" s="16" t="s">
        <v>242</v>
      </c>
      <c r="X14" s="16" t="s">
        <v>242</v>
      </c>
      <c r="Y14" s="15"/>
      <c r="Z14" s="15"/>
      <c r="AA14" s="15"/>
      <c r="AB14" s="15"/>
      <c r="AC14" s="15"/>
      <c r="AD14" s="15"/>
      <c r="AE14" s="15"/>
      <c r="AF14" s="15"/>
      <c r="AG14" s="15"/>
      <c r="AH14" s="15"/>
      <c r="AI14" s="15"/>
      <c r="AJ14" s="15"/>
      <c r="AK14" s="15"/>
      <c r="AL14" s="16" t="s">
        <v>144</v>
      </c>
      <c r="AM14" s="15"/>
      <c r="AN14" s="16" t="s">
        <v>144</v>
      </c>
      <c r="AO14" s="15"/>
      <c r="AP14" s="15"/>
      <c r="AQ14" s="15"/>
      <c r="AR14" s="9"/>
    </row>
    <row r="15" spans="1:44" x14ac:dyDescent="0.2">
      <c r="A15" s="23"/>
      <c r="B15" s="20" t="s">
        <v>195</v>
      </c>
      <c r="C15" s="13">
        <v>0.1947476644319</v>
      </c>
      <c r="D15" s="13">
        <v>0.239867917826</v>
      </c>
      <c r="E15" s="13">
        <v>0.21462662061410001</v>
      </c>
      <c r="F15" s="13">
        <v>0.1748427733788</v>
      </c>
      <c r="G15" s="13">
        <v>0.1547896781883</v>
      </c>
      <c r="H15" s="13">
        <v>0.23367260780220001</v>
      </c>
      <c r="I15" s="13">
        <v>0.18989497779889999</v>
      </c>
      <c r="J15" s="13">
        <v>0.18903940775610001</v>
      </c>
      <c r="K15" s="13">
        <v>0.1938329597722</v>
      </c>
      <c r="L15" s="13">
        <v>0.18506181259749999</v>
      </c>
      <c r="M15" s="13">
        <v>0.1983202959989</v>
      </c>
      <c r="N15" s="13">
        <v>0.19412161338869999</v>
      </c>
      <c r="O15" s="13">
        <v>0.14255051851450001</v>
      </c>
      <c r="P15" s="13">
        <v>0.1490163739108</v>
      </c>
      <c r="Q15" s="13">
        <v>0.18729058984700001</v>
      </c>
      <c r="R15" s="13">
        <v>0.17226140030049999</v>
      </c>
      <c r="S15" s="13">
        <v>0.27413844139839999</v>
      </c>
      <c r="T15" s="13">
        <v>0.39577300291610001</v>
      </c>
      <c r="U15" s="13">
        <v>0.22081287122810001</v>
      </c>
      <c r="V15" s="13">
        <v>0.13421713620840001</v>
      </c>
      <c r="W15" s="13">
        <v>0.1664501459186</v>
      </c>
      <c r="X15" s="13">
        <v>0.24282474606099999</v>
      </c>
      <c r="Y15" s="13">
        <v>0.27355591792279998</v>
      </c>
      <c r="Z15" s="13">
        <v>0.20509110838460001</v>
      </c>
      <c r="AA15" s="13">
        <v>0.28711759074229998</v>
      </c>
      <c r="AB15" s="13">
        <v>0.14794632596519999</v>
      </c>
      <c r="AC15" s="13">
        <v>0.2433081806198</v>
      </c>
      <c r="AD15" s="13">
        <v>0.18494931910500001</v>
      </c>
      <c r="AE15" s="13">
        <v>0.16213201811370001</v>
      </c>
      <c r="AF15" s="13">
        <v>0.25741158529980002</v>
      </c>
      <c r="AG15" s="13">
        <v>0.29522368299059998</v>
      </c>
      <c r="AH15" s="13">
        <v>0.46629841869319999</v>
      </c>
      <c r="AI15" s="13">
        <v>0.15639701305440001</v>
      </c>
      <c r="AJ15" s="13">
        <v>0.64560252583730005</v>
      </c>
      <c r="AK15" s="13">
        <v>0.2135119757608</v>
      </c>
      <c r="AL15" s="13">
        <v>7.6944175948450003E-2</v>
      </c>
      <c r="AM15" s="13">
        <v>0.12536811448160001</v>
      </c>
      <c r="AN15" s="13">
        <v>0.21966907253769999</v>
      </c>
      <c r="AO15" s="13">
        <v>0.20772366651160001</v>
      </c>
      <c r="AP15" s="13">
        <v>0.1835478705519</v>
      </c>
      <c r="AQ15" s="13">
        <v>0.12852595896399999</v>
      </c>
      <c r="AR15" s="9"/>
    </row>
    <row r="16" spans="1:44" x14ac:dyDescent="0.2">
      <c r="A16" s="21"/>
      <c r="B16" s="21"/>
      <c r="C16" s="14">
        <v>434</v>
      </c>
      <c r="D16" s="14">
        <v>128</v>
      </c>
      <c r="E16" s="14">
        <v>116</v>
      </c>
      <c r="F16" s="14">
        <v>99</v>
      </c>
      <c r="G16" s="14">
        <v>91</v>
      </c>
      <c r="H16" s="14">
        <v>58</v>
      </c>
      <c r="I16" s="14">
        <v>64</v>
      </c>
      <c r="J16" s="14">
        <v>56</v>
      </c>
      <c r="K16" s="14">
        <v>102</v>
      </c>
      <c r="L16" s="14">
        <v>132</v>
      </c>
      <c r="M16" s="14">
        <v>258</v>
      </c>
      <c r="N16" s="14">
        <v>160</v>
      </c>
      <c r="O16" s="14">
        <v>84</v>
      </c>
      <c r="P16" s="14">
        <v>32</v>
      </c>
      <c r="Q16" s="14">
        <v>38</v>
      </c>
      <c r="R16" s="14">
        <v>60</v>
      </c>
      <c r="S16" s="14">
        <v>76</v>
      </c>
      <c r="T16" s="14">
        <v>41</v>
      </c>
      <c r="U16" s="14">
        <v>59</v>
      </c>
      <c r="V16" s="14">
        <v>69</v>
      </c>
      <c r="W16" s="14">
        <v>98</v>
      </c>
      <c r="X16" s="14">
        <v>101</v>
      </c>
      <c r="Y16" s="14">
        <v>110</v>
      </c>
      <c r="Z16" s="14">
        <v>37</v>
      </c>
      <c r="AA16" s="14">
        <v>6</v>
      </c>
      <c r="AB16" s="14">
        <v>141</v>
      </c>
      <c r="AC16" s="14">
        <v>49</v>
      </c>
      <c r="AD16" s="14">
        <v>8</v>
      </c>
      <c r="AE16" s="14">
        <v>18</v>
      </c>
      <c r="AF16" s="14">
        <v>49</v>
      </c>
      <c r="AG16" s="14">
        <v>15</v>
      </c>
      <c r="AH16" s="14">
        <v>10</v>
      </c>
      <c r="AI16" s="14">
        <v>4</v>
      </c>
      <c r="AJ16" s="14">
        <v>2</v>
      </c>
      <c r="AK16" s="14">
        <v>138</v>
      </c>
      <c r="AL16" s="14">
        <v>1</v>
      </c>
      <c r="AM16" s="14">
        <v>22</v>
      </c>
      <c r="AN16" s="14">
        <v>92</v>
      </c>
      <c r="AO16" s="14">
        <v>188</v>
      </c>
      <c r="AP16" s="14">
        <v>106</v>
      </c>
      <c r="AQ16" s="14">
        <v>13</v>
      </c>
      <c r="AR16" s="9"/>
    </row>
    <row r="17" spans="1:44" x14ac:dyDescent="0.2">
      <c r="A17" s="21"/>
      <c r="B17" s="21"/>
      <c r="C17" s="15" t="s">
        <v>111</v>
      </c>
      <c r="D17" s="16" t="s">
        <v>157</v>
      </c>
      <c r="E17" s="15"/>
      <c r="F17" s="15"/>
      <c r="G17" s="15"/>
      <c r="H17" s="15"/>
      <c r="I17" s="15"/>
      <c r="J17" s="15"/>
      <c r="K17" s="15"/>
      <c r="L17" s="15"/>
      <c r="M17" s="15"/>
      <c r="N17" s="15"/>
      <c r="O17" s="15"/>
      <c r="P17" s="15"/>
      <c r="Q17" s="15"/>
      <c r="R17" s="15"/>
      <c r="S17" s="16" t="s">
        <v>112</v>
      </c>
      <c r="T17" s="16" t="s">
        <v>243</v>
      </c>
      <c r="U17" s="15"/>
      <c r="V17" s="15"/>
      <c r="W17" s="15"/>
      <c r="X17" s="16" t="s">
        <v>112</v>
      </c>
      <c r="Y17" s="16" t="s">
        <v>130</v>
      </c>
      <c r="Z17" s="15"/>
      <c r="AA17" s="15"/>
      <c r="AB17" s="15"/>
      <c r="AC17" s="15"/>
      <c r="AD17" s="15"/>
      <c r="AE17" s="15"/>
      <c r="AF17" s="15"/>
      <c r="AG17" s="15"/>
      <c r="AH17" s="16" t="s">
        <v>112</v>
      </c>
      <c r="AI17" s="15"/>
      <c r="AJ17" s="15"/>
      <c r="AK17" s="15"/>
      <c r="AL17" s="15"/>
      <c r="AM17" s="15"/>
      <c r="AN17" s="15"/>
      <c r="AO17" s="15"/>
      <c r="AP17" s="15"/>
      <c r="AQ17" s="15"/>
      <c r="AR17" s="9"/>
    </row>
    <row r="18" spans="1:44" x14ac:dyDescent="0.2">
      <c r="A18" s="23"/>
      <c r="B18" s="20" t="s">
        <v>199</v>
      </c>
      <c r="C18" s="13">
        <v>0.24813144814550001</v>
      </c>
      <c r="D18" s="13">
        <v>0.18420758641939999</v>
      </c>
      <c r="E18" s="13">
        <v>0.28926392650229998</v>
      </c>
      <c r="F18" s="13">
        <v>0.2136156206323</v>
      </c>
      <c r="G18" s="13">
        <v>0.29892704385980001</v>
      </c>
      <c r="H18" s="13">
        <v>0.25458979704520002</v>
      </c>
      <c r="I18" s="13">
        <v>0.27657161156260002</v>
      </c>
      <c r="J18" s="13">
        <v>0.23472824310070001</v>
      </c>
      <c r="K18" s="13">
        <v>0.29347582496129998</v>
      </c>
      <c r="L18" s="13">
        <v>0.20799036820809999</v>
      </c>
      <c r="M18" s="13">
        <v>0.19222316106420001</v>
      </c>
      <c r="N18" s="13">
        <v>0.3054894047799</v>
      </c>
      <c r="O18" s="13">
        <v>8.6919707065970006E-2</v>
      </c>
      <c r="P18" s="13">
        <v>6.6947607885670002E-2</v>
      </c>
      <c r="Q18" s="13">
        <v>5.680566164801E-2</v>
      </c>
      <c r="R18" s="13">
        <v>0.27304252878579999</v>
      </c>
      <c r="S18" s="13">
        <v>0.57969197858749999</v>
      </c>
      <c r="T18" s="13">
        <v>0.33937140173370001</v>
      </c>
      <c r="U18" s="13">
        <v>0.68227970167120011</v>
      </c>
      <c r="V18" s="13">
        <v>8.5052678546189989E-2</v>
      </c>
      <c r="W18" s="13">
        <v>9.3902892809019992E-2</v>
      </c>
      <c r="X18" s="13">
        <v>0.2590990994845</v>
      </c>
      <c r="Y18" s="13">
        <v>0.56234182028509994</v>
      </c>
      <c r="Z18" s="13">
        <v>0.68637046043380001</v>
      </c>
      <c r="AA18" s="13">
        <v>0.1907291061942</v>
      </c>
      <c r="AB18" s="13">
        <v>0.13115701201150001</v>
      </c>
      <c r="AC18" s="13">
        <v>0.18270271262349999</v>
      </c>
      <c r="AD18" s="13">
        <v>0.31116704891340002</v>
      </c>
      <c r="AE18" s="13">
        <v>0.20043448787750001</v>
      </c>
      <c r="AF18" s="13">
        <v>0.2343601660205</v>
      </c>
      <c r="AG18" s="13">
        <v>0.35270678019000001</v>
      </c>
      <c r="AH18" s="13">
        <v>0.15672265084129999</v>
      </c>
      <c r="AI18" s="13">
        <v>0.64835697009799997</v>
      </c>
      <c r="AJ18" s="13">
        <v>0.35439747416270001</v>
      </c>
      <c r="AK18" s="13">
        <v>0.43035709747989997</v>
      </c>
      <c r="AL18" s="13">
        <v>0.1786463298391</v>
      </c>
      <c r="AM18" s="13">
        <v>0.3541025031176</v>
      </c>
      <c r="AN18" s="13">
        <v>0.1570455544596</v>
      </c>
      <c r="AO18" s="13">
        <v>0.2661503475816</v>
      </c>
      <c r="AP18" s="13">
        <v>0.27909239238400002</v>
      </c>
      <c r="AQ18" s="13">
        <v>0.29189925022840002</v>
      </c>
      <c r="AR18" s="9"/>
    </row>
    <row r="19" spans="1:44" x14ac:dyDescent="0.2">
      <c r="A19" s="21"/>
      <c r="B19" s="21"/>
      <c r="C19" s="14">
        <v>600</v>
      </c>
      <c r="D19" s="14">
        <v>110</v>
      </c>
      <c r="E19" s="14">
        <v>167</v>
      </c>
      <c r="F19" s="14">
        <v>127</v>
      </c>
      <c r="G19" s="14">
        <v>196</v>
      </c>
      <c r="H19" s="14">
        <v>73</v>
      </c>
      <c r="I19" s="14">
        <v>99</v>
      </c>
      <c r="J19" s="14">
        <v>86</v>
      </c>
      <c r="K19" s="14">
        <v>171</v>
      </c>
      <c r="L19" s="14">
        <v>143</v>
      </c>
      <c r="M19" s="14">
        <v>284</v>
      </c>
      <c r="N19" s="14">
        <v>290</v>
      </c>
      <c r="O19" s="14">
        <v>49</v>
      </c>
      <c r="P19" s="14">
        <v>18</v>
      </c>
      <c r="Q19" s="14">
        <v>15</v>
      </c>
      <c r="R19" s="14">
        <v>103</v>
      </c>
      <c r="S19" s="14">
        <v>136</v>
      </c>
      <c r="T19" s="14">
        <v>40</v>
      </c>
      <c r="U19" s="14">
        <v>189</v>
      </c>
      <c r="V19" s="14">
        <v>41</v>
      </c>
      <c r="W19" s="14">
        <v>68</v>
      </c>
      <c r="X19" s="14">
        <v>111</v>
      </c>
      <c r="Y19" s="14">
        <v>240</v>
      </c>
      <c r="Z19" s="14">
        <v>118</v>
      </c>
      <c r="AA19" s="14">
        <v>5</v>
      </c>
      <c r="AB19" s="14">
        <v>126</v>
      </c>
      <c r="AC19" s="14">
        <v>46</v>
      </c>
      <c r="AD19" s="14">
        <v>13</v>
      </c>
      <c r="AE19" s="14">
        <v>19</v>
      </c>
      <c r="AF19" s="14">
        <v>58</v>
      </c>
      <c r="AG19" s="14">
        <v>21</v>
      </c>
      <c r="AH19" s="14">
        <v>5</v>
      </c>
      <c r="AI19" s="14">
        <v>20</v>
      </c>
      <c r="AJ19" s="14">
        <v>4</v>
      </c>
      <c r="AK19" s="14">
        <v>282</v>
      </c>
      <c r="AL19" s="14">
        <v>1</v>
      </c>
      <c r="AM19" s="14">
        <v>52</v>
      </c>
      <c r="AN19" s="14">
        <v>91</v>
      </c>
      <c r="AO19" s="14">
        <v>246</v>
      </c>
      <c r="AP19" s="14">
        <v>164</v>
      </c>
      <c r="AQ19" s="14">
        <v>29</v>
      </c>
      <c r="AR19" s="9"/>
    </row>
    <row r="20" spans="1:44" x14ac:dyDescent="0.2">
      <c r="A20" s="21"/>
      <c r="B20" s="21"/>
      <c r="C20" s="15" t="s">
        <v>111</v>
      </c>
      <c r="D20" s="15"/>
      <c r="E20" s="16" t="s">
        <v>112</v>
      </c>
      <c r="F20" s="15"/>
      <c r="G20" s="16" t="s">
        <v>200</v>
      </c>
      <c r="H20" s="15"/>
      <c r="I20" s="15"/>
      <c r="J20" s="15"/>
      <c r="K20" s="16" t="s">
        <v>144</v>
      </c>
      <c r="L20" s="15"/>
      <c r="M20" s="15"/>
      <c r="N20" s="16" t="s">
        <v>113</v>
      </c>
      <c r="O20" s="15"/>
      <c r="P20" s="15"/>
      <c r="Q20" s="15"/>
      <c r="R20" s="16" t="s">
        <v>126</v>
      </c>
      <c r="S20" s="16" t="s">
        <v>244</v>
      </c>
      <c r="T20" s="16" t="s">
        <v>126</v>
      </c>
      <c r="U20" s="16" t="s">
        <v>245</v>
      </c>
      <c r="V20" s="15"/>
      <c r="W20" s="15"/>
      <c r="X20" s="16" t="s">
        <v>129</v>
      </c>
      <c r="Y20" s="16" t="s">
        <v>246</v>
      </c>
      <c r="Z20" s="16" t="s">
        <v>162</v>
      </c>
      <c r="AA20" s="15"/>
      <c r="AB20" s="15"/>
      <c r="AC20" s="15"/>
      <c r="AD20" s="15"/>
      <c r="AE20" s="15"/>
      <c r="AF20" s="16" t="s">
        <v>112</v>
      </c>
      <c r="AG20" s="16" t="s">
        <v>112</v>
      </c>
      <c r="AH20" s="15"/>
      <c r="AI20" s="16" t="s">
        <v>247</v>
      </c>
      <c r="AJ20" s="15"/>
      <c r="AK20" s="16" t="s">
        <v>248</v>
      </c>
      <c r="AL20" s="15"/>
      <c r="AM20" s="16" t="s">
        <v>165</v>
      </c>
      <c r="AN20" s="15"/>
      <c r="AO20" s="16" t="s">
        <v>165</v>
      </c>
      <c r="AP20" s="16" t="s">
        <v>165</v>
      </c>
      <c r="AQ20" s="15"/>
      <c r="AR20" s="9"/>
    </row>
    <row r="21" spans="1:44" x14ac:dyDescent="0.2">
      <c r="A21" s="23"/>
      <c r="B21" s="20" t="s">
        <v>50</v>
      </c>
      <c r="C21" s="13">
        <v>1</v>
      </c>
      <c r="D21" s="13">
        <v>1</v>
      </c>
      <c r="E21" s="13">
        <v>1</v>
      </c>
      <c r="F21" s="13">
        <v>1</v>
      </c>
      <c r="G21" s="13">
        <v>1</v>
      </c>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v>1</v>
      </c>
      <c r="AM21" s="13">
        <v>1</v>
      </c>
      <c r="AN21" s="13">
        <v>1</v>
      </c>
      <c r="AO21" s="13">
        <v>1</v>
      </c>
      <c r="AP21" s="13">
        <v>1</v>
      </c>
      <c r="AQ21" s="13">
        <v>1</v>
      </c>
      <c r="AR21" s="9"/>
    </row>
    <row r="22" spans="1:44" x14ac:dyDescent="0.2">
      <c r="A22" s="21"/>
      <c r="B22" s="21"/>
      <c r="C22" s="14">
        <v>2266</v>
      </c>
      <c r="D22" s="14">
        <v>550</v>
      </c>
      <c r="E22" s="14">
        <v>557</v>
      </c>
      <c r="F22" s="14">
        <v>569</v>
      </c>
      <c r="G22" s="14">
        <v>590</v>
      </c>
      <c r="H22" s="14">
        <v>261</v>
      </c>
      <c r="I22" s="14">
        <v>359</v>
      </c>
      <c r="J22" s="14">
        <v>334</v>
      </c>
      <c r="K22" s="14">
        <v>532</v>
      </c>
      <c r="L22" s="14">
        <v>655</v>
      </c>
      <c r="M22" s="14">
        <v>1308</v>
      </c>
      <c r="N22" s="14">
        <v>858</v>
      </c>
      <c r="O22" s="14">
        <v>604</v>
      </c>
      <c r="P22" s="14">
        <v>222</v>
      </c>
      <c r="Q22" s="14">
        <v>291</v>
      </c>
      <c r="R22" s="14">
        <v>338</v>
      </c>
      <c r="S22" s="14">
        <v>237</v>
      </c>
      <c r="T22" s="14">
        <v>104</v>
      </c>
      <c r="U22" s="14">
        <v>269</v>
      </c>
      <c r="V22" s="14">
        <v>568</v>
      </c>
      <c r="W22" s="14">
        <v>659</v>
      </c>
      <c r="X22" s="14">
        <v>372</v>
      </c>
      <c r="Y22" s="14">
        <v>404</v>
      </c>
      <c r="Z22" s="14">
        <v>168</v>
      </c>
      <c r="AA22" s="14">
        <v>23</v>
      </c>
      <c r="AB22" s="14">
        <v>925</v>
      </c>
      <c r="AC22" s="14">
        <v>241</v>
      </c>
      <c r="AD22" s="14">
        <v>50</v>
      </c>
      <c r="AE22" s="14">
        <v>101</v>
      </c>
      <c r="AF22" s="14">
        <v>196</v>
      </c>
      <c r="AG22" s="14">
        <v>56</v>
      </c>
      <c r="AH22" s="14">
        <v>24</v>
      </c>
      <c r="AI22" s="14">
        <v>28</v>
      </c>
      <c r="AJ22" s="14">
        <v>6</v>
      </c>
      <c r="AK22" s="14">
        <v>619</v>
      </c>
      <c r="AL22" s="14">
        <v>6</v>
      </c>
      <c r="AM22" s="14">
        <v>147</v>
      </c>
      <c r="AN22" s="14">
        <v>506</v>
      </c>
      <c r="AO22" s="14">
        <v>887</v>
      </c>
      <c r="AP22" s="14">
        <v>553</v>
      </c>
      <c r="AQ22" s="14">
        <v>94</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249</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customWidth="1"/>
    <col min="2" max="2" width="25" bestFit="1" customWidth="1"/>
    <col min="3" max="43" width="12.6640625" customWidth="1"/>
  </cols>
  <sheetData>
    <row r="1" spans="1:44" ht="52" customHeight="1" x14ac:dyDescent="0.2">
      <c r="A1" s="8" t="str">
        <f>HYPERLINK("#TOC!A1","Return to Table of Contents")</f>
        <v>Return to Table of Contents</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row>
    <row r="2" spans="1:44" ht="36" customHeight="1" x14ac:dyDescent="0.2">
      <c r="A2" s="26" t="s">
        <v>250</v>
      </c>
      <c r="B2" s="25"/>
      <c r="C2" s="25"/>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t="s">
        <v>49</v>
      </c>
      <c r="AP2" s="25"/>
      <c r="AQ2" s="25"/>
      <c r="AR2" s="9"/>
    </row>
    <row r="3" spans="1:44" ht="37" customHeight="1" x14ac:dyDescent="0.2">
      <c r="A3" s="27"/>
      <c r="B3" s="25"/>
      <c r="C3" s="12" t="s">
        <v>50</v>
      </c>
      <c r="D3" s="28" t="s">
        <v>51</v>
      </c>
      <c r="E3" s="25"/>
      <c r="F3" s="25"/>
      <c r="G3" s="25"/>
      <c r="H3" s="28" t="s">
        <v>52</v>
      </c>
      <c r="I3" s="25"/>
      <c r="J3" s="25"/>
      <c r="K3" s="25"/>
      <c r="L3" s="25"/>
      <c r="M3" s="28" t="s">
        <v>53</v>
      </c>
      <c r="N3" s="25"/>
      <c r="O3" s="28" t="s">
        <v>54</v>
      </c>
      <c r="P3" s="25"/>
      <c r="Q3" s="25"/>
      <c r="R3" s="25"/>
      <c r="S3" s="25"/>
      <c r="T3" s="25"/>
      <c r="U3" s="25"/>
      <c r="V3" s="28" t="s">
        <v>55</v>
      </c>
      <c r="W3" s="25"/>
      <c r="X3" s="25"/>
      <c r="Y3" s="25"/>
      <c r="Z3" s="25"/>
      <c r="AA3" s="25"/>
      <c r="AB3" s="28" t="s">
        <v>56</v>
      </c>
      <c r="AC3" s="25"/>
      <c r="AD3" s="25"/>
      <c r="AE3" s="25"/>
      <c r="AF3" s="25"/>
      <c r="AG3" s="25"/>
      <c r="AH3" s="25"/>
      <c r="AI3" s="25"/>
      <c r="AJ3" s="25"/>
      <c r="AK3" s="25"/>
      <c r="AL3" s="28" t="s">
        <v>57</v>
      </c>
      <c r="AM3" s="25"/>
      <c r="AN3" s="25"/>
      <c r="AO3" s="25"/>
      <c r="AP3" s="25"/>
      <c r="AQ3" s="25"/>
      <c r="AR3" s="9"/>
    </row>
    <row r="4" spans="1:44" ht="16" customHeight="1" x14ac:dyDescent="0.2">
      <c r="A4" s="21"/>
      <c r="B4" s="25"/>
      <c r="C4" s="10" t="s">
        <v>58</v>
      </c>
      <c r="D4" s="10" t="s">
        <v>58</v>
      </c>
      <c r="E4" s="10" t="s">
        <v>59</v>
      </c>
      <c r="F4" s="10" t="s">
        <v>60</v>
      </c>
      <c r="G4" s="10" t="s">
        <v>61</v>
      </c>
      <c r="H4" s="10" t="s">
        <v>58</v>
      </c>
      <c r="I4" s="10" t="s">
        <v>59</v>
      </c>
      <c r="J4" s="10" t="s">
        <v>60</v>
      </c>
      <c r="K4" s="10" t="s">
        <v>61</v>
      </c>
      <c r="L4" s="10" t="s">
        <v>62</v>
      </c>
      <c r="M4" s="10" t="s">
        <v>58</v>
      </c>
      <c r="N4" s="10" t="s">
        <v>59</v>
      </c>
      <c r="O4" s="10" t="s">
        <v>58</v>
      </c>
      <c r="P4" s="10" t="s">
        <v>59</v>
      </c>
      <c r="Q4" s="10" t="s">
        <v>60</v>
      </c>
      <c r="R4" s="10" t="s">
        <v>61</v>
      </c>
      <c r="S4" s="10" t="s">
        <v>62</v>
      </c>
      <c r="T4" s="10" t="s">
        <v>63</v>
      </c>
      <c r="U4" s="10" t="s">
        <v>64</v>
      </c>
      <c r="V4" s="10" t="s">
        <v>58</v>
      </c>
      <c r="W4" s="10" t="s">
        <v>59</v>
      </c>
      <c r="X4" s="10" t="s">
        <v>60</v>
      </c>
      <c r="Y4" s="10" t="s">
        <v>61</v>
      </c>
      <c r="Z4" s="10" t="s">
        <v>62</v>
      </c>
      <c r="AA4" s="10" t="s">
        <v>63</v>
      </c>
      <c r="AB4" s="10" t="s">
        <v>58</v>
      </c>
      <c r="AC4" s="10" t="s">
        <v>59</v>
      </c>
      <c r="AD4" s="10" t="s">
        <v>60</v>
      </c>
      <c r="AE4" s="10" t="s">
        <v>61</v>
      </c>
      <c r="AF4" s="10" t="s">
        <v>62</v>
      </c>
      <c r="AG4" s="10" t="s">
        <v>63</v>
      </c>
      <c r="AH4" s="10" t="s">
        <v>64</v>
      </c>
      <c r="AI4" s="10" t="s">
        <v>65</v>
      </c>
      <c r="AJ4" s="10" t="s">
        <v>66</v>
      </c>
      <c r="AK4" s="10" t="s">
        <v>67</v>
      </c>
      <c r="AL4" s="10" t="s">
        <v>58</v>
      </c>
      <c r="AM4" s="10" t="s">
        <v>59</v>
      </c>
      <c r="AN4" s="10" t="s">
        <v>60</v>
      </c>
      <c r="AO4" s="10" t="s">
        <v>61</v>
      </c>
      <c r="AP4" s="10" t="s">
        <v>62</v>
      </c>
      <c r="AQ4" s="10" t="s">
        <v>63</v>
      </c>
      <c r="AR4" s="9"/>
    </row>
    <row r="5" spans="1:44" ht="37" x14ac:dyDescent="0.2">
      <c r="A5" s="21"/>
      <c r="B5" s="25"/>
      <c r="C5" s="12" t="s">
        <v>68</v>
      </c>
      <c r="D5" s="12" t="s">
        <v>69</v>
      </c>
      <c r="E5" s="12" t="s">
        <v>70</v>
      </c>
      <c r="F5" s="12" t="s">
        <v>71</v>
      </c>
      <c r="G5" s="12" t="s">
        <v>72</v>
      </c>
      <c r="H5" s="12" t="s">
        <v>73</v>
      </c>
      <c r="I5" s="12" t="s">
        <v>74</v>
      </c>
      <c r="J5" s="12" t="s">
        <v>75</v>
      </c>
      <c r="K5" s="12" t="s">
        <v>76</v>
      </c>
      <c r="L5" s="12" t="s">
        <v>77</v>
      </c>
      <c r="M5" s="12" t="s">
        <v>78</v>
      </c>
      <c r="N5" s="12" t="s">
        <v>79</v>
      </c>
      <c r="O5" s="12" t="s">
        <v>80</v>
      </c>
      <c r="P5" s="12" t="s">
        <v>81</v>
      </c>
      <c r="Q5" s="12" t="s">
        <v>82</v>
      </c>
      <c r="R5" s="12" t="s">
        <v>83</v>
      </c>
      <c r="S5" s="12" t="s">
        <v>84</v>
      </c>
      <c r="T5" s="12" t="s">
        <v>85</v>
      </c>
      <c r="U5" s="12" t="s">
        <v>86</v>
      </c>
      <c r="V5" s="12" t="s">
        <v>87</v>
      </c>
      <c r="W5" s="12" t="s">
        <v>88</v>
      </c>
      <c r="X5" s="12" t="s">
        <v>89</v>
      </c>
      <c r="Y5" s="12" t="s">
        <v>90</v>
      </c>
      <c r="Z5" s="12" t="s">
        <v>91</v>
      </c>
      <c r="AA5" s="12" t="s">
        <v>92</v>
      </c>
      <c r="AB5" s="12" t="s">
        <v>93</v>
      </c>
      <c r="AC5" s="12" t="s">
        <v>94</v>
      </c>
      <c r="AD5" s="12" t="s">
        <v>95</v>
      </c>
      <c r="AE5" s="12" t="s">
        <v>96</v>
      </c>
      <c r="AF5" s="12" t="s">
        <v>97</v>
      </c>
      <c r="AG5" s="12" t="s">
        <v>98</v>
      </c>
      <c r="AH5" s="12" t="s">
        <v>99</v>
      </c>
      <c r="AI5" s="12" t="s">
        <v>100</v>
      </c>
      <c r="AJ5" s="12" t="s">
        <v>101</v>
      </c>
      <c r="AK5" s="12" t="s">
        <v>102</v>
      </c>
      <c r="AL5" s="12" t="s">
        <v>103</v>
      </c>
      <c r="AM5" s="12" t="s">
        <v>104</v>
      </c>
      <c r="AN5" s="12" t="s">
        <v>105</v>
      </c>
      <c r="AO5" s="12" t="s">
        <v>106</v>
      </c>
      <c r="AP5" s="12" t="s">
        <v>107</v>
      </c>
      <c r="AQ5" s="12" t="s">
        <v>108</v>
      </c>
      <c r="AR5" s="9"/>
    </row>
    <row r="6" spans="1:44" x14ac:dyDescent="0.2">
      <c r="A6" s="22" t="s">
        <v>251</v>
      </c>
      <c r="B6" s="20" t="s">
        <v>182</v>
      </c>
      <c r="C6" s="13">
        <v>9.8319929268810002E-2</v>
      </c>
      <c r="D6" s="13">
        <v>8.5933745731780004E-2</v>
      </c>
      <c r="E6" s="13">
        <v>7.8369369885410003E-2</v>
      </c>
      <c r="F6" s="13">
        <v>0.11727561951649999</v>
      </c>
      <c r="G6" s="13">
        <v>0.1102928428326</v>
      </c>
      <c r="H6" s="13">
        <v>0.1058177761648</v>
      </c>
      <c r="I6" s="13">
        <v>7.7442832392719999E-2</v>
      </c>
      <c r="J6" s="13">
        <v>0.11287125555950001</v>
      </c>
      <c r="K6" s="13">
        <v>8.1609577813149994E-2</v>
      </c>
      <c r="L6" s="13">
        <v>9.3784442353570002E-2</v>
      </c>
      <c r="M6" s="13">
        <v>9.3785986460450013E-2</v>
      </c>
      <c r="N6" s="13">
        <v>9.6467957329489998E-2</v>
      </c>
      <c r="O6" s="13">
        <v>9.4414893362349997E-2</v>
      </c>
      <c r="P6" s="13">
        <v>0.21941547131649999</v>
      </c>
      <c r="Q6" s="13">
        <v>0.17128100194580001</v>
      </c>
      <c r="R6" s="13">
        <v>6.0603335326459999E-2</v>
      </c>
      <c r="S6" s="13">
        <v>6.5457290617919994E-2</v>
      </c>
      <c r="T6" s="13">
        <v>4.7571175835110002E-2</v>
      </c>
      <c r="U6" s="13">
        <v>2.1019124229599999E-2</v>
      </c>
      <c r="V6" s="13">
        <v>4.9445441824970002E-2</v>
      </c>
      <c r="W6" s="13">
        <v>0.1526000706467</v>
      </c>
      <c r="X6" s="13">
        <v>0.13930580800369999</v>
      </c>
      <c r="Y6" s="13">
        <v>4.990025823778E-2</v>
      </c>
      <c r="Z6" s="13">
        <v>1.1528253146460001E-2</v>
      </c>
      <c r="AA6" s="13">
        <v>0</v>
      </c>
      <c r="AB6" s="13">
        <v>0.19295863221439999</v>
      </c>
      <c r="AC6" s="13">
        <v>7.3356048744669999E-2</v>
      </c>
      <c r="AD6" s="13">
        <v>2.2178770917409999E-2</v>
      </c>
      <c r="AE6" s="13">
        <v>2.1577403843719999E-2</v>
      </c>
      <c r="AF6" s="13">
        <v>2.1338257315379999E-2</v>
      </c>
      <c r="AG6" s="13">
        <v>6.8309111046979995E-2</v>
      </c>
      <c r="AH6" s="13">
        <v>0</v>
      </c>
      <c r="AI6" s="13">
        <v>0</v>
      </c>
      <c r="AJ6" s="13">
        <v>0</v>
      </c>
      <c r="AK6" s="13">
        <v>2.5666577513250001E-2</v>
      </c>
      <c r="AL6" s="13">
        <v>0</v>
      </c>
      <c r="AM6" s="13">
        <v>3.2316890506440002E-2</v>
      </c>
      <c r="AN6" s="13">
        <v>5.699871709327E-2</v>
      </c>
      <c r="AO6" s="13">
        <v>9.5236104780919997E-2</v>
      </c>
      <c r="AP6" s="13">
        <v>0.1508924858125</v>
      </c>
      <c r="AQ6" s="13">
        <v>7.127418128594E-2</v>
      </c>
      <c r="AR6" s="9"/>
    </row>
    <row r="7" spans="1:44" x14ac:dyDescent="0.2">
      <c r="A7" s="21"/>
      <c r="B7" s="21"/>
      <c r="C7" s="14">
        <v>239</v>
      </c>
      <c r="D7" s="14">
        <v>58</v>
      </c>
      <c r="E7" s="14">
        <v>52</v>
      </c>
      <c r="F7" s="14">
        <v>66</v>
      </c>
      <c r="G7" s="14">
        <v>63</v>
      </c>
      <c r="H7" s="14">
        <v>32</v>
      </c>
      <c r="I7" s="14">
        <v>29</v>
      </c>
      <c r="J7" s="14">
        <v>45</v>
      </c>
      <c r="K7" s="14">
        <v>46</v>
      </c>
      <c r="L7" s="14">
        <v>64</v>
      </c>
      <c r="M7" s="14">
        <v>128</v>
      </c>
      <c r="N7" s="14">
        <v>93</v>
      </c>
      <c r="O7" s="14">
        <v>62</v>
      </c>
      <c r="P7" s="14">
        <v>53</v>
      </c>
      <c r="Q7" s="14">
        <v>56</v>
      </c>
      <c r="R7" s="14">
        <v>22</v>
      </c>
      <c r="S7" s="14">
        <v>14</v>
      </c>
      <c r="T7" s="14">
        <v>7</v>
      </c>
      <c r="U7" s="14">
        <v>5</v>
      </c>
      <c r="V7" s="14">
        <v>29</v>
      </c>
      <c r="W7" s="14">
        <v>113</v>
      </c>
      <c r="X7" s="14">
        <v>56</v>
      </c>
      <c r="Y7" s="14">
        <v>22</v>
      </c>
      <c r="Z7" s="14">
        <v>2</v>
      </c>
      <c r="AA7" s="14">
        <v>0</v>
      </c>
      <c r="AB7" s="14">
        <v>188</v>
      </c>
      <c r="AC7" s="14">
        <v>17</v>
      </c>
      <c r="AD7" s="14">
        <v>1</v>
      </c>
      <c r="AE7" s="14">
        <v>3</v>
      </c>
      <c r="AF7" s="14">
        <v>7</v>
      </c>
      <c r="AG7" s="14">
        <v>3</v>
      </c>
      <c r="AH7" s="14">
        <v>0</v>
      </c>
      <c r="AI7" s="14">
        <v>0</v>
      </c>
      <c r="AJ7" s="14">
        <v>0</v>
      </c>
      <c r="AK7" s="14">
        <v>19</v>
      </c>
      <c r="AL7" s="14">
        <v>0</v>
      </c>
      <c r="AM7" s="14">
        <v>5</v>
      </c>
      <c r="AN7" s="14">
        <v>32</v>
      </c>
      <c r="AO7" s="14">
        <v>89</v>
      </c>
      <c r="AP7" s="14">
        <v>87</v>
      </c>
      <c r="AQ7" s="14">
        <v>7</v>
      </c>
      <c r="AR7" s="9"/>
    </row>
    <row r="8" spans="1:44" x14ac:dyDescent="0.2">
      <c r="A8" s="21"/>
      <c r="B8" s="21"/>
      <c r="C8" s="15" t="s">
        <v>111</v>
      </c>
      <c r="D8" s="15"/>
      <c r="E8" s="15"/>
      <c r="F8" s="15"/>
      <c r="G8" s="15"/>
      <c r="H8" s="15"/>
      <c r="I8" s="15"/>
      <c r="J8" s="15"/>
      <c r="K8" s="15"/>
      <c r="L8" s="15"/>
      <c r="M8" s="15"/>
      <c r="N8" s="15"/>
      <c r="O8" s="16" t="s">
        <v>198</v>
      </c>
      <c r="P8" s="16" t="s">
        <v>252</v>
      </c>
      <c r="Q8" s="16" t="s">
        <v>253</v>
      </c>
      <c r="R8" s="15"/>
      <c r="S8" s="15"/>
      <c r="T8" s="15"/>
      <c r="U8" s="15"/>
      <c r="V8" s="15"/>
      <c r="W8" s="16" t="s">
        <v>254</v>
      </c>
      <c r="X8" s="16" t="s">
        <v>255</v>
      </c>
      <c r="Y8" s="15"/>
      <c r="Z8" s="15"/>
      <c r="AA8" s="15"/>
      <c r="AB8" s="16" t="s">
        <v>256</v>
      </c>
      <c r="AC8" s="15"/>
      <c r="AD8" s="15"/>
      <c r="AE8" s="15"/>
      <c r="AF8" s="15"/>
      <c r="AG8" s="15"/>
      <c r="AH8" s="15"/>
      <c r="AI8" s="15"/>
      <c r="AJ8" s="15"/>
      <c r="AK8" s="15"/>
      <c r="AL8" s="15"/>
      <c r="AM8" s="15"/>
      <c r="AN8" s="15"/>
      <c r="AO8" s="15"/>
      <c r="AP8" s="16" t="s">
        <v>257</v>
      </c>
      <c r="AQ8" s="15"/>
      <c r="AR8" s="9"/>
    </row>
    <row r="9" spans="1:44" x14ac:dyDescent="0.2">
      <c r="A9" s="23"/>
      <c r="B9" s="20" t="s">
        <v>187</v>
      </c>
      <c r="C9" s="13">
        <v>0.26438065165609997</v>
      </c>
      <c r="D9" s="13">
        <v>0.25198393625839999</v>
      </c>
      <c r="E9" s="13">
        <v>0.24769105607229999</v>
      </c>
      <c r="F9" s="13">
        <v>0.26779380186809998</v>
      </c>
      <c r="G9" s="13">
        <v>0.28822006718620002</v>
      </c>
      <c r="H9" s="13">
        <v>0.21904694738220001</v>
      </c>
      <c r="I9" s="13">
        <v>0.28589122386560001</v>
      </c>
      <c r="J9" s="13">
        <v>0.23193310845939999</v>
      </c>
      <c r="K9" s="13">
        <v>0.30020163255959997</v>
      </c>
      <c r="L9" s="13">
        <v>0.27905530736720002</v>
      </c>
      <c r="M9" s="13">
        <v>0.2535577699387</v>
      </c>
      <c r="N9" s="13">
        <v>0.27884178170770002</v>
      </c>
      <c r="O9" s="13">
        <v>0.19687435169520001</v>
      </c>
      <c r="P9" s="13">
        <v>0.30761087807960003</v>
      </c>
      <c r="Q9" s="13">
        <v>0.19975111240160001</v>
      </c>
      <c r="R9" s="13">
        <v>0.31589971361590002</v>
      </c>
      <c r="S9" s="13">
        <v>0.35726009916239998</v>
      </c>
      <c r="T9" s="13">
        <v>0.36788034684269999</v>
      </c>
      <c r="U9" s="13">
        <v>0.34870752871779997</v>
      </c>
      <c r="V9" s="13">
        <v>0.13875041899070001</v>
      </c>
      <c r="W9" s="13">
        <v>0.28479213965369998</v>
      </c>
      <c r="X9" s="13">
        <v>0.3167820010313</v>
      </c>
      <c r="Y9" s="13">
        <v>0.36471195761879999</v>
      </c>
      <c r="Z9" s="13">
        <v>0.2315260635103</v>
      </c>
      <c r="AA9" s="13">
        <v>0.28004332801429999</v>
      </c>
      <c r="AB9" s="13">
        <v>0.30792391336160002</v>
      </c>
      <c r="AC9" s="13">
        <v>0.19562742749119999</v>
      </c>
      <c r="AD9" s="13">
        <v>0.3539732772475</v>
      </c>
      <c r="AE9" s="13">
        <v>0.2201281127135</v>
      </c>
      <c r="AF9" s="13">
        <v>0.21175185948280001</v>
      </c>
      <c r="AG9" s="13">
        <v>0.1098326688355</v>
      </c>
      <c r="AH9" s="13">
        <v>0.62736269049820004</v>
      </c>
      <c r="AI9" s="13">
        <v>0.13212274087789999</v>
      </c>
      <c r="AJ9" s="13">
        <v>0.13212020475899999</v>
      </c>
      <c r="AK9" s="13">
        <v>0.25511984860249998</v>
      </c>
      <c r="AL9" s="13">
        <v>0</v>
      </c>
      <c r="AM9" s="13">
        <v>0.19186582279690001</v>
      </c>
      <c r="AN9" s="13">
        <v>0.238856888731</v>
      </c>
      <c r="AO9" s="13">
        <v>0.28035106758930001</v>
      </c>
      <c r="AP9" s="13">
        <v>0.30216208537150002</v>
      </c>
      <c r="AQ9" s="13">
        <v>0.191165953345</v>
      </c>
      <c r="AR9" s="9"/>
    </row>
    <row r="10" spans="1:44" x14ac:dyDescent="0.2">
      <c r="A10" s="21"/>
      <c r="B10" s="21"/>
      <c r="C10" s="14">
        <v>604</v>
      </c>
      <c r="D10" s="14">
        <v>137</v>
      </c>
      <c r="E10" s="14">
        <v>139</v>
      </c>
      <c r="F10" s="14">
        <v>155</v>
      </c>
      <c r="G10" s="14">
        <v>173</v>
      </c>
      <c r="H10" s="14">
        <v>54</v>
      </c>
      <c r="I10" s="14">
        <v>103</v>
      </c>
      <c r="J10" s="14">
        <v>84</v>
      </c>
      <c r="K10" s="14">
        <v>153</v>
      </c>
      <c r="L10" s="14">
        <v>178</v>
      </c>
      <c r="M10" s="14">
        <v>324</v>
      </c>
      <c r="N10" s="14">
        <v>257</v>
      </c>
      <c r="O10" s="14">
        <v>117</v>
      </c>
      <c r="P10" s="14">
        <v>69</v>
      </c>
      <c r="Q10" s="14">
        <v>55</v>
      </c>
      <c r="R10" s="14">
        <v>104</v>
      </c>
      <c r="S10" s="14">
        <v>88</v>
      </c>
      <c r="T10" s="14">
        <v>39</v>
      </c>
      <c r="U10" s="14">
        <v>92</v>
      </c>
      <c r="V10" s="14">
        <v>76</v>
      </c>
      <c r="W10" s="14">
        <v>186</v>
      </c>
      <c r="X10" s="14">
        <v>134</v>
      </c>
      <c r="Y10" s="14">
        <v>145</v>
      </c>
      <c r="Z10" s="14">
        <v>40</v>
      </c>
      <c r="AA10" s="14">
        <v>4</v>
      </c>
      <c r="AB10" s="14">
        <v>279</v>
      </c>
      <c r="AC10" s="14">
        <v>51</v>
      </c>
      <c r="AD10" s="14">
        <v>21</v>
      </c>
      <c r="AE10" s="14">
        <v>20</v>
      </c>
      <c r="AF10" s="14">
        <v>39</v>
      </c>
      <c r="AG10" s="14">
        <v>8</v>
      </c>
      <c r="AH10" s="14">
        <v>12</v>
      </c>
      <c r="AI10" s="14">
        <v>4</v>
      </c>
      <c r="AJ10" s="14">
        <v>1</v>
      </c>
      <c r="AK10" s="14">
        <v>164</v>
      </c>
      <c r="AL10" s="14">
        <v>0</v>
      </c>
      <c r="AM10" s="14">
        <v>28</v>
      </c>
      <c r="AN10" s="14">
        <v>118</v>
      </c>
      <c r="AO10" s="14">
        <v>256</v>
      </c>
      <c r="AP10" s="14">
        <v>166</v>
      </c>
      <c r="AQ10" s="14">
        <v>17</v>
      </c>
      <c r="AR10" s="9"/>
    </row>
    <row r="11" spans="1:44" x14ac:dyDescent="0.2">
      <c r="A11" s="21"/>
      <c r="B11" s="21"/>
      <c r="C11" s="15" t="s">
        <v>111</v>
      </c>
      <c r="D11" s="15"/>
      <c r="E11" s="15"/>
      <c r="F11" s="15"/>
      <c r="G11" s="15"/>
      <c r="H11" s="15"/>
      <c r="I11" s="15"/>
      <c r="J11" s="15"/>
      <c r="K11" s="15"/>
      <c r="L11" s="15"/>
      <c r="M11" s="15"/>
      <c r="N11" s="15"/>
      <c r="O11" s="15"/>
      <c r="P11" s="15"/>
      <c r="Q11" s="15"/>
      <c r="R11" s="16" t="s">
        <v>112</v>
      </c>
      <c r="S11" s="16" t="s">
        <v>200</v>
      </c>
      <c r="T11" s="16" t="s">
        <v>112</v>
      </c>
      <c r="U11" s="16" t="s">
        <v>200</v>
      </c>
      <c r="V11" s="15"/>
      <c r="W11" s="16" t="s">
        <v>113</v>
      </c>
      <c r="X11" s="16" t="s">
        <v>113</v>
      </c>
      <c r="Y11" s="16" t="s">
        <v>113</v>
      </c>
      <c r="Z11" s="15"/>
      <c r="AA11" s="15"/>
      <c r="AB11" s="15"/>
      <c r="AC11" s="15"/>
      <c r="AD11" s="15"/>
      <c r="AE11" s="15"/>
      <c r="AF11" s="15"/>
      <c r="AG11" s="15"/>
      <c r="AH11" s="16" t="s">
        <v>258</v>
      </c>
      <c r="AI11" s="15"/>
      <c r="AJ11" s="15"/>
      <c r="AK11" s="15"/>
      <c r="AL11" s="15"/>
      <c r="AM11" s="15"/>
      <c r="AN11" s="15"/>
      <c r="AO11" s="15"/>
      <c r="AP11" s="15"/>
      <c r="AQ11" s="15"/>
      <c r="AR11" s="9"/>
    </row>
    <row r="12" spans="1:44" x14ac:dyDescent="0.2">
      <c r="A12" s="23"/>
      <c r="B12" s="20" t="s">
        <v>192</v>
      </c>
      <c r="C12" s="13">
        <v>0.1395847093733</v>
      </c>
      <c r="D12" s="13">
        <v>8.615556421755001E-2</v>
      </c>
      <c r="E12" s="13">
        <v>0.15321018722749999</v>
      </c>
      <c r="F12" s="13">
        <v>0.1378778051915</v>
      </c>
      <c r="G12" s="13">
        <v>0.17618352868170001</v>
      </c>
      <c r="H12" s="13">
        <v>0.19416051178829999</v>
      </c>
      <c r="I12" s="13">
        <v>0.1654370466732</v>
      </c>
      <c r="J12" s="13">
        <v>0.12770224737300001</v>
      </c>
      <c r="K12" s="13">
        <v>0.12629987336580001</v>
      </c>
      <c r="L12" s="13">
        <v>0.1076711077852</v>
      </c>
      <c r="M12" s="13">
        <v>0.1209219172747</v>
      </c>
      <c r="N12" s="13">
        <v>0.15837034478789999</v>
      </c>
      <c r="O12" s="13">
        <v>5.2390544145439998E-2</v>
      </c>
      <c r="P12" s="13">
        <v>9.7223757081199999E-2</v>
      </c>
      <c r="Q12" s="13">
        <v>0.13427931936679999</v>
      </c>
      <c r="R12" s="13">
        <v>0.19039523923820001</v>
      </c>
      <c r="S12" s="13">
        <v>0.1856086148577</v>
      </c>
      <c r="T12" s="13">
        <v>0.33098198048369998</v>
      </c>
      <c r="U12" s="13">
        <v>0.16219560105460001</v>
      </c>
      <c r="V12" s="13">
        <v>4.2408874084419998E-2</v>
      </c>
      <c r="W12" s="13">
        <v>0.1223318786107</v>
      </c>
      <c r="X12" s="13">
        <v>0.2182506489222</v>
      </c>
      <c r="Y12" s="13">
        <v>0.24144301446960001</v>
      </c>
      <c r="Z12" s="13">
        <v>0.1209320228083</v>
      </c>
      <c r="AA12" s="13">
        <v>0.1651488121795</v>
      </c>
      <c r="AB12" s="13">
        <v>0.1109005495398</v>
      </c>
      <c r="AC12" s="13">
        <v>7.3447260597849992E-2</v>
      </c>
      <c r="AD12" s="13">
        <v>5.4708054940279999E-2</v>
      </c>
      <c r="AE12" s="13">
        <v>0.11907277063250001</v>
      </c>
      <c r="AF12" s="13">
        <v>0.14293043928990001</v>
      </c>
      <c r="AG12" s="13">
        <v>0.25036074782060003</v>
      </c>
      <c r="AH12" s="13">
        <v>1.6050615928309999E-2</v>
      </c>
      <c r="AI12" s="13">
        <v>0.36802776974290002</v>
      </c>
      <c r="AJ12" s="13">
        <v>0.75857413077420011</v>
      </c>
      <c r="AK12" s="13">
        <v>0.19071031335890001</v>
      </c>
      <c r="AL12" s="13">
        <v>0.1021215679636</v>
      </c>
      <c r="AM12" s="13">
        <v>0.15042223521049999</v>
      </c>
      <c r="AN12" s="13">
        <v>9.6343228753430002E-2</v>
      </c>
      <c r="AO12" s="13">
        <v>0.154019447458</v>
      </c>
      <c r="AP12" s="13">
        <v>0.15506652462270001</v>
      </c>
      <c r="AQ12" s="13">
        <v>0.17993004630250001</v>
      </c>
      <c r="AR12" s="9"/>
    </row>
    <row r="13" spans="1:44" x14ac:dyDescent="0.2">
      <c r="A13" s="21"/>
      <c r="B13" s="21"/>
      <c r="C13" s="14">
        <v>302</v>
      </c>
      <c r="D13" s="14">
        <v>48</v>
      </c>
      <c r="E13" s="14">
        <v>77</v>
      </c>
      <c r="F13" s="14">
        <v>71</v>
      </c>
      <c r="G13" s="14">
        <v>106</v>
      </c>
      <c r="H13" s="14">
        <v>41</v>
      </c>
      <c r="I13" s="14">
        <v>53</v>
      </c>
      <c r="J13" s="14">
        <v>41</v>
      </c>
      <c r="K13" s="14">
        <v>78</v>
      </c>
      <c r="L13" s="14">
        <v>73</v>
      </c>
      <c r="M13" s="14">
        <v>167</v>
      </c>
      <c r="N13" s="14">
        <v>119</v>
      </c>
      <c r="O13" s="14">
        <v>31</v>
      </c>
      <c r="P13" s="14">
        <v>19</v>
      </c>
      <c r="Q13" s="14">
        <v>31</v>
      </c>
      <c r="R13" s="14">
        <v>60</v>
      </c>
      <c r="S13" s="14">
        <v>47</v>
      </c>
      <c r="T13" s="14">
        <v>33</v>
      </c>
      <c r="U13" s="14">
        <v>41</v>
      </c>
      <c r="V13" s="14">
        <v>22</v>
      </c>
      <c r="W13" s="14">
        <v>86</v>
      </c>
      <c r="X13" s="14">
        <v>66</v>
      </c>
      <c r="Y13" s="14">
        <v>95</v>
      </c>
      <c r="Z13" s="14">
        <v>21</v>
      </c>
      <c r="AA13" s="14">
        <v>4</v>
      </c>
      <c r="AB13" s="14">
        <v>86</v>
      </c>
      <c r="AC13" s="14">
        <v>23</v>
      </c>
      <c r="AD13" s="14">
        <v>3</v>
      </c>
      <c r="AE13" s="14">
        <v>11</v>
      </c>
      <c r="AF13" s="14">
        <v>28</v>
      </c>
      <c r="AG13" s="14">
        <v>16</v>
      </c>
      <c r="AH13" s="14">
        <v>1</v>
      </c>
      <c r="AI13" s="14">
        <v>13</v>
      </c>
      <c r="AJ13" s="14">
        <v>3</v>
      </c>
      <c r="AK13" s="14">
        <v>113</v>
      </c>
      <c r="AL13" s="14">
        <v>1</v>
      </c>
      <c r="AM13" s="14">
        <v>21</v>
      </c>
      <c r="AN13" s="14">
        <v>48</v>
      </c>
      <c r="AO13" s="14">
        <v>122</v>
      </c>
      <c r="AP13" s="14">
        <v>82</v>
      </c>
      <c r="AQ13" s="14">
        <v>20</v>
      </c>
      <c r="AR13" s="9"/>
    </row>
    <row r="14" spans="1:44" x14ac:dyDescent="0.2">
      <c r="A14" s="21"/>
      <c r="B14" s="21"/>
      <c r="C14" s="15" t="s">
        <v>111</v>
      </c>
      <c r="D14" s="15"/>
      <c r="E14" s="15"/>
      <c r="F14" s="15"/>
      <c r="G14" s="16" t="s">
        <v>112</v>
      </c>
      <c r="H14" s="15"/>
      <c r="I14" s="15"/>
      <c r="J14" s="15"/>
      <c r="K14" s="15"/>
      <c r="L14" s="15"/>
      <c r="M14" s="15"/>
      <c r="N14" s="16" t="s">
        <v>112</v>
      </c>
      <c r="O14" s="15"/>
      <c r="P14" s="15"/>
      <c r="Q14" s="16" t="s">
        <v>112</v>
      </c>
      <c r="R14" s="16" t="s">
        <v>113</v>
      </c>
      <c r="S14" s="16" t="s">
        <v>113</v>
      </c>
      <c r="T14" s="16" t="s">
        <v>208</v>
      </c>
      <c r="U14" s="16" t="s">
        <v>113</v>
      </c>
      <c r="V14" s="15"/>
      <c r="W14" s="16" t="s">
        <v>113</v>
      </c>
      <c r="X14" s="16" t="s">
        <v>130</v>
      </c>
      <c r="Y14" s="16" t="s">
        <v>129</v>
      </c>
      <c r="Z14" s="16" t="s">
        <v>112</v>
      </c>
      <c r="AA14" s="15"/>
      <c r="AB14" s="15"/>
      <c r="AC14" s="15"/>
      <c r="AD14" s="15"/>
      <c r="AE14" s="15"/>
      <c r="AF14" s="15"/>
      <c r="AG14" s="16" t="s">
        <v>259</v>
      </c>
      <c r="AH14" s="15"/>
      <c r="AI14" s="16" t="s">
        <v>260</v>
      </c>
      <c r="AJ14" s="16" t="s">
        <v>261</v>
      </c>
      <c r="AK14" s="16" t="s">
        <v>262</v>
      </c>
      <c r="AL14" s="15"/>
      <c r="AM14" s="15"/>
      <c r="AN14" s="15"/>
      <c r="AO14" s="15"/>
      <c r="AP14" s="15"/>
      <c r="AQ14" s="15"/>
      <c r="AR14" s="9"/>
    </row>
    <row r="15" spans="1:44" x14ac:dyDescent="0.2">
      <c r="A15" s="23"/>
      <c r="B15" s="20" t="s">
        <v>195</v>
      </c>
      <c r="C15" s="13">
        <v>0.23381410442350001</v>
      </c>
      <c r="D15" s="13">
        <v>0.24952468677119999</v>
      </c>
      <c r="E15" s="13">
        <v>0.25579038069799998</v>
      </c>
      <c r="F15" s="13">
        <v>0.23397666425640001</v>
      </c>
      <c r="G15" s="13">
        <v>0.1984852377511</v>
      </c>
      <c r="H15" s="13">
        <v>0.20296760171709999</v>
      </c>
      <c r="I15" s="13">
        <v>0.28296693407610002</v>
      </c>
      <c r="J15" s="13">
        <v>0.2595370492338</v>
      </c>
      <c r="K15" s="13">
        <v>0.26135336391440001</v>
      </c>
      <c r="L15" s="13">
        <v>0.20095433600859999</v>
      </c>
      <c r="M15" s="13">
        <v>0.2157538326016</v>
      </c>
      <c r="N15" s="13">
        <v>0.25673011568460002</v>
      </c>
      <c r="O15" s="13">
        <v>0.22592714296829999</v>
      </c>
      <c r="P15" s="13">
        <v>0.18026427506199999</v>
      </c>
      <c r="Q15" s="13">
        <v>0.1115777658539</v>
      </c>
      <c r="R15" s="13">
        <v>0.2341417333235</v>
      </c>
      <c r="S15" s="13">
        <v>0.31705773283689997</v>
      </c>
      <c r="T15" s="13">
        <v>0.18801698346240001</v>
      </c>
      <c r="U15" s="13">
        <v>0.331550669814</v>
      </c>
      <c r="V15" s="13">
        <v>0.22383895138670001</v>
      </c>
      <c r="W15" s="13">
        <v>0.18084412998239999</v>
      </c>
      <c r="X15" s="13">
        <v>0.22528333653570001</v>
      </c>
      <c r="Y15" s="13">
        <v>0.27964361165770002</v>
      </c>
      <c r="Z15" s="13">
        <v>0.42458792842069998</v>
      </c>
      <c r="AA15" s="13">
        <v>0.28515399423639998</v>
      </c>
      <c r="AB15" s="13">
        <v>0.17904771322269999</v>
      </c>
      <c r="AC15" s="13">
        <v>0.24934686042910001</v>
      </c>
      <c r="AD15" s="13">
        <v>0.26217672738070003</v>
      </c>
      <c r="AE15" s="13">
        <v>0.29758497673790002</v>
      </c>
      <c r="AF15" s="13">
        <v>0.26445342458580001</v>
      </c>
      <c r="AG15" s="13">
        <v>0.2499624361734</v>
      </c>
      <c r="AH15" s="13">
        <v>0.16567457478520001</v>
      </c>
      <c r="AI15" s="13">
        <v>0.28080243849019998</v>
      </c>
      <c r="AJ15" s="13">
        <v>6.1447261628579997E-2</v>
      </c>
      <c r="AK15" s="13">
        <v>0.28697557383459998</v>
      </c>
      <c r="AL15" s="13">
        <v>0.27839660196799998</v>
      </c>
      <c r="AM15" s="13">
        <v>0.33958718500829999</v>
      </c>
      <c r="AN15" s="13">
        <v>0.19892467925089999</v>
      </c>
      <c r="AO15" s="13">
        <v>0.24938027730099999</v>
      </c>
      <c r="AP15" s="13">
        <v>0.21829476842439999</v>
      </c>
      <c r="AQ15" s="13">
        <v>0.27400430616810001</v>
      </c>
      <c r="AR15" s="9"/>
    </row>
    <row r="16" spans="1:44" x14ac:dyDescent="0.2">
      <c r="A16" s="21"/>
      <c r="B16" s="21"/>
      <c r="C16" s="14">
        <v>538</v>
      </c>
      <c r="D16" s="14">
        <v>143</v>
      </c>
      <c r="E16" s="14">
        <v>142</v>
      </c>
      <c r="F16" s="14">
        <v>138</v>
      </c>
      <c r="G16" s="14">
        <v>115</v>
      </c>
      <c r="H16" s="14">
        <v>55</v>
      </c>
      <c r="I16" s="14">
        <v>106</v>
      </c>
      <c r="J16" s="14">
        <v>79</v>
      </c>
      <c r="K16" s="14">
        <v>140</v>
      </c>
      <c r="L16" s="14">
        <v>140</v>
      </c>
      <c r="M16" s="14">
        <v>297</v>
      </c>
      <c r="N16" s="14">
        <v>223</v>
      </c>
      <c r="O16" s="14">
        <v>139</v>
      </c>
      <c r="P16" s="14">
        <v>42</v>
      </c>
      <c r="Q16" s="14">
        <v>43</v>
      </c>
      <c r="R16" s="14">
        <v>80</v>
      </c>
      <c r="S16" s="14">
        <v>73</v>
      </c>
      <c r="T16" s="14">
        <v>20</v>
      </c>
      <c r="U16" s="14">
        <v>87</v>
      </c>
      <c r="V16" s="14">
        <v>139</v>
      </c>
      <c r="W16" s="14">
        <v>122</v>
      </c>
      <c r="X16" s="14">
        <v>75</v>
      </c>
      <c r="Y16" s="14">
        <v>117</v>
      </c>
      <c r="Z16" s="14">
        <v>65</v>
      </c>
      <c r="AA16" s="14">
        <v>8</v>
      </c>
      <c r="AB16" s="14">
        <v>167</v>
      </c>
      <c r="AC16" s="14">
        <v>67</v>
      </c>
      <c r="AD16" s="14">
        <v>11</v>
      </c>
      <c r="AE16" s="14">
        <v>35</v>
      </c>
      <c r="AF16" s="14">
        <v>60</v>
      </c>
      <c r="AG16" s="14">
        <v>15</v>
      </c>
      <c r="AH16" s="14">
        <v>3</v>
      </c>
      <c r="AI16" s="14">
        <v>7</v>
      </c>
      <c r="AJ16" s="14">
        <v>1</v>
      </c>
      <c r="AK16" s="14">
        <v>168</v>
      </c>
      <c r="AL16" s="14">
        <v>2</v>
      </c>
      <c r="AM16" s="14">
        <v>50</v>
      </c>
      <c r="AN16" s="14">
        <v>119</v>
      </c>
      <c r="AO16" s="14">
        <v>210</v>
      </c>
      <c r="AP16" s="14">
        <v>121</v>
      </c>
      <c r="AQ16" s="14">
        <v>26</v>
      </c>
      <c r="AR16" s="9"/>
    </row>
    <row r="17" spans="1:44" x14ac:dyDescent="0.2">
      <c r="A17" s="21"/>
      <c r="B17" s="21"/>
      <c r="C17" s="15" t="s">
        <v>111</v>
      </c>
      <c r="D17" s="15"/>
      <c r="E17" s="15"/>
      <c r="F17" s="15"/>
      <c r="G17" s="15"/>
      <c r="H17" s="15"/>
      <c r="I17" s="15"/>
      <c r="J17" s="15"/>
      <c r="K17" s="15"/>
      <c r="L17" s="15"/>
      <c r="M17" s="15"/>
      <c r="N17" s="15"/>
      <c r="O17" s="16" t="s">
        <v>147</v>
      </c>
      <c r="P17" s="15"/>
      <c r="Q17" s="15"/>
      <c r="R17" s="16" t="s">
        <v>147</v>
      </c>
      <c r="S17" s="16" t="s">
        <v>165</v>
      </c>
      <c r="T17" s="15"/>
      <c r="U17" s="16" t="s">
        <v>257</v>
      </c>
      <c r="V17" s="15"/>
      <c r="W17" s="15"/>
      <c r="X17" s="15"/>
      <c r="Y17" s="16" t="s">
        <v>138</v>
      </c>
      <c r="Z17" s="16" t="s">
        <v>208</v>
      </c>
      <c r="AA17" s="15"/>
      <c r="AB17" s="15"/>
      <c r="AC17" s="15"/>
      <c r="AD17" s="15"/>
      <c r="AE17" s="15"/>
      <c r="AF17" s="15"/>
      <c r="AG17" s="15"/>
      <c r="AH17" s="15"/>
      <c r="AI17" s="15"/>
      <c r="AJ17" s="15"/>
      <c r="AK17" s="16" t="s">
        <v>113</v>
      </c>
      <c r="AL17" s="15"/>
      <c r="AM17" s="16" t="s">
        <v>147</v>
      </c>
      <c r="AN17" s="15"/>
      <c r="AO17" s="15"/>
      <c r="AP17" s="15"/>
      <c r="AQ17" s="15"/>
      <c r="AR17" s="9"/>
    </row>
    <row r="18" spans="1:44" x14ac:dyDescent="0.2">
      <c r="A18" s="23"/>
      <c r="B18" s="20" t="s">
        <v>199</v>
      </c>
      <c r="C18" s="13">
        <v>0.26390060527839998</v>
      </c>
      <c r="D18" s="13">
        <v>0.32640206702109997</v>
      </c>
      <c r="E18" s="13">
        <v>0.26493900611670002</v>
      </c>
      <c r="F18" s="13">
        <v>0.2430761091675</v>
      </c>
      <c r="G18" s="13">
        <v>0.22681832354840001</v>
      </c>
      <c r="H18" s="13">
        <v>0.2780071629477</v>
      </c>
      <c r="I18" s="13">
        <v>0.1882619629923</v>
      </c>
      <c r="J18" s="13">
        <v>0.26795633937430002</v>
      </c>
      <c r="K18" s="13">
        <v>0.23053555234699999</v>
      </c>
      <c r="L18" s="13">
        <v>0.3185348064854</v>
      </c>
      <c r="M18" s="13">
        <v>0.3159804937247</v>
      </c>
      <c r="N18" s="13">
        <v>0.20958980049029999</v>
      </c>
      <c r="O18" s="13">
        <v>0.43039306782870002</v>
      </c>
      <c r="P18" s="13">
        <v>0.19548561846070001</v>
      </c>
      <c r="Q18" s="13">
        <v>0.38311080043180001</v>
      </c>
      <c r="R18" s="13">
        <v>0.198959978496</v>
      </c>
      <c r="S18" s="13">
        <v>7.4616262525059998E-2</v>
      </c>
      <c r="T18" s="13">
        <v>6.5549513376030002E-2</v>
      </c>
      <c r="U18" s="13">
        <v>0.13652707618400001</v>
      </c>
      <c r="V18" s="13">
        <v>0.54555631371320001</v>
      </c>
      <c r="W18" s="13">
        <v>0.2594317811065</v>
      </c>
      <c r="X18" s="13">
        <v>0.100378205507</v>
      </c>
      <c r="Y18" s="13">
        <v>6.4301158016140003E-2</v>
      </c>
      <c r="Z18" s="13">
        <v>0.21142573211429999</v>
      </c>
      <c r="AA18" s="13">
        <v>0.26965386556990001</v>
      </c>
      <c r="AB18" s="13">
        <v>0.2091691916616</v>
      </c>
      <c r="AC18" s="13">
        <v>0.40822240273720001</v>
      </c>
      <c r="AD18" s="13">
        <v>0.3069631695142</v>
      </c>
      <c r="AE18" s="13">
        <v>0.34163673607230011</v>
      </c>
      <c r="AF18" s="13">
        <v>0.35952601932619999</v>
      </c>
      <c r="AG18" s="13">
        <v>0.32153503612349998</v>
      </c>
      <c r="AH18" s="13">
        <v>0.1909121187883</v>
      </c>
      <c r="AI18" s="13">
        <v>0.2190470508889</v>
      </c>
      <c r="AJ18" s="13">
        <v>4.7858402838189998E-2</v>
      </c>
      <c r="AK18" s="13">
        <v>0.24152768669069999</v>
      </c>
      <c r="AL18" s="13">
        <v>0.61948183006839996</v>
      </c>
      <c r="AM18" s="13">
        <v>0.28580786647790002</v>
      </c>
      <c r="AN18" s="13">
        <v>0.40887648617139999</v>
      </c>
      <c r="AO18" s="13">
        <v>0.2210131028708</v>
      </c>
      <c r="AP18" s="13">
        <v>0.173584135769</v>
      </c>
      <c r="AQ18" s="13">
        <v>0.28362551289850002</v>
      </c>
      <c r="AR18" s="9"/>
    </row>
    <row r="19" spans="1:44" x14ac:dyDescent="0.2">
      <c r="A19" s="21"/>
      <c r="B19" s="21"/>
      <c r="C19" s="14">
        <v>583</v>
      </c>
      <c r="D19" s="14">
        <v>165</v>
      </c>
      <c r="E19" s="14">
        <v>147</v>
      </c>
      <c r="F19" s="14">
        <v>139</v>
      </c>
      <c r="G19" s="14">
        <v>132</v>
      </c>
      <c r="H19" s="14">
        <v>80</v>
      </c>
      <c r="I19" s="14">
        <v>66</v>
      </c>
      <c r="J19" s="14">
        <v>85</v>
      </c>
      <c r="K19" s="14">
        <v>115</v>
      </c>
      <c r="L19" s="14">
        <v>201</v>
      </c>
      <c r="M19" s="14">
        <v>394</v>
      </c>
      <c r="N19" s="14">
        <v>164</v>
      </c>
      <c r="O19" s="14">
        <v>255</v>
      </c>
      <c r="P19" s="14">
        <v>39</v>
      </c>
      <c r="Q19" s="14">
        <v>106</v>
      </c>
      <c r="R19" s="14">
        <v>72</v>
      </c>
      <c r="S19" s="14">
        <v>14</v>
      </c>
      <c r="T19" s="14">
        <v>5</v>
      </c>
      <c r="U19" s="14">
        <v>44</v>
      </c>
      <c r="V19" s="14">
        <v>303</v>
      </c>
      <c r="W19" s="14">
        <v>153</v>
      </c>
      <c r="X19" s="14">
        <v>40</v>
      </c>
      <c r="Y19" s="14">
        <v>25</v>
      </c>
      <c r="Z19" s="14">
        <v>39</v>
      </c>
      <c r="AA19" s="14">
        <v>7</v>
      </c>
      <c r="AB19" s="14">
        <v>207</v>
      </c>
      <c r="AC19" s="14">
        <v>83</v>
      </c>
      <c r="AD19" s="14">
        <v>13</v>
      </c>
      <c r="AE19" s="14">
        <v>32</v>
      </c>
      <c r="AF19" s="14">
        <v>62</v>
      </c>
      <c r="AG19" s="14">
        <v>14</v>
      </c>
      <c r="AH19" s="14">
        <v>8</v>
      </c>
      <c r="AI19" s="14">
        <v>4</v>
      </c>
      <c r="AJ19" s="14">
        <v>1</v>
      </c>
      <c r="AK19" s="14">
        <v>154</v>
      </c>
      <c r="AL19" s="14">
        <v>3</v>
      </c>
      <c r="AM19" s="14">
        <v>43</v>
      </c>
      <c r="AN19" s="14">
        <v>188</v>
      </c>
      <c r="AO19" s="14">
        <v>210</v>
      </c>
      <c r="AP19" s="14">
        <v>98</v>
      </c>
      <c r="AQ19" s="14">
        <v>24</v>
      </c>
      <c r="AR19" s="9"/>
    </row>
    <row r="20" spans="1:44" x14ac:dyDescent="0.2">
      <c r="A20" s="21"/>
      <c r="B20" s="21"/>
      <c r="C20" s="15" t="s">
        <v>111</v>
      </c>
      <c r="D20" s="16" t="s">
        <v>157</v>
      </c>
      <c r="E20" s="15"/>
      <c r="F20" s="15"/>
      <c r="G20" s="15"/>
      <c r="H20" s="15"/>
      <c r="I20" s="15"/>
      <c r="J20" s="15"/>
      <c r="K20" s="15"/>
      <c r="L20" s="16" t="s">
        <v>138</v>
      </c>
      <c r="M20" s="16" t="s">
        <v>114</v>
      </c>
      <c r="N20" s="15"/>
      <c r="O20" s="16" t="s">
        <v>235</v>
      </c>
      <c r="P20" s="15"/>
      <c r="Q20" s="16" t="s">
        <v>263</v>
      </c>
      <c r="R20" s="16" t="s">
        <v>144</v>
      </c>
      <c r="S20" s="15"/>
      <c r="T20" s="15"/>
      <c r="U20" s="15"/>
      <c r="V20" s="16" t="s">
        <v>236</v>
      </c>
      <c r="W20" s="16" t="s">
        <v>264</v>
      </c>
      <c r="X20" s="15"/>
      <c r="Y20" s="15"/>
      <c r="Z20" s="16" t="s">
        <v>265</v>
      </c>
      <c r="AA20" s="16" t="s">
        <v>157</v>
      </c>
      <c r="AB20" s="15"/>
      <c r="AC20" s="16" t="s">
        <v>266</v>
      </c>
      <c r="AD20" s="15"/>
      <c r="AE20" s="15"/>
      <c r="AF20" s="16" t="s">
        <v>112</v>
      </c>
      <c r="AG20" s="15"/>
      <c r="AH20" s="15"/>
      <c r="AI20" s="15"/>
      <c r="AJ20" s="15"/>
      <c r="AK20" s="15"/>
      <c r="AL20" s="15"/>
      <c r="AM20" s="15"/>
      <c r="AN20" s="16" t="s">
        <v>120</v>
      </c>
      <c r="AO20" s="15"/>
      <c r="AP20" s="15"/>
      <c r="AQ20" s="15"/>
      <c r="AR20" s="9"/>
    </row>
    <row r="21" spans="1:44" x14ac:dyDescent="0.2">
      <c r="A21" s="23"/>
      <c r="B21" s="20" t="s">
        <v>50</v>
      </c>
      <c r="C21" s="13">
        <v>1</v>
      </c>
      <c r="D21" s="13">
        <v>1</v>
      </c>
      <c r="E21" s="13">
        <v>1</v>
      </c>
      <c r="F21" s="13">
        <v>1</v>
      </c>
      <c r="G21" s="13">
        <v>1</v>
      </c>
      <c r="H21" s="13">
        <v>1</v>
      </c>
      <c r="I21" s="13">
        <v>1</v>
      </c>
      <c r="J21" s="13">
        <v>1</v>
      </c>
      <c r="K21" s="13">
        <v>1</v>
      </c>
      <c r="L21" s="13">
        <v>1</v>
      </c>
      <c r="M21" s="13">
        <v>1</v>
      </c>
      <c r="N21" s="13">
        <v>1</v>
      </c>
      <c r="O21" s="13">
        <v>1</v>
      </c>
      <c r="P21" s="13">
        <v>1</v>
      </c>
      <c r="Q21" s="13">
        <v>1</v>
      </c>
      <c r="R21" s="13">
        <v>1</v>
      </c>
      <c r="S21" s="13">
        <v>1</v>
      </c>
      <c r="T21" s="13">
        <v>1</v>
      </c>
      <c r="U21" s="13">
        <v>1</v>
      </c>
      <c r="V21" s="13">
        <v>1</v>
      </c>
      <c r="W21" s="13">
        <v>1</v>
      </c>
      <c r="X21" s="13">
        <v>1</v>
      </c>
      <c r="Y21" s="13">
        <v>1</v>
      </c>
      <c r="Z21" s="13">
        <v>1</v>
      </c>
      <c r="AA21" s="13">
        <v>1</v>
      </c>
      <c r="AB21" s="13">
        <v>1</v>
      </c>
      <c r="AC21" s="13">
        <v>1</v>
      </c>
      <c r="AD21" s="13">
        <v>1</v>
      </c>
      <c r="AE21" s="13">
        <v>1</v>
      </c>
      <c r="AF21" s="13">
        <v>1</v>
      </c>
      <c r="AG21" s="13">
        <v>1</v>
      </c>
      <c r="AH21" s="13">
        <v>1</v>
      </c>
      <c r="AI21" s="13">
        <v>1</v>
      </c>
      <c r="AJ21" s="13">
        <v>1</v>
      </c>
      <c r="AK21" s="13">
        <v>1</v>
      </c>
      <c r="AL21" s="13">
        <v>1</v>
      </c>
      <c r="AM21" s="13">
        <v>1</v>
      </c>
      <c r="AN21" s="13">
        <v>1</v>
      </c>
      <c r="AO21" s="13">
        <v>1</v>
      </c>
      <c r="AP21" s="13">
        <v>1</v>
      </c>
      <c r="AQ21" s="13">
        <v>1</v>
      </c>
      <c r="AR21" s="9"/>
    </row>
    <row r="22" spans="1:44" x14ac:dyDescent="0.2">
      <c r="A22" s="21"/>
      <c r="B22" s="21"/>
      <c r="C22" s="14">
        <v>2266</v>
      </c>
      <c r="D22" s="14">
        <v>551</v>
      </c>
      <c r="E22" s="14">
        <v>557</v>
      </c>
      <c r="F22" s="14">
        <v>569</v>
      </c>
      <c r="G22" s="14">
        <v>589</v>
      </c>
      <c r="H22" s="14">
        <v>262</v>
      </c>
      <c r="I22" s="14">
        <v>357</v>
      </c>
      <c r="J22" s="14">
        <v>334</v>
      </c>
      <c r="K22" s="14">
        <v>532</v>
      </c>
      <c r="L22" s="14">
        <v>656</v>
      </c>
      <c r="M22" s="14">
        <v>1310</v>
      </c>
      <c r="N22" s="14">
        <v>856</v>
      </c>
      <c r="O22" s="14">
        <v>604</v>
      </c>
      <c r="P22" s="14">
        <v>222</v>
      </c>
      <c r="Q22" s="14">
        <v>291</v>
      </c>
      <c r="R22" s="14">
        <v>338</v>
      </c>
      <c r="S22" s="14">
        <v>236</v>
      </c>
      <c r="T22" s="14">
        <v>104</v>
      </c>
      <c r="U22" s="14">
        <v>269</v>
      </c>
      <c r="V22" s="14">
        <v>569</v>
      </c>
      <c r="W22" s="14">
        <v>660</v>
      </c>
      <c r="X22" s="14">
        <v>371</v>
      </c>
      <c r="Y22" s="14">
        <v>404</v>
      </c>
      <c r="Z22" s="14">
        <v>167</v>
      </c>
      <c r="AA22" s="14">
        <v>23</v>
      </c>
      <c r="AB22" s="14">
        <v>927</v>
      </c>
      <c r="AC22" s="14">
        <v>241</v>
      </c>
      <c r="AD22" s="14">
        <v>49</v>
      </c>
      <c r="AE22" s="14">
        <v>101</v>
      </c>
      <c r="AF22" s="14">
        <v>196</v>
      </c>
      <c r="AG22" s="14">
        <v>56</v>
      </c>
      <c r="AH22" s="14">
        <v>24</v>
      </c>
      <c r="AI22" s="14">
        <v>28</v>
      </c>
      <c r="AJ22" s="14">
        <v>6</v>
      </c>
      <c r="AK22" s="14">
        <v>618</v>
      </c>
      <c r="AL22" s="14">
        <v>6</v>
      </c>
      <c r="AM22" s="14">
        <v>147</v>
      </c>
      <c r="AN22" s="14">
        <v>505</v>
      </c>
      <c r="AO22" s="14">
        <v>887</v>
      </c>
      <c r="AP22" s="14">
        <v>554</v>
      </c>
      <c r="AQ22" s="14">
        <v>94</v>
      </c>
      <c r="AR22" s="9"/>
    </row>
    <row r="23" spans="1:44" x14ac:dyDescent="0.2">
      <c r="A23" s="21"/>
      <c r="B23" s="21"/>
      <c r="C23" s="15" t="s">
        <v>111</v>
      </c>
      <c r="D23" s="15" t="s">
        <v>111</v>
      </c>
      <c r="E23" s="15" t="s">
        <v>111</v>
      </c>
      <c r="F23" s="15" t="s">
        <v>111</v>
      </c>
      <c r="G23" s="15" t="s">
        <v>111</v>
      </c>
      <c r="H23" s="15" t="s">
        <v>111</v>
      </c>
      <c r="I23" s="15" t="s">
        <v>111</v>
      </c>
      <c r="J23" s="15" t="s">
        <v>111</v>
      </c>
      <c r="K23" s="15" t="s">
        <v>111</v>
      </c>
      <c r="L23" s="15" t="s">
        <v>111</v>
      </c>
      <c r="M23" s="15" t="s">
        <v>111</v>
      </c>
      <c r="N23" s="15" t="s">
        <v>111</v>
      </c>
      <c r="O23" s="15" t="s">
        <v>111</v>
      </c>
      <c r="P23" s="15" t="s">
        <v>111</v>
      </c>
      <c r="Q23" s="15" t="s">
        <v>111</v>
      </c>
      <c r="R23" s="15" t="s">
        <v>111</v>
      </c>
      <c r="S23" s="15" t="s">
        <v>111</v>
      </c>
      <c r="T23" s="15" t="s">
        <v>111</v>
      </c>
      <c r="U23" s="15" t="s">
        <v>111</v>
      </c>
      <c r="V23" s="15" t="s">
        <v>111</v>
      </c>
      <c r="W23" s="15" t="s">
        <v>111</v>
      </c>
      <c r="X23" s="15" t="s">
        <v>111</v>
      </c>
      <c r="Y23" s="15" t="s">
        <v>111</v>
      </c>
      <c r="Z23" s="15" t="s">
        <v>111</v>
      </c>
      <c r="AA23" s="15" t="s">
        <v>111</v>
      </c>
      <c r="AB23" s="15" t="s">
        <v>111</v>
      </c>
      <c r="AC23" s="15" t="s">
        <v>111</v>
      </c>
      <c r="AD23" s="15" t="s">
        <v>111</v>
      </c>
      <c r="AE23" s="15" t="s">
        <v>111</v>
      </c>
      <c r="AF23" s="15" t="s">
        <v>111</v>
      </c>
      <c r="AG23" s="15" t="s">
        <v>111</v>
      </c>
      <c r="AH23" s="15" t="s">
        <v>111</v>
      </c>
      <c r="AI23" s="15" t="s">
        <v>111</v>
      </c>
      <c r="AJ23" s="15" t="s">
        <v>111</v>
      </c>
      <c r="AK23" s="15" t="s">
        <v>111</v>
      </c>
      <c r="AL23" s="15" t="s">
        <v>111</v>
      </c>
      <c r="AM23" s="15" t="s">
        <v>111</v>
      </c>
      <c r="AN23" s="15" t="s">
        <v>111</v>
      </c>
      <c r="AO23" s="15" t="s">
        <v>111</v>
      </c>
      <c r="AP23" s="15" t="s">
        <v>111</v>
      </c>
      <c r="AQ23" s="15" t="s">
        <v>111</v>
      </c>
      <c r="AR23" s="9"/>
    </row>
    <row r="24" spans="1:44" x14ac:dyDescent="0.2">
      <c r="A24" s="17" t="s">
        <v>267</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4" x14ac:dyDescent="0.2">
      <c r="A25" s="19" t="s">
        <v>134</v>
      </c>
    </row>
  </sheetData>
  <mergeCells count="17">
    <mergeCell ref="AO2:AQ2"/>
    <mergeCell ref="A2:C2"/>
    <mergeCell ref="A3:B5"/>
    <mergeCell ref="B6:B8"/>
    <mergeCell ref="B9:B11"/>
    <mergeCell ref="AL3:AQ3"/>
    <mergeCell ref="D3:G3"/>
    <mergeCell ref="H3:L3"/>
    <mergeCell ref="M3:N3"/>
    <mergeCell ref="O3:U3"/>
    <mergeCell ref="V3:AA3"/>
    <mergeCell ref="AB3:AK3"/>
    <mergeCell ref="B12:B14"/>
    <mergeCell ref="B15:B17"/>
    <mergeCell ref="B18:B20"/>
    <mergeCell ref="B21:B23"/>
    <mergeCell ref="A6:A23"/>
  </mergeCells>
  <hyperlinks>
    <hyperlink ref="A1" location="'TOC'!A1:A1" display="Back to TOC"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40</vt:i4>
      </vt:variant>
    </vt:vector>
  </HeadingPairs>
  <TitlesOfParts>
    <vt:vector size="40" baseType="lpstr">
      <vt:lpstr>TOC</vt:lpstr>
      <vt:lpstr>Table 01</vt:lpstr>
      <vt:lpstr>Table 02</vt:lpstr>
      <vt:lpstr>Table 03</vt:lpstr>
      <vt:lpstr>Table 04</vt:lpstr>
      <vt:lpstr>Table 05</vt:lpstr>
      <vt:lpstr>Table 06</vt:lpstr>
      <vt:lpstr>Table 07</vt:lpstr>
      <vt:lpstr>Table 08</vt:lpstr>
      <vt:lpstr>Table 09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39</vt:lpstr>
      <vt:lpstr>Table 40</vt:lpstr>
      <vt:lpstr>Table 41</vt:lpstr>
      <vt:lpstr>Table 42</vt:lpstr>
      <vt:lpstr>Table 43</vt:lpstr>
      <vt:lpstr>Table 44</vt:lpstr>
      <vt:lpstr>Table 45</vt:lpstr>
      <vt:lpstr>Table 46</vt:lpstr>
      <vt:lpstr>Table 47</vt:lpstr>
      <vt:lpstr>Table 48</vt:lpstr>
      <vt:lpstr>Table 49</vt:lpstr>
      <vt:lpstr>Table 50</vt:lpstr>
      <vt:lpstr>Table 51</vt:lpstr>
      <vt:lpstr>Table 52</vt:lpstr>
      <vt:lpstr>Table 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description>C:\Users\Admin\Downloads\UT POLICY.Q [religiosity merge.sav]</dc:description>
  <cp:lastModifiedBy>Canyen Heimuli</cp:lastModifiedBy>
  <dcterms:created xsi:type="dcterms:W3CDTF">2020-02-11T19:53:13Z</dcterms:created>
  <dcterms:modified xsi:type="dcterms:W3CDTF">2020-03-25T19:27:47Z</dcterms:modified>
</cp:coreProperties>
</file>