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defaultThemeVersion="166925"/>
  <mc:AlternateContent xmlns:mc="http://schemas.openxmlformats.org/markup-compatibility/2006">
    <mc:Choice Requires="x15">
      <x15ac:absPath xmlns:x15ac="http://schemas.microsoft.com/office/spreadsheetml/2010/11/ac" url="/Users/kellyduncan/Dropbox (Y2 Analytics)/Y2 Analytics Team Folder/Projects/Utah Policy + Y2 Poll/06-07 2019/Deliverables/"/>
    </mc:Choice>
  </mc:AlternateContent>
  <xr:revisionPtr revIDLastSave="0" documentId="13_ncr:1_{1450415D-275F-4D47-B19C-AF47B0284E2E}" xr6:coauthVersionLast="43" xr6:coauthVersionMax="43" xr10:uidLastSave="{00000000-0000-0000-0000-000000000000}"/>
  <bookViews>
    <workbookView xWindow="8560" yWindow="460" windowWidth="33600" windowHeight="19820" xr2:uid="{00000000-000D-0000-FFFF-FFFF00000000}"/>
  </bookViews>
  <sheets>
    <sheet name="TOC" sheetId="1" r:id="rId1"/>
    <sheet name="Table 01" sheetId="2" r:id="rId2"/>
    <sheet name="Table 02" sheetId="3" r:id="rId3"/>
    <sheet name="Table 03" sheetId="4" r:id="rId4"/>
    <sheet name="Table 04" sheetId="5" r:id="rId5"/>
    <sheet name="Table 05" sheetId="6" r:id="rId6"/>
    <sheet name="Table 06" sheetId="7" r:id="rId7"/>
    <sheet name="Table 07" sheetId="8" r:id="rId8"/>
    <sheet name="Table 08" sheetId="9" r:id="rId9"/>
    <sheet name="Table 09" sheetId="10" r:id="rId10"/>
    <sheet name="Table 10" sheetId="11" r:id="rId11"/>
    <sheet name="Table 11" sheetId="12" r:id="rId12"/>
    <sheet name="Table 12" sheetId="13" r:id="rId13"/>
    <sheet name="Table 13" sheetId="14" r:id="rId14"/>
    <sheet name="Table 14" sheetId="15" r:id="rId15"/>
    <sheet name="Table 15" sheetId="16" r:id="rId16"/>
    <sheet name="Table 16" sheetId="17" r:id="rId17"/>
    <sheet name="Table 17" sheetId="18" r:id="rId18"/>
    <sheet name="Table 18" sheetId="19" r:id="rId19"/>
    <sheet name="Table 19" sheetId="20" r:id="rId20"/>
    <sheet name="Table 20" sheetId="21" r:id="rId21"/>
    <sheet name="Table 26" sheetId="27" r:id="rId22"/>
    <sheet name="Table 27" sheetId="28" r:id="rId23"/>
    <sheet name="Table 28" sheetId="29" r:id="rId24"/>
    <sheet name="Table 29" sheetId="30" r:id="rId25"/>
    <sheet name="Table 30" sheetId="31" r:id="rId26"/>
    <sheet name="Table 31" sheetId="32" r:id="rId27"/>
    <sheet name="Table 32" sheetId="33" r:id="rId28"/>
    <sheet name="Table 33" sheetId="34" r:id="rId29"/>
    <sheet name="Table 34" sheetId="35" r:id="rId30"/>
    <sheet name="Table 35" sheetId="36" r:id="rId31"/>
    <sheet name="Table 36" sheetId="37" r:id="rId32"/>
    <sheet name="Table 37" sheetId="38" r:id="rId33"/>
    <sheet name="Table 38" sheetId="39" r:id="rId34"/>
    <sheet name="Table 39" sheetId="40" r:id="rId3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33" l="1"/>
  <c r="A1" i="4" l="1"/>
  <c r="A1" i="40" l="1"/>
  <c r="A1" i="39"/>
  <c r="A1" i="38"/>
  <c r="A1" i="37"/>
  <c r="A1" i="36"/>
  <c r="A1" i="35"/>
  <c r="A1" i="32"/>
  <c r="A1" i="31"/>
  <c r="A1" i="30"/>
  <c r="A1" i="29"/>
  <c r="A1" i="28"/>
  <c r="A1" i="27"/>
  <c r="A1" i="21"/>
  <c r="A1" i="20"/>
  <c r="A1" i="19"/>
  <c r="A1" i="18"/>
  <c r="A1" i="17"/>
  <c r="A1" i="16"/>
  <c r="A1" i="15"/>
  <c r="A1" i="14"/>
  <c r="A1" i="13"/>
  <c r="A1" i="12"/>
  <c r="A1" i="11"/>
  <c r="A1" i="10"/>
  <c r="A1" i="9"/>
  <c r="A1" i="8"/>
  <c r="A1" i="7"/>
  <c r="A1" i="6"/>
  <c r="A1" i="5"/>
  <c r="A1" i="3"/>
  <c r="A1" i="2"/>
  <c r="A41" i="1"/>
  <c r="A40" i="1"/>
  <c r="A39" i="1"/>
  <c r="A38" i="1"/>
  <c r="A37" i="1"/>
  <c r="A36" i="1"/>
  <c r="A35" i="1"/>
  <c r="A34" i="1"/>
  <c r="A33" i="1"/>
  <c r="A32" i="1"/>
  <c r="A31" i="1"/>
  <c r="A30" i="1"/>
  <c r="A29" i="1"/>
  <c r="A28"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<sst xmlns="http://schemas.openxmlformats.org/spreadsheetml/2006/main" count="7145" uniqueCount="600">
  <si>
    <t>Table #</t>
  </si>
  <si>
    <t>Question Title</t>
  </si>
  <si>
    <t>Base Description</t>
  </si>
  <si>
    <t>Base Size (N count)</t>
  </si>
  <si>
    <t>QTRACK1: Do you feel things in the country are going in the right direction or the wrong direction?</t>
  </si>
  <si>
    <t>All respondents.</t>
  </si>
  <si>
    <t>QTRACK2: And thinking just about Utah, do you feel things in Utah are going in the right direction or the wrong direction?</t>
  </si>
  <si>
    <t>QAPPROVAL1: Do you approve or disapprove of the way that each of the following individuals or organizations are handling their jobs? If you are not aware of a particular person or organization, simply select “Don’t know.”</t>
  </si>
  <si>
    <t>Q2020ELECTION: If the 2020 November election for the President of the United States were being held today who would you vote for?</t>
  </si>
  <si>
    <t>QCONGRESS: If the November 2020 election for U.S. House of Representatives were held today, would you vote for the Republican candidate, the Democrat candidate, or someone else?</t>
  </si>
  <si>
    <t>QRUSSIA: Overall, do you think the attempts by Russia or other foreign governments to influence the U.S. elections are a major problem, a minor problem, or not a problem at all?</t>
  </si>
  <si>
    <t>QTARIFF1: Tariffs are a tax on goods that are imported into the United States. Some people say that tariffs harm the economy by increasing the cost that buyers pay for these goods. Others say that tariffs are the most effective tool the U.S. has to make other countries do things that benefit America.  In your view, should the United States use tariffs as a foreign policy tool or should the United States avoid using them?</t>
  </si>
  <si>
    <t>QTARIFF2: Do you believe that tariffs usually hurt the U.S. economy, or not?</t>
  </si>
  <si>
    <t>QTARIFF3: Do you believe that tariffs are the most effective tool the U.S. has to make other countries do things that benefit America, or not?</t>
  </si>
  <si>
    <t>QTARIFF4: Below is  a set of situations in which the United States might consider using tariffs to further American interests.  For each situation, please indicate whether or not you think it would usually be okay for the United States to use tariffs.</t>
  </si>
  <si>
    <t>QCLIMATECHANGE: I'd like you to think about the weather in your local area this last winter season compared to past winters. Have temperatures in your local area been colder than usual this winter, about the same, or warmer than usual this winter?</t>
  </si>
  <si>
    <t>QCC2A: Do you think temperatures are [colder/warmer] than usual this last winter mainly due to human-caused climate change or to normal year-to-year changes in temperature?</t>
  </si>
  <si>
    <t>Respondents that indicated the temperature was colder/warmer than usual this last winter.</t>
  </si>
  <si>
    <t>QCC2B: Do you think there have been changes to the normal weather patterns in your area in the past?</t>
  </si>
  <si>
    <t>Respondents that indicated the temperature was about the same this last winter.</t>
  </si>
  <si>
    <t>QCC2C: Do you think these changes to the temperature patterns are mainly due to human-caused climate change or to normal year-to-year variation?</t>
  </si>
  <si>
    <t>Respondents that indicated there have been changes to the normal weather patterns in their area in the past.</t>
  </si>
  <si>
    <t>QBLOCK: Some people say that social media platforms such as Facebook, Twitter, and Instagram should decide what is allowed to be posted on their sites. Others say that these social media platforms should allow people to post whatever they want. Which of the following statements comes closest to your view?</t>
  </si>
  <si>
    <t>QNEWS: Where do you go to learn about current events? Select all that apply.</t>
  </si>
  <si>
    <t>QSLTRIB: Do you read the Salt Lake Tribune?</t>
  </si>
  <si>
    <t>QSLTRIB2: How do you most often read the Salt Lake Tribune?</t>
  </si>
  <si>
    <t>Respondents that indicated they have read the Salt Lake Tribune.</t>
  </si>
  <si>
    <t>QSLTRIB3: Over the last few years, local newspapers, such as the Salt Lake Tribune, have had a difficult time staying profitable. Some of these papers have even gone out of business. Do you think it is important for the Salt Lake Tribune to stay in business?</t>
  </si>
  <si>
    <t>QSLTRIB4: Below are some reasons why people might think it is important for the Salt Lake Tribune to stay in business. Which, if any of these reasons, explains why it is important to you for the Salt Lake Tribune to stay in business? Select all that apply.</t>
  </si>
  <si>
    <t>Respondents that indicated that it is important for the Salt Lake Tribune to stay in business.</t>
  </si>
  <si>
    <t>QSEX: Which of the following best describes how you think of yourself?</t>
  </si>
  <si>
    <t>QTIMELIVED: How many years have you lived in Utah?</t>
  </si>
  <si>
    <t>QPARTYID: Generally speaking...do you think of yourself as a Republican, a Democrat, an independent or something else?</t>
  </si>
  <si>
    <t>QINTENSE: Would you call yourself a strong [Democrat/Republican] or a not very strong [Democrat/Republican]?</t>
  </si>
  <si>
    <t>Respondents that indicated they are a Democrat or Republican.</t>
  </si>
  <si>
    <t>QLEAN: Do you think of yourself as closer to the Republican or the Democratic Party?</t>
  </si>
  <si>
    <t>Respondents that indicated they are independent, other party, no partisian preference, or not sure.</t>
  </si>
  <si>
    <t>QIDEOLOGY: On most political matters do you consider yourself:</t>
  </si>
  <si>
    <t>QYEARBORN: What year were you born? (RECODED INTO AGE CATEGORIES)</t>
  </si>
  <si>
    <t>QEDOFR: What is the last year of school you completed?</t>
  </si>
  <si>
    <t>QEMPLOY: What is your employment status?</t>
  </si>
  <si>
    <t>QRELIGION: What, if any, is your religious preference?</t>
  </si>
  <si>
    <t>QGOCHUR2: How active do you consider yourself in the practice of your religious preference? Would you say you are...</t>
  </si>
  <si>
    <t>Respondents that indicated a preference for a listed religion that is not Agnostic/Atheist.</t>
  </si>
  <si>
    <t>QRACE: Are you...?</t>
  </si>
  <si>
    <t>QINCOME: What do you expect your 2019 family income to be?</t>
  </si>
  <si>
    <t>QFOLLOWUP: As part of your participation in the Utah Political Trends Panel, a reporter may like to contact you when doing stories about the issues facing Utah. Would you be interested in being interviewed by a Utah Policy writer for a news story?</t>
  </si>
  <si>
    <t>Base - All respondents.</t>
  </si>
  <si>
    <t>Total</t>
  </si>
  <si>
    <t>US Congressional District</t>
  </si>
  <si>
    <t>Age</t>
  </si>
  <si>
    <t>Gender</t>
  </si>
  <si>
    <t>Party Identification</t>
  </si>
  <si>
    <t>Political Ideology</t>
  </si>
  <si>
    <t>Religious Affiliation &amp; Activity</t>
  </si>
  <si>
    <t>[A]</t>
  </si>
  <si>
    <t>[B]</t>
  </si>
  <si>
    <t>[C]</t>
  </si>
  <si>
    <t>[D]</t>
  </si>
  <si>
    <t>[E]</t>
  </si>
  <si>
    <t>[F]</t>
  </si>
  <si>
    <t>[G]</t>
  </si>
  <si>
    <t>[H]</t>
  </si>
  <si>
    <t>[I]</t>
  </si>
  <si>
    <t>[J]</t>
  </si>
  <si>
    <t>Average</t>
  </si>
  <si>
    <t>1</t>
  </si>
  <si>
    <t>2</t>
  </si>
  <si>
    <t>3</t>
  </si>
  <si>
    <t>4</t>
  </si>
  <si>
    <t>18-34</t>
  </si>
  <si>
    <t>35-44</t>
  </si>
  <si>
    <t>45-54</t>
  </si>
  <si>
    <t>55-64</t>
  </si>
  <si>
    <t>65+</t>
  </si>
  <si>
    <t>Male</t>
  </si>
  <si>
    <t>Female</t>
  </si>
  <si>
    <t>In another way, please specify if you wish:</t>
  </si>
  <si>
    <t>Strong Republican</t>
  </si>
  <si>
    <t>Not very strong Republican</t>
  </si>
  <si>
    <t>Independent leaning Republican</t>
  </si>
  <si>
    <t>Independent/Other/No preference</t>
  </si>
  <si>
    <t>Independent leaning Democrat</t>
  </si>
  <si>
    <t>Not very strong Democrat</t>
  </si>
  <si>
    <t>Strong Democrat</t>
  </si>
  <si>
    <t>Strongly conservative</t>
  </si>
  <si>
    <t>Moderately conservative</t>
  </si>
  <si>
    <t>Neither, middle of the road</t>
  </si>
  <si>
    <t>Moderately liberal</t>
  </si>
  <si>
    <t>Strongly liberal</t>
  </si>
  <si>
    <t>Do not know/not sure</t>
  </si>
  <si>
    <t>Very active LDS</t>
  </si>
  <si>
    <t>Less active LDS</t>
  </si>
  <si>
    <t>Not active LDS</t>
  </si>
  <si>
    <t>Very active Christian (non-LDS)</t>
  </si>
  <si>
    <t>Less active Christian (non-LDS)</t>
  </si>
  <si>
    <t>Not active Christian (non-LDS)</t>
  </si>
  <si>
    <t>Very active non-Christian</t>
  </si>
  <si>
    <t>Less active non-Christian</t>
  </si>
  <si>
    <t>Not active non-Christian</t>
  </si>
  <si>
    <t>Agnostic/Athiest/None</t>
  </si>
  <si>
    <t>Do you feel things in the country are going in the right direction or the wrong direction?</t>
  </si>
  <si>
    <t>Right direction</t>
  </si>
  <si>
    <t>-</t>
  </si>
  <si>
    <t>b</t>
  </si>
  <si>
    <t>a b</t>
  </si>
  <si>
    <t>B</t>
  </si>
  <si>
    <t>B C D E F G</t>
  </si>
  <si>
    <t>E F G</t>
  </si>
  <si>
    <t>D E F G</t>
  </si>
  <si>
    <t>B C D E F</t>
  </si>
  <si>
    <t>C D E</t>
  </si>
  <si>
    <t>D E</t>
  </si>
  <si>
    <t>J</t>
  </si>
  <si>
    <t>j</t>
  </si>
  <si>
    <t>Wrong direction</t>
  </si>
  <si>
    <t>d e</t>
  </si>
  <si>
    <t>c d e</t>
  </si>
  <si>
    <t>A c</t>
  </si>
  <si>
    <t>A</t>
  </si>
  <si>
    <t>A C</t>
  </si>
  <si>
    <t>A B C D</t>
  </si>
  <si>
    <t>A B</t>
  </si>
  <si>
    <t>A B C F</t>
  </si>
  <si>
    <t>A b D</t>
  </si>
  <si>
    <t>Total sample; Weight: weights; base n = from 2158 to 2608; total n = 2643; 485 missing; effective sample size = 1785 (68%)</t>
  </si>
  <si>
    <t xml:space="preserve">Multiple comparison correction: False Discovery Rate (FDR) (p = 0.05); Column multiple comparison correction: Bonferroni; Column comparison symbols: a, b, c... (p &lt;= 0.05), A, B, C... (p &lt;= 0.001); No test symbol: -; Not significant symbol: </t>
  </si>
  <si>
    <t>And thinking just about Utah, do you feel things in Utah are going in the right direction or the wrong direction?</t>
  </si>
  <si>
    <t>G</t>
  </si>
  <si>
    <t>c D E</t>
  </si>
  <si>
    <t>C D E f</t>
  </si>
  <si>
    <t>d E</t>
  </si>
  <si>
    <t>e</t>
  </si>
  <si>
    <t>b c d E f g J</t>
  </si>
  <si>
    <t>a c</t>
  </si>
  <si>
    <t>A B C</t>
  </si>
  <si>
    <t>a B</t>
  </si>
  <si>
    <t>A B c</t>
  </si>
  <si>
    <t>A B C d</t>
  </si>
  <si>
    <t>a</t>
  </si>
  <si>
    <t>A b</t>
  </si>
  <si>
    <t>Total sample; Weight: weights; base n = from 2160 to 2576; total n = 2643; 483 missing; effective sample size = 1726 (67%)</t>
  </si>
  <si>
    <t xml:space="preserve">Do you approve or disapprove of the way that each of the following individuals or organizations are handling their jobs? If you are not aware of a particular person or organization, simply select “Don’t know.” </t>
  </si>
  <si>
    <t>President Donald Trump</t>
  </si>
  <si>
    <t>Strongly approve</t>
  </si>
  <si>
    <t>d</t>
  </si>
  <si>
    <t>Somewhat approve</t>
  </si>
  <si>
    <t>b d</t>
  </si>
  <si>
    <t>E f G</t>
  </si>
  <si>
    <t>d E F G</t>
  </si>
  <si>
    <t>E J</t>
  </si>
  <si>
    <t>e j</t>
  </si>
  <si>
    <t>Neither approve nor disapprove</t>
  </si>
  <si>
    <t>a E G</t>
  </si>
  <si>
    <t>e g</t>
  </si>
  <si>
    <t>D</t>
  </si>
  <si>
    <t>Somewhat disapprove</t>
  </si>
  <si>
    <t>A E G</t>
  </si>
  <si>
    <t>A e G</t>
  </si>
  <si>
    <t>g</t>
  </si>
  <si>
    <t>A D E</t>
  </si>
  <si>
    <t>a d E</t>
  </si>
  <si>
    <t>Strongly disapprove</t>
  </si>
  <si>
    <t>c e</t>
  </si>
  <si>
    <t>A B C D f</t>
  </si>
  <si>
    <t>A d</t>
  </si>
  <si>
    <t>A B D e</t>
  </si>
  <si>
    <t>Don't know</t>
  </si>
  <si>
    <t>B c</t>
  </si>
  <si>
    <t>Utah Governor Gary Herbert</t>
  </si>
  <si>
    <t>b D E f G</t>
  </si>
  <si>
    <t>E G</t>
  </si>
  <si>
    <t>d E G</t>
  </si>
  <si>
    <t>e G</t>
  </si>
  <si>
    <t>E</t>
  </si>
  <si>
    <t>c D E J</t>
  </si>
  <si>
    <t>d f g</t>
  </si>
  <si>
    <t>D e F G</t>
  </si>
  <si>
    <t>d F G</t>
  </si>
  <si>
    <t>e J</t>
  </si>
  <si>
    <t>C</t>
  </si>
  <si>
    <t>c</t>
  </si>
  <si>
    <t>a B C</t>
  </si>
  <si>
    <t>A B C D e</t>
  </si>
  <si>
    <t>B C D E</t>
  </si>
  <si>
    <t>The Utah State Legislature</t>
  </si>
  <si>
    <t>b D E G</t>
  </si>
  <si>
    <t>b C d E</t>
  </si>
  <si>
    <t>e f</t>
  </si>
  <si>
    <t>d E f G</t>
  </si>
  <si>
    <t>A B e</t>
  </si>
  <si>
    <t>Senator Mike Lee</t>
  </si>
  <si>
    <t>B D E F G</t>
  </si>
  <si>
    <t>b D E F G</t>
  </si>
  <si>
    <t>D e</t>
  </si>
  <si>
    <t>a g</t>
  </si>
  <si>
    <t>A b d e</t>
  </si>
  <si>
    <t>A d e</t>
  </si>
  <si>
    <t>a d J</t>
  </si>
  <si>
    <t>a C</t>
  </si>
  <si>
    <t>A B C d F</t>
  </si>
  <si>
    <t>A b d</t>
  </si>
  <si>
    <t>A B d</t>
  </si>
  <si>
    <t>c d E</t>
  </si>
  <si>
    <t>Senator Mitt Romney</t>
  </si>
  <si>
    <t>D E f H J</t>
  </si>
  <si>
    <t>a c d G</t>
  </si>
  <si>
    <t>a E</t>
  </si>
  <si>
    <t>B C</t>
  </si>
  <si>
    <t>B f</t>
  </si>
  <si>
    <t>B C D</t>
  </si>
  <si>
    <t>c E</t>
  </si>
  <si>
    <t>Congressman Rob Bishop</t>
  </si>
  <si>
    <t>b d e</t>
  </si>
  <si>
    <t>C D</t>
  </si>
  <si>
    <t>c d</t>
  </si>
  <si>
    <t>e f g</t>
  </si>
  <si>
    <t>e f G</t>
  </si>
  <si>
    <t>A b C d</t>
  </si>
  <si>
    <t>A b C</t>
  </si>
  <si>
    <t>A B c f</t>
  </si>
  <si>
    <t>A B c D E</t>
  </si>
  <si>
    <t>a d</t>
  </si>
  <si>
    <t>Congressman Chris Stewart</t>
  </si>
  <si>
    <t>D e G</t>
  </si>
  <si>
    <t>b J</t>
  </si>
  <si>
    <t>F G</t>
  </si>
  <si>
    <t>f g</t>
  </si>
  <si>
    <t>f G</t>
  </si>
  <si>
    <t>a b c</t>
  </si>
  <si>
    <t>Congressman Ben McAdams</t>
  </si>
  <si>
    <t>B E G</t>
  </si>
  <si>
    <t>c D e</t>
  </si>
  <si>
    <t>Congressman John Curtis</t>
  </si>
  <si>
    <t>b C</t>
  </si>
  <si>
    <t>Utah Lieutenant Governor Spencer Cox</t>
  </si>
  <si>
    <t>a c D</t>
  </si>
  <si>
    <t>a b c e</t>
  </si>
  <si>
    <t>a B c</t>
  </si>
  <si>
    <t>b c d E</t>
  </si>
  <si>
    <t>Republicans in Congress</t>
  </si>
  <si>
    <t>C D E F G</t>
  </si>
  <si>
    <t>b C D E</t>
  </si>
  <si>
    <t>b C D E F</t>
  </si>
  <si>
    <t>a d e</t>
  </si>
  <si>
    <t>A f G</t>
  </si>
  <si>
    <t>A g</t>
  </si>
  <si>
    <t>A b c</t>
  </si>
  <si>
    <t>E g</t>
  </si>
  <si>
    <t>Democrats in Congress</t>
  </si>
  <si>
    <t>A B C D E f</t>
  </si>
  <si>
    <t>A B C d f</t>
  </si>
  <si>
    <t>A b d E</t>
  </si>
  <si>
    <t>A e</t>
  </si>
  <si>
    <t>h J</t>
  </si>
  <si>
    <t>Total sample; Weight: weights; base n = from 493 to 2478; total n = 2643; 2150 missing; effective sample size = 1628 (66%)</t>
  </si>
  <si>
    <t>If the 2020 November election for the President of the United States were being held today who would you vote for? - Selected Choice</t>
  </si>
  <si>
    <t>The Republican, Donald Trump</t>
  </si>
  <si>
    <t>b D</t>
  </si>
  <si>
    <t>The future Democratic nominee</t>
  </si>
  <si>
    <t>A third-party candidate</t>
  </si>
  <si>
    <t>C E</t>
  </si>
  <si>
    <t>A G</t>
  </si>
  <si>
    <t>a e</t>
  </si>
  <si>
    <t>A b D E</t>
  </si>
  <si>
    <t>Other, please specify:</t>
  </si>
  <si>
    <t>A e f G</t>
  </si>
  <si>
    <t>A d E</t>
  </si>
  <si>
    <t>Total sample; Weight: weights; base n = from 2173 to 2464; total n = 2643; 470 missing; effective sample size = 1607 (65%)</t>
  </si>
  <si>
    <t>If the November 2020 election for U.S. House of Representatives were held today, would you vote for the Republican candidate, the Democrat candidate, or someone else? - Selected Choice</t>
  </si>
  <si>
    <t>Republican candidate</t>
  </si>
  <si>
    <t>c D E F G</t>
  </si>
  <si>
    <t>C D E F</t>
  </si>
  <si>
    <t>B E f h J</t>
  </si>
  <si>
    <t>Democrat candidate</t>
  </si>
  <si>
    <t>A B C D E F</t>
  </si>
  <si>
    <t>A B D</t>
  </si>
  <si>
    <t>Someone else</t>
  </si>
  <si>
    <t>A b G</t>
  </si>
  <si>
    <t>A B G</t>
  </si>
  <si>
    <t>a G</t>
  </si>
  <si>
    <t>A B d E</t>
  </si>
  <si>
    <t>Don't know/not sure</t>
  </si>
  <si>
    <t>A e F G</t>
  </si>
  <si>
    <t>A F G</t>
  </si>
  <si>
    <t>A E</t>
  </si>
  <si>
    <t>Total sample; Weight: weights; base n = from 2172 to 2458; total n = 2643; 471 missing; effective sample size = 1631 (66%)</t>
  </si>
  <si>
    <t>Overall, do you think the attempts by Russia or other foreign governments to influence the U.S. elections are a major problem, a minor problem, or not a problem at all?</t>
  </si>
  <si>
    <t>A major problem</t>
  </si>
  <si>
    <t>A B C D e f</t>
  </si>
  <si>
    <t>A minor problem</t>
  </si>
  <si>
    <t>Not a problem at all</t>
  </si>
  <si>
    <t>Total sample; Weight: weights; base n = from 2171 to 2454; total n = 2643; 472 missing; effective sample size = 1605 (65%)</t>
  </si>
  <si>
    <t>Yes, tariffs should definitely be used as a foreign policy tool</t>
  </si>
  <si>
    <t>B C D E f</t>
  </si>
  <si>
    <t>Yes, tariffs should probably be used as a foreign policy tool</t>
  </si>
  <si>
    <t>e F G</t>
  </si>
  <si>
    <t>a D E</t>
  </si>
  <si>
    <t>No opinion about tariffs either way</t>
  </si>
  <si>
    <t>No, tariffs should probably not be used as a foreign policy tool</t>
  </si>
  <si>
    <t>No, tariffs should definitely not be used as a foreign policy tool</t>
  </si>
  <si>
    <t>A b c D</t>
  </si>
  <si>
    <t>Total sample; Weight: weights; base n = from 2170 to 2444; total n = 2643; 473 missing; effective sample size = 1660 (68%)</t>
  </si>
  <si>
    <t>Do you believe that tariffs usually hurt the U.S. economy, or not?</t>
  </si>
  <si>
    <t>Yes, tariffs definitely hurt the U.S. economy</t>
  </si>
  <si>
    <t>Yes, tariffs probably hurt the U.S. economy</t>
  </si>
  <si>
    <t>No opinion about the effect of tariffs on the U.S. economy</t>
  </si>
  <si>
    <t>No, tariffs probably do not hurt the U.S. economy</t>
  </si>
  <si>
    <t>D E G</t>
  </si>
  <si>
    <t>No, tariffs definitely do not hurt the U.S. economy</t>
  </si>
  <si>
    <t>D E f G</t>
  </si>
  <si>
    <t>B c D E</t>
  </si>
  <si>
    <t>Total sample; Weight: weights; base n = from 2170 to 2439; total n = 2643; 473 missing; effective sample size = 1631 (67%)</t>
  </si>
  <si>
    <t>Do you believe that tariffs are the most effective tool the U.S. has to make other countries do things that benefit America, or not?</t>
  </si>
  <si>
    <t>Yes, tariffs are definitely the most effective tool</t>
  </si>
  <si>
    <t>B c D E F G</t>
  </si>
  <si>
    <t>Yes, tariffs are probably the most effective tool</t>
  </si>
  <si>
    <t>No opinion about the effectiveness of tariffs</t>
  </si>
  <si>
    <t>No, tariffs are probably not the most effective tool</t>
  </si>
  <si>
    <t>A b e</t>
  </si>
  <si>
    <t>No, tariffs are definitely not the most effective tool</t>
  </si>
  <si>
    <t>Total sample; Weight: weights; base n = from 2168 to 2432; total n = 2643; 475 missing; effective sample size = 1662 (68%)</t>
  </si>
  <si>
    <t xml:space="preserve">Below is  a set of situations in which the United States might consider using tariffs to further American interests.    For each situation, please indicate whether or not you think it would usually be okay for the United States to use tariffs. </t>
  </si>
  <si>
    <t>Pressure another country to engage in fair trade</t>
  </si>
  <si>
    <t>Okay</t>
  </si>
  <si>
    <t>b c D E F G</t>
  </si>
  <si>
    <t>Not okay</t>
  </si>
  <si>
    <t>No opinion</t>
  </si>
  <si>
    <t>Pressure another country to renegotiate a trade deal</t>
  </si>
  <si>
    <t>h j</t>
  </si>
  <si>
    <t>a e f</t>
  </si>
  <si>
    <t>Pressure another country to eliminate its nuclear program</t>
  </si>
  <si>
    <t>Pressure another country to change its immigration policies</t>
  </si>
  <si>
    <t>Punish a country for human rights violations</t>
  </si>
  <si>
    <t>C d e</t>
  </si>
  <si>
    <t>Punish a country for cyber espionage against the U.S.</t>
  </si>
  <si>
    <t>E f g</t>
  </si>
  <si>
    <t>A B f</t>
  </si>
  <si>
    <t>A b f</t>
  </si>
  <si>
    <t>Total sample; Weight: weights; base n = from 2162 to 2401; total n = 2643; 481 missing; effective sample size = 1558 (65%)</t>
  </si>
  <si>
    <t>I'd like you to think about the weather in your local area this last winter season compared to past winters. Have temperatures in your local area been colder than usual this winter, about the same, or warmer than usual this winter?</t>
  </si>
  <si>
    <t>Colder than usual this last winter</t>
  </si>
  <si>
    <t>Warmer than usual this last winter</t>
  </si>
  <si>
    <t>About the same</t>
  </si>
  <si>
    <t>d e f G</t>
  </si>
  <si>
    <t>Total sample; Weight: weights; base n = from 2167 to 2397; total n = 2643; 476 missing; effective sample size = 1574 (66%)</t>
  </si>
  <si>
    <t>Base - Respondents that indicated the temperature was colder/warmer than usual this last winter.</t>
  </si>
  <si>
    <t>Do you think temperatures are [colder/warmer] than usual this last winter mainly due to human-caused climate change or to normal year-to-year changes in temperature?</t>
  </si>
  <si>
    <t>Human-caused climate change</t>
  </si>
  <si>
    <t>A B C D E f j</t>
  </si>
  <si>
    <t>Normal year-to-year changes in temperature</t>
  </si>
  <si>
    <t>B d</t>
  </si>
  <si>
    <t>e F H i J</t>
  </si>
  <si>
    <t>H J</t>
  </si>
  <si>
    <t>H</t>
  </si>
  <si>
    <t>H j</t>
  </si>
  <si>
    <t>h</t>
  </si>
  <si>
    <t>Total sample; Weight: weights; base n = from 1233 to 1349; total n = 2643; 1410 missing; effective sample size = 873 (65%)</t>
  </si>
  <si>
    <t>Base - Respondents that indicated the temperature was about the same this last winter.</t>
  </si>
  <si>
    <t>Do you think there have been changes to the normal weather patterns in your area in the past?</t>
  </si>
  <si>
    <t>Yes</t>
  </si>
  <si>
    <t>A B C f</t>
  </si>
  <si>
    <t>No</t>
  </si>
  <si>
    <t>Total sample; Weight: weights; base n = from 925 to 1036; total n = 2643; 1718 missing; effective sample size = 723 (70%)</t>
  </si>
  <si>
    <t>Base - Respondents that indicated there have been changes to the normal weather patterns in their area in the past.</t>
  </si>
  <si>
    <t>Do you think these changes to the temperature patterns are mainly due to human-caused climate change or to normal year-to-year variation?</t>
  </si>
  <si>
    <t>A b c d</t>
  </si>
  <si>
    <t>Normal year-to-year changes in weather patterns</t>
  </si>
  <si>
    <t>b C D E f</t>
  </si>
  <si>
    <t>F J</t>
  </si>
  <si>
    <t>f</t>
  </si>
  <si>
    <t>f j</t>
  </si>
  <si>
    <t>Total sample; Weight: weights; base n = from 517 to 570; total n = 2643; 2126 missing; effective sample size = 406 (71%)</t>
  </si>
  <si>
    <t>Social media platforms should be able to decide what is posted on their sites</t>
  </si>
  <si>
    <t>A C d</t>
  </si>
  <si>
    <t>A c d</t>
  </si>
  <si>
    <t>A b C D</t>
  </si>
  <si>
    <t>A B c F</t>
  </si>
  <si>
    <t>Social media platforms should allow people to post whatever they want</t>
  </si>
  <si>
    <t>b d E F G</t>
  </si>
  <si>
    <t>Total sample; Weight: weights; base n = from 2127 to 2335; total n = 2643; 516 missing; effective sample size = 1517 (65%)</t>
  </si>
  <si>
    <t>Where do you go to learn about current events? Select all that apply.</t>
  </si>
  <si>
    <t>Social media</t>
  </si>
  <si>
    <t>Local newspaper</t>
  </si>
  <si>
    <t>National newspaper</t>
  </si>
  <si>
    <t>Online local news</t>
  </si>
  <si>
    <t>Online national news</t>
  </si>
  <si>
    <t>Local radio</t>
  </si>
  <si>
    <t>National radio</t>
  </si>
  <si>
    <t>Podcasts</t>
  </si>
  <si>
    <t>A B c d</t>
  </si>
  <si>
    <t>National TV Stations</t>
  </si>
  <si>
    <t>Local TV Stations</t>
  </si>
  <si>
    <t>Other</t>
  </si>
  <si>
    <t>a b g</t>
  </si>
  <si>
    <t>Filter: Filter for respondents that answered QNEWS; Weight: weights; base n = from 2172 to 2392; total n = 2392; 220 missing; effective sample size = 1558 (65%); 9.5% filtered out</t>
  </si>
  <si>
    <t>Do you read the Salt Lake Tribune?</t>
  </si>
  <si>
    <t>B D</t>
  </si>
  <si>
    <t>Total sample; Weight: weights; base n = from 2172 to 2392; total n = 2643; 471 missing; effective sample size = 1568 (66%)</t>
  </si>
  <si>
    <t>Base - Respondents that indicated they have read the Salt Lake Tribune.</t>
  </si>
  <si>
    <t>How do you most often read the Salt Lake Tribune?</t>
  </si>
  <si>
    <t>Online</t>
  </si>
  <si>
    <t>In print/paper edition</t>
  </si>
  <si>
    <t>Both equally</t>
  </si>
  <si>
    <t>Total sample; Weight: weights; base n = from 621 to 670; total n = 2643; 2022 missing; effective sample size = 523 (78%)</t>
  </si>
  <si>
    <t>Over the last few years, local newspapers, such as the Salt Lake Tribune, have had a difficult time staying profitable. Some of these papers have even gone out of business. Do you think it is important for the Salt Lake Tribune to stay in business?</t>
  </si>
  <si>
    <t>b d e f h J</t>
  </si>
  <si>
    <t>Total sample; Weight: weights; base n = from 2156 to 2367; total n = 2643; 487 missing; effective sample size = 1539 (65%)</t>
  </si>
  <si>
    <t>Base - Respondents that indicated that it is important for the Salt Lake Tribune to stay in business.</t>
  </si>
  <si>
    <t>Salt Lake City needs as many local newspapers as possible.</t>
  </si>
  <si>
    <t>The Salt Lake Tribune is the only paper that can hold the LDS Church accountable.</t>
  </si>
  <si>
    <t>The Salt Lake Tribune is the only paper that can hold politicians accountable.</t>
  </si>
  <si>
    <t>The Salt Lake Tribune is the only paper that really speaks for the minority in Utah</t>
  </si>
  <si>
    <t>The Salt Lake Tribune is the most trustworthy news source in the state.</t>
  </si>
  <si>
    <t>Total sample; Weight: weights; base n = from 1230 to 1338; total n = 2643; 1413 missing; effective sample size = 897 (67%)</t>
  </si>
  <si>
    <t>d G</t>
  </si>
  <si>
    <t>b c d</t>
  </si>
  <si>
    <t>Which of the following best describes how you think of yourself?</t>
  </si>
  <si>
    <t>b f g</t>
  </si>
  <si>
    <t>b c D e</t>
  </si>
  <si>
    <t>a c d</t>
  </si>
  <si>
    <t>Total sample; Weight: weights; base n = from 2170 to 2284; total n = 2643; 473 missing; effective sample size = 1476 (65%)</t>
  </si>
  <si>
    <t>How many years have you lived in Utah?</t>
  </si>
  <si>
    <t>0-3 years</t>
  </si>
  <si>
    <t>4-7 years</t>
  </si>
  <si>
    <t>8-11 years</t>
  </si>
  <si>
    <t>12+ years</t>
  </si>
  <si>
    <t>Total sample; Weight: weights; base n = from 2172 to 2285; total n = 2643; 471 missing; effective sample size = 1450 (63%)</t>
  </si>
  <si>
    <t>Republican</t>
  </si>
  <si>
    <t>b e f H J</t>
  </si>
  <si>
    <t>Democrat</t>
  </si>
  <si>
    <t>A B C D E</t>
  </si>
  <si>
    <t>A B C D F</t>
  </si>
  <si>
    <t>Independent</t>
  </si>
  <si>
    <t>A B D F G</t>
  </si>
  <si>
    <t>A B F G</t>
  </si>
  <si>
    <t>A B E</t>
  </si>
  <si>
    <t>A b E</t>
  </si>
  <si>
    <t>No preference</t>
  </si>
  <si>
    <t>A B f G</t>
  </si>
  <si>
    <t>A B D E</t>
  </si>
  <si>
    <t>A B C E F G</t>
  </si>
  <si>
    <t>A b c e g</t>
  </si>
  <si>
    <t>B d E</t>
  </si>
  <si>
    <t>Total sample; Weight: weights; base n = from 2171 to 2280; total n = 2643; 472 missing; effective sample size = 1445 (63%)</t>
  </si>
  <si>
    <t>Base - Respondents that indicated they are a Democrat or Republican.</t>
  </si>
  <si>
    <t>Would you call yourself a strong [Democratic/Republican] or a not very strong [Democratic/Republican]?</t>
  </si>
  <si>
    <t>Strong</t>
  </si>
  <si>
    <t>B F</t>
  </si>
  <si>
    <t>Not very strong</t>
  </si>
  <si>
    <t>Total sample; Weight: weights; base n = from 1225 to 1277; total n = 2643; 1418 missing; effective sample size = 836 (65%)</t>
  </si>
  <si>
    <t>Base - Respondents that indicated they are independent, other party, no partisian preference, or not sure.</t>
  </si>
  <si>
    <t>Do you think of yourself as closer to the Republican or the Democratic Party?</t>
  </si>
  <si>
    <t>Democratic</t>
  </si>
  <si>
    <t>Neither</t>
  </si>
  <si>
    <t>Total sample; Weight: weights; base n = from 945 to 1001; total n = 2643; 1698 missing; effective sample size = 612 (61%)</t>
  </si>
  <si>
    <t>On most political matters do you consider yourself:</t>
  </si>
  <si>
    <t>A D E F G</t>
  </si>
  <si>
    <t>A C D E F</t>
  </si>
  <si>
    <t>b e f h J</t>
  </si>
  <si>
    <t>A B c e G</t>
  </si>
  <si>
    <t>A B D E F</t>
  </si>
  <si>
    <t>A B C D G</t>
  </si>
  <si>
    <t>A B C D g</t>
  </si>
  <si>
    <t>A B C E F</t>
  </si>
  <si>
    <t>A B c D</t>
  </si>
  <si>
    <t>A b D e</t>
  </si>
  <si>
    <t>A B e f g</t>
  </si>
  <si>
    <t>Total sample; Weight: weights; base n = from 2171 to 2278; total n = 2643; 472 missing; effective sample size = 1443 (63%)</t>
  </si>
  <si>
    <t>What year were you born? (RECODED INTO AGE CATEGORIES)</t>
  </si>
  <si>
    <t>A C D E</t>
  </si>
  <si>
    <t>A B C E</t>
  </si>
  <si>
    <t>b c D</t>
  </si>
  <si>
    <t>Total sample; Weight: weights; base n = from 2170 to 2173; total n = 2643; 473 missing; effective sample size = 1535 (71%)</t>
  </si>
  <si>
    <t>What is the last year of school you completed?</t>
  </si>
  <si>
    <t>Some high school or less</t>
  </si>
  <si>
    <t>High school graduate</t>
  </si>
  <si>
    <t>Some college</t>
  </si>
  <si>
    <t>College graduate</t>
  </si>
  <si>
    <t>Post graduate degree (e.g. MA, MBA, LLD, PhD)</t>
  </si>
  <si>
    <t>b e j</t>
  </si>
  <si>
    <t>b c e j</t>
  </si>
  <si>
    <t>Vocational school or technical school</t>
  </si>
  <si>
    <t>Total sample; Weight: weights; base n = from 2171 to 2269; total n = 2643; 472 missing; effective sample size = 1471 (65%)</t>
  </si>
  <si>
    <t>What is your employment status?</t>
  </si>
  <si>
    <t>Self-employed</t>
  </si>
  <si>
    <t>Employed by someone else</t>
  </si>
  <si>
    <t>Unemployed</t>
  </si>
  <si>
    <t>Homemaker</t>
  </si>
  <si>
    <t>d f</t>
  </si>
  <si>
    <t>Retired</t>
  </si>
  <si>
    <t>c D e f</t>
  </si>
  <si>
    <t>Student</t>
  </si>
  <si>
    <t>Total sample; Weight: weights; base n = from 2167 to 2265; total n = 2643; 476 missing; effective sample size = 1432 (63%)</t>
  </si>
  <si>
    <t>What, if any, is your religious preference?</t>
  </si>
  <si>
    <t>Mormon or LDS</t>
  </si>
  <si>
    <t>a B D</t>
  </si>
  <si>
    <t>D E F G H I J</t>
  </si>
  <si>
    <t>Protestant [e.g. Baptist, Methodist, etc.]</t>
  </si>
  <si>
    <t>A B C h J</t>
  </si>
  <si>
    <t>A B c J</t>
  </si>
  <si>
    <t>Roman Catholic</t>
  </si>
  <si>
    <t>A B J</t>
  </si>
  <si>
    <t>A B c h J</t>
  </si>
  <si>
    <t>Jewish</t>
  </si>
  <si>
    <t>A B e J</t>
  </si>
  <si>
    <t>A B d E f J</t>
  </si>
  <si>
    <t>A B C D E F J</t>
  </si>
  <si>
    <t>Other Christian</t>
  </si>
  <si>
    <t>A B C H J</t>
  </si>
  <si>
    <t>A B C g H J</t>
  </si>
  <si>
    <t>Muslim/Islamic</t>
  </si>
  <si>
    <t>A B d E J</t>
  </si>
  <si>
    <t>Other non-Christian</t>
  </si>
  <si>
    <t>A B c D E f J</t>
  </si>
  <si>
    <t>Agnostic/Atheist</t>
  </si>
  <si>
    <t>A B C D E F h</t>
  </si>
  <si>
    <t>None</t>
  </si>
  <si>
    <t>A B C D E F g H</t>
  </si>
  <si>
    <t>Total sample; Weight: weights; base n = from 2157 to 2238; total n = 2643; 486 missing; effective sample size = 1412 (63%)</t>
  </si>
  <si>
    <t>Base - Respondents that indicated a preference for a listed religion that is not Agnostic/Atheist.</t>
  </si>
  <si>
    <t>How active do you consider yourself in the practice of your religious preference? Would you say you are...</t>
  </si>
  <si>
    <t>Very active</t>
  </si>
  <si>
    <t>d e G</t>
  </si>
  <si>
    <t>B C E F H I</t>
  </si>
  <si>
    <t>Somewhat active</t>
  </si>
  <si>
    <t>A C D e F G i</t>
  </si>
  <si>
    <t>A C D F</t>
  </si>
  <si>
    <t>A C D F g</t>
  </si>
  <si>
    <t>Not very active</t>
  </si>
  <si>
    <t>A c D f</t>
  </si>
  <si>
    <t>Not active</t>
  </si>
  <si>
    <t>A B D E G H</t>
  </si>
  <si>
    <t>Prefer not to say</t>
  </si>
  <si>
    <t>Total sample; Weight: weights; base n = from 1626 to 1688; total n = 2643; 1017 missing; effective sample size = 1056 (63%)</t>
  </si>
  <si>
    <t xml:space="preserve">Are you...? </t>
  </si>
  <si>
    <t>White</t>
  </si>
  <si>
    <t>D e h j</t>
  </si>
  <si>
    <t>d e H</t>
  </si>
  <si>
    <t>Black</t>
  </si>
  <si>
    <t>Hispanic/Spanish American/Latino</t>
  </si>
  <si>
    <t>Asian (Japanese, Korean, Chinese, etc.)</t>
  </si>
  <si>
    <t>Pacific Islander</t>
  </si>
  <si>
    <t>Native American/American Indian</t>
  </si>
  <si>
    <t>A b E f</t>
  </si>
  <si>
    <t>Filter: Filter for respondents that answered QRACE; Weight: weights; base n = from 2152 to 2227; total n = 2227; 75 missing; effective sample size = 1410 (63%); 16% filtered out</t>
  </si>
  <si>
    <t>What do you expect your 2019 family income to be?</t>
  </si>
  <si>
    <t>Under $25,000</t>
  </si>
  <si>
    <t>$25,000 - 34,999</t>
  </si>
  <si>
    <t>$35,000 - 49,999</t>
  </si>
  <si>
    <t>$50,000 - 74,999</t>
  </si>
  <si>
    <t>$75,000 - 99,999</t>
  </si>
  <si>
    <t>$100,000 - 124,999</t>
  </si>
  <si>
    <t>$125,000 - 149,999</t>
  </si>
  <si>
    <t>Over $150,000</t>
  </si>
  <si>
    <t>Total sample; Weight: weights; base n = from 2153 to 2235; total n = 2643; 490 missing; effective sample size = 1538 (69%)</t>
  </si>
  <si>
    <t>As part of your participation in the Utah Political Trends Panel, a reporter may like to contact you when doing stories about the issues facing Utah. Would you be interested in being interviewed by a Utah Policy writer for a news story?</t>
  </si>
  <si>
    <t>b f</t>
  </si>
  <si>
    <t>a C d E</t>
  </si>
  <si>
    <t>Total sample; Weight: weights; base n = from 2171 to 2263; total n = 2643; 472 missing; effective sample size = 1442 (64%)</t>
  </si>
  <si>
    <t xml:space="preserve">Table 01 - Do you feel things in the country are going in the right direction or the wrong direction?  </t>
  </si>
  <si>
    <t xml:space="preserve">Table 02 - And thinking just about Utah, do you feel things in Utah are going in the right direction or the wrong direction?  </t>
  </si>
  <si>
    <t xml:space="preserve">Table 06 - Overall, do you think the attempts by Russia or other foreign governments to influence the U.S. elections are a major problem, a minor problem, or not a problem at all?  </t>
  </si>
  <si>
    <t xml:space="preserve">Table 08 - Do you believe that tariffs usually hurt the U.S. economy, or not?  </t>
  </si>
  <si>
    <t xml:space="preserve">Table 09 - Do you believe that tariffs are the most effective tool the U.S. has to make other countries do things that benefit America, or not?  </t>
  </si>
  <si>
    <t xml:space="preserve">Table 11 - I'd like you to think about the weather in your local area this last winter season compared to past winters. Have temperatures in your local area been colder than usual this winter, about the same, or warmer than usual this winter?  </t>
  </si>
  <si>
    <t xml:space="preserve">Table 12 - Do you think temperatures are [colder/warmer] than usual this last winter mainly due to human-caused climate change or to normal year-to-year changes in temperature?  </t>
  </si>
  <si>
    <t xml:space="preserve">Table 13 - Do you think there have been changes to the normal weather patterns in your area in the past?  </t>
  </si>
  <si>
    <t xml:space="preserve">Table 14 - Do you think these changes to the temperature patterns are mainly due to human-caused climate change or to normal year-to-year variation?  </t>
  </si>
  <si>
    <t xml:space="preserve">Table 16 - Where do you go to learn about current events? Select all that apply.  </t>
  </si>
  <si>
    <t xml:space="preserve">Table 17 - Do you read the Salt Lake Tribune?  </t>
  </si>
  <si>
    <t xml:space="preserve">Table 18 - How do you most often read the Salt Lake Tribune?  </t>
  </si>
  <si>
    <t xml:space="preserve">Table 19 - Over the last few years, local newspapers, such as the Salt Lake Tribune, have had a difficult time staying profitable. Some of these papers have even gone out of business. Do you think it is important for the Salt Lake Tribune to stay in business?  </t>
  </si>
  <si>
    <t xml:space="preserve">Table 26 - Which of the following best describes how you think of yourself?  </t>
  </si>
  <si>
    <t xml:space="preserve">Table 27 - How many years have you lived in Utah?  </t>
  </si>
  <si>
    <t xml:space="preserve">Table 29 - Would you call yourself a strong [Democratic/Republican] or a not very strong [Democratic/Republican]?  </t>
  </si>
  <si>
    <t xml:space="preserve">Table 30 - Do you think of yourself as closer to the Republican or the Democratic Party?  </t>
  </si>
  <si>
    <t xml:space="preserve">Table 31 - On most political matters do you consider yourself:  </t>
  </si>
  <si>
    <t xml:space="preserve">Table 32 - What year were you born? (RECODED INTO AGE CATEGORIES)  </t>
  </si>
  <si>
    <t xml:space="preserve">Table 33 - What is the last year of school you completed?  </t>
  </si>
  <si>
    <t xml:space="preserve">Table 34 - What is your employment status?  </t>
  </si>
  <si>
    <t xml:space="preserve">Table 35 - What, if any, is your religious preference?  </t>
  </si>
  <si>
    <t xml:space="preserve">Table 36 - How active do you consider yourself in the practice of your religious preference? Would you say you are...  </t>
  </si>
  <si>
    <t xml:space="preserve">Table 37 - Are you...?   </t>
  </si>
  <si>
    <t xml:space="preserve">Table 38 - What do you expect your 2019 family income to be?  </t>
  </si>
  <si>
    <t xml:space="preserve">Table 39 - As part of your participation in the Utah Political Trends Panel, a reporter may like to contact you when doing stories about the issues facing Utah. Would you be interested in being interviewed by a Utah Policy writer for a news story?  </t>
  </si>
  <si>
    <t xml:space="preserve">Table 04 - If the 2020 November election for the President of the United States were being held today who would you vote for?  </t>
  </si>
  <si>
    <t xml:space="preserve">Table 03 - Do you approve or disapprove of the way that each of the following individuals or organizations are handling their jobs? If you are not aware of a particular person or organization, simply select “Don’t know.” </t>
  </si>
  <si>
    <t>Table 05 - If the November 2020 election for U.S. House of Representatives were held today, would you vote for the Republican candidate, the Democrat candidate, or someone else?</t>
  </si>
  <si>
    <t>Table 07 - Tariffs are a tax on goods that are imported into the United States. Some people say that tariffs harm the economy by increasing the cost that buyers pay for these goods. Others say that tariffs are the most effective tool the U.S. has to make other countries do things that benefit America.  In your view, should the United States use tariffs as a foreign policy tool or should the United States avoid using them?</t>
  </si>
  <si>
    <t>Tariffs are a tax on goods that are imported into the United States. Some people say that tariffs harm the economy by increasing the cost that buyers pay for these goods. Others say that tariffs are the most effective tool the U.S. has to make other countries do things that benefit America.  In your view, should the United States use tariffs as a foreign policy tool or should the United States avoid using them?</t>
  </si>
  <si>
    <t xml:space="preserve">Table 10 - Below is  a set of situations in which the United States might consider using tariffs to further American interests.    For each situation, please indicate whether or not you think it would usually be okay for the United States to use tariffs. </t>
  </si>
  <si>
    <t>Some people say that social media platforms such as Facebook, Twitter, and Instagram should decide what is allowed to be posted on their sites. Others say that these social media platforms should allow people to post whatever they want. Which of the following statements comes closest to your view?</t>
  </si>
  <si>
    <t>Table 15 - Some people say that social media platforms such as Facebook, Twitter, and Instagram should decide what is allowed to be posted on their sites. Others say that these social media platforms should allow people to post whatever they want. Which of the following statements comes closest to your view?</t>
  </si>
  <si>
    <t xml:space="preserve">Below are some reasons why people might think it is important for the Salt Lake Tribune to stay in business. Which, if any of these reasons, explains why it is important to you for the Salt Lake Tribune to stay in business? Select all that apply. </t>
  </si>
  <si>
    <t xml:space="preserve">Table 20 - Below are some reasons why people might think it is important for the Salt Lake Tribune to stay in business. Which, if any of these reasons, explains why it is important to you for the Salt Lake Tribune to stay in business? Select all that apply. </t>
  </si>
  <si>
    <t xml:space="preserve">Table 28 - Generally speaking...do you think of yourself as a Republican, a Democrat, an independent or something else? </t>
  </si>
  <si>
    <t xml:space="preserve">Generally speaking...do you think of yourself as a Republican, a Democrat, an independent or something else? </t>
  </si>
  <si>
    <t>*</t>
  </si>
  <si>
    <t xml:space="preserve">Tables 21-25 are proprietary and not for public release.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</si>
</sst>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u/>
      <sz val="11"/>
      <color theme="10"/>
      <name val="Calibri"/>
      <family val="2"/>
      <scheme val="minor"/>
    </font>
    <font>
      <sz val="11"/>
      <color theme="1"/>
      <name val="Calibri"/>
      <family val="2"/>
      <scheme val="minor"/>
    </font>
    <font>
      <sz val="12"/>
      <color theme="1"/>
      <name val="Calibri"/>
      <family val="2"/>
      <scheme val="minor"/>
    </font>
    <font>
      <b/>
      <sz val="8"/>
      <name val="Arial"/>
      <family val="2"/>
    </font>
    <font>
      <u/>
      <sz val="8"/>
      <name val="Arial"/>
      <family val="2"/>
    </font>
    <font>
      <sz val="8"/>
      <name val="Arial"/>
      <family val="2"/>
    </font>
    <font>
      <sz val="8"/>
      <color rgb="FFA2AAAD"/>
      <name val="Arial"/>
      <family val="2"/>
    </font>
    <font>
      <sz val="7"/>
      <name val="Arial"/>
      <family val="2"/>
    </font>
  </fonts>
  <fills count="5">
    <fill>
      <patternFill patternType="none"/>
    </fill>
    <fill>
      <patternFill patternType="gray125"/>
    </fill>
    <fill>
      <patternFill patternType="solid">
        <fgColor rgb="FF0F243E"/>
      </patternFill>
    </fill>
    <fill>
      <patternFill patternType="solid">
        <fgColor rgb="FFE7E6E6"/>
      </patternFill>
    </fill>
    <fill>
      <patternFill patternType="solid">
        <fgColor rgb="FF2083E7"/>
      </patternFill>
    </fill>
  </fills>
  <borders count="5">
    <border>
      <left/>
      <right/>
      <top/>
      <bottom/>
      <diagonal/>
    </border>
    <border>
      <left/>
      <right/>
      <top/>
      <bottom style="thin">
        <color auto="1"/>
      </bottom>
      <diagonal/>
    </border>
    <border>
      <left/>
      <right/>
      <top style="thin">
        <color auto="1"/>
      </top>
      <bottom/>
      <diagonal/>
    </border>
    <border>
      <left/>
      <right/>
      <top style="thick">
        <color auto="1"/>
      </top>
      <bottom/>
      <diagonal/>
    </border>
    <border>
      <left style="thick">
        <color auto="1"/>
      </left>
      <right/>
      <top/>
      <bottom/>
      <diagonal/>
    </border>
  </borders>
  <cellStyleXfs count="4">
    <xf numFmtId="0" fontId="0" fillId="0" borderId="0"/>
    <xf numFmtId="0" fontId="1" fillId="0" borderId="0"/>
    <xf numFmtId="0" fontId="2" fillId="0" borderId="0"/>
    <xf numFmtId="0" fontId="3" fillId="0" borderId="0"/>
  </cellStyleXfs>
  <cellXfs count="33">
    <xf numFmtId="0" fontId="0" fillId="0" borderId="0" xfId="0"/>
    <xf numFmtId="0" fontId="0" fillId="0" borderId="0" xfId="0"/>
    <xf numFmtId="0" fontId="0" fillId="0" borderId="0" xfId="0" quotePrefix="1"/>
    <xf numFmtId="0" fontId="2" fillId="0" borderId="0" xfId="2"/>
    <xf numFmtId="0" fontId="0" fillId="2" borderId="0" xfId="0" applyFill="1"/>
    <xf numFmtId="0" fontId="4" fillId="0" borderId="0" xfId="2" applyFont="1" applyAlignment="1">
      <alignment horizontal="center" vertical="center" wrapText="1"/>
    </xf>
    <xf numFmtId="0" fontId="5" fillId="0" borderId="1" xfId="2" applyFont="1" applyBorder="1" applyAlignment="1">
      <alignment horizontal="center" vertical="center" wrapText="1"/>
    </xf>
    <xf numFmtId="0" fontId="6" fillId="0" borderId="1" xfId="2" applyFont="1" applyBorder="1" applyAlignment="1">
      <alignment horizontal="left" vertical="center" wrapText="1"/>
    </xf>
    <xf numFmtId="0" fontId="5" fillId="0" borderId="1" xfId="3" applyFont="1" applyBorder="1" applyAlignment="1">
      <alignment horizontal="center" vertical="center" wrapText="1"/>
    </xf>
    <xf numFmtId="0" fontId="6" fillId="0" borderId="1" xfId="3" applyFont="1" applyBorder="1" applyAlignment="1">
      <alignment horizontal="left" vertical="center" wrapText="1"/>
    </xf>
    <xf numFmtId="0" fontId="7" fillId="2" borderId="0" xfId="1" applyFont="1" applyFill="1" applyAlignment="1">
      <alignment horizontal="left" vertical="center" wrapText="1"/>
    </xf>
    <xf numFmtId="0" fontId="0" fillId="0" borderId="4" xfId="0" applyBorder="1"/>
    <xf numFmtId="0" fontId="6" fillId="0" borderId="0" xfId="0" applyFont="1" applyAlignment="1">
      <alignment horizontal="center" wrapText="1"/>
    </xf>
    <xf numFmtId="0" fontId="6" fillId="3" borderId="0" xfId="0" applyFont="1" applyFill="1" applyAlignment="1">
      <alignment horizontal="center" wrapText="1"/>
    </xf>
    <xf numFmtId="0" fontId="6" fillId="0" borderId="0" xfId="0" quotePrefix="1" applyFont="1" applyAlignment="1">
      <alignment horizontal="center" wrapText="1"/>
    </xf>
    <xf numFmtId="9" fontId="6" fillId="0" borderId="2" xfId="0" applyNumberFormat="1" applyFont="1" applyBorder="1" applyAlignment="1">
      <alignment horizontal="center" vertical="center" wrapText="1"/>
    </xf>
    <xf numFmtId="1" fontId="6" fillId="0" borderId="0" xfId="0" applyNumberFormat="1" applyFont="1" applyAlignment="1">
      <alignment horizontal="center" vertical="center" wrapText="1"/>
    </xf>
    <xf numFmtId="1" fontId="6" fillId="0" borderId="0" xfId="0" quotePrefix="1" applyNumberFormat="1" applyFont="1" applyAlignment="1">
      <alignment horizontal="center" vertical="center" wrapText="1"/>
    </xf>
    <xf numFmtId="1" fontId="6" fillId="4" borderId="0" xfId="0" quotePrefix="1" applyNumberFormat="1" applyFont="1" applyFill="1" applyAlignment="1">
      <alignment horizontal="center" vertical="center" wrapText="1"/>
    </xf>
    <xf numFmtId="0" fontId="8" fillId="0" borderId="3" xfId="0" applyFont="1" applyBorder="1"/>
    <xf numFmtId="0" fontId="0" fillId="0" borderId="3" xfId="0" applyBorder="1"/>
    <xf numFmtId="0" fontId="8" fillId="0" borderId="0" xfId="0" applyFont="1"/>
    <xf numFmtId="0" fontId="1" fillId="0" borderId="0" xfId="1"/>
    <xf numFmtId="0" fontId="4" fillId="3" borderId="2" xfId="0" quotePrefix="1" applyFont="1" applyFill="1" applyBorder="1" applyAlignment="1">
      <alignment horizontal="left" vertical="center" wrapText="1"/>
    </xf>
    <xf numFmtId="0" fontId="0" fillId="0" borderId="0" xfId="0"/>
    <xf numFmtId="0" fontId="4" fillId="3" borderId="2" xfId="0" quotePrefix="1" applyFont="1" applyFill="1" applyBorder="1" applyAlignment="1">
      <alignment horizontal="left" vertical="top" wrapText="1"/>
    </xf>
    <xf numFmtId="0" fontId="0" fillId="0" borderId="2" xfId="0" applyBorder="1"/>
    <xf numFmtId="0" fontId="6" fillId="3" borderId="0" xfId="0" applyFont="1" applyFill="1" applyAlignment="1">
      <alignment horizontal="center" wrapText="1"/>
    </xf>
    <xf numFmtId="0" fontId="6" fillId="0" borderId="0" xfId="0" applyFont="1" applyAlignment="1">
      <alignment horizontal="center" wrapText="1"/>
    </xf>
    <xf numFmtId="0" fontId="6" fillId="3" borderId="0" xfId="0" quotePrefix="1" applyFont="1" applyFill="1" applyAlignment="1">
      <alignment horizontal="left" vertical="center" wrapText="1"/>
    </xf>
    <xf numFmtId="0" fontId="0" fillId="0" borderId="0" xfId="0" quotePrefix="1" applyAlignment="1">
      <alignment wrapText="1"/>
    </xf>
    <xf numFmtId="0" fontId="6" fillId="0" borderId="0" xfId="0" quotePrefix="1" applyFont="1" applyAlignment="1">
      <alignment horizontal="center" wrapText="1"/>
    </xf>
    <xf numFmtId="0" fontId="0" fillId="0" borderId="0" xfId="0" quotePrefix="1"/>
  </cellXfs>
  <cellStyles count="4">
    <cellStyle name="Hyperlink" xfId="1" builtinId="8"/>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0</xdr:rowOff>
    </xdr:from>
    <xdr:ext cx="1885950" cy="714375"/>
    <xdr:pic>
      <xdr:nvPicPr>
        <xdr:cNvPr id="2" name="Image 1" descr="Picture">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35</xdr:col>
      <xdr:colOff>0</xdr:colOff>
      <xdr:row>0</xdr:row>
      <xdr:rowOff>0</xdr:rowOff>
    </xdr:from>
    <xdr:ext cx="1885950" cy="714375"/>
    <xdr:pic>
      <xdr:nvPicPr>
        <xdr:cNvPr id="2" name="Image 1" descr="Picture">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35</xdr:col>
      <xdr:colOff>0</xdr:colOff>
      <xdr:row>0</xdr:row>
      <xdr:rowOff>0</xdr:rowOff>
    </xdr:from>
    <xdr:ext cx="1885950" cy="714375"/>
    <xdr:pic>
      <xdr:nvPicPr>
        <xdr:cNvPr id="2" name="Image 1" descr="Picture">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35</xdr:col>
      <xdr:colOff>0</xdr:colOff>
      <xdr:row>0</xdr:row>
      <xdr:rowOff>0</xdr:rowOff>
    </xdr:from>
    <xdr:ext cx="1885950" cy="714375"/>
    <xdr:pic>
      <xdr:nvPicPr>
        <xdr:cNvPr id="2" name="Image 1" descr="Picture">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35</xdr:col>
      <xdr:colOff>0</xdr:colOff>
      <xdr:row>0</xdr:row>
      <xdr:rowOff>0</xdr:rowOff>
    </xdr:from>
    <xdr:ext cx="1885950" cy="714375"/>
    <xdr:pic>
      <xdr:nvPicPr>
        <xdr:cNvPr id="2" name="Image 1" descr="Picture">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35</xdr:col>
      <xdr:colOff>0</xdr:colOff>
      <xdr:row>0</xdr:row>
      <xdr:rowOff>0</xdr:rowOff>
    </xdr:from>
    <xdr:ext cx="1885950" cy="714375"/>
    <xdr:pic>
      <xdr:nvPicPr>
        <xdr:cNvPr id="2" name="Image 1" descr="Picture">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35</xdr:col>
      <xdr:colOff>0</xdr:colOff>
      <xdr:row>0</xdr:row>
      <xdr:rowOff>0</xdr:rowOff>
    </xdr:from>
    <xdr:ext cx="1885950" cy="714375"/>
    <xdr:pic>
      <xdr:nvPicPr>
        <xdr:cNvPr id="2" name="Image 1" descr="Picture">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35</xdr:col>
      <xdr:colOff>0</xdr:colOff>
      <xdr:row>0</xdr:row>
      <xdr:rowOff>0</xdr:rowOff>
    </xdr:from>
    <xdr:ext cx="1885950" cy="714375"/>
    <xdr:pic>
      <xdr:nvPicPr>
        <xdr:cNvPr id="2" name="Image 1" descr="Picture">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35</xdr:col>
      <xdr:colOff>0</xdr:colOff>
      <xdr:row>0</xdr:row>
      <xdr:rowOff>0</xdr:rowOff>
    </xdr:from>
    <xdr:ext cx="1885950" cy="714375"/>
    <xdr:pic>
      <xdr:nvPicPr>
        <xdr:cNvPr id="2" name="Image 1" descr="Picture">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35</xdr:col>
      <xdr:colOff>0</xdr:colOff>
      <xdr:row>0</xdr:row>
      <xdr:rowOff>0</xdr:rowOff>
    </xdr:from>
    <xdr:ext cx="1885950" cy="714375"/>
    <xdr:pic>
      <xdr:nvPicPr>
        <xdr:cNvPr id="2" name="Image 1" descr="Picture">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35</xdr:col>
      <xdr:colOff>0</xdr:colOff>
      <xdr:row>0</xdr:row>
      <xdr:rowOff>0</xdr:rowOff>
    </xdr:from>
    <xdr:ext cx="1885950" cy="714375"/>
    <xdr:pic>
      <xdr:nvPicPr>
        <xdr:cNvPr id="2" name="Image 1" descr="Picture">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35</xdr:col>
      <xdr:colOff>0</xdr:colOff>
      <xdr:row>0</xdr:row>
      <xdr:rowOff>0</xdr:rowOff>
    </xdr:from>
    <xdr:ext cx="1885950" cy="714375"/>
    <xdr:pic>
      <xdr:nvPicPr>
        <xdr:cNvPr id="2" name="Image 1" descr="Picture">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35</xdr:col>
      <xdr:colOff>0</xdr:colOff>
      <xdr:row>0</xdr:row>
      <xdr:rowOff>0</xdr:rowOff>
    </xdr:from>
    <xdr:ext cx="1885950" cy="714375"/>
    <xdr:pic>
      <xdr:nvPicPr>
        <xdr:cNvPr id="2" name="Image 1" descr="Picture">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35</xdr:col>
      <xdr:colOff>0</xdr:colOff>
      <xdr:row>0</xdr:row>
      <xdr:rowOff>0</xdr:rowOff>
    </xdr:from>
    <xdr:ext cx="1885950" cy="714375"/>
    <xdr:pic>
      <xdr:nvPicPr>
        <xdr:cNvPr id="2" name="Image 1" descr="Picture">
          <a:extLst>
            <a:ext uri="{FF2B5EF4-FFF2-40B4-BE49-F238E27FC236}">
              <a16:creationId xmlns:a16="http://schemas.microsoft.com/office/drawing/2014/main" id="{00000000-0008-0000-1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35</xdr:col>
      <xdr:colOff>0</xdr:colOff>
      <xdr:row>0</xdr:row>
      <xdr:rowOff>0</xdr:rowOff>
    </xdr:from>
    <xdr:ext cx="1885950" cy="714375"/>
    <xdr:pic>
      <xdr:nvPicPr>
        <xdr:cNvPr id="2" name="Image 1" descr="Picture">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35</xdr:col>
      <xdr:colOff>0</xdr:colOff>
      <xdr:row>0</xdr:row>
      <xdr:rowOff>0</xdr:rowOff>
    </xdr:from>
    <xdr:ext cx="1885950" cy="714375"/>
    <xdr:pic>
      <xdr:nvPicPr>
        <xdr:cNvPr id="2" name="Image 1" descr="Picture">
          <a:extLst>
            <a:ext uri="{FF2B5EF4-FFF2-40B4-BE49-F238E27FC236}">
              <a16:creationId xmlns:a16="http://schemas.microsoft.com/office/drawing/2014/main" id="{00000000-0008-0000-1B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35</xdr:col>
      <xdr:colOff>0</xdr:colOff>
      <xdr:row>0</xdr:row>
      <xdr:rowOff>0</xdr:rowOff>
    </xdr:from>
    <xdr:ext cx="1885950" cy="714375"/>
    <xdr:pic>
      <xdr:nvPicPr>
        <xdr:cNvPr id="2" name="Image 1" descr="Picture">
          <a:extLst>
            <a:ext uri="{FF2B5EF4-FFF2-40B4-BE49-F238E27FC236}">
              <a16:creationId xmlns:a16="http://schemas.microsoft.com/office/drawing/2014/main" id="{00000000-0008-0000-1C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35</xdr:col>
      <xdr:colOff>0</xdr:colOff>
      <xdr:row>0</xdr:row>
      <xdr:rowOff>0</xdr:rowOff>
    </xdr:from>
    <xdr:ext cx="1885950" cy="714375"/>
    <xdr:pic>
      <xdr:nvPicPr>
        <xdr:cNvPr id="2" name="Image 1" descr="Picture">
          <a:extLst>
            <a:ext uri="{FF2B5EF4-FFF2-40B4-BE49-F238E27FC236}">
              <a16:creationId xmlns:a16="http://schemas.microsoft.com/office/drawing/2014/main" id="{00000000-0008-0000-1D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35</xdr:col>
      <xdr:colOff>0</xdr:colOff>
      <xdr:row>0</xdr:row>
      <xdr:rowOff>0</xdr:rowOff>
    </xdr:from>
    <xdr:ext cx="1885950" cy="714375"/>
    <xdr:pic>
      <xdr:nvPicPr>
        <xdr:cNvPr id="2" name="Image 1" descr="Picture">
          <a:extLst>
            <a:ext uri="{FF2B5EF4-FFF2-40B4-BE49-F238E27FC236}">
              <a16:creationId xmlns:a16="http://schemas.microsoft.com/office/drawing/2014/main" id="{00000000-0008-0000-1E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35</xdr:col>
      <xdr:colOff>0</xdr:colOff>
      <xdr:row>0</xdr:row>
      <xdr:rowOff>0</xdr:rowOff>
    </xdr:from>
    <xdr:ext cx="1885950" cy="714375"/>
    <xdr:pic>
      <xdr:nvPicPr>
        <xdr:cNvPr id="2" name="Image 1" descr="Picture">
          <a:extLst>
            <a:ext uri="{FF2B5EF4-FFF2-40B4-BE49-F238E27FC236}">
              <a16:creationId xmlns:a16="http://schemas.microsoft.com/office/drawing/2014/main" id="{00000000-0008-0000-1F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35</xdr:col>
      <xdr:colOff>0</xdr:colOff>
      <xdr:row>0</xdr:row>
      <xdr:rowOff>0</xdr:rowOff>
    </xdr:from>
    <xdr:ext cx="1885950" cy="714375"/>
    <xdr:pic>
      <xdr:nvPicPr>
        <xdr:cNvPr id="2" name="Image 1" descr="Picture">
          <a:extLst>
            <a:ext uri="{FF2B5EF4-FFF2-40B4-BE49-F238E27FC236}">
              <a16:creationId xmlns:a16="http://schemas.microsoft.com/office/drawing/2014/main" id="{00000000-0008-0000-2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35</xdr:col>
      <xdr:colOff>0</xdr:colOff>
      <xdr:row>0</xdr:row>
      <xdr:rowOff>0</xdr:rowOff>
    </xdr:from>
    <xdr:ext cx="1885950" cy="714375"/>
    <xdr:pic>
      <xdr:nvPicPr>
        <xdr:cNvPr id="2" name="Image 1" descr="Picture">
          <a:extLst>
            <a:ext uri="{FF2B5EF4-FFF2-40B4-BE49-F238E27FC236}">
              <a16:creationId xmlns:a16="http://schemas.microsoft.com/office/drawing/2014/main" id="{00000000-0008-0000-2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35</xdr:col>
      <xdr:colOff>0</xdr:colOff>
      <xdr:row>0</xdr:row>
      <xdr:rowOff>0</xdr:rowOff>
    </xdr:from>
    <xdr:ext cx="1885950" cy="714375"/>
    <xdr:pic>
      <xdr:nvPicPr>
        <xdr:cNvPr id="2" name="Image 1" descr="Picture">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35</xdr:col>
      <xdr:colOff>0</xdr:colOff>
      <xdr:row>0</xdr:row>
      <xdr:rowOff>0</xdr:rowOff>
    </xdr:from>
    <xdr:ext cx="1885950" cy="714375"/>
    <xdr:pic>
      <xdr:nvPicPr>
        <xdr:cNvPr id="2" name="Image 1" descr="Picture">
          <a:extLst>
            <a:ext uri="{FF2B5EF4-FFF2-40B4-BE49-F238E27FC236}">
              <a16:creationId xmlns:a16="http://schemas.microsoft.com/office/drawing/2014/main" id="{00000000-0008-0000-2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35</xdr:col>
      <xdr:colOff>0</xdr:colOff>
      <xdr:row>0</xdr:row>
      <xdr:rowOff>0</xdr:rowOff>
    </xdr:from>
    <xdr:ext cx="1885950" cy="714375"/>
    <xdr:pic>
      <xdr:nvPicPr>
        <xdr:cNvPr id="2" name="Image 1" descr="Picture">
          <a:extLst>
            <a:ext uri="{FF2B5EF4-FFF2-40B4-BE49-F238E27FC236}">
              <a16:creationId xmlns:a16="http://schemas.microsoft.com/office/drawing/2014/main" id="{00000000-0008-0000-2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35</xdr:col>
      <xdr:colOff>0</xdr:colOff>
      <xdr:row>0</xdr:row>
      <xdr:rowOff>0</xdr:rowOff>
    </xdr:from>
    <xdr:ext cx="1885950" cy="714375"/>
    <xdr:pic>
      <xdr:nvPicPr>
        <xdr:cNvPr id="2" name="Image 1" descr="Picture">
          <a:extLst>
            <a:ext uri="{FF2B5EF4-FFF2-40B4-BE49-F238E27FC236}">
              <a16:creationId xmlns:a16="http://schemas.microsoft.com/office/drawing/2014/main" id="{00000000-0008-0000-2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oneCellAnchor>
    <xdr:from>
      <xdr:col>35</xdr:col>
      <xdr:colOff>0</xdr:colOff>
      <xdr:row>0</xdr:row>
      <xdr:rowOff>0</xdr:rowOff>
    </xdr:from>
    <xdr:ext cx="1885950" cy="714375"/>
    <xdr:pic>
      <xdr:nvPicPr>
        <xdr:cNvPr id="2" name="Image 1" descr="Picture">
          <a:extLst>
            <a:ext uri="{FF2B5EF4-FFF2-40B4-BE49-F238E27FC236}">
              <a16:creationId xmlns:a16="http://schemas.microsoft.com/office/drawing/2014/main" id="{00000000-0008-0000-2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35</xdr:col>
      <xdr:colOff>0</xdr:colOff>
      <xdr:row>0</xdr:row>
      <xdr:rowOff>0</xdr:rowOff>
    </xdr:from>
    <xdr:ext cx="1885950" cy="714375"/>
    <xdr:pic>
      <xdr:nvPicPr>
        <xdr:cNvPr id="2" name="Image 1" descr="Picture">
          <a:extLst>
            <a:ext uri="{FF2B5EF4-FFF2-40B4-BE49-F238E27FC236}">
              <a16:creationId xmlns:a16="http://schemas.microsoft.com/office/drawing/2014/main" id="{00000000-0008-0000-26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oneCellAnchor>
    <xdr:from>
      <xdr:col>35</xdr:col>
      <xdr:colOff>0</xdr:colOff>
      <xdr:row>0</xdr:row>
      <xdr:rowOff>0</xdr:rowOff>
    </xdr:from>
    <xdr:ext cx="1885950" cy="714375"/>
    <xdr:pic>
      <xdr:nvPicPr>
        <xdr:cNvPr id="2" name="Image 1" descr="Picture">
          <a:extLst>
            <a:ext uri="{FF2B5EF4-FFF2-40B4-BE49-F238E27FC236}">
              <a16:creationId xmlns:a16="http://schemas.microsoft.com/office/drawing/2014/main" id="{00000000-0008-0000-27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35</xdr:col>
      <xdr:colOff>0</xdr:colOff>
      <xdr:row>0</xdr:row>
      <xdr:rowOff>0</xdr:rowOff>
    </xdr:from>
    <xdr:ext cx="1885950" cy="714375"/>
    <xdr:pic>
      <xdr:nvPicPr>
        <xdr:cNvPr id="2" name="Image 1" descr="Picture">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35</xdr:col>
      <xdr:colOff>0</xdr:colOff>
      <xdr:row>0</xdr:row>
      <xdr:rowOff>0</xdr:rowOff>
    </xdr:from>
    <xdr:ext cx="1885950" cy="714375"/>
    <xdr:pic>
      <xdr:nvPicPr>
        <xdr:cNvPr id="2" name="Image 1" descr="Picture">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35</xdr:col>
      <xdr:colOff>0</xdr:colOff>
      <xdr:row>0</xdr:row>
      <xdr:rowOff>0</xdr:rowOff>
    </xdr:from>
    <xdr:ext cx="1885950" cy="714375"/>
    <xdr:pic>
      <xdr:nvPicPr>
        <xdr:cNvPr id="2" name="Image 1" descr="Picture">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35</xdr:col>
      <xdr:colOff>0</xdr:colOff>
      <xdr:row>0</xdr:row>
      <xdr:rowOff>0</xdr:rowOff>
    </xdr:from>
    <xdr:ext cx="1885950" cy="714375"/>
    <xdr:pic>
      <xdr:nvPicPr>
        <xdr:cNvPr id="2" name="Image 1" descr="Picture">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35</xdr:col>
      <xdr:colOff>0</xdr:colOff>
      <xdr:row>0</xdr:row>
      <xdr:rowOff>0</xdr:rowOff>
    </xdr:from>
    <xdr:ext cx="1885950" cy="714375"/>
    <xdr:pic>
      <xdr:nvPicPr>
        <xdr:cNvPr id="2" name="Image 1" descr="Picture">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35</xdr:col>
      <xdr:colOff>0</xdr:colOff>
      <xdr:row>0</xdr:row>
      <xdr:rowOff>0</xdr:rowOff>
    </xdr:from>
    <xdr:ext cx="1885950" cy="714375"/>
    <xdr:pic>
      <xdr:nvPicPr>
        <xdr:cNvPr id="2" name="Image 1" descr="Picture">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topLeftCell="A12" workbookViewId="0">
      <selection activeCell="B48" sqref="B48"/>
    </sheetView>
  </sheetViews>
  <sheetFormatPr baseColWidth="10" defaultColWidth="29.5" defaultRowHeight="15" x14ac:dyDescent="0.2"/>
  <cols>
    <col min="1" max="1" width="9" style="3" customWidth="1"/>
    <col min="2" max="2" width="100" style="3" customWidth="1"/>
    <col min="3" max="3" width="33" style="3" customWidth="1"/>
    <col min="4" max="4" width="29.5" style="3" customWidth="1"/>
    <col min="5" max="16384" width="29.5" style="3"/>
  </cols>
  <sheetData>
    <row r="1" spans="1:4" ht="52" customHeight="1" x14ac:dyDescent="0.2">
      <c r="A1" s="4"/>
      <c r="B1" s="4"/>
      <c r="C1" s="4"/>
      <c r="D1" s="4"/>
    </row>
    <row r="2" spans="1:4" x14ac:dyDescent="0.2">
      <c r="A2" s="5" t="s">
        <v>0</v>
      </c>
      <c r="B2" s="5" t="s">
        <v>1</v>
      </c>
      <c r="C2" s="5" t="s">
        <v>2</v>
      </c>
      <c r="D2" s="5" t="s">
        <v>3</v>
      </c>
    </row>
    <row r="3" spans="1:4" x14ac:dyDescent="0.2">
      <c r="A3" s="6" t="str">
        <f>HYPERLINK("#'Table 01'!A1","Table 01")</f>
        <v>Table 01</v>
      </c>
      <c r="B3" s="7" t="s">
        <v>4</v>
      </c>
      <c r="C3" s="7" t="s">
        <v>5</v>
      </c>
      <c r="D3" s="7">
        <v>2608</v>
      </c>
    </row>
    <row r="4" spans="1:4" x14ac:dyDescent="0.2">
      <c r="A4" s="6" t="str">
        <f>HYPERLINK("#'Table 02'!A1","Table 02")</f>
        <v>Table 02</v>
      </c>
      <c r="B4" s="7" t="s">
        <v>6</v>
      </c>
      <c r="C4" s="7" t="s">
        <v>5</v>
      </c>
      <c r="D4" s="7">
        <v>2576</v>
      </c>
    </row>
    <row r="5" spans="1:4" ht="24" x14ac:dyDescent="0.2">
      <c r="A5" s="6" t="str">
        <f>HYPERLINK("#'Table 03'!A1","Table 03")</f>
        <v>Table 03</v>
      </c>
      <c r="B5" s="7" t="s">
        <v>7</v>
      </c>
      <c r="C5" s="7" t="s">
        <v>5</v>
      </c>
      <c r="D5" s="7">
        <v>2643</v>
      </c>
    </row>
    <row r="6" spans="1:4" x14ac:dyDescent="0.2">
      <c r="A6" s="6" t="str">
        <f>HYPERLINK("#'Table 04'!A1","Table 04")</f>
        <v>Table 04</v>
      </c>
      <c r="B6" s="7" t="s">
        <v>8</v>
      </c>
      <c r="C6" s="7" t="s">
        <v>5</v>
      </c>
      <c r="D6" s="7">
        <v>2464</v>
      </c>
    </row>
    <row r="7" spans="1:4" ht="24" x14ac:dyDescent="0.2">
      <c r="A7" s="6" t="str">
        <f>HYPERLINK("#'Table 05'!A1","Table 05")</f>
        <v>Table 05</v>
      </c>
      <c r="B7" s="7" t="s">
        <v>9</v>
      </c>
      <c r="C7" s="7" t="s">
        <v>5</v>
      </c>
      <c r="D7" s="7">
        <v>2458</v>
      </c>
    </row>
    <row r="8" spans="1:4" ht="24" x14ac:dyDescent="0.2">
      <c r="A8" s="6" t="str">
        <f>HYPERLINK("#'Table 06'!A1","Table 06")</f>
        <v>Table 06</v>
      </c>
      <c r="B8" s="7" t="s">
        <v>10</v>
      </c>
      <c r="C8" s="7" t="s">
        <v>5</v>
      </c>
      <c r="D8" s="7">
        <v>2454</v>
      </c>
    </row>
    <row r="9" spans="1:4" ht="36" x14ac:dyDescent="0.2">
      <c r="A9" s="6" t="str">
        <f>HYPERLINK("#'Table 07'!A1","Table 07")</f>
        <v>Table 07</v>
      </c>
      <c r="B9" s="7" t="s">
        <v>11</v>
      </c>
      <c r="C9" s="7" t="s">
        <v>5</v>
      </c>
      <c r="D9" s="7">
        <v>2444</v>
      </c>
    </row>
    <row r="10" spans="1:4" x14ac:dyDescent="0.2">
      <c r="A10" s="6" t="str">
        <f>HYPERLINK("#'Table 08'!A1","Table 08")</f>
        <v>Table 08</v>
      </c>
      <c r="B10" s="7" t="s">
        <v>12</v>
      </c>
      <c r="C10" s="7" t="s">
        <v>5</v>
      </c>
      <c r="D10" s="7">
        <v>2439</v>
      </c>
    </row>
    <row r="11" spans="1:4" x14ac:dyDescent="0.2">
      <c r="A11" s="6" t="str">
        <f>HYPERLINK("#'Table 09'!A1","Table 09")</f>
        <v>Table 09</v>
      </c>
      <c r="B11" s="7" t="s">
        <v>13</v>
      </c>
      <c r="C11" s="7" t="s">
        <v>5</v>
      </c>
      <c r="D11" s="7">
        <v>2432</v>
      </c>
    </row>
    <row r="12" spans="1:4" ht="24" x14ac:dyDescent="0.2">
      <c r="A12" s="6" t="str">
        <f>HYPERLINK("#'Table 10'!A1","Table 10")</f>
        <v>Table 10</v>
      </c>
      <c r="B12" s="7" t="s">
        <v>14</v>
      </c>
      <c r="C12" s="7" t="s">
        <v>5</v>
      </c>
      <c r="D12" s="7">
        <v>2401</v>
      </c>
    </row>
    <row r="13" spans="1:4" ht="24" x14ac:dyDescent="0.2">
      <c r="A13" s="6" t="str">
        <f>HYPERLINK("#'Table 11'!A1","Table 11")</f>
        <v>Table 11</v>
      </c>
      <c r="B13" s="7" t="s">
        <v>15</v>
      </c>
      <c r="C13" s="7" t="s">
        <v>5</v>
      </c>
      <c r="D13" s="7">
        <v>2397</v>
      </c>
    </row>
    <row r="14" spans="1:4" ht="24" x14ac:dyDescent="0.2">
      <c r="A14" s="6" t="str">
        <f>HYPERLINK("#'Table 12'!A1","Table 12")</f>
        <v>Table 12</v>
      </c>
      <c r="B14" s="7" t="s">
        <v>16</v>
      </c>
      <c r="C14" s="7" t="s">
        <v>17</v>
      </c>
      <c r="D14" s="7">
        <v>1349</v>
      </c>
    </row>
    <row r="15" spans="1:4" ht="24" x14ac:dyDescent="0.2">
      <c r="A15" s="6" t="str">
        <f>HYPERLINK("#'Table 13'!A1","Table 13")</f>
        <v>Table 13</v>
      </c>
      <c r="B15" s="7" t="s">
        <v>18</v>
      </c>
      <c r="C15" s="7" t="s">
        <v>19</v>
      </c>
      <c r="D15" s="7">
        <v>1036</v>
      </c>
    </row>
    <row r="16" spans="1:4" ht="24" x14ac:dyDescent="0.2">
      <c r="A16" s="6" t="str">
        <f>HYPERLINK("#'Table 14'!A1","Table 14")</f>
        <v>Table 14</v>
      </c>
      <c r="B16" s="7" t="s">
        <v>20</v>
      </c>
      <c r="C16" s="7" t="s">
        <v>21</v>
      </c>
      <c r="D16" s="7">
        <v>570</v>
      </c>
    </row>
    <row r="17" spans="1:4" ht="24" x14ac:dyDescent="0.2">
      <c r="A17" s="6" t="str">
        <f>HYPERLINK("#'Table 15'!A1","Table 15")</f>
        <v>Table 15</v>
      </c>
      <c r="B17" s="7" t="s">
        <v>22</v>
      </c>
      <c r="C17" s="7" t="s">
        <v>5</v>
      </c>
      <c r="D17" s="7">
        <v>2335</v>
      </c>
    </row>
    <row r="18" spans="1:4" x14ac:dyDescent="0.2">
      <c r="A18" s="6" t="str">
        <f>HYPERLINK("#'Table 16'!A1","Table 16")</f>
        <v>Table 16</v>
      </c>
      <c r="B18" s="7" t="s">
        <v>23</v>
      </c>
      <c r="C18" s="7" t="s">
        <v>5</v>
      </c>
      <c r="D18" s="7">
        <v>2392</v>
      </c>
    </row>
    <row r="19" spans="1:4" x14ac:dyDescent="0.2">
      <c r="A19" s="6" t="str">
        <f>HYPERLINK("#'Table 17'!A1","Table 17")</f>
        <v>Table 17</v>
      </c>
      <c r="B19" s="7" t="s">
        <v>24</v>
      </c>
      <c r="C19" s="7" t="s">
        <v>5</v>
      </c>
      <c r="D19" s="7">
        <v>2392</v>
      </c>
    </row>
    <row r="20" spans="1:4" ht="24" x14ac:dyDescent="0.2">
      <c r="A20" s="6" t="str">
        <f>HYPERLINK("#'Table 18'!A1","Table 18")</f>
        <v>Table 18</v>
      </c>
      <c r="B20" s="7" t="s">
        <v>25</v>
      </c>
      <c r="C20" s="7" t="s">
        <v>26</v>
      </c>
      <c r="D20" s="7">
        <v>670</v>
      </c>
    </row>
    <row r="21" spans="1:4" ht="24" x14ac:dyDescent="0.2">
      <c r="A21" s="6" t="str">
        <f>HYPERLINK("#'Table 19'!A1","Table 19")</f>
        <v>Table 19</v>
      </c>
      <c r="B21" s="7" t="s">
        <v>27</v>
      </c>
      <c r="C21" s="7" t="s">
        <v>5</v>
      </c>
      <c r="D21" s="7">
        <v>2367</v>
      </c>
    </row>
    <row r="22" spans="1:4" ht="24" x14ac:dyDescent="0.2">
      <c r="A22" s="6" t="str">
        <f>HYPERLINK("#'Table 20'!A1","Table 20")</f>
        <v>Table 20</v>
      </c>
      <c r="B22" s="7" t="s">
        <v>28</v>
      </c>
      <c r="C22" s="7" t="s">
        <v>29</v>
      </c>
      <c r="D22" s="7">
        <v>1338</v>
      </c>
    </row>
    <row r="23" spans="1:4" x14ac:dyDescent="0.2">
      <c r="A23" s="6"/>
      <c r="B23" s="7" t="s">
        <v>599</v>
      </c>
      <c r="C23" s="7"/>
      <c r="D23" s="7"/>
    </row>
    <row r="24" spans="1:4" x14ac:dyDescent="0.2">
      <c r="A24" s="6"/>
      <c r="B24" s="7" t="s">
        <v>599</v>
      </c>
      <c r="C24" s="7"/>
      <c r="D24" s="7"/>
    </row>
    <row r="25" spans="1:4" x14ac:dyDescent="0.2">
      <c r="A25" s="6"/>
      <c r="B25" s="7" t="s">
        <v>599</v>
      </c>
      <c r="C25" s="7"/>
      <c r="D25" s="7"/>
    </row>
    <row r="26" spans="1:4" x14ac:dyDescent="0.2">
      <c r="A26" s="6"/>
      <c r="B26" s="7" t="s">
        <v>599</v>
      </c>
      <c r="C26" s="7"/>
      <c r="D26" s="7"/>
    </row>
    <row r="27" spans="1:4" x14ac:dyDescent="0.2">
      <c r="A27" s="6"/>
      <c r="B27" s="7" t="s">
        <v>599</v>
      </c>
      <c r="C27" s="7"/>
      <c r="D27" s="7"/>
    </row>
    <row r="28" spans="1:4" x14ac:dyDescent="0.2">
      <c r="A28" s="6" t="str">
        <f>HYPERLINK("#'Table 26'!A1","Table 26")</f>
        <v>Table 26</v>
      </c>
      <c r="B28" s="7" t="s">
        <v>30</v>
      </c>
      <c r="C28" s="7" t="s">
        <v>5</v>
      </c>
      <c r="D28" s="7">
        <v>2284</v>
      </c>
    </row>
    <row r="29" spans="1:4" x14ac:dyDescent="0.2">
      <c r="A29" s="6" t="str">
        <f>HYPERLINK("#'Table 27'!A1","Table 27")</f>
        <v>Table 27</v>
      </c>
      <c r="B29" s="7" t="s">
        <v>31</v>
      </c>
      <c r="C29" s="7" t="s">
        <v>5</v>
      </c>
      <c r="D29" s="7">
        <v>2285</v>
      </c>
    </row>
    <row r="30" spans="1:4" x14ac:dyDescent="0.2">
      <c r="A30" s="6" t="str">
        <f>HYPERLINK("#'Table 28'!A1","Table 28")</f>
        <v>Table 28</v>
      </c>
      <c r="B30" s="7" t="s">
        <v>32</v>
      </c>
      <c r="C30" s="7" t="s">
        <v>5</v>
      </c>
      <c r="D30" s="7">
        <v>2280</v>
      </c>
    </row>
    <row r="31" spans="1:4" ht="24" x14ac:dyDescent="0.2">
      <c r="A31" s="6" t="str">
        <f>HYPERLINK("#'Table 29'!A1","Table 29")</f>
        <v>Table 29</v>
      </c>
      <c r="B31" s="7" t="s">
        <v>33</v>
      </c>
      <c r="C31" s="7" t="s">
        <v>34</v>
      </c>
      <c r="D31" s="7">
        <v>1277</v>
      </c>
    </row>
    <row r="32" spans="1:4" ht="24" x14ac:dyDescent="0.2">
      <c r="A32" s="6" t="str">
        <f>HYPERLINK("#'Table 30'!A1","Table 30")</f>
        <v>Table 30</v>
      </c>
      <c r="B32" s="7" t="s">
        <v>35</v>
      </c>
      <c r="C32" s="7" t="s">
        <v>36</v>
      </c>
      <c r="D32" s="7">
        <v>1001</v>
      </c>
    </row>
    <row r="33" spans="1:4" x14ac:dyDescent="0.2">
      <c r="A33" s="6" t="str">
        <f>HYPERLINK("#'Table 31'!A1","Table 31")</f>
        <v>Table 31</v>
      </c>
      <c r="B33" s="7" t="s">
        <v>37</v>
      </c>
      <c r="C33" s="7" t="s">
        <v>5</v>
      </c>
      <c r="D33" s="7">
        <v>2278</v>
      </c>
    </row>
    <row r="34" spans="1:4" x14ac:dyDescent="0.2">
      <c r="A34" s="6" t="str">
        <f>HYPERLINK("#'Table 32'!A1","Table 32")</f>
        <v>Table 32</v>
      </c>
      <c r="B34" s="7" t="s">
        <v>38</v>
      </c>
      <c r="C34" s="7" t="s">
        <v>5</v>
      </c>
      <c r="D34" s="7">
        <v>2173</v>
      </c>
    </row>
    <row r="35" spans="1:4" x14ac:dyDescent="0.2">
      <c r="A35" s="6" t="str">
        <f>HYPERLINK("#'Table 33'!A1","Table 33")</f>
        <v>Table 33</v>
      </c>
      <c r="B35" s="7" t="s">
        <v>39</v>
      </c>
      <c r="C35" s="7" t="s">
        <v>5</v>
      </c>
      <c r="D35" s="7">
        <v>2269</v>
      </c>
    </row>
    <row r="36" spans="1:4" x14ac:dyDescent="0.2">
      <c r="A36" s="6" t="str">
        <f>HYPERLINK("#'Table 34'!A1","Table 34")</f>
        <v>Table 34</v>
      </c>
      <c r="B36" s="7" t="s">
        <v>40</v>
      </c>
      <c r="C36" s="7" t="s">
        <v>5</v>
      </c>
      <c r="D36" s="7">
        <v>2265</v>
      </c>
    </row>
    <row r="37" spans="1:4" x14ac:dyDescent="0.2">
      <c r="A37" s="6" t="str">
        <f>HYPERLINK("#'Table 35'!A1","Table 35")</f>
        <v>Table 35</v>
      </c>
      <c r="B37" s="7" t="s">
        <v>41</v>
      </c>
      <c r="C37" s="7" t="s">
        <v>5</v>
      </c>
      <c r="D37" s="7">
        <v>2238</v>
      </c>
    </row>
    <row r="38" spans="1:4" ht="24" x14ac:dyDescent="0.2">
      <c r="A38" s="6" t="str">
        <f>HYPERLINK("#'Table 36'!A1","Table 36")</f>
        <v>Table 36</v>
      </c>
      <c r="B38" s="7" t="s">
        <v>42</v>
      </c>
      <c r="C38" s="7" t="s">
        <v>43</v>
      </c>
      <c r="D38" s="7">
        <v>1688</v>
      </c>
    </row>
    <row r="39" spans="1:4" x14ac:dyDescent="0.2">
      <c r="A39" s="6" t="str">
        <f>HYPERLINK("#'Table 37'!A1","Table 37")</f>
        <v>Table 37</v>
      </c>
      <c r="B39" s="7" t="s">
        <v>44</v>
      </c>
      <c r="C39" s="7" t="s">
        <v>5</v>
      </c>
      <c r="D39" s="7">
        <v>2227</v>
      </c>
    </row>
    <row r="40" spans="1:4" ht="15.75" customHeight="1" x14ac:dyDescent="0.2">
      <c r="A40" s="6" t="str">
        <f>HYPERLINK("#'Table 38'!A1","Table 38")</f>
        <v>Table 38</v>
      </c>
      <c r="B40" s="7" t="s">
        <v>45</v>
      </c>
      <c r="C40" s="7" t="s">
        <v>5</v>
      </c>
      <c r="D40" s="7">
        <v>2235</v>
      </c>
    </row>
    <row r="41" spans="1:4" ht="24" x14ac:dyDescent="0.2">
      <c r="A41" s="8" t="str">
        <f>HYPERLINK("#'Table 39'!A1","Table 39")</f>
        <v>Table 39</v>
      </c>
      <c r="B41" s="9" t="s">
        <v>46</v>
      </c>
      <c r="C41" s="7" t="s">
        <v>5</v>
      </c>
      <c r="D41" s="7">
        <v>2263</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25"/>
  <sheetViews>
    <sheetView workbookViewId="0">
      <pane xSplit="3" ySplit="5" topLeftCell="G6" activePane="bottomRight" state="frozen"/>
      <selection pane="topRight" activeCell="D1" sqref="D1"/>
      <selection pane="bottomLeft" activeCell="A6" sqref="A6"/>
      <selection pane="bottomRight" activeCell="D6" sqref="D6"/>
    </sheetView>
  </sheetViews>
  <sheetFormatPr baseColWidth="10" defaultColWidth="8.83203125" defaultRowHeight="15" x14ac:dyDescent="0.2"/>
  <cols>
    <col min="1" max="1" width="50" style="1" customWidth="1"/>
    <col min="2" max="2" width="25" style="1" bestFit="1" customWidth="1"/>
    <col min="3" max="38" width="12.6640625" style="1" customWidth="1"/>
  </cols>
  <sheetData>
    <row r="1" spans="1:39" ht="52" customHeight="1" x14ac:dyDescent="0.2">
      <c r="A1" s="10" t="str">
        <f>HYPERLINK("#TOC!A1","Return to Table of Contents")</f>
        <v>Return to Table of Contents</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11"/>
    </row>
    <row r="2" spans="1:39" ht="36" customHeight="1" x14ac:dyDescent="0.2">
      <c r="A2" s="29" t="s">
        <v>564</v>
      </c>
      <c r="B2" s="28"/>
      <c r="C2" s="28"/>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27" t="s">
        <v>47</v>
      </c>
      <c r="AK2" s="28"/>
      <c r="AL2" s="28"/>
      <c r="AM2" s="11"/>
    </row>
    <row r="3" spans="1:39" ht="37" customHeight="1" x14ac:dyDescent="0.2">
      <c r="A3" s="30"/>
      <c r="B3" s="28"/>
      <c r="C3" s="14" t="s">
        <v>48</v>
      </c>
      <c r="D3" s="31" t="s">
        <v>49</v>
      </c>
      <c r="E3" s="28"/>
      <c r="F3" s="28"/>
      <c r="G3" s="28"/>
      <c r="H3" s="31" t="s">
        <v>50</v>
      </c>
      <c r="I3" s="28"/>
      <c r="J3" s="28"/>
      <c r="K3" s="28"/>
      <c r="L3" s="28"/>
      <c r="M3" s="31" t="s">
        <v>51</v>
      </c>
      <c r="N3" s="28"/>
      <c r="O3" s="28"/>
      <c r="P3" s="31" t="s">
        <v>52</v>
      </c>
      <c r="Q3" s="28"/>
      <c r="R3" s="28"/>
      <c r="S3" s="28"/>
      <c r="T3" s="28"/>
      <c r="U3" s="28"/>
      <c r="V3" s="28"/>
      <c r="W3" s="31" t="s">
        <v>53</v>
      </c>
      <c r="X3" s="28"/>
      <c r="Y3" s="28"/>
      <c r="Z3" s="28"/>
      <c r="AA3" s="28"/>
      <c r="AB3" s="28"/>
      <c r="AC3" s="31" t="s">
        <v>54</v>
      </c>
      <c r="AD3" s="28"/>
      <c r="AE3" s="28"/>
      <c r="AF3" s="28"/>
      <c r="AG3" s="28"/>
      <c r="AH3" s="28"/>
      <c r="AI3" s="28"/>
      <c r="AJ3" s="28"/>
      <c r="AK3" s="28"/>
      <c r="AL3" s="28"/>
      <c r="AM3" s="11"/>
    </row>
    <row r="4" spans="1:39" ht="16" customHeight="1" x14ac:dyDescent="0.2">
      <c r="A4" s="24"/>
      <c r="B4" s="28"/>
      <c r="C4" s="12" t="s">
        <v>55</v>
      </c>
      <c r="D4" s="12" t="s">
        <v>55</v>
      </c>
      <c r="E4" s="12" t="s">
        <v>56</v>
      </c>
      <c r="F4" s="12" t="s">
        <v>57</v>
      </c>
      <c r="G4" s="12" t="s">
        <v>58</v>
      </c>
      <c r="H4" s="12" t="s">
        <v>55</v>
      </c>
      <c r="I4" s="12" t="s">
        <v>56</v>
      </c>
      <c r="J4" s="12" t="s">
        <v>57</v>
      </c>
      <c r="K4" s="12" t="s">
        <v>58</v>
      </c>
      <c r="L4" s="12" t="s">
        <v>59</v>
      </c>
      <c r="M4" s="12" t="s">
        <v>55</v>
      </c>
      <c r="N4" s="12" t="s">
        <v>56</v>
      </c>
      <c r="O4" s="12" t="s">
        <v>57</v>
      </c>
      <c r="P4" s="12" t="s">
        <v>55</v>
      </c>
      <c r="Q4" s="12" t="s">
        <v>56</v>
      </c>
      <c r="R4" s="12" t="s">
        <v>57</v>
      </c>
      <c r="S4" s="12" t="s">
        <v>58</v>
      </c>
      <c r="T4" s="12" t="s">
        <v>59</v>
      </c>
      <c r="U4" s="12" t="s">
        <v>60</v>
      </c>
      <c r="V4" s="12" t="s">
        <v>61</v>
      </c>
      <c r="W4" s="12" t="s">
        <v>55</v>
      </c>
      <c r="X4" s="12" t="s">
        <v>56</v>
      </c>
      <c r="Y4" s="12" t="s">
        <v>57</v>
      </c>
      <c r="Z4" s="12" t="s">
        <v>58</v>
      </c>
      <c r="AA4" s="12" t="s">
        <v>59</v>
      </c>
      <c r="AB4" s="12" t="s">
        <v>60</v>
      </c>
      <c r="AC4" s="12" t="s">
        <v>55</v>
      </c>
      <c r="AD4" s="12" t="s">
        <v>56</v>
      </c>
      <c r="AE4" s="12" t="s">
        <v>57</v>
      </c>
      <c r="AF4" s="12" t="s">
        <v>58</v>
      </c>
      <c r="AG4" s="12" t="s">
        <v>59</v>
      </c>
      <c r="AH4" s="12" t="s">
        <v>60</v>
      </c>
      <c r="AI4" s="12" t="s">
        <v>61</v>
      </c>
      <c r="AJ4" s="12" t="s">
        <v>62</v>
      </c>
      <c r="AK4" s="12" t="s">
        <v>63</v>
      </c>
      <c r="AL4" s="12" t="s">
        <v>64</v>
      </c>
      <c r="AM4" s="11"/>
    </row>
    <row r="5" spans="1:39" ht="37" x14ac:dyDescent="0.2">
      <c r="A5" s="24"/>
      <c r="B5" s="28"/>
      <c r="C5" s="14" t="s">
        <v>65</v>
      </c>
      <c r="D5" s="14" t="s">
        <v>66</v>
      </c>
      <c r="E5" s="14" t="s">
        <v>67</v>
      </c>
      <c r="F5" s="14" t="s">
        <v>68</v>
      </c>
      <c r="G5" s="14" t="s">
        <v>69</v>
      </c>
      <c r="H5" s="14" t="s">
        <v>70</v>
      </c>
      <c r="I5" s="14" t="s">
        <v>71</v>
      </c>
      <c r="J5" s="14" t="s">
        <v>72</v>
      </c>
      <c r="K5" s="14" t="s">
        <v>73</v>
      </c>
      <c r="L5" s="14" t="s">
        <v>74</v>
      </c>
      <c r="M5" s="14" t="s">
        <v>75</v>
      </c>
      <c r="N5" s="14" t="s">
        <v>76</v>
      </c>
      <c r="O5" s="14" t="s">
        <v>77</v>
      </c>
      <c r="P5" s="14" t="s">
        <v>78</v>
      </c>
      <c r="Q5" s="14" t="s">
        <v>79</v>
      </c>
      <c r="R5" s="14" t="s">
        <v>80</v>
      </c>
      <c r="S5" s="14" t="s">
        <v>81</v>
      </c>
      <c r="T5" s="14" t="s">
        <v>82</v>
      </c>
      <c r="U5" s="14" t="s">
        <v>83</v>
      </c>
      <c r="V5" s="14" t="s">
        <v>84</v>
      </c>
      <c r="W5" s="14" t="s">
        <v>85</v>
      </c>
      <c r="X5" s="14" t="s">
        <v>86</v>
      </c>
      <c r="Y5" s="14" t="s">
        <v>87</v>
      </c>
      <c r="Z5" s="14" t="s">
        <v>88</v>
      </c>
      <c r="AA5" s="14" t="s">
        <v>89</v>
      </c>
      <c r="AB5" s="14" t="s">
        <v>90</v>
      </c>
      <c r="AC5" s="14" t="s">
        <v>91</v>
      </c>
      <c r="AD5" s="14" t="s">
        <v>92</v>
      </c>
      <c r="AE5" s="14" t="s">
        <v>93</v>
      </c>
      <c r="AF5" s="14" t="s">
        <v>94</v>
      </c>
      <c r="AG5" s="14" t="s">
        <v>95</v>
      </c>
      <c r="AH5" s="14" t="s">
        <v>96</v>
      </c>
      <c r="AI5" s="14" t="s">
        <v>97</v>
      </c>
      <c r="AJ5" s="14" t="s">
        <v>98</v>
      </c>
      <c r="AK5" s="14" t="s">
        <v>99</v>
      </c>
      <c r="AL5" s="14" t="s">
        <v>100</v>
      </c>
      <c r="AM5" s="11"/>
    </row>
    <row r="6" spans="1:39" x14ac:dyDescent="0.2">
      <c r="A6" s="25" t="s">
        <v>313</v>
      </c>
      <c r="B6" s="23" t="s">
        <v>314</v>
      </c>
      <c r="C6" s="15">
        <v>8.1871514170279991E-2</v>
      </c>
      <c r="D6" s="15">
        <v>8.3973695185930008E-2</v>
      </c>
      <c r="E6" s="15">
        <v>7.5689623949170004E-2</v>
      </c>
      <c r="F6" s="15">
        <v>7.6353704762589999E-2</v>
      </c>
      <c r="G6" s="15">
        <v>9.1400352831419993E-2</v>
      </c>
      <c r="H6" s="15">
        <v>4.2506166678510003E-2</v>
      </c>
      <c r="I6" s="15">
        <v>6.7908856379270008E-2</v>
      </c>
      <c r="J6" s="15">
        <v>8.8924729146539996E-2</v>
      </c>
      <c r="K6" s="15">
        <v>9.5935159546299997E-2</v>
      </c>
      <c r="L6" s="15">
        <v>0.1212432877188</v>
      </c>
      <c r="M6" s="15">
        <v>8.8533027894939997E-2</v>
      </c>
      <c r="N6" s="15">
        <v>7.4888380298660004E-2</v>
      </c>
      <c r="O6" s="15">
        <v>9.0909090909089996E-2</v>
      </c>
      <c r="P6" s="15">
        <v>0.2192565503727</v>
      </c>
      <c r="Q6" s="15">
        <v>6.3042206822770008E-2</v>
      </c>
      <c r="R6" s="15">
        <v>0.1000796321474</v>
      </c>
      <c r="S6" s="15">
        <v>4.8272676449080003E-2</v>
      </c>
      <c r="T6" s="15">
        <v>0</v>
      </c>
      <c r="U6" s="15">
        <v>7.5355612491159992E-3</v>
      </c>
      <c r="V6" s="15">
        <v>7.5669687117819991E-3</v>
      </c>
      <c r="W6" s="15">
        <v>0.2417482120435</v>
      </c>
      <c r="X6" s="15">
        <v>7.1506732451020003E-2</v>
      </c>
      <c r="Y6" s="15">
        <v>3.5546560206749997E-2</v>
      </c>
      <c r="Z6" s="15">
        <v>4.907556493603E-3</v>
      </c>
      <c r="AA6" s="15">
        <v>1.471326202095E-2</v>
      </c>
      <c r="AB6" s="15">
        <v>2.685496082967E-2</v>
      </c>
      <c r="AC6" s="15">
        <v>8.2432566043990005E-2</v>
      </c>
      <c r="AD6" s="15">
        <v>8.0172704518220006E-2</v>
      </c>
      <c r="AE6" s="15">
        <v>0.1354614715936</v>
      </c>
      <c r="AF6" s="15">
        <v>0.15589757718380001</v>
      </c>
      <c r="AG6" s="15">
        <v>7.1455506064400001E-2</v>
      </c>
      <c r="AH6" s="15">
        <v>0.13419288645310001</v>
      </c>
      <c r="AI6" s="15">
        <v>7.2528212361699998E-2</v>
      </c>
      <c r="AJ6" s="15">
        <v>4.947561846279E-2</v>
      </c>
      <c r="AK6" s="15">
        <v>0</v>
      </c>
      <c r="AL6" s="15">
        <v>7.0331214845660003E-2</v>
      </c>
      <c r="AM6" s="11"/>
    </row>
    <row r="7" spans="1:39" x14ac:dyDescent="0.2">
      <c r="A7" s="24"/>
      <c r="B7" s="24"/>
      <c r="C7" s="16">
        <v>224</v>
      </c>
      <c r="D7" s="16">
        <v>51</v>
      </c>
      <c r="E7" s="16">
        <v>58</v>
      </c>
      <c r="F7" s="16">
        <v>55</v>
      </c>
      <c r="G7" s="16">
        <v>60</v>
      </c>
      <c r="H7" s="16">
        <v>11</v>
      </c>
      <c r="I7" s="16">
        <v>23</v>
      </c>
      <c r="J7" s="16">
        <v>37</v>
      </c>
      <c r="K7" s="16">
        <v>53</v>
      </c>
      <c r="L7" s="16">
        <v>75</v>
      </c>
      <c r="M7" s="16">
        <v>118</v>
      </c>
      <c r="N7" s="16">
        <v>91</v>
      </c>
      <c r="O7" s="16">
        <v>2</v>
      </c>
      <c r="P7" s="16">
        <v>135</v>
      </c>
      <c r="Q7" s="16">
        <v>17</v>
      </c>
      <c r="R7" s="16">
        <v>31</v>
      </c>
      <c r="S7" s="16">
        <v>37</v>
      </c>
      <c r="T7" s="16">
        <v>0</v>
      </c>
      <c r="U7" s="16">
        <v>1</v>
      </c>
      <c r="V7" s="16">
        <v>3</v>
      </c>
      <c r="W7" s="16">
        <v>132</v>
      </c>
      <c r="X7" s="16">
        <v>57</v>
      </c>
      <c r="Y7" s="16">
        <v>15</v>
      </c>
      <c r="Z7" s="16">
        <v>4</v>
      </c>
      <c r="AA7" s="16">
        <v>2</v>
      </c>
      <c r="AB7" s="16">
        <v>1</v>
      </c>
      <c r="AC7" s="16">
        <v>99</v>
      </c>
      <c r="AD7" s="16">
        <v>27</v>
      </c>
      <c r="AE7" s="16">
        <v>8</v>
      </c>
      <c r="AF7" s="16">
        <v>18</v>
      </c>
      <c r="AG7" s="16">
        <v>14</v>
      </c>
      <c r="AH7" s="16">
        <v>7</v>
      </c>
      <c r="AI7" s="16">
        <v>1</v>
      </c>
      <c r="AJ7" s="16">
        <v>2</v>
      </c>
      <c r="AK7" s="16">
        <v>0</v>
      </c>
      <c r="AL7" s="16">
        <v>48</v>
      </c>
      <c r="AM7" s="11"/>
    </row>
    <row r="8" spans="1:39" x14ac:dyDescent="0.2">
      <c r="A8" s="24"/>
      <c r="B8" s="24"/>
      <c r="C8" s="17" t="s">
        <v>103</v>
      </c>
      <c r="D8" s="17"/>
      <c r="E8" s="17"/>
      <c r="F8" s="17"/>
      <c r="G8" s="17"/>
      <c r="H8" s="17"/>
      <c r="I8" s="17"/>
      <c r="J8" s="17"/>
      <c r="K8" s="17"/>
      <c r="L8" s="18" t="s">
        <v>139</v>
      </c>
      <c r="M8" s="17"/>
      <c r="N8" s="17"/>
      <c r="O8" s="17"/>
      <c r="P8" s="18" t="s">
        <v>315</v>
      </c>
      <c r="Q8" s="18" t="s">
        <v>159</v>
      </c>
      <c r="R8" s="18" t="s">
        <v>148</v>
      </c>
      <c r="S8" s="18" t="s">
        <v>154</v>
      </c>
      <c r="T8" s="17"/>
      <c r="U8" s="17"/>
      <c r="V8" s="17"/>
      <c r="W8" s="18" t="s">
        <v>294</v>
      </c>
      <c r="X8" s="18" t="s">
        <v>155</v>
      </c>
      <c r="Y8" s="18" t="s">
        <v>145</v>
      </c>
      <c r="Z8" s="17"/>
      <c r="AA8" s="17"/>
      <c r="AB8" s="17"/>
      <c r="AC8" s="17"/>
      <c r="AD8" s="17"/>
      <c r="AE8" s="17"/>
      <c r="AF8" s="17"/>
      <c r="AG8" s="17"/>
      <c r="AH8" s="17"/>
      <c r="AI8" s="17"/>
      <c r="AJ8" s="17"/>
      <c r="AK8" s="17"/>
      <c r="AL8" s="17"/>
      <c r="AM8" s="11"/>
    </row>
    <row r="9" spans="1:39" x14ac:dyDescent="0.2">
      <c r="A9" s="26"/>
      <c r="B9" s="23" t="s">
        <v>316</v>
      </c>
      <c r="C9" s="15">
        <v>0.21758061294709999</v>
      </c>
      <c r="D9" s="15">
        <v>0.2690485193012</v>
      </c>
      <c r="E9" s="15">
        <v>0.20368698655549999</v>
      </c>
      <c r="F9" s="15">
        <v>0.2212867394562</v>
      </c>
      <c r="G9" s="15">
        <v>0.18515746433960001</v>
      </c>
      <c r="H9" s="15">
        <v>9.5988546302039998E-2</v>
      </c>
      <c r="I9" s="15">
        <v>0.16631295821440001</v>
      </c>
      <c r="J9" s="15">
        <v>0.26611568247689998</v>
      </c>
      <c r="K9" s="15">
        <v>0.2936926292632</v>
      </c>
      <c r="L9" s="15">
        <v>0.29308698721030002</v>
      </c>
      <c r="M9" s="15">
        <v>0.24048988571880001</v>
      </c>
      <c r="N9" s="15">
        <v>0.1947512213565</v>
      </c>
      <c r="O9" s="15">
        <v>0.22727272727270001</v>
      </c>
      <c r="P9" s="15">
        <v>0.39499856377199999</v>
      </c>
      <c r="Q9" s="15">
        <v>0.27483325387430002</v>
      </c>
      <c r="R9" s="15">
        <v>0.32229395906809999</v>
      </c>
      <c r="S9" s="15">
        <v>0.19304249128020001</v>
      </c>
      <c r="T9" s="15">
        <v>2.664210527942E-2</v>
      </c>
      <c r="U9" s="15">
        <v>4.9163772534570001E-2</v>
      </c>
      <c r="V9" s="15">
        <v>4.0517751280549998E-2</v>
      </c>
      <c r="W9" s="15">
        <v>0.38635726383410002</v>
      </c>
      <c r="X9" s="15">
        <v>0.32926989204739998</v>
      </c>
      <c r="Y9" s="15">
        <v>0.1503206968636</v>
      </c>
      <c r="Z9" s="15">
        <v>4.8516636925839997E-2</v>
      </c>
      <c r="AA9" s="15">
        <v>1.8143665650089999E-2</v>
      </c>
      <c r="AB9" s="15">
        <v>8.4578777511780001E-2</v>
      </c>
      <c r="AC9" s="15">
        <v>0.25406667349310003</v>
      </c>
      <c r="AD9" s="15">
        <v>0.19676870088840001</v>
      </c>
      <c r="AE9" s="15">
        <v>0.29896699023849999</v>
      </c>
      <c r="AF9" s="15">
        <v>0.29251257402300002</v>
      </c>
      <c r="AG9" s="15">
        <v>0.35445016115099998</v>
      </c>
      <c r="AH9" s="15">
        <v>0.19478681227460001</v>
      </c>
      <c r="AI9" s="15">
        <v>0.22446264909380001</v>
      </c>
      <c r="AJ9" s="15">
        <v>0.1127014413283</v>
      </c>
      <c r="AK9" s="15">
        <v>0.23427666031329999</v>
      </c>
      <c r="AL9" s="15">
        <v>0.14289093079160001</v>
      </c>
      <c r="AM9" s="11"/>
    </row>
    <row r="10" spans="1:39" x14ac:dyDescent="0.2">
      <c r="A10" s="24"/>
      <c r="B10" s="24"/>
      <c r="C10" s="16">
        <v>626</v>
      </c>
      <c r="D10" s="16">
        <v>171</v>
      </c>
      <c r="E10" s="16">
        <v>158</v>
      </c>
      <c r="F10" s="16">
        <v>156</v>
      </c>
      <c r="G10" s="16">
        <v>141</v>
      </c>
      <c r="H10" s="16">
        <v>30</v>
      </c>
      <c r="I10" s="16">
        <v>75</v>
      </c>
      <c r="J10" s="16">
        <v>113</v>
      </c>
      <c r="K10" s="16">
        <v>145</v>
      </c>
      <c r="L10" s="16">
        <v>191</v>
      </c>
      <c r="M10" s="16">
        <v>364</v>
      </c>
      <c r="N10" s="16">
        <v>223</v>
      </c>
      <c r="O10" s="16">
        <v>5</v>
      </c>
      <c r="P10" s="16">
        <v>274</v>
      </c>
      <c r="Q10" s="16">
        <v>86</v>
      </c>
      <c r="R10" s="16">
        <v>118</v>
      </c>
      <c r="S10" s="16">
        <v>123</v>
      </c>
      <c r="T10" s="16">
        <v>7</v>
      </c>
      <c r="U10" s="16">
        <v>5</v>
      </c>
      <c r="V10" s="16">
        <v>13</v>
      </c>
      <c r="W10" s="16">
        <v>239</v>
      </c>
      <c r="X10" s="16">
        <v>265</v>
      </c>
      <c r="Y10" s="16">
        <v>59</v>
      </c>
      <c r="Z10" s="16">
        <v>20</v>
      </c>
      <c r="AA10" s="16">
        <v>4</v>
      </c>
      <c r="AB10" s="16">
        <v>6</v>
      </c>
      <c r="AC10" s="16">
        <v>287</v>
      </c>
      <c r="AD10" s="16">
        <v>73</v>
      </c>
      <c r="AE10" s="16">
        <v>16</v>
      </c>
      <c r="AF10" s="16">
        <v>35</v>
      </c>
      <c r="AG10" s="16">
        <v>67</v>
      </c>
      <c r="AH10" s="16">
        <v>14</v>
      </c>
      <c r="AI10" s="16">
        <v>4</v>
      </c>
      <c r="AJ10" s="16">
        <v>4</v>
      </c>
      <c r="AK10" s="16">
        <v>1</v>
      </c>
      <c r="AL10" s="16">
        <v>125</v>
      </c>
      <c r="AM10" s="11"/>
    </row>
    <row r="11" spans="1:39" x14ac:dyDescent="0.2">
      <c r="A11" s="24"/>
      <c r="B11" s="24"/>
      <c r="C11" s="17" t="s">
        <v>103</v>
      </c>
      <c r="D11" s="18" t="s">
        <v>145</v>
      </c>
      <c r="E11" s="17"/>
      <c r="F11" s="17"/>
      <c r="G11" s="17"/>
      <c r="H11" s="17"/>
      <c r="I11" s="17"/>
      <c r="J11" s="18" t="s">
        <v>140</v>
      </c>
      <c r="K11" s="18" t="s">
        <v>140</v>
      </c>
      <c r="L11" s="18" t="s">
        <v>122</v>
      </c>
      <c r="M11" s="17"/>
      <c r="N11" s="17"/>
      <c r="O11" s="17"/>
      <c r="P11" s="18" t="s">
        <v>109</v>
      </c>
      <c r="Q11" s="18" t="s">
        <v>108</v>
      </c>
      <c r="R11" s="18" t="s">
        <v>149</v>
      </c>
      <c r="S11" s="18" t="s">
        <v>148</v>
      </c>
      <c r="T11" s="17"/>
      <c r="U11" s="17"/>
      <c r="V11" s="17"/>
      <c r="W11" s="18" t="s">
        <v>272</v>
      </c>
      <c r="X11" s="18" t="s">
        <v>130</v>
      </c>
      <c r="Y11" s="18" t="s">
        <v>131</v>
      </c>
      <c r="Z11" s="17"/>
      <c r="AA11" s="17"/>
      <c r="AB11" s="17"/>
      <c r="AC11" s="18" t="s">
        <v>113</v>
      </c>
      <c r="AD11" s="17"/>
      <c r="AE11" s="17"/>
      <c r="AF11" s="18" t="s">
        <v>114</v>
      </c>
      <c r="AG11" s="18" t="s">
        <v>225</v>
      </c>
      <c r="AH11" s="17"/>
      <c r="AI11" s="17"/>
      <c r="AJ11" s="17"/>
      <c r="AK11" s="17"/>
      <c r="AL11" s="17"/>
      <c r="AM11" s="11"/>
    </row>
    <row r="12" spans="1:39" x14ac:dyDescent="0.2">
      <c r="A12" s="26"/>
      <c r="B12" s="23" t="s">
        <v>317</v>
      </c>
      <c r="C12" s="15">
        <v>0.1805677956997</v>
      </c>
      <c r="D12" s="15">
        <v>0.15317116859839999</v>
      </c>
      <c r="E12" s="15">
        <v>0.17011991587950001</v>
      </c>
      <c r="F12" s="15">
        <v>0.2000852381421</v>
      </c>
      <c r="G12" s="15">
        <v>0.19787966029189999</v>
      </c>
      <c r="H12" s="15">
        <v>0.221695229706</v>
      </c>
      <c r="I12" s="15">
        <v>0.17004759141180001</v>
      </c>
      <c r="J12" s="15">
        <v>0.20277287677440001</v>
      </c>
      <c r="K12" s="15">
        <v>0.14072978104289999</v>
      </c>
      <c r="L12" s="15">
        <v>0.1250878215657</v>
      </c>
      <c r="M12" s="15">
        <v>0.1375895721033</v>
      </c>
      <c r="N12" s="15">
        <v>0.2087711361489</v>
      </c>
      <c r="O12" s="15">
        <v>0.1818181818182</v>
      </c>
      <c r="P12" s="15">
        <v>0.1925245743622</v>
      </c>
      <c r="Q12" s="15">
        <v>0.18098896799450001</v>
      </c>
      <c r="R12" s="15">
        <v>0.19422843028350001</v>
      </c>
      <c r="S12" s="15">
        <v>0.2054394982751</v>
      </c>
      <c r="T12" s="15">
        <v>0.14291289481809999</v>
      </c>
      <c r="U12" s="15">
        <v>0.18998536466980001</v>
      </c>
      <c r="V12" s="15">
        <v>0.1243022313995</v>
      </c>
      <c r="W12" s="15">
        <v>0.1800630207251</v>
      </c>
      <c r="X12" s="15">
        <v>0.1707892289163</v>
      </c>
      <c r="Y12" s="15">
        <v>0.1804912911138</v>
      </c>
      <c r="Z12" s="15">
        <v>0.1440212657346</v>
      </c>
      <c r="AA12" s="15">
        <v>0.17153026107819999</v>
      </c>
      <c r="AB12" s="15">
        <v>0.34580857900970002</v>
      </c>
      <c r="AC12" s="15">
        <v>0.19048861572010001</v>
      </c>
      <c r="AD12" s="15">
        <v>0.1888700865979</v>
      </c>
      <c r="AE12" s="15">
        <v>0.19475618592649999</v>
      </c>
      <c r="AF12" s="15">
        <v>0.1706969404425</v>
      </c>
      <c r="AG12" s="15">
        <v>0.13614168438390001</v>
      </c>
      <c r="AH12" s="15">
        <v>0.16911222205189999</v>
      </c>
      <c r="AI12" s="15">
        <v>0</v>
      </c>
      <c r="AJ12" s="15">
        <v>2.9095628720380001E-2</v>
      </c>
      <c r="AK12" s="15">
        <v>0.10272122077570001</v>
      </c>
      <c r="AL12" s="15">
        <v>0.18768341006639999</v>
      </c>
      <c r="AM12" s="11"/>
    </row>
    <row r="13" spans="1:39" x14ac:dyDescent="0.2">
      <c r="A13" s="24"/>
      <c r="B13" s="24"/>
      <c r="C13" s="16">
        <v>404</v>
      </c>
      <c r="D13" s="16">
        <v>79</v>
      </c>
      <c r="E13" s="16">
        <v>107</v>
      </c>
      <c r="F13" s="16">
        <v>101</v>
      </c>
      <c r="G13" s="16">
        <v>117</v>
      </c>
      <c r="H13" s="16">
        <v>57</v>
      </c>
      <c r="I13" s="16">
        <v>74</v>
      </c>
      <c r="J13" s="16">
        <v>73</v>
      </c>
      <c r="K13" s="16">
        <v>62</v>
      </c>
      <c r="L13" s="16">
        <v>77</v>
      </c>
      <c r="M13" s="16">
        <v>159</v>
      </c>
      <c r="N13" s="16">
        <v>198</v>
      </c>
      <c r="O13" s="16">
        <v>4</v>
      </c>
      <c r="P13" s="16">
        <v>105</v>
      </c>
      <c r="Q13" s="16">
        <v>47</v>
      </c>
      <c r="R13" s="16">
        <v>55</v>
      </c>
      <c r="S13" s="16">
        <v>125</v>
      </c>
      <c r="T13" s="16">
        <v>26</v>
      </c>
      <c r="U13" s="16">
        <v>15</v>
      </c>
      <c r="V13" s="16">
        <v>31</v>
      </c>
      <c r="W13" s="16">
        <v>92</v>
      </c>
      <c r="X13" s="16">
        <v>113</v>
      </c>
      <c r="Y13" s="16">
        <v>67</v>
      </c>
      <c r="Z13" s="16">
        <v>47</v>
      </c>
      <c r="AA13" s="16">
        <v>23</v>
      </c>
      <c r="AB13" s="16">
        <v>17</v>
      </c>
      <c r="AC13" s="16">
        <v>166</v>
      </c>
      <c r="AD13" s="16">
        <v>46</v>
      </c>
      <c r="AE13" s="16">
        <v>11</v>
      </c>
      <c r="AF13" s="16">
        <v>16</v>
      </c>
      <c r="AG13" s="16">
        <v>27</v>
      </c>
      <c r="AH13" s="16">
        <v>8</v>
      </c>
      <c r="AI13" s="16">
        <v>0</v>
      </c>
      <c r="AJ13" s="16">
        <v>1</v>
      </c>
      <c r="AK13" s="16">
        <v>1</v>
      </c>
      <c r="AL13" s="16">
        <v>128</v>
      </c>
      <c r="AM13" s="11"/>
    </row>
    <row r="14" spans="1:39" x14ac:dyDescent="0.2">
      <c r="A14" s="24"/>
      <c r="B14" s="24"/>
      <c r="C14" s="17" t="s">
        <v>103</v>
      </c>
      <c r="D14" s="17"/>
      <c r="E14" s="17"/>
      <c r="F14" s="17"/>
      <c r="G14" s="17"/>
      <c r="H14" s="18" t="s">
        <v>132</v>
      </c>
      <c r="I14" s="17"/>
      <c r="J14" s="18" t="s">
        <v>132</v>
      </c>
      <c r="K14" s="17"/>
      <c r="L14" s="17"/>
      <c r="M14" s="17"/>
      <c r="N14" s="18" t="s">
        <v>139</v>
      </c>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1"/>
    </row>
    <row r="15" spans="1:39" x14ac:dyDescent="0.2">
      <c r="A15" s="26"/>
      <c r="B15" s="23" t="s">
        <v>318</v>
      </c>
      <c r="C15" s="15">
        <v>0.33007350656220003</v>
      </c>
      <c r="D15" s="15">
        <v>0.33075446920540003</v>
      </c>
      <c r="E15" s="15">
        <v>0.33699570321290001</v>
      </c>
      <c r="F15" s="15">
        <v>0.36787514537369997</v>
      </c>
      <c r="G15" s="15">
        <v>0.28925280217069999</v>
      </c>
      <c r="H15" s="15">
        <v>0.39368171973389998</v>
      </c>
      <c r="I15" s="15">
        <v>0.38274369298549998</v>
      </c>
      <c r="J15" s="15">
        <v>0.27085063902720002</v>
      </c>
      <c r="K15" s="15">
        <v>0.31788925318939998</v>
      </c>
      <c r="L15" s="15">
        <v>0.31326050750579998</v>
      </c>
      <c r="M15" s="15">
        <v>0.32260131084810001</v>
      </c>
      <c r="N15" s="15">
        <v>0.34901081676309997</v>
      </c>
      <c r="O15" s="15">
        <v>0.22727272727270001</v>
      </c>
      <c r="P15" s="15">
        <v>0.17681965611629999</v>
      </c>
      <c r="Q15" s="15">
        <v>0.39853741384769997</v>
      </c>
      <c r="R15" s="15">
        <v>0.29070622172619998</v>
      </c>
      <c r="S15" s="15">
        <v>0.35122182075620001</v>
      </c>
      <c r="T15" s="15">
        <v>0.48561087347409998</v>
      </c>
      <c r="U15" s="15">
        <v>0.46685273636620012</v>
      </c>
      <c r="V15" s="15">
        <v>0.34696668013420001</v>
      </c>
      <c r="W15" s="15">
        <v>0.17321617131680001</v>
      </c>
      <c r="X15" s="15">
        <v>0.34567566158619989</v>
      </c>
      <c r="Y15" s="15">
        <v>0.39659336080079999</v>
      </c>
      <c r="Z15" s="15">
        <v>0.47020301015499999</v>
      </c>
      <c r="AA15" s="15">
        <v>0.26376839597930002</v>
      </c>
      <c r="AB15" s="15">
        <v>0.30242422902310001</v>
      </c>
      <c r="AC15" s="15">
        <v>0.34954335862590002</v>
      </c>
      <c r="AD15" s="15">
        <v>0.38931213349319999</v>
      </c>
      <c r="AE15" s="15">
        <v>0.1495296286161</v>
      </c>
      <c r="AF15" s="15">
        <v>0.25841498063360002</v>
      </c>
      <c r="AG15" s="15">
        <v>0.23283002188060001</v>
      </c>
      <c r="AH15" s="15">
        <v>0.28525660802219999</v>
      </c>
      <c r="AI15" s="15">
        <v>0.44608432078520011</v>
      </c>
      <c r="AJ15" s="15">
        <v>0.49306005502319999</v>
      </c>
      <c r="AK15" s="15">
        <v>0</v>
      </c>
      <c r="AL15" s="15">
        <v>0.32749118531269999</v>
      </c>
      <c r="AM15" s="11"/>
    </row>
    <row r="16" spans="1:39" x14ac:dyDescent="0.2">
      <c r="A16" s="24"/>
      <c r="B16" s="24"/>
      <c r="C16" s="16">
        <v>742</v>
      </c>
      <c r="D16" s="16">
        <v>158</v>
      </c>
      <c r="E16" s="16">
        <v>214</v>
      </c>
      <c r="F16" s="16">
        <v>181</v>
      </c>
      <c r="G16" s="16">
        <v>189</v>
      </c>
      <c r="H16" s="16">
        <v>100</v>
      </c>
      <c r="I16" s="16">
        <v>153</v>
      </c>
      <c r="J16" s="16">
        <v>106</v>
      </c>
      <c r="K16" s="16">
        <v>149</v>
      </c>
      <c r="L16" s="16">
        <v>175</v>
      </c>
      <c r="M16" s="16">
        <v>374</v>
      </c>
      <c r="N16" s="16">
        <v>324</v>
      </c>
      <c r="O16" s="16">
        <v>5</v>
      </c>
      <c r="P16" s="16">
        <v>93</v>
      </c>
      <c r="Q16" s="16">
        <v>88</v>
      </c>
      <c r="R16" s="16">
        <v>84</v>
      </c>
      <c r="S16" s="16">
        <v>206</v>
      </c>
      <c r="T16" s="16">
        <v>115</v>
      </c>
      <c r="U16" s="16">
        <v>51</v>
      </c>
      <c r="V16" s="16">
        <v>105</v>
      </c>
      <c r="W16" s="16">
        <v>86</v>
      </c>
      <c r="X16" s="16">
        <v>203</v>
      </c>
      <c r="Y16" s="16">
        <v>152</v>
      </c>
      <c r="Z16" s="16">
        <v>199</v>
      </c>
      <c r="AA16" s="16">
        <v>47</v>
      </c>
      <c r="AB16" s="16">
        <v>14</v>
      </c>
      <c r="AC16" s="16">
        <v>294</v>
      </c>
      <c r="AD16" s="16">
        <v>88</v>
      </c>
      <c r="AE16" s="16">
        <v>9</v>
      </c>
      <c r="AF16" s="16">
        <v>28</v>
      </c>
      <c r="AG16" s="16">
        <v>47</v>
      </c>
      <c r="AH16" s="16">
        <v>19</v>
      </c>
      <c r="AI16" s="16">
        <v>3</v>
      </c>
      <c r="AJ16" s="16">
        <v>9</v>
      </c>
      <c r="AK16" s="16">
        <v>0</v>
      </c>
      <c r="AL16" s="16">
        <v>245</v>
      </c>
      <c r="AM16" s="11"/>
    </row>
    <row r="17" spans="1:39" x14ac:dyDescent="0.2">
      <c r="A17" s="24"/>
      <c r="B17" s="24"/>
      <c r="C17" s="17" t="s">
        <v>103</v>
      </c>
      <c r="D17" s="17"/>
      <c r="E17" s="17"/>
      <c r="F17" s="17"/>
      <c r="G17" s="17"/>
      <c r="H17" s="18" t="s">
        <v>181</v>
      </c>
      <c r="I17" s="17"/>
      <c r="J17" s="17"/>
      <c r="K17" s="17"/>
      <c r="L17" s="17"/>
      <c r="M17" s="17"/>
      <c r="N17" s="17"/>
      <c r="O17" s="17"/>
      <c r="P17" s="17"/>
      <c r="Q17" s="18" t="s">
        <v>119</v>
      </c>
      <c r="R17" s="17"/>
      <c r="S17" s="18" t="s">
        <v>119</v>
      </c>
      <c r="T17" s="18" t="s">
        <v>118</v>
      </c>
      <c r="U17" s="18" t="s">
        <v>119</v>
      </c>
      <c r="V17" s="18" t="s">
        <v>119</v>
      </c>
      <c r="W17" s="17"/>
      <c r="X17" s="18" t="s">
        <v>119</v>
      </c>
      <c r="Y17" s="18" t="s">
        <v>119</v>
      </c>
      <c r="Z17" s="18" t="s">
        <v>319</v>
      </c>
      <c r="AA17" s="17"/>
      <c r="AB17" s="17"/>
      <c r="AC17" s="17"/>
      <c r="AD17" s="17"/>
      <c r="AE17" s="17"/>
      <c r="AF17" s="17"/>
      <c r="AG17" s="17"/>
      <c r="AH17" s="17"/>
      <c r="AI17" s="17"/>
      <c r="AJ17" s="17"/>
      <c r="AK17" s="17"/>
      <c r="AL17" s="17"/>
      <c r="AM17" s="11"/>
    </row>
    <row r="18" spans="1:39" x14ac:dyDescent="0.2">
      <c r="A18" s="26"/>
      <c r="B18" s="23" t="s">
        <v>320</v>
      </c>
      <c r="C18" s="15">
        <v>0.18990657062069999</v>
      </c>
      <c r="D18" s="15">
        <v>0.16305214770900001</v>
      </c>
      <c r="E18" s="15">
        <v>0.2135077704029</v>
      </c>
      <c r="F18" s="15">
        <v>0.13439917226549999</v>
      </c>
      <c r="G18" s="15">
        <v>0.23630972036629999</v>
      </c>
      <c r="H18" s="15">
        <v>0.24612833757960001</v>
      </c>
      <c r="I18" s="15">
        <v>0.212986901009</v>
      </c>
      <c r="J18" s="15">
        <v>0.1713360725751</v>
      </c>
      <c r="K18" s="15">
        <v>0.15175317695830001</v>
      </c>
      <c r="L18" s="15">
        <v>0.1473213959995</v>
      </c>
      <c r="M18" s="15">
        <v>0.21078620343490001</v>
      </c>
      <c r="N18" s="15">
        <v>0.17257844543289999</v>
      </c>
      <c r="O18" s="15">
        <v>0.27272727272730002</v>
      </c>
      <c r="P18" s="15">
        <v>1.6400655376870001E-2</v>
      </c>
      <c r="Q18" s="15">
        <v>8.2598157460760005E-2</v>
      </c>
      <c r="R18" s="15">
        <v>9.2691756774660003E-2</v>
      </c>
      <c r="S18" s="15">
        <v>0.20202351323939999</v>
      </c>
      <c r="T18" s="15">
        <v>0.3448341264284</v>
      </c>
      <c r="U18" s="15">
        <v>0.2864625651803</v>
      </c>
      <c r="V18" s="15">
        <v>0.48064636847400011</v>
      </c>
      <c r="W18" s="15">
        <v>1.8615332080489998E-2</v>
      </c>
      <c r="X18" s="15">
        <v>8.2758484999019999E-2</v>
      </c>
      <c r="Y18" s="15">
        <v>0.23704809101499999</v>
      </c>
      <c r="Z18" s="15">
        <v>0.33235153069090001</v>
      </c>
      <c r="AA18" s="15">
        <v>0.53184441527149995</v>
      </c>
      <c r="AB18" s="15">
        <v>0.2403334536258</v>
      </c>
      <c r="AC18" s="15">
        <v>0.1234687861169</v>
      </c>
      <c r="AD18" s="15">
        <v>0.14487637450230001</v>
      </c>
      <c r="AE18" s="15">
        <v>0.2212857236254</v>
      </c>
      <c r="AF18" s="15">
        <v>0.1224779277171</v>
      </c>
      <c r="AG18" s="15">
        <v>0.20512262652009999</v>
      </c>
      <c r="AH18" s="15">
        <v>0.2166514711982</v>
      </c>
      <c r="AI18" s="15">
        <v>0.25692481775929998</v>
      </c>
      <c r="AJ18" s="15">
        <v>0.31566725646529997</v>
      </c>
      <c r="AK18" s="15">
        <v>0.66300211891100003</v>
      </c>
      <c r="AL18" s="15">
        <v>0.27160325898370002</v>
      </c>
      <c r="AM18" s="11"/>
    </row>
    <row r="19" spans="1:39" x14ac:dyDescent="0.2">
      <c r="A19" s="24"/>
      <c r="B19" s="24"/>
      <c r="C19" s="16">
        <v>436</v>
      </c>
      <c r="D19" s="16">
        <v>90</v>
      </c>
      <c r="E19" s="16">
        <v>145</v>
      </c>
      <c r="F19" s="16">
        <v>69</v>
      </c>
      <c r="G19" s="16">
        <v>132</v>
      </c>
      <c r="H19" s="16">
        <v>72</v>
      </c>
      <c r="I19" s="16">
        <v>94</v>
      </c>
      <c r="J19" s="16">
        <v>66</v>
      </c>
      <c r="K19" s="16">
        <v>69</v>
      </c>
      <c r="L19" s="16">
        <v>88</v>
      </c>
      <c r="M19" s="16">
        <v>234</v>
      </c>
      <c r="N19" s="16">
        <v>172</v>
      </c>
      <c r="O19" s="16">
        <v>6</v>
      </c>
      <c r="P19" s="16">
        <v>11</v>
      </c>
      <c r="Q19" s="16">
        <v>22</v>
      </c>
      <c r="R19" s="16">
        <v>24</v>
      </c>
      <c r="S19" s="16">
        <v>115</v>
      </c>
      <c r="T19" s="16">
        <v>89</v>
      </c>
      <c r="U19" s="16">
        <v>34</v>
      </c>
      <c r="V19" s="16">
        <v>141</v>
      </c>
      <c r="W19" s="16">
        <v>12</v>
      </c>
      <c r="X19" s="16">
        <v>50</v>
      </c>
      <c r="Y19" s="16">
        <v>96</v>
      </c>
      <c r="Z19" s="16">
        <v>148</v>
      </c>
      <c r="AA19" s="16">
        <v>93</v>
      </c>
      <c r="AB19" s="16">
        <v>10</v>
      </c>
      <c r="AC19" s="16">
        <v>101</v>
      </c>
      <c r="AD19" s="16">
        <v>38</v>
      </c>
      <c r="AE19" s="16">
        <v>12</v>
      </c>
      <c r="AF19" s="16">
        <v>12</v>
      </c>
      <c r="AG19" s="16">
        <v>37</v>
      </c>
      <c r="AH19" s="16">
        <v>14</v>
      </c>
      <c r="AI19" s="16">
        <v>4</v>
      </c>
      <c r="AJ19" s="16">
        <v>12</v>
      </c>
      <c r="AK19" s="16">
        <v>4</v>
      </c>
      <c r="AL19" s="16">
        <v>202</v>
      </c>
      <c r="AM19" s="11"/>
    </row>
    <row r="20" spans="1:39" x14ac:dyDescent="0.2">
      <c r="A20" s="24"/>
      <c r="B20" s="24"/>
      <c r="C20" s="17" t="s">
        <v>103</v>
      </c>
      <c r="D20" s="17"/>
      <c r="E20" s="18" t="s">
        <v>181</v>
      </c>
      <c r="F20" s="17"/>
      <c r="G20" s="18" t="s">
        <v>181</v>
      </c>
      <c r="H20" s="18" t="s">
        <v>116</v>
      </c>
      <c r="I20" s="17"/>
      <c r="J20" s="17"/>
      <c r="K20" s="17"/>
      <c r="L20" s="17"/>
      <c r="M20" s="17"/>
      <c r="N20" s="17"/>
      <c r="O20" s="17"/>
      <c r="P20" s="17"/>
      <c r="Q20" s="18" t="s">
        <v>119</v>
      </c>
      <c r="R20" s="18" t="s">
        <v>119</v>
      </c>
      <c r="S20" s="18" t="s">
        <v>140</v>
      </c>
      <c r="T20" s="18" t="s">
        <v>138</v>
      </c>
      <c r="U20" s="18" t="s">
        <v>137</v>
      </c>
      <c r="V20" s="18" t="s">
        <v>121</v>
      </c>
      <c r="W20" s="17"/>
      <c r="X20" s="18" t="s">
        <v>119</v>
      </c>
      <c r="Y20" s="18" t="s">
        <v>122</v>
      </c>
      <c r="Z20" s="18" t="s">
        <v>122</v>
      </c>
      <c r="AA20" s="18" t="s">
        <v>138</v>
      </c>
      <c r="AB20" s="18" t="s">
        <v>119</v>
      </c>
      <c r="AC20" s="17"/>
      <c r="AD20" s="17"/>
      <c r="AE20" s="17"/>
      <c r="AF20" s="17"/>
      <c r="AG20" s="17"/>
      <c r="AH20" s="17"/>
      <c r="AI20" s="17"/>
      <c r="AJ20" s="17"/>
      <c r="AK20" s="18" t="s">
        <v>139</v>
      </c>
      <c r="AL20" s="18" t="s">
        <v>119</v>
      </c>
      <c r="AM20" s="11"/>
    </row>
    <row r="21" spans="1:39" x14ac:dyDescent="0.2">
      <c r="A21" s="26"/>
      <c r="B21" s="23" t="s">
        <v>48</v>
      </c>
      <c r="C21" s="15">
        <v>1</v>
      </c>
      <c r="D21" s="15">
        <v>1</v>
      </c>
      <c r="E21" s="15">
        <v>1</v>
      </c>
      <c r="F21" s="15">
        <v>1</v>
      </c>
      <c r="G21" s="15">
        <v>1</v>
      </c>
      <c r="H21" s="15">
        <v>1</v>
      </c>
      <c r="I21" s="15">
        <v>1</v>
      </c>
      <c r="J21" s="15">
        <v>1</v>
      </c>
      <c r="K21" s="15">
        <v>1</v>
      </c>
      <c r="L21" s="15">
        <v>1</v>
      </c>
      <c r="M21" s="15">
        <v>1</v>
      </c>
      <c r="N21" s="15">
        <v>1</v>
      </c>
      <c r="O21" s="15">
        <v>1</v>
      </c>
      <c r="P21" s="15">
        <v>1</v>
      </c>
      <c r="Q21" s="15">
        <v>1</v>
      </c>
      <c r="R21" s="15">
        <v>1</v>
      </c>
      <c r="S21" s="15">
        <v>1</v>
      </c>
      <c r="T21" s="15">
        <v>1</v>
      </c>
      <c r="U21" s="15">
        <v>1</v>
      </c>
      <c r="V21" s="15">
        <v>1</v>
      </c>
      <c r="W21" s="15">
        <v>1</v>
      </c>
      <c r="X21" s="15">
        <v>1</v>
      </c>
      <c r="Y21" s="15">
        <v>1</v>
      </c>
      <c r="Z21" s="15">
        <v>1</v>
      </c>
      <c r="AA21" s="15">
        <v>1</v>
      </c>
      <c r="AB21" s="15">
        <v>1</v>
      </c>
      <c r="AC21" s="15">
        <v>1</v>
      </c>
      <c r="AD21" s="15">
        <v>1</v>
      </c>
      <c r="AE21" s="15">
        <v>1</v>
      </c>
      <c r="AF21" s="15">
        <v>1</v>
      </c>
      <c r="AG21" s="15">
        <v>1</v>
      </c>
      <c r="AH21" s="15">
        <v>1</v>
      </c>
      <c r="AI21" s="15">
        <v>1</v>
      </c>
      <c r="AJ21" s="15">
        <v>1</v>
      </c>
      <c r="AK21" s="15">
        <v>1</v>
      </c>
      <c r="AL21" s="15">
        <v>1</v>
      </c>
      <c r="AM21" s="11"/>
    </row>
    <row r="22" spans="1:39" x14ac:dyDescent="0.2">
      <c r="A22" s="24"/>
      <c r="B22" s="24"/>
      <c r="C22" s="16">
        <v>2432</v>
      </c>
      <c r="D22" s="16">
        <v>549</v>
      </c>
      <c r="E22" s="16">
        <v>682</v>
      </c>
      <c r="F22" s="16">
        <v>562</v>
      </c>
      <c r="G22" s="16">
        <v>639</v>
      </c>
      <c r="H22" s="16">
        <v>270</v>
      </c>
      <c r="I22" s="16">
        <v>419</v>
      </c>
      <c r="J22" s="16">
        <v>395</v>
      </c>
      <c r="K22" s="16">
        <v>478</v>
      </c>
      <c r="L22" s="16">
        <v>606</v>
      </c>
      <c r="M22" s="16">
        <v>1249</v>
      </c>
      <c r="N22" s="16">
        <v>1008</v>
      </c>
      <c r="O22" s="16">
        <v>22</v>
      </c>
      <c r="P22" s="16">
        <v>618</v>
      </c>
      <c r="Q22" s="16">
        <v>260</v>
      </c>
      <c r="R22" s="16">
        <v>312</v>
      </c>
      <c r="S22" s="16">
        <v>606</v>
      </c>
      <c r="T22" s="16">
        <v>237</v>
      </c>
      <c r="U22" s="16">
        <v>106</v>
      </c>
      <c r="V22" s="16">
        <v>293</v>
      </c>
      <c r="W22" s="16">
        <v>561</v>
      </c>
      <c r="X22" s="16">
        <v>688</v>
      </c>
      <c r="Y22" s="16">
        <v>389</v>
      </c>
      <c r="Z22" s="16">
        <v>418</v>
      </c>
      <c r="AA22" s="16">
        <v>169</v>
      </c>
      <c r="AB22" s="16">
        <v>48</v>
      </c>
      <c r="AC22" s="16">
        <v>947</v>
      </c>
      <c r="AD22" s="16">
        <v>272</v>
      </c>
      <c r="AE22" s="16">
        <v>56</v>
      </c>
      <c r="AF22" s="16">
        <v>109</v>
      </c>
      <c r="AG22" s="16">
        <v>192</v>
      </c>
      <c r="AH22" s="16">
        <v>62</v>
      </c>
      <c r="AI22" s="16">
        <v>12</v>
      </c>
      <c r="AJ22" s="16">
        <v>28</v>
      </c>
      <c r="AK22" s="16">
        <v>6</v>
      </c>
      <c r="AL22" s="16">
        <v>748</v>
      </c>
      <c r="AM22" s="11"/>
    </row>
    <row r="23" spans="1:39" x14ac:dyDescent="0.2">
      <c r="A23" s="24"/>
      <c r="B23" s="24"/>
      <c r="C23" s="17" t="s">
        <v>103</v>
      </c>
      <c r="D23" s="17" t="s">
        <v>103</v>
      </c>
      <c r="E23" s="17" t="s">
        <v>103</v>
      </c>
      <c r="F23" s="17" t="s">
        <v>103</v>
      </c>
      <c r="G23" s="17" t="s">
        <v>103</v>
      </c>
      <c r="H23" s="17" t="s">
        <v>103</v>
      </c>
      <c r="I23" s="17" t="s">
        <v>103</v>
      </c>
      <c r="J23" s="17" t="s">
        <v>103</v>
      </c>
      <c r="K23" s="17" t="s">
        <v>103</v>
      </c>
      <c r="L23" s="17" t="s">
        <v>103</v>
      </c>
      <c r="M23" s="17" t="s">
        <v>103</v>
      </c>
      <c r="N23" s="17" t="s">
        <v>103</v>
      </c>
      <c r="O23" s="17" t="s">
        <v>103</v>
      </c>
      <c r="P23" s="17" t="s">
        <v>103</v>
      </c>
      <c r="Q23" s="17" t="s">
        <v>103</v>
      </c>
      <c r="R23" s="17" t="s">
        <v>103</v>
      </c>
      <c r="S23" s="17" t="s">
        <v>103</v>
      </c>
      <c r="T23" s="17" t="s">
        <v>103</v>
      </c>
      <c r="U23" s="17" t="s">
        <v>103</v>
      </c>
      <c r="V23" s="17" t="s">
        <v>103</v>
      </c>
      <c r="W23" s="17" t="s">
        <v>103</v>
      </c>
      <c r="X23" s="17" t="s">
        <v>103</v>
      </c>
      <c r="Y23" s="17" t="s">
        <v>103</v>
      </c>
      <c r="Z23" s="17" t="s">
        <v>103</v>
      </c>
      <c r="AA23" s="17" t="s">
        <v>103</v>
      </c>
      <c r="AB23" s="17" t="s">
        <v>103</v>
      </c>
      <c r="AC23" s="17" t="s">
        <v>103</v>
      </c>
      <c r="AD23" s="17" t="s">
        <v>103</v>
      </c>
      <c r="AE23" s="17" t="s">
        <v>103</v>
      </c>
      <c r="AF23" s="17" t="s">
        <v>103</v>
      </c>
      <c r="AG23" s="17" t="s">
        <v>103</v>
      </c>
      <c r="AH23" s="17" t="s">
        <v>103</v>
      </c>
      <c r="AI23" s="17" t="s">
        <v>103</v>
      </c>
      <c r="AJ23" s="17" t="s">
        <v>103</v>
      </c>
      <c r="AK23" s="17" t="s">
        <v>103</v>
      </c>
      <c r="AL23" s="17" t="s">
        <v>103</v>
      </c>
      <c r="AM23" s="11"/>
    </row>
    <row r="24" spans="1:39" x14ac:dyDescent="0.2">
      <c r="A24" s="19" t="s">
        <v>321</v>
      </c>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row>
    <row r="25" spans="1:39" x14ac:dyDescent="0.2">
      <c r="A25" s="21" t="s">
        <v>126</v>
      </c>
    </row>
  </sheetData>
  <mergeCells count="16">
    <mergeCell ref="AJ2:AL2"/>
    <mergeCell ref="A2:C2"/>
    <mergeCell ref="A3:B5"/>
    <mergeCell ref="B6:B8"/>
    <mergeCell ref="B9:B11"/>
    <mergeCell ref="M3:O3"/>
    <mergeCell ref="P3:V3"/>
    <mergeCell ref="W3:AB3"/>
    <mergeCell ref="AC3:AL3"/>
    <mergeCell ref="D3:G3"/>
    <mergeCell ref="H3:L3"/>
    <mergeCell ref="B12:B14"/>
    <mergeCell ref="B15:B17"/>
    <mergeCell ref="B18:B20"/>
    <mergeCell ref="B21:B23"/>
    <mergeCell ref="A6:A23"/>
  </mergeCells>
  <hyperlinks>
    <hyperlink ref="A1" location="'TOC'!A1:A1" display="Back to TOC" xr:uid="{00000000-0004-0000-0900-000000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N79"/>
  <sheetViews>
    <sheetView workbookViewId="0">
      <pane xSplit="4" ySplit="5" topLeftCell="E6" activePane="bottomRight" state="frozen"/>
      <selection pane="topRight" activeCell="E1" sqref="E1"/>
      <selection pane="bottomLeft" activeCell="A6" sqref="A6"/>
      <selection pane="bottomRight" activeCell="E6" sqref="E6"/>
    </sheetView>
  </sheetViews>
  <sheetFormatPr baseColWidth="10" defaultColWidth="8.83203125" defaultRowHeight="15" x14ac:dyDescent="0.2"/>
  <cols>
    <col min="1" max="1" width="50" style="1" customWidth="1"/>
    <col min="2" max="2" width="25" style="1" bestFit="1" customWidth="1"/>
    <col min="3" max="3" width="10.83203125" style="1" bestFit="1" customWidth="1"/>
    <col min="4" max="39" width="12.6640625" style="1" customWidth="1"/>
  </cols>
  <sheetData>
    <row r="1" spans="1:40" ht="52" customHeight="1" x14ac:dyDescent="0.2">
      <c r="A1" s="10" t="str">
        <f>HYPERLINK("#TOC!A1","Return to Table of Contents")</f>
        <v>Return to Table of Contents</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11"/>
    </row>
    <row r="2" spans="1:40" ht="36" customHeight="1" x14ac:dyDescent="0.2">
      <c r="A2" s="29" t="s">
        <v>591</v>
      </c>
      <c r="B2" s="28"/>
      <c r="C2" s="28"/>
      <c r="D2" s="28"/>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27" t="s">
        <v>47</v>
      </c>
      <c r="AK2" s="28"/>
      <c r="AL2" s="28"/>
      <c r="AM2" s="13"/>
      <c r="AN2" s="11"/>
    </row>
    <row r="3" spans="1:40" ht="37" customHeight="1" x14ac:dyDescent="0.2">
      <c r="A3" s="30"/>
      <c r="B3" s="28"/>
      <c r="C3" s="28"/>
      <c r="D3" s="14" t="s">
        <v>48</v>
      </c>
      <c r="E3" s="31" t="s">
        <v>49</v>
      </c>
      <c r="F3" s="28"/>
      <c r="G3" s="28"/>
      <c r="H3" s="28"/>
      <c r="I3" s="31" t="s">
        <v>50</v>
      </c>
      <c r="J3" s="28"/>
      <c r="K3" s="28"/>
      <c r="L3" s="28"/>
      <c r="M3" s="28"/>
      <c r="N3" s="31" t="s">
        <v>51</v>
      </c>
      <c r="O3" s="28"/>
      <c r="P3" s="28"/>
      <c r="Q3" s="31" t="s">
        <v>52</v>
      </c>
      <c r="R3" s="28"/>
      <c r="S3" s="28"/>
      <c r="T3" s="28"/>
      <c r="U3" s="28"/>
      <c r="V3" s="28"/>
      <c r="W3" s="28"/>
      <c r="X3" s="31" t="s">
        <v>53</v>
      </c>
      <c r="Y3" s="28"/>
      <c r="Z3" s="28"/>
      <c r="AA3" s="28"/>
      <c r="AB3" s="28"/>
      <c r="AC3" s="28"/>
      <c r="AD3" s="31" t="s">
        <v>54</v>
      </c>
      <c r="AE3" s="28"/>
      <c r="AF3" s="28"/>
      <c r="AG3" s="28"/>
      <c r="AH3" s="28"/>
      <c r="AI3" s="28"/>
      <c r="AJ3" s="28"/>
      <c r="AK3" s="28"/>
      <c r="AL3" s="28"/>
      <c r="AM3" s="28"/>
      <c r="AN3" s="11"/>
    </row>
    <row r="4" spans="1:40" ht="16" customHeight="1" x14ac:dyDescent="0.2">
      <c r="A4" s="24"/>
      <c r="B4" s="28"/>
      <c r="C4" s="28"/>
      <c r="D4" s="12" t="s">
        <v>55</v>
      </c>
      <c r="E4" s="12" t="s">
        <v>55</v>
      </c>
      <c r="F4" s="12" t="s">
        <v>56</v>
      </c>
      <c r="G4" s="12" t="s">
        <v>57</v>
      </c>
      <c r="H4" s="12" t="s">
        <v>58</v>
      </c>
      <c r="I4" s="12" t="s">
        <v>55</v>
      </c>
      <c r="J4" s="12" t="s">
        <v>56</v>
      </c>
      <c r="K4" s="12" t="s">
        <v>57</v>
      </c>
      <c r="L4" s="12" t="s">
        <v>58</v>
      </c>
      <c r="M4" s="12" t="s">
        <v>59</v>
      </c>
      <c r="N4" s="12" t="s">
        <v>55</v>
      </c>
      <c r="O4" s="12" t="s">
        <v>56</v>
      </c>
      <c r="P4" s="12" t="s">
        <v>57</v>
      </c>
      <c r="Q4" s="12" t="s">
        <v>55</v>
      </c>
      <c r="R4" s="12" t="s">
        <v>56</v>
      </c>
      <c r="S4" s="12" t="s">
        <v>57</v>
      </c>
      <c r="T4" s="12" t="s">
        <v>58</v>
      </c>
      <c r="U4" s="12" t="s">
        <v>59</v>
      </c>
      <c r="V4" s="12" t="s">
        <v>60</v>
      </c>
      <c r="W4" s="12" t="s">
        <v>61</v>
      </c>
      <c r="X4" s="12" t="s">
        <v>55</v>
      </c>
      <c r="Y4" s="12" t="s">
        <v>56</v>
      </c>
      <c r="Z4" s="12" t="s">
        <v>57</v>
      </c>
      <c r="AA4" s="12" t="s">
        <v>58</v>
      </c>
      <c r="AB4" s="12" t="s">
        <v>59</v>
      </c>
      <c r="AC4" s="12" t="s">
        <v>60</v>
      </c>
      <c r="AD4" s="12" t="s">
        <v>55</v>
      </c>
      <c r="AE4" s="12" t="s">
        <v>56</v>
      </c>
      <c r="AF4" s="12" t="s">
        <v>57</v>
      </c>
      <c r="AG4" s="12" t="s">
        <v>58</v>
      </c>
      <c r="AH4" s="12" t="s">
        <v>59</v>
      </c>
      <c r="AI4" s="12" t="s">
        <v>60</v>
      </c>
      <c r="AJ4" s="12" t="s">
        <v>61</v>
      </c>
      <c r="AK4" s="12" t="s">
        <v>62</v>
      </c>
      <c r="AL4" s="12" t="s">
        <v>63</v>
      </c>
      <c r="AM4" s="12" t="s">
        <v>64</v>
      </c>
      <c r="AN4" s="11"/>
    </row>
    <row r="5" spans="1:40" ht="37" x14ac:dyDescent="0.2">
      <c r="A5" s="24"/>
      <c r="B5" s="28"/>
      <c r="C5" s="28"/>
      <c r="D5" s="14" t="s">
        <v>65</v>
      </c>
      <c r="E5" s="14" t="s">
        <v>66</v>
      </c>
      <c r="F5" s="14" t="s">
        <v>67</v>
      </c>
      <c r="G5" s="14" t="s">
        <v>68</v>
      </c>
      <c r="H5" s="14" t="s">
        <v>69</v>
      </c>
      <c r="I5" s="14" t="s">
        <v>70</v>
      </c>
      <c r="J5" s="14" t="s">
        <v>71</v>
      </c>
      <c r="K5" s="14" t="s">
        <v>72</v>
      </c>
      <c r="L5" s="14" t="s">
        <v>73</v>
      </c>
      <c r="M5" s="14" t="s">
        <v>74</v>
      </c>
      <c r="N5" s="14" t="s">
        <v>75</v>
      </c>
      <c r="O5" s="14" t="s">
        <v>76</v>
      </c>
      <c r="P5" s="14" t="s">
        <v>77</v>
      </c>
      <c r="Q5" s="14" t="s">
        <v>78</v>
      </c>
      <c r="R5" s="14" t="s">
        <v>79</v>
      </c>
      <c r="S5" s="14" t="s">
        <v>80</v>
      </c>
      <c r="T5" s="14" t="s">
        <v>81</v>
      </c>
      <c r="U5" s="14" t="s">
        <v>82</v>
      </c>
      <c r="V5" s="14" t="s">
        <v>83</v>
      </c>
      <c r="W5" s="14" t="s">
        <v>84</v>
      </c>
      <c r="X5" s="14" t="s">
        <v>85</v>
      </c>
      <c r="Y5" s="14" t="s">
        <v>86</v>
      </c>
      <c r="Z5" s="14" t="s">
        <v>87</v>
      </c>
      <c r="AA5" s="14" t="s">
        <v>88</v>
      </c>
      <c r="AB5" s="14" t="s">
        <v>89</v>
      </c>
      <c r="AC5" s="14" t="s">
        <v>90</v>
      </c>
      <c r="AD5" s="14" t="s">
        <v>91</v>
      </c>
      <c r="AE5" s="14" t="s">
        <v>92</v>
      </c>
      <c r="AF5" s="14" t="s">
        <v>93</v>
      </c>
      <c r="AG5" s="14" t="s">
        <v>94</v>
      </c>
      <c r="AH5" s="14" t="s">
        <v>95</v>
      </c>
      <c r="AI5" s="14" t="s">
        <v>96</v>
      </c>
      <c r="AJ5" s="14" t="s">
        <v>97</v>
      </c>
      <c r="AK5" s="14" t="s">
        <v>98</v>
      </c>
      <c r="AL5" s="14" t="s">
        <v>99</v>
      </c>
      <c r="AM5" s="14" t="s">
        <v>100</v>
      </c>
      <c r="AN5" s="11"/>
    </row>
    <row r="6" spans="1:40" x14ac:dyDescent="0.2">
      <c r="A6" s="25" t="s">
        <v>322</v>
      </c>
      <c r="B6" s="23" t="s">
        <v>323</v>
      </c>
      <c r="C6" s="23" t="s">
        <v>324</v>
      </c>
      <c r="D6" s="15">
        <v>0.68058275634629994</v>
      </c>
      <c r="E6" s="15">
        <v>0.72097972389809994</v>
      </c>
      <c r="F6" s="15">
        <v>0.62489984229539997</v>
      </c>
      <c r="G6" s="15">
        <v>0.73875298226870001</v>
      </c>
      <c r="H6" s="15">
        <v>0.65331730211350003</v>
      </c>
      <c r="I6" s="15">
        <v>0.59617896339179999</v>
      </c>
      <c r="J6" s="15">
        <v>0.68065304279990002</v>
      </c>
      <c r="K6" s="15">
        <v>0.7431332100304</v>
      </c>
      <c r="L6" s="15">
        <v>0.70705146096099991</v>
      </c>
      <c r="M6" s="15">
        <v>0.7147497438689</v>
      </c>
      <c r="N6" s="15">
        <v>0.72396305229949998</v>
      </c>
      <c r="O6" s="15">
        <v>0.64305374252909997</v>
      </c>
      <c r="P6" s="15">
        <v>0.80952380952379999</v>
      </c>
      <c r="Q6" s="15">
        <v>0.90420346384609995</v>
      </c>
      <c r="R6" s="15">
        <v>0.8058628879359</v>
      </c>
      <c r="S6" s="15">
        <v>0.79578849222550008</v>
      </c>
      <c r="T6" s="15">
        <v>0.65083874591809998</v>
      </c>
      <c r="U6" s="15">
        <v>0.45398314997839989</v>
      </c>
      <c r="V6" s="15">
        <v>0.49581222714700002</v>
      </c>
      <c r="W6" s="15">
        <v>0.39836481270829999</v>
      </c>
      <c r="X6" s="15">
        <v>0.87683405023350003</v>
      </c>
      <c r="Y6" s="15">
        <v>0.81756809643509998</v>
      </c>
      <c r="Z6" s="15">
        <v>0.63783773317570003</v>
      </c>
      <c r="AA6" s="15">
        <v>0.48671018030610003</v>
      </c>
      <c r="AB6" s="15">
        <v>0.338905485763</v>
      </c>
      <c r="AC6" s="15">
        <v>0.62905240643569993</v>
      </c>
      <c r="AD6" s="15">
        <v>0.75374332032370006</v>
      </c>
      <c r="AE6" s="15">
        <v>0.71946383490040011</v>
      </c>
      <c r="AF6" s="15">
        <v>0.73341321734299991</v>
      </c>
      <c r="AG6" s="15">
        <v>0.7236811972492001</v>
      </c>
      <c r="AH6" s="15">
        <v>0.7158161532217</v>
      </c>
      <c r="AI6" s="15">
        <v>0.74103738278099995</v>
      </c>
      <c r="AJ6" s="15">
        <v>0.80439928759779999</v>
      </c>
      <c r="AK6" s="15">
        <v>0.40952780700199998</v>
      </c>
      <c r="AL6" s="15">
        <v>0.51169485073950005</v>
      </c>
      <c r="AM6" s="15">
        <v>0.57067645202780004</v>
      </c>
      <c r="AN6" s="11"/>
    </row>
    <row r="7" spans="1:40" x14ac:dyDescent="0.2">
      <c r="A7" s="24"/>
      <c r="B7" s="24"/>
      <c r="C7" s="24"/>
      <c r="D7" s="16">
        <v>1692</v>
      </c>
      <c r="E7" s="16">
        <v>399</v>
      </c>
      <c r="F7" s="16">
        <v>438</v>
      </c>
      <c r="G7" s="16">
        <v>418</v>
      </c>
      <c r="H7" s="16">
        <v>437</v>
      </c>
      <c r="I7" s="16">
        <v>155</v>
      </c>
      <c r="J7" s="16">
        <v>281</v>
      </c>
      <c r="K7" s="16">
        <v>298</v>
      </c>
      <c r="L7" s="16">
        <v>349</v>
      </c>
      <c r="M7" s="16">
        <v>448</v>
      </c>
      <c r="N7" s="16">
        <v>927</v>
      </c>
      <c r="O7" s="16">
        <v>672</v>
      </c>
      <c r="P7" s="16">
        <v>17</v>
      </c>
      <c r="Q7" s="16">
        <v>560</v>
      </c>
      <c r="R7" s="16">
        <v>211</v>
      </c>
      <c r="S7" s="16">
        <v>258</v>
      </c>
      <c r="T7" s="16">
        <v>386</v>
      </c>
      <c r="U7" s="16">
        <v>104</v>
      </c>
      <c r="V7" s="16">
        <v>53</v>
      </c>
      <c r="W7" s="16">
        <v>120</v>
      </c>
      <c r="X7" s="16">
        <v>501</v>
      </c>
      <c r="Y7" s="16">
        <v>572</v>
      </c>
      <c r="Z7" s="16">
        <v>249</v>
      </c>
      <c r="AA7" s="16">
        <v>199</v>
      </c>
      <c r="AB7" s="16">
        <v>58</v>
      </c>
      <c r="AC7" s="16">
        <v>32</v>
      </c>
      <c r="AD7" s="16">
        <v>731</v>
      </c>
      <c r="AE7" s="16">
        <v>202</v>
      </c>
      <c r="AF7" s="16">
        <v>38</v>
      </c>
      <c r="AG7" s="16">
        <v>83</v>
      </c>
      <c r="AH7" s="16">
        <v>142</v>
      </c>
      <c r="AI7" s="16">
        <v>45</v>
      </c>
      <c r="AJ7" s="16">
        <v>9</v>
      </c>
      <c r="AK7" s="16">
        <v>14</v>
      </c>
      <c r="AL7" s="16">
        <v>2</v>
      </c>
      <c r="AM7" s="16">
        <v>426</v>
      </c>
      <c r="AN7" s="11"/>
    </row>
    <row r="8" spans="1:40" x14ac:dyDescent="0.2">
      <c r="A8" s="24"/>
      <c r="B8" s="24"/>
      <c r="C8" s="24"/>
      <c r="D8" s="17" t="s">
        <v>103</v>
      </c>
      <c r="E8" s="18" t="s">
        <v>104</v>
      </c>
      <c r="F8" s="17"/>
      <c r="G8" s="18" t="s">
        <v>147</v>
      </c>
      <c r="H8" s="17"/>
      <c r="I8" s="17"/>
      <c r="J8" s="17"/>
      <c r="K8" s="18" t="s">
        <v>139</v>
      </c>
      <c r="L8" s="17"/>
      <c r="M8" s="18" t="s">
        <v>139</v>
      </c>
      <c r="N8" s="18" t="s">
        <v>104</v>
      </c>
      <c r="O8" s="17"/>
      <c r="P8" s="17"/>
      <c r="Q8" s="18" t="s">
        <v>325</v>
      </c>
      <c r="R8" s="18" t="s">
        <v>149</v>
      </c>
      <c r="S8" s="18" t="s">
        <v>149</v>
      </c>
      <c r="T8" s="18" t="s">
        <v>171</v>
      </c>
      <c r="U8" s="17"/>
      <c r="V8" s="17"/>
      <c r="W8" s="17"/>
      <c r="X8" s="18" t="s">
        <v>130</v>
      </c>
      <c r="Y8" s="18" t="s">
        <v>111</v>
      </c>
      <c r="Z8" s="18" t="s">
        <v>131</v>
      </c>
      <c r="AA8" s="17"/>
      <c r="AB8" s="17"/>
      <c r="AC8" s="17"/>
      <c r="AD8" s="18" t="s">
        <v>254</v>
      </c>
      <c r="AE8" s="18" t="s">
        <v>114</v>
      </c>
      <c r="AF8" s="17"/>
      <c r="AG8" s="17"/>
      <c r="AH8" s="17"/>
      <c r="AI8" s="17"/>
      <c r="AJ8" s="17"/>
      <c r="AK8" s="17"/>
      <c r="AL8" s="17"/>
      <c r="AM8" s="17"/>
      <c r="AN8" s="11"/>
    </row>
    <row r="9" spans="1:40" x14ac:dyDescent="0.2">
      <c r="A9" s="26"/>
      <c r="B9" s="26"/>
      <c r="C9" s="23" t="s">
        <v>326</v>
      </c>
      <c r="D9" s="15">
        <v>0.22204144784659999</v>
      </c>
      <c r="E9" s="15">
        <v>0.17869215893070001</v>
      </c>
      <c r="F9" s="15">
        <v>0.26430302344369999</v>
      </c>
      <c r="G9" s="15">
        <v>0.18823564793649999</v>
      </c>
      <c r="H9" s="15">
        <v>0.2444604878163</v>
      </c>
      <c r="I9" s="15">
        <v>0.28426612795490003</v>
      </c>
      <c r="J9" s="15">
        <v>0.21878135691690001</v>
      </c>
      <c r="K9" s="15">
        <v>0.1671604968214</v>
      </c>
      <c r="L9" s="15">
        <v>0.2215568240611</v>
      </c>
      <c r="M9" s="15">
        <v>0.19943473716499999</v>
      </c>
      <c r="N9" s="15">
        <v>0.2118529700657</v>
      </c>
      <c r="O9" s="15">
        <v>0.23012876422170001</v>
      </c>
      <c r="P9" s="15">
        <v>0.14285714285709999</v>
      </c>
      <c r="Q9" s="15">
        <v>5.2828241376830003E-2</v>
      </c>
      <c r="R9" s="15">
        <v>0.14087184500659999</v>
      </c>
      <c r="S9" s="15">
        <v>0.13313227016400001</v>
      </c>
      <c r="T9" s="15">
        <v>0.22163121087240001</v>
      </c>
      <c r="U9" s="15">
        <v>0.39690587327459997</v>
      </c>
      <c r="V9" s="15">
        <v>0.33123226552009999</v>
      </c>
      <c r="W9" s="15">
        <v>0.47952349909330011</v>
      </c>
      <c r="X9" s="15">
        <v>7.4738526260449994E-2</v>
      </c>
      <c r="Y9" s="15">
        <v>0.12701326430929999</v>
      </c>
      <c r="Z9" s="15">
        <v>0.22267260495499999</v>
      </c>
      <c r="AA9" s="15">
        <v>0.37519365346599998</v>
      </c>
      <c r="AB9" s="15">
        <v>0.52043179470250001</v>
      </c>
      <c r="AC9" s="15">
        <v>0.23138078375900001</v>
      </c>
      <c r="AD9" s="15">
        <v>0.17849470456889999</v>
      </c>
      <c r="AE9" s="15">
        <v>0.20112642394499999</v>
      </c>
      <c r="AF9" s="15">
        <v>0.13151209899739999</v>
      </c>
      <c r="AG9" s="15">
        <v>0.24103364492929999</v>
      </c>
      <c r="AH9" s="15">
        <v>0.19072384563459999</v>
      </c>
      <c r="AI9" s="15">
        <v>0.1919523505614</v>
      </c>
      <c r="AJ9" s="15">
        <v>0.19560071240220001</v>
      </c>
      <c r="AK9" s="15">
        <v>0.44546946128350001</v>
      </c>
      <c r="AL9" s="15">
        <v>0.4883051492605</v>
      </c>
      <c r="AM9" s="15">
        <v>0.28268835884589999</v>
      </c>
      <c r="AN9" s="11"/>
    </row>
    <row r="10" spans="1:40" x14ac:dyDescent="0.2">
      <c r="A10" s="24"/>
      <c r="B10" s="24"/>
      <c r="C10" s="24"/>
      <c r="D10" s="16">
        <v>504</v>
      </c>
      <c r="E10" s="16">
        <v>100</v>
      </c>
      <c r="F10" s="16">
        <v>165</v>
      </c>
      <c r="G10" s="16">
        <v>101</v>
      </c>
      <c r="H10" s="16">
        <v>138</v>
      </c>
      <c r="I10" s="16">
        <v>80</v>
      </c>
      <c r="J10" s="16">
        <v>94</v>
      </c>
      <c r="K10" s="16">
        <v>67</v>
      </c>
      <c r="L10" s="16">
        <v>103</v>
      </c>
      <c r="M10" s="16">
        <v>113</v>
      </c>
      <c r="N10" s="16">
        <v>246</v>
      </c>
      <c r="O10" s="16">
        <v>224</v>
      </c>
      <c r="P10" s="16">
        <v>3</v>
      </c>
      <c r="Q10" s="16">
        <v>32</v>
      </c>
      <c r="R10" s="16">
        <v>32</v>
      </c>
      <c r="S10" s="16">
        <v>40</v>
      </c>
      <c r="T10" s="16">
        <v>118</v>
      </c>
      <c r="U10" s="16">
        <v>105</v>
      </c>
      <c r="V10" s="16">
        <v>38</v>
      </c>
      <c r="W10" s="16">
        <v>139</v>
      </c>
      <c r="X10" s="16">
        <v>34</v>
      </c>
      <c r="Y10" s="16">
        <v>77</v>
      </c>
      <c r="Z10" s="16">
        <v>96</v>
      </c>
      <c r="AA10" s="16">
        <v>169</v>
      </c>
      <c r="AB10" s="16">
        <v>88</v>
      </c>
      <c r="AC10" s="16">
        <v>9</v>
      </c>
      <c r="AD10" s="16">
        <v>147</v>
      </c>
      <c r="AE10" s="16">
        <v>52</v>
      </c>
      <c r="AF10" s="16">
        <v>10</v>
      </c>
      <c r="AG10" s="16">
        <v>24</v>
      </c>
      <c r="AH10" s="16">
        <v>34</v>
      </c>
      <c r="AI10" s="16">
        <v>13</v>
      </c>
      <c r="AJ10" s="16">
        <v>3</v>
      </c>
      <c r="AK10" s="16">
        <v>10</v>
      </c>
      <c r="AL10" s="16">
        <v>4</v>
      </c>
      <c r="AM10" s="16">
        <v>207</v>
      </c>
      <c r="AN10" s="11"/>
    </row>
    <row r="11" spans="1:40" x14ac:dyDescent="0.2">
      <c r="A11" s="24"/>
      <c r="B11" s="24"/>
      <c r="C11" s="24"/>
      <c r="D11" s="17" t="s">
        <v>103</v>
      </c>
      <c r="E11" s="17"/>
      <c r="F11" s="18" t="s">
        <v>139</v>
      </c>
      <c r="G11" s="17"/>
      <c r="H11" s="17"/>
      <c r="I11" s="18" t="s">
        <v>181</v>
      </c>
      <c r="J11" s="17"/>
      <c r="K11" s="17"/>
      <c r="L11" s="17"/>
      <c r="M11" s="17"/>
      <c r="N11" s="17"/>
      <c r="O11" s="17"/>
      <c r="P11" s="17"/>
      <c r="Q11" s="17"/>
      <c r="R11" s="18" t="s">
        <v>139</v>
      </c>
      <c r="S11" s="18" t="s">
        <v>139</v>
      </c>
      <c r="T11" s="18" t="s">
        <v>119</v>
      </c>
      <c r="U11" s="18" t="s">
        <v>138</v>
      </c>
      <c r="V11" s="18" t="s">
        <v>247</v>
      </c>
      <c r="W11" s="18" t="s">
        <v>121</v>
      </c>
      <c r="X11" s="17"/>
      <c r="Y11" s="17"/>
      <c r="Z11" s="18" t="s">
        <v>140</v>
      </c>
      <c r="AA11" s="18" t="s">
        <v>137</v>
      </c>
      <c r="AB11" s="18" t="s">
        <v>135</v>
      </c>
      <c r="AC11" s="17"/>
      <c r="AD11" s="17"/>
      <c r="AE11" s="17"/>
      <c r="AF11" s="17"/>
      <c r="AG11" s="17"/>
      <c r="AH11" s="17"/>
      <c r="AI11" s="17"/>
      <c r="AJ11" s="17"/>
      <c r="AK11" s="17"/>
      <c r="AL11" s="17"/>
      <c r="AM11" s="18" t="s">
        <v>139</v>
      </c>
      <c r="AN11" s="11"/>
    </row>
    <row r="12" spans="1:40" x14ac:dyDescent="0.2">
      <c r="A12" s="26"/>
      <c r="B12" s="26"/>
      <c r="C12" s="23" t="s">
        <v>327</v>
      </c>
      <c r="D12" s="15">
        <v>9.7375795807130003E-2</v>
      </c>
      <c r="E12" s="15">
        <v>0.10032811717119999</v>
      </c>
      <c r="F12" s="15">
        <v>0.1107971342609</v>
      </c>
      <c r="G12" s="15">
        <v>7.3011369794869996E-2</v>
      </c>
      <c r="H12" s="15">
        <v>0.10222221007020001</v>
      </c>
      <c r="I12" s="15">
        <v>0.1195549086533</v>
      </c>
      <c r="J12" s="15">
        <v>0.1005656002832</v>
      </c>
      <c r="K12" s="15">
        <v>8.970629314824001E-2</v>
      </c>
      <c r="L12" s="15">
        <v>7.1391714977929996E-2</v>
      </c>
      <c r="M12" s="15">
        <v>8.5815518966069995E-2</v>
      </c>
      <c r="N12" s="15">
        <v>6.4183977634790002E-2</v>
      </c>
      <c r="O12" s="15">
        <v>0.1268174932492</v>
      </c>
      <c r="P12" s="15">
        <v>4.7619047619050003E-2</v>
      </c>
      <c r="Q12" s="15">
        <v>4.2968294777070003E-2</v>
      </c>
      <c r="R12" s="15">
        <v>5.3265267057469999E-2</v>
      </c>
      <c r="S12" s="15">
        <v>7.1079237610500001E-2</v>
      </c>
      <c r="T12" s="15">
        <v>0.12753004320940001</v>
      </c>
      <c r="U12" s="15">
        <v>0.149110976747</v>
      </c>
      <c r="V12" s="15">
        <v>0.172955507333</v>
      </c>
      <c r="W12" s="15">
        <v>0.1221116881984</v>
      </c>
      <c r="X12" s="15">
        <v>4.8427423506059997E-2</v>
      </c>
      <c r="Y12" s="15">
        <v>5.5418639255560002E-2</v>
      </c>
      <c r="Z12" s="15">
        <v>0.13948966186930001</v>
      </c>
      <c r="AA12" s="15">
        <v>0.1380961662279</v>
      </c>
      <c r="AB12" s="15">
        <v>0.14066271953449999</v>
      </c>
      <c r="AC12" s="15">
        <v>0.13956680980540001</v>
      </c>
      <c r="AD12" s="15">
        <v>6.7761975107400008E-2</v>
      </c>
      <c r="AE12" s="15">
        <v>7.9409741154649993E-2</v>
      </c>
      <c r="AF12" s="15">
        <v>0.13507468365969999</v>
      </c>
      <c r="AG12" s="15">
        <v>3.528515782154E-2</v>
      </c>
      <c r="AH12" s="15">
        <v>9.3460001143749999E-2</v>
      </c>
      <c r="AI12" s="15">
        <v>6.7010266657600001E-2</v>
      </c>
      <c r="AJ12" s="15">
        <v>0</v>
      </c>
      <c r="AK12" s="15">
        <v>0.14500273171450001</v>
      </c>
      <c r="AL12" s="15">
        <v>0</v>
      </c>
      <c r="AM12" s="15">
        <v>0.14663518912619999</v>
      </c>
      <c r="AN12" s="11"/>
    </row>
    <row r="13" spans="1:40" x14ac:dyDescent="0.2">
      <c r="A13" s="24"/>
      <c r="B13" s="24"/>
      <c r="C13" s="24"/>
      <c r="D13" s="16">
        <v>205</v>
      </c>
      <c r="E13" s="16">
        <v>44</v>
      </c>
      <c r="F13" s="16">
        <v>66</v>
      </c>
      <c r="G13" s="16">
        <v>40</v>
      </c>
      <c r="H13" s="16">
        <v>55</v>
      </c>
      <c r="I13" s="16">
        <v>33</v>
      </c>
      <c r="J13" s="16">
        <v>42</v>
      </c>
      <c r="K13" s="16">
        <v>29</v>
      </c>
      <c r="L13" s="16">
        <v>29</v>
      </c>
      <c r="M13" s="16">
        <v>46</v>
      </c>
      <c r="N13" s="16">
        <v>78</v>
      </c>
      <c r="O13" s="16">
        <v>110</v>
      </c>
      <c r="P13" s="16">
        <v>1</v>
      </c>
      <c r="Q13" s="16">
        <v>24</v>
      </c>
      <c r="R13" s="16">
        <v>17</v>
      </c>
      <c r="S13" s="16">
        <v>18</v>
      </c>
      <c r="T13" s="16">
        <v>71</v>
      </c>
      <c r="U13" s="16">
        <v>27</v>
      </c>
      <c r="V13" s="16">
        <v>15</v>
      </c>
      <c r="W13" s="16">
        <v>33</v>
      </c>
      <c r="X13" s="16">
        <v>27</v>
      </c>
      <c r="Y13" s="16">
        <v>39</v>
      </c>
      <c r="Z13" s="16">
        <v>44</v>
      </c>
      <c r="AA13" s="16">
        <v>49</v>
      </c>
      <c r="AB13" s="16">
        <v>23</v>
      </c>
      <c r="AC13" s="16">
        <v>7</v>
      </c>
      <c r="AD13" s="16">
        <v>68</v>
      </c>
      <c r="AE13" s="16">
        <v>17</v>
      </c>
      <c r="AF13" s="16">
        <v>8</v>
      </c>
      <c r="AG13" s="16">
        <v>2</v>
      </c>
      <c r="AH13" s="16">
        <v>18</v>
      </c>
      <c r="AI13" s="16">
        <v>4</v>
      </c>
      <c r="AJ13" s="16">
        <v>0</v>
      </c>
      <c r="AK13" s="16">
        <v>4</v>
      </c>
      <c r="AL13" s="16">
        <v>0</v>
      </c>
      <c r="AM13" s="16">
        <v>84</v>
      </c>
      <c r="AN13" s="11"/>
    </row>
    <row r="14" spans="1:40" x14ac:dyDescent="0.2">
      <c r="A14" s="24"/>
      <c r="B14" s="24"/>
      <c r="C14" s="24"/>
      <c r="D14" s="17" t="s">
        <v>103</v>
      </c>
      <c r="E14" s="17"/>
      <c r="F14" s="17"/>
      <c r="G14" s="17"/>
      <c r="H14" s="17"/>
      <c r="I14" s="17"/>
      <c r="J14" s="17"/>
      <c r="K14" s="17"/>
      <c r="L14" s="17"/>
      <c r="M14" s="17"/>
      <c r="N14" s="17"/>
      <c r="O14" s="18" t="s">
        <v>119</v>
      </c>
      <c r="P14" s="17"/>
      <c r="Q14" s="17"/>
      <c r="R14" s="17"/>
      <c r="S14" s="17"/>
      <c r="T14" s="18" t="s">
        <v>140</v>
      </c>
      <c r="U14" s="18" t="s">
        <v>140</v>
      </c>
      <c r="V14" s="18" t="s">
        <v>139</v>
      </c>
      <c r="W14" s="18" t="s">
        <v>139</v>
      </c>
      <c r="X14" s="17"/>
      <c r="Y14" s="17"/>
      <c r="Z14" s="18" t="s">
        <v>140</v>
      </c>
      <c r="AA14" s="18" t="s">
        <v>140</v>
      </c>
      <c r="AB14" s="18" t="s">
        <v>105</v>
      </c>
      <c r="AC14" s="17"/>
      <c r="AD14" s="17"/>
      <c r="AE14" s="17"/>
      <c r="AF14" s="17"/>
      <c r="AG14" s="17"/>
      <c r="AH14" s="17"/>
      <c r="AI14" s="17"/>
      <c r="AJ14" s="17"/>
      <c r="AK14" s="17"/>
      <c r="AL14" s="17"/>
      <c r="AM14" s="18" t="s">
        <v>119</v>
      </c>
      <c r="AN14" s="11"/>
    </row>
    <row r="15" spans="1:40" x14ac:dyDescent="0.2">
      <c r="A15" s="26"/>
      <c r="B15" s="26"/>
      <c r="C15" s="23" t="s">
        <v>48</v>
      </c>
      <c r="D15" s="15">
        <v>1</v>
      </c>
      <c r="E15" s="15">
        <v>1</v>
      </c>
      <c r="F15" s="15">
        <v>1</v>
      </c>
      <c r="G15" s="15">
        <v>1</v>
      </c>
      <c r="H15" s="15">
        <v>1</v>
      </c>
      <c r="I15" s="15">
        <v>1</v>
      </c>
      <c r="J15" s="15">
        <v>1</v>
      </c>
      <c r="K15" s="15">
        <v>1</v>
      </c>
      <c r="L15" s="15">
        <v>1</v>
      </c>
      <c r="M15" s="15">
        <v>1</v>
      </c>
      <c r="N15" s="15">
        <v>1</v>
      </c>
      <c r="O15" s="15">
        <v>1</v>
      </c>
      <c r="P15" s="15">
        <v>1</v>
      </c>
      <c r="Q15" s="15">
        <v>1</v>
      </c>
      <c r="R15" s="15">
        <v>1</v>
      </c>
      <c r="S15" s="15">
        <v>1</v>
      </c>
      <c r="T15" s="15">
        <v>1</v>
      </c>
      <c r="U15" s="15">
        <v>1</v>
      </c>
      <c r="V15" s="15">
        <v>1</v>
      </c>
      <c r="W15" s="15">
        <v>1</v>
      </c>
      <c r="X15" s="15">
        <v>1</v>
      </c>
      <c r="Y15" s="15">
        <v>1</v>
      </c>
      <c r="Z15" s="15">
        <v>1</v>
      </c>
      <c r="AA15" s="15">
        <v>1</v>
      </c>
      <c r="AB15" s="15">
        <v>1</v>
      </c>
      <c r="AC15" s="15">
        <v>1</v>
      </c>
      <c r="AD15" s="15">
        <v>1</v>
      </c>
      <c r="AE15" s="15">
        <v>1</v>
      </c>
      <c r="AF15" s="15">
        <v>1</v>
      </c>
      <c r="AG15" s="15">
        <v>1</v>
      </c>
      <c r="AH15" s="15">
        <v>1</v>
      </c>
      <c r="AI15" s="15">
        <v>1</v>
      </c>
      <c r="AJ15" s="15">
        <v>1</v>
      </c>
      <c r="AK15" s="15">
        <v>1</v>
      </c>
      <c r="AL15" s="15">
        <v>1</v>
      </c>
      <c r="AM15" s="15">
        <v>1</v>
      </c>
      <c r="AN15" s="11"/>
    </row>
    <row r="16" spans="1:40" x14ac:dyDescent="0.2">
      <c r="A16" s="24"/>
      <c r="B16" s="24"/>
      <c r="C16" s="24"/>
      <c r="D16" s="16">
        <v>2401</v>
      </c>
      <c r="E16" s="16">
        <v>543</v>
      </c>
      <c r="F16" s="16">
        <v>669</v>
      </c>
      <c r="G16" s="16">
        <v>559</v>
      </c>
      <c r="H16" s="16">
        <v>630</v>
      </c>
      <c r="I16" s="16">
        <v>268</v>
      </c>
      <c r="J16" s="16">
        <v>417</v>
      </c>
      <c r="K16" s="16">
        <v>394</v>
      </c>
      <c r="L16" s="16">
        <v>481</v>
      </c>
      <c r="M16" s="16">
        <v>607</v>
      </c>
      <c r="N16" s="16">
        <v>1251</v>
      </c>
      <c r="O16" s="16">
        <v>1006</v>
      </c>
      <c r="P16" s="16">
        <v>21</v>
      </c>
      <c r="Q16" s="16">
        <v>616</v>
      </c>
      <c r="R16" s="16">
        <v>260</v>
      </c>
      <c r="S16" s="16">
        <v>316</v>
      </c>
      <c r="T16" s="16">
        <v>575</v>
      </c>
      <c r="U16" s="16">
        <v>236</v>
      </c>
      <c r="V16" s="16">
        <v>106</v>
      </c>
      <c r="W16" s="16">
        <v>292</v>
      </c>
      <c r="X16" s="16">
        <v>562</v>
      </c>
      <c r="Y16" s="16">
        <v>688</v>
      </c>
      <c r="Z16" s="16">
        <v>389</v>
      </c>
      <c r="AA16" s="16">
        <v>417</v>
      </c>
      <c r="AB16" s="16">
        <v>169</v>
      </c>
      <c r="AC16" s="16">
        <v>48</v>
      </c>
      <c r="AD16" s="16">
        <v>946</v>
      </c>
      <c r="AE16" s="16">
        <v>271</v>
      </c>
      <c r="AF16" s="16">
        <v>56</v>
      </c>
      <c r="AG16" s="16">
        <v>109</v>
      </c>
      <c r="AH16" s="16">
        <v>194</v>
      </c>
      <c r="AI16" s="16">
        <v>62</v>
      </c>
      <c r="AJ16" s="16">
        <v>12</v>
      </c>
      <c r="AK16" s="16">
        <v>28</v>
      </c>
      <c r="AL16" s="16">
        <v>6</v>
      </c>
      <c r="AM16" s="16">
        <v>717</v>
      </c>
      <c r="AN16" s="11"/>
    </row>
    <row r="17" spans="1:40" x14ac:dyDescent="0.2">
      <c r="A17" s="24"/>
      <c r="B17" s="24"/>
      <c r="C17" s="24"/>
      <c r="D17" s="17" t="s">
        <v>103</v>
      </c>
      <c r="E17" s="17" t="s">
        <v>103</v>
      </c>
      <c r="F17" s="17" t="s">
        <v>103</v>
      </c>
      <c r="G17" s="17" t="s">
        <v>103</v>
      </c>
      <c r="H17" s="17" t="s">
        <v>103</v>
      </c>
      <c r="I17" s="17" t="s">
        <v>103</v>
      </c>
      <c r="J17" s="17" t="s">
        <v>103</v>
      </c>
      <c r="K17" s="17" t="s">
        <v>103</v>
      </c>
      <c r="L17" s="17" t="s">
        <v>103</v>
      </c>
      <c r="M17" s="17" t="s">
        <v>103</v>
      </c>
      <c r="N17" s="17" t="s">
        <v>103</v>
      </c>
      <c r="O17" s="17" t="s">
        <v>103</v>
      </c>
      <c r="P17" s="17" t="s">
        <v>103</v>
      </c>
      <c r="Q17" s="17" t="s">
        <v>103</v>
      </c>
      <c r="R17" s="17" t="s">
        <v>103</v>
      </c>
      <c r="S17" s="17" t="s">
        <v>103</v>
      </c>
      <c r="T17" s="17" t="s">
        <v>103</v>
      </c>
      <c r="U17" s="17" t="s">
        <v>103</v>
      </c>
      <c r="V17" s="17" t="s">
        <v>103</v>
      </c>
      <c r="W17" s="17" t="s">
        <v>103</v>
      </c>
      <c r="X17" s="17" t="s">
        <v>103</v>
      </c>
      <c r="Y17" s="17" t="s">
        <v>103</v>
      </c>
      <c r="Z17" s="17" t="s">
        <v>103</v>
      </c>
      <c r="AA17" s="17" t="s">
        <v>103</v>
      </c>
      <c r="AB17" s="17" t="s">
        <v>103</v>
      </c>
      <c r="AC17" s="17" t="s">
        <v>103</v>
      </c>
      <c r="AD17" s="17" t="s">
        <v>103</v>
      </c>
      <c r="AE17" s="17" t="s">
        <v>103</v>
      </c>
      <c r="AF17" s="17" t="s">
        <v>103</v>
      </c>
      <c r="AG17" s="17" t="s">
        <v>103</v>
      </c>
      <c r="AH17" s="17" t="s">
        <v>103</v>
      </c>
      <c r="AI17" s="17" t="s">
        <v>103</v>
      </c>
      <c r="AJ17" s="17" t="s">
        <v>103</v>
      </c>
      <c r="AK17" s="17" t="s">
        <v>103</v>
      </c>
      <c r="AL17" s="17" t="s">
        <v>103</v>
      </c>
      <c r="AM17" s="17" t="s">
        <v>103</v>
      </c>
      <c r="AN17" s="11"/>
    </row>
    <row r="18" spans="1:40" x14ac:dyDescent="0.2">
      <c r="A18" s="26"/>
      <c r="B18" s="23" t="s">
        <v>328</v>
      </c>
      <c r="C18" s="23" t="s">
        <v>324</v>
      </c>
      <c r="D18" s="15">
        <v>0.53793155293740003</v>
      </c>
      <c r="E18" s="15">
        <v>0.5482241187986</v>
      </c>
      <c r="F18" s="15">
        <v>0.53250968684900002</v>
      </c>
      <c r="G18" s="15">
        <v>0.56954305018459994</v>
      </c>
      <c r="H18" s="15">
        <v>0.50716230991360001</v>
      </c>
      <c r="I18" s="15">
        <v>0.40797428544530001</v>
      </c>
      <c r="J18" s="15">
        <v>0.50538351701460005</v>
      </c>
      <c r="K18" s="15">
        <v>0.5820818326171</v>
      </c>
      <c r="L18" s="15">
        <v>0.60640433825430007</v>
      </c>
      <c r="M18" s="15">
        <v>0.62008778982309998</v>
      </c>
      <c r="N18" s="15">
        <v>0.57988213277080003</v>
      </c>
      <c r="O18" s="15">
        <v>0.49577900313880002</v>
      </c>
      <c r="P18" s="15">
        <v>0.61904761904759997</v>
      </c>
      <c r="Q18" s="15">
        <v>0.79345982662330006</v>
      </c>
      <c r="R18" s="15">
        <v>0.59343553375230007</v>
      </c>
      <c r="S18" s="15">
        <v>0.68825724510319997</v>
      </c>
      <c r="T18" s="15">
        <v>0.50408068316760002</v>
      </c>
      <c r="U18" s="15">
        <v>0.26828382803200002</v>
      </c>
      <c r="V18" s="15">
        <v>0.36827213834509998</v>
      </c>
      <c r="W18" s="15">
        <v>0.26522320322350001</v>
      </c>
      <c r="X18" s="15">
        <v>0.7945831602608</v>
      </c>
      <c r="Y18" s="15">
        <v>0.67722021414040001</v>
      </c>
      <c r="Z18" s="15">
        <v>0.46360850093540001</v>
      </c>
      <c r="AA18" s="15">
        <v>0.29527005703199999</v>
      </c>
      <c r="AB18" s="15">
        <v>0.22645983246070001</v>
      </c>
      <c r="AC18" s="15">
        <v>0.34644322526159999</v>
      </c>
      <c r="AD18" s="15">
        <v>0.60772173486009995</v>
      </c>
      <c r="AE18" s="15">
        <v>0.57519696846750001</v>
      </c>
      <c r="AF18" s="15">
        <v>0.55055347904530005</v>
      </c>
      <c r="AG18" s="15">
        <v>0.60340059592869999</v>
      </c>
      <c r="AH18" s="15">
        <v>0.62640522899450002</v>
      </c>
      <c r="AI18" s="15">
        <v>0.67909449072829997</v>
      </c>
      <c r="AJ18" s="15">
        <v>0.57277192745329997</v>
      </c>
      <c r="AK18" s="15">
        <v>0.23653788679849999</v>
      </c>
      <c r="AL18" s="15">
        <v>0</v>
      </c>
      <c r="AM18" s="15">
        <v>0.4188225037385</v>
      </c>
      <c r="AN18" s="11"/>
    </row>
    <row r="19" spans="1:40" x14ac:dyDescent="0.2">
      <c r="A19" s="24"/>
      <c r="B19" s="24"/>
      <c r="C19" s="24"/>
      <c r="D19" s="16">
        <v>1364</v>
      </c>
      <c r="E19" s="16">
        <v>310</v>
      </c>
      <c r="F19" s="16">
        <v>364</v>
      </c>
      <c r="G19" s="16">
        <v>340</v>
      </c>
      <c r="H19" s="16">
        <v>350</v>
      </c>
      <c r="I19" s="16">
        <v>103</v>
      </c>
      <c r="J19" s="16">
        <v>207</v>
      </c>
      <c r="K19" s="16">
        <v>232</v>
      </c>
      <c r="L19" s="16">
        <v>297</v>
      </c>
      <c r="M19" s="16">
        <v>388</v>
      </c>
      <c r="N19" s="16">
        <v>756</v>
      </c>
      <c r="O19" s="16">
        <v>529</v>
      </c>
      <c r="P19" s="16">
        <v>13</v>
      </c>
      <c r="Q19" s="16">
        <v>502</v>
      </c>
      <c r="R19" s="16">
        <v>160</v>
      </c>
      <c r="S19" s="16">
        <v>225</v>
      </c>
      <c r="T19" s="16">
        <v>307</v>
      </c>
      <c r="U19" s="16">
        <v>58</v>
      </c>
      <c r="V19" s="16">
        <v>34</v>
      </c>
      <c r="W19" s="16">
        <v>78</v>
      </c>
      <c r="X19" s="16">
        <v>455</v>
      </c>
      <c r="Y19" s="16">
        <v>476</v>
      </c>
      <c r="Z19" s="16">
        <v>177</v>
      </c>
      <c r="AA19" s="16">
        <v>128</v>
      </c>
      <c r="AB19" s="16">
        <v>37</v>
      </c>
      <c r="AC19" s="16">
        <v>22</v>
      </c>
      <c r="AD19" s="16">
        <v>603</v>
      </c>
      <c r="AE19" s="16">
        <v>165</v>
      </c>
      <c r="AF19" s="16">
        <v>31</v>
      </c>
      <c r="AG19" s="16">
        <v>68</v>
      </c>
      <c r="AH19" s="16">
        <v>119</v>
      </c>
      <c r="AI19" s="16">
        <v>42</v>
      </c>
      <c r="AJ19" s="16">
        <v>6</v>
      </c>
      <c r="AK19" s="16">
        <v>8</v>
      </c>
      <c r="AL19" s="16">
        <v>0</v>
      </c>
      <c r="AM19" s="16">
        <v>322</v>
      </c>
      <c r="AN19" s="11"/>
    </row>
    <row r="20" spans="1:40" x14ac:dyDescent="0.2">
      <c r="A20" s="24"/>
      <c r="B20" s="24"/>
      <c r="C20" s="24"/>
      <c r="D20" s="17" t="s">
        <v>103</v>
      </c>
      <c r="E20" s="17"/>
      <c r="F20" s="17"/>
      <c r="G20" s="17"/>
      <c r="H20" s="17"/>
      <c r="I20" s="17"/>
      <c r="J20" s="17"/>
      <c r="K20" s="18" t="s">
        <v>139</v>
      </c>
      <c r="L20" s="18" t="s">
        <v>119</v>
      </c>
      <c r="M20" s="18" t="s">
        <v>140</v>
      </c>
      <c r="N20" s="18" t="s">
        <v>104</v>
      </c>
      <c r="O20" s="17"/>
      <c r="P20" s="17"/>
      <c r="Q20" s="18" t="s">
        <v>192</v>
      </c>
      <c r="R20" s="18" t="s">
        <v>171</v>
      </c>
      <c r="S20" s="18" t="s">
        <v>149</v>
      </c>
      <c r="T20" s="18" t="s">
        <v>171</v>
      </c>
      <c r="U20" s="17"/>
      <c r="V20" s="17"/>
      <c r="W20" s="17"/>
      <c r="X20" s="18" t="s">
        <v>243</v>
      </c>
      <c r="Y20" s="18" t="s">
        <v>272</v>
      </c>
      <c r="Z20" s="18" t="s">
        <v>131</v>
      </c>
      <c r="AA20" s="17"/>
      <c r="AB20" s="17"/>
      <c r="AC20" s="17"/>
      <c r="AD20" s="18" t="s">
        <v>254</v>
      </c>
      <c r="AE20" s="18" t="s">
        <v>114</v>
      </c>
      <c r="AF20" s="17"/>
      <c r="AG20" s="17"/>
      <c r="AH20" s="18" t="s">
        <v>254</v>
      </c>
      <c r="AI20" s="18" t="s">
        <v>329</v>
      </c>
      <c r="AJ20" s="17"/>
      <c r="AK20" s="17"/>
      <c r="AL20" s="17"/>
      <c r="AM20" s="17"/>
      <c r="AN20" s="11"/>
    </row>
    <row r="21" spans="1:40" x14ac:dyDescent="0.2">
      <c r="A21" s="26"/>
      <c r="B21" s="26"/>
      <c r="C21" s="23" t="s">
        <v>326</v>
      </c>
      <c r="D21" s="15">
        <v>0.34047744600899998</v>
      </c>
      <c r="E21" s="15">
        <v>0.31659270096769998</v>
      </c>
      <c r="F21" s="15">
        <v>0.35428863576539998</v>
      </c>
      <c r="G21" s="15">
        <v>0.33104179438050002</v>
      </c>
      <c r="H21" s="15">
        <v>0.3546097923414</v>
      </c>
      <c r="I21" s="15">
        <v>0.45432533747839998</v>
      </c>
      <c r="J21" s="15">
        <v>0.36907582532720001</v>
      </c>
      <c r="K21" s="15">
        <v>0.28512454421709998</v>
      </c>
      <c r="L21" s="15">
        <v>0.29304640744130001</v>
      </c>
      <c r="M21" s="15">
        <v>0.27551104614510002</v>
      </c>
      <c r="N21" s="15">
        <v>0.33376176484019998</v>
      </c>
      <c r="O21" s="15">
        <v>0.34752975329579999</v>
      </c>
      <c r="P21" s="15">
        <v>0.33333333333330001</v>
      </c>
      <c r="Q21" s="15">
        <v>0.1023203149067</v>
      </c>
      <c r="R21" s="15">
        <v>0.28918449173209998</v>
      </c>
      <c r="S21" s="15">
        <v>0.2341541225571</v>
      </c>
      <c r="T21" s="15">
        <v>0.37598367296280011</v>
      </c>
      <c r="U21" s="15">
        <v>0.57590904563620005</v>
      </c>
      <c r="V21" s="15">
        <v>0.40030621596060001</v>
      </c>
      <c r="W21" s="15">
        <v>0.60997038006670001</v>
      </c>
      <c r="X21" s="15">
        <v>0.11462934134</v>
      </c>
      <c r="Y21" s="15">
        <v>0.20937446208589999</v>
      </c>
      <c r="Z21" s="15">
        <v>0.41590400659879989</v>
      </c>
      <c r="AA21" s="15">
        <v>0.58118867736430002</v>
      </c>
      <c r="AB21" s="15">
        <v>0.60115409104240003</v>
      </c>
      <c r="AC21" s="15">
        <v>0.37064826969100001</v>
      </c>
      <c r="AD21" s="15">
        <v>0.26705387628350002</v>
      </c>
      <c r="AE21" s="15">
        <v>0.33654550414409989</v>
      </c>
      <c r="AF21" s="15">
        <v>0.28788939817050002</v>
      </c>
      <c r="AG21" s="15">
        <v>0.3460800378692</v>
      </c>
      <c r="AH21" s="15">
        <v>0.2859680194009</v>
      </c>
      <c r="AI21" s="15">
        <v>0.21603530379809999</v>
      </c>
      <c r="AJ21" s="15">
        <v>0.3659039671896</v>
      </c>
      <c r="AK21" s="15">
        <v>0.64431844804649996</v>
      </c>
      <c r="AL21" s="15">
        <v>1</v>
      </c>
      <c r="AM21" s="15">
        <v>0.43529483551810011</v>
      </c>
      <c r="AN21" s="11"/>
    </row>
    <row r="22" spans="1:40" x14ac:dyDescent="0.2">
      <c r="A22" s="24"/>
      <c r="B22" s="24"/>
      <c r="C22" s="24"/>
      <c r="D22" s="16">
        <v>764</v>
      </c>
      <c r="E22" s="16">
        <v>169</v>
      </c>
      <c r="F22" s="16">
        <v>232</v>
      </c>
      <c r="G22" s="16">
        <v>159</v>
      </c>
      <c r="H22" s="16">
        <v>204</v>
      </c>
      <c r="I22" s="16">
        <v>132</v>
      </c>
      <c r="J22" s="16">
        <v>159</v>
      </c>
      <c r="K22" s="16">
        <v>112</v>
      </c>
      <c r="L22" s="16">
        <v>136</v>
      </c>
      <c r="M22" s="16">
        <v>158</v>
      </c>
      <c r="N22" s="16">
        <v>388</v>
      </c>
      <c r="O22" s="16">
        <v>328</v>
      </c>
      <c r="P22" s="16">
        <v>7</v>
      </c>
      <c r="Q22" s="16">
        <v>55</v>
      </c>
      <c r="R22" s="16">
        <v>67</v>
      </c>
      <c r="S22" s="16">
        <v>63</v>
      </c>
      <c r="T22" s="16">
        <v>193</v>
      </c>
      <c r="U22" s="16">
        <v>151</v>
      </c>
      <c r="V22" s="16">
        <v>55</v>
      </c>
      <c r="W22" s="16">
        <v>180</v>
      </c>
      <c r="X22" s="16">
        <v>53</v>
      </c>
      <c r="Y22" s="16">
        <v>131</v>
      </c>
      <c r="Z22" s="16">
        <v>168</v>
      </c>
      <c r="AA22" s="16">
        <v>245</v>
      </c>
      <c r="AB22" s="16">
        <v>109</v>
      </c>
      <c r="AC22" s="16">
        <v>16</v>
      </c>
      <c r="AD22" s="16">
        <v>228</v>
      </c>
      <c r="AE22" s="16">
        <v>80</v>
      </c>
      <c r="AF22" s="16">
        <v>17</v>
      </c>
      <c r="AG22" s="16">
        <v>35</v>
      </c>
      <c r="AH22" s="16">
        <v>54</v>
      </c>
      <c r="AI22" s="16">
        <v>14</v>
      </c>
      <c r="AJ22" s="16">
        <v>5</v>
      </c>
      <c r="AK22" s="16">
        <v>17</v>
      </c>
      <c r="AL22" s="16">
        <v>6</v>
      </c>
      <c r="AM22" s="16">
        <v>308</v>
      </c>
      <c r="AN22" s="11"/>
    </row>
    <row r="23" spans="1:40" x14ac:dyDescent="0.2">
      <c r="A23" s="24"/>
      <c r="B23" s="24"/>
      <c r="C23" s="24"/>
      <c r="D23" s="17" t="s">
        <v>103</v>
      </c>
      <c r="E23" s="17"/>
      <c r="F23" s="17"/>
      <c r="G23" s="17"/>
      <c r="H23" s="17"/>
      <c r="I23" s="18" t="s">
        <v>203</v>
      </c>
      <c r="J23" s="17"/>
      <c r="K23" s="17"/>
      <c r="L23" s="17"/>
      <c r="M23" s="17"/>
      <c r="N23" s="17"/>
      <c r="O23" s="17"/>
      <c r="P23" s="17"/>
      <c r="Q23" s="17"/>
      <c r="R23" s="18" t="s">
        <v>119</v>
      </c>
      <c r="S23" s="18" t="s">
        <v>139</v>
      </c>
      <c r="T23" s="18" t="s">
        <v>118</v>
      </c>
      <c r="U23" s="18" t="s">
        <v>138</v>
      </c>
      <c r="V23" s="18" t="s">
        <v>119</v>
      </c>
      <c r="W23" s="18" t="s">
        <v>164</v>
      </c>
      <c r="X23" s="17"/>
      <c r="Y23" s="18" t="s">
        <v>139</v>
      </c>
      <c r="Z23" s="18" t="s">
        <v>122</v>
      </c>
      <c r="AA23" s="18" t="s">
        <v>137</v>
      </c>
      <c r="AB23" s="18" t="s">
        <v>137</v>
      </c>
      <c r="AC23" s="18" t="s">
        <v>139</v>
      </c>
      <c r="AD23" s="17"/>
      <c r="AE23" s="17"/>
      <c r="AF23" s="17"/>
      <c r="AG23" s="17"/>
      <c r="AH23" s="17"/>
      <c r="AI23" s="17"/>
      <c r="AJ23" s="17"/>
      <c r="AK23" s="18" t="s">
        <v>139</v>
      </c>
      <c r="AL23" s="18" t="s">
        <v>330</v>
      </c>
      <c r="AM23" s="18" t="s">
        <v>119</v>
      </c>
      <c r="AN23" s="11"/>
    </row>
    <row r="24" spans="1:40" x14ac:dyDescent="0.2">
      <c r="A24" s="26"/>
      <c r="B24" s="26"/>
      <c r="C24" s="23" t="s">
        <v>327</v>
      </c>
      <c r="D24" s="15">
        <v>0.1215910010536</v>
      </c>
      <c r="E24" s="15">
        <v>0.13518318023369999</v>
      </c>
      <c r="F24" s="15">
        <v>0.1132016773856</v>
      </c>
      <c r="G24" s="15">
        <v>9.941515543490001E-2</v>
      </c>
      <c r="H24" s="15">
        <v>0.13822789774499999</v>
      </c>
      <c r="I24" s="15">
        <v>0.13770037707630001</v>
      </c>
      <c r="J24" s="15">
        <v>0.12554065765819999</v>
      </c>
      <c r="K24" s="15">
        <v>0.13279362316580001</v>
      </c>
      <c r="L24" s="15">
        <v>0.1005492543044</v>
      </c>
      <c r="M24" s="15">
        <v>0.1044011640318</v>
      </c>
      <c r="N24" s="15">
        <v>8.6356102389000003E-2</v>
      </c>
      <c r="O24" s="15">
        <v>0.15669124356540001</v>
      </c>
      <c r="P24" s="15">
        <v>4.7619047619050003E-2</v>
      </c>
      <c r="Q24" s="15">
        <v>0.10421985847</v>
      </c>
      <c r="R24" s="15">
        <v>0.11737997451560001</v>
      </c>
      <c r="S24" s="15">
        <v>7.7588632339659999E-2</v>
      </c>
      <c r="T24" s="15">
        <v>0.1199356438696</v>
      </c>
      <c r="U24" s="15">
        <v>0.1558071263319</v>
      </c>
      <c r="V24" s="15">
        <v>0.23142164569439999</v>
      </c>
      <c r="W24" s="15">
        <v>0.1248064167098</v>
      </c>
      <c r="X24" s="15">
        <v>9.0787498399210007E-2</v>
      </c>
      <c r="Y24" s="15">
        <v>0.1134053237737</v>
      </c>
      <c r="Z24" s="15">
        <v>0.12048749246569999</v>
      </c>
      <c r="AA24" s="15">
        <v>0.1235412656037</v>
      </c>
      <c r="AB24" s="15">
        <v>0.17238607649679999</v>
      </c>
      <c r="AC24" s="15">
        <v>0.28290850504740001</v>
      </c>
      <c r="AD24" s="15">
        <v>0.1252243888564</v>
      </c>
      <c r="AE24" s="15">
        <v>8.8257527388430013E-2</v>
      </c>
      <c r="AF24" s="15">
        <v>0.16155712278420001</v>
      </c>
      <c r="AG24" s="15">
        <v>5.0519366202150001E-2</v>
      </c>
      <c r="AH24" s="15">
        <v>8.762675160462001E-2</v>
      </c>
      <c r="AI24" s="15">
        <v>0.1048702054737</v>
      </c>
      <c r="AJ24" s="15">
        <v>6.1324105357109998E-2</v>
      </c>
      <c r="AK24" s="15">
        <v>0.11914366515499999</v>
      </c>
      <c r="AL24" s="15">
        <v>0</v>
      </c>
      <c r="AM24" s="15">
        <v>0.14588266074340001</v>
      </c>
      <c r="AN24" s="11"/>
    </row>
    <row r="25" spans="1:40" x14ac:dyDescent="0.2">
      <c r="A25" s="24"/>
      <c r="B25" s="24"/>
      <c r="C25" s="24"/>
      <c r="D25" s="16">
        <v>267</v>
      </c>
      <c r="E25" s="16">
        <v>62</v>
      </c>
      <c r="F25" s="16">
        <v>72</v>
      </c>
      <c r="G25" s="16">
        <v>58</v>
      </c>
      <c r="H25" s="16">
        <v>75</v>
      </c>
      <c r="I25" s="16">
        <v>33</v>
      </c>
      <c r="J25" s="16">
        <v>52</v>
      </c>
      <c r="K25" s="16">
        <v>49</v>
      </c>
      <c r="L25" s="16">
        <v>45</v>
      </c>
      <c r="M25" s="16">
        <v>59</v>
      </c>
      <c r="N25" s="16">
        <v>104</v>
      </c>
      <c r="O25" s="16">
        <v>147</v>
      </c>
      <c r="P25" s="16">
        <v>1</v>
      </c>
      <c r="Q25" s="16">
        <v>59</v>
      </c>
      <c r="R25" s="16">
        <v>33</v>
      </c>
      <c r="S25" s="16">
        <v>27</v>
      </c>
      <c r="T25" s="16">
        <v>71</v>
      </c>
      <c r="U25" s="16">
        <v>26</v>
      </c>
      <c r="V25" s="16">
        <v>17</v>
      </c>
      <c r="W25" s="16">
        <v>34</v>
      </c>
      <c r="X25" s="16">
        <v>54</v>
      </c>
      <c r="Y25" s="16">
        <v>78</v>
      </c>
      <c r="Z25" s="16">
        <v>43</v>
      </c>
      <c r="AA25" s="16">
        <v>43</v>
      </c>
      <c r="AB25" s="16">
        <v>23</v>
      </c>
      <c r="AC25" s="16">
        <v>10</v>
      </c>
      <c r="AD25" s="16">
        <v>115</v>
      </c>
      <c r="AE25" s="16">
        <v>25</v>
      </c>
      <c r="AF25" s="16">
        <v>8</v>
      </c>
      <c r="AG25" s="16">
        <v>6</v>
      </c>
      <c r="AH25" s="16">
        <v>19</v>
      </c>
      <c r="AI25" s="16">
        <v>6</v>
      </c>
      <c r="AJ25" s="16">
        <v>1</v>
      </c>
      <c r="AK25" s="16">
        <v>3</v>
      </c>
      <c r="AL25" s="16">
        <v>0</v>
      </c>
      <c r="AM25" s="16">
        <v>84</v>
      </c>
      <c r="AN25" s="11"/>
    </row>
    <row r="26" spans="1:40" x14ac:dyDescent="0.2">
      <c r="A26" s="24"/>
      <c r="B26" s="24"/>
      <c r="C26" s="24"/>
      <c r="D26" s="17" t="s">
        <v>103</v>
      </c>
      <c r="E26" s="17"/>
      <c r="F26" s="17"/>
      <c r="G26" s="17"/>
      <c r="H26" s="17"/>
      <c r="I26" s="17"/>
      <c r="J26" s="17"/>
      <c r="K26" s="17"/>
      <c r="L26" s="17"/>
      <c r="M26" s="17"/>
      <c r="N26" s="17"/>
      <c r="O26" s="18" t="s">
        <v>119</v>
      </c>
      <c r="P26" s="17"/>
      <c r="Q26" s="17"/>
      <c r="R26" s="17"/>
      <c r="S26" s="17"/>
      <c r="T26" s="17"/>
      <c r="U26" s="17"/>
      <c r="V26" s="18" t="s">
        <v>181</v>
      </c>
      <c r="W26" s="17"/>
      <c r="X26" s="17"/>
      <c r="Y26" s="17"/>
      <c r="Z26" s="17"/>
      <c r="AA26" s="17"/>
      <c r="AB26" s="17"/>
      <c r="AC26" s="18" t="s">
        <v>139</v>
      </c>
      <c r="AD26" s="17"/>
      <c r="AE26" s="17"/>
      <c r="AF26" s="17"/>
      <c r="AG26" s="17"/>
      <c r="AH26" s="17"/>
      <c r="AI26" s="17"/>
      <c r="AJ26" s="17"/>
      <c r="AK26" s="17"/>
      <c r="AL26" s="17"/>
      <c r="AM26" s="17"/>
      <c r="AN26" s="11"/>
    </row>
    <row r="27" spans="1:40" x14ac:dyDescent="0.2">
      <c r="A27" s="26"/>
      <c r="B27" s="26"/>
      <c r="C27" s="23" t="s">
        <v>48</v>
      </c>
      <c r="D27" s="15">
        <v>1</v>
      </c>
      <c r="E27" s="15">
        <v>1</v>
      </c>
      <c r="F27" s="15">
        <v>1</v>
      </c>
      <c r="G27" s="15">
        <v>1</v>
      </c>
      <c r="H27" s="15">
        <v>1</v>
      </c>
      <c r="I27" s="15">
        <v>1</v>
      </c>
      <c r="J27" s="15">
        <v>1</v>
      </c>
      <c r="K27" s="15">
        <v>1</v>
      </c>
      <c r="L27" s="15">
        <v>1</v>
      </c>
      <c r="M27" s="15">
        <v>1</v>
      </c>
      <c r="N27" s="15">
        <v>1</v>
      </c>
      <c r="O27" s="15">
        <v>1</v>
      </c>
      <c r="P27" s="15">
        <v>1</v>
      </c>
      <c r="Q27" s="15">
        <v>1</v>
      </c>
      <c r="R27" s="15">
        <v>1</v>
      </c>
      <c r="S27" s="15">
        <v>1</v>
      </c>
      <c r="T27" s="15">
        <v>1</v>
      </c>
      <c r="U27" s="15">
        <v>1</v>
      </c>
      <c r="V27" s="15">
        <v>1</v>
      </c>
      <c r="W27" s="15">
        <v>1</v>
      </c>
      <c r="X27" s="15">
        <v>1</v>
      </c>
      <c r="Y27" s="15">
        <v>1</v>
      </c>
      <c r="Z27" s="15">
        <v>1</v>
      </c>
      <c r="AA27" s="15">
        <v>1</v>
      </c>
      <c r="AB27" s="15">
        <v>1</v>
      </c>
      <c r="AC27" s="15">
        <v>1</v>
      </c>
      <c r="AD27" s="15">
        <v>1</v>
      </c>
      <c r="AE27" s="15">
        <v>1</v>
      </c>
      <c r="AF27" s="15">
        <v>1</v>
      </c>
      <c r="AG27" s="15">
        <v>1</v>
      </c>
      <c r="AH27" s="15">
        <v>1</v>
      </c>
      <c r="AI27" s="15">
        <v>1</v>
      </c>
      <c r="AJ27" s="15">
        <v>1</v>
      </c>
      <c r="AK27" s="15">
        <v>1</v>
      </c>
      <c r="AL27" s="15">
        <v>1</v>
      </c>
      <c r="AM27" s="15">
        <v>1</v>
      </c>
      <c r="AN27" s="11"/>
    </row>
    <row r="28" spans="1:40" x14ac:dyDescent="0.2">
      <c r="A28" s="24"/>
      <c r="B28" s="24"/>
      <c r="C28" s="24"/>
      <c r="D28" s="16">
        <v>2395</v>
      </c>
      <c r="E28" s="16">
        <v>541</v>
      </c>
      <c r="F28" s="16">
        <v>668</v>
      </c>
      <c r="G28" s="16">
        <v>557</v>
      </c>
      <c r="H28" s="16">
        <v>629</v>
      </c>
      <c r="I28" s="16">
        <v>268</v>
      </c>
      <c r="J28" s="16">
        <v>418</v>
      </c>
      <c r="K28" s="16">
        <v>393</v>
      </c>
      <c r="L28" s="16">
        <v>478</v>
      </c>
      <c r="M28" s="16">
        <v>605</v>
      </c>
      <c r="N28" s="16">
        <v>1248</v>
      </c>
      <c r="O28" s="16">
        <v>1004</v>
      </c>
      <c r="P28" s="16">
        <v>21</v>
      </c>
      <c r="Q28" s="16">
        <v>616</v>
      </c>
      <c r="R28" s="16">
        <v>260</v>
      </c>
      <c r="S28" s="16">
        <v>315</v>
      </c>
      <c r="T28" s="16">
        <v>571</v>
      </c>
      <c r="U28" s="16">
        <v>235</v>
      </c>
      <c r="V28" s="16">
        <v>106</v>
      </c>
      <c r="W28" s="16">
        <v>292</v>
      </c>
      <c r="X28" s="16">
        <v>562</v>
      </c>
      <c r="Y28" s="16">
        <v>685</v>
      </c>
      <c r="Z28" s="16">
        <v>388</v>
      </c>
      <c r="AA28" s="16">
        <v>416</v>
      </c>
      <c r="AB28" s="16">
        <v>169</v>
      </c>
      <c r="AC28" s="16">
        <v>48</v>
      </c>
      <c r="AD28" s="16">
        <v>946</v>
      </c>
      <c r="AE28" s="16">
        <v>270</v>
      </c>
      <c r="AF28" s="16">
        <v>56</v>
      </c>
      <c r="AG28" s="16">
        <v>109</v>
      </c>
      <c r="AH28" s="16">
        <v>192</v>
      </c>
      <c r="AI28" s="16">
        <v>62</v>
      </c>
      <c r="AJ28" s="16">
        <v>12</v>
      </c>
      <c r="AK28" s="16">
        <v>28</v>
      </c>
      <c r="AL28" s="16">
        <v>6</v>
      </c>
      <c r="AM28" s="16">
        <v>714</v>
      </c>
      <c r="AN28" s="11"/>
    </row>
    <row r="29" spans="1:40" x14ac:dyDescent="0.2">
      <c r="A29" s="24"/>
      <c r="B29" s="24"/>
      <c r="C29" s="24"/>
      <c r="D29" s="17" t="s">
        <v>103</v>
      </c>
      <c r="E29" s="17" t="s">
        <v>103</v>
      </c>
      <c r="F29" s="17" t="s">
        <v>103</v>
      </c>
      <c r="G29" s="17" t="s">
        <v>103</v>
      </c>
      <c r="H29" s="17" t="s">
        <v>103</v>
      </c>
      <c r="I29" s="17" t="s">
        <v>103</v>
      </c>
      <c r="J29" s="17" t="s">
        <v>103</v>
      </c>
      <c r="K29" s="17" t="s">
        <v>103</v>
      </c>
      <c r="L29" s="17" t="s">
        <v>103</v>
      </c>
      <c r="M29" s="17" t="s">
        <v>103</v>
      </c>
      <c r="N29" s="17" t="s">
        <v>103</v>
      </c>
      <c r="O29" s="17" t="s">
        <v>103</v>
      </c>
      <c r="P29" s="17" t="s">
        <v>103</v>
      </c>
      <c r="Q29" s="17" t="s">
        <v>103</v>
      </c>
      <c r="R29" s="17" t="s">
        <v>103</v>
      </c>
      <c r="S29" s="17" t="s">
        <v>103</v>
      </c>
      <c r="T29" s="17" t="s">
        <v>103</v>
      </c>
      <c r="U29" s="17" t="s">
        <v>103</v>
      </c>
      <c r="V29" s="17" t="s">
        <v>103</v>
      </c>
      <c r="W29" s="17" t="s">
        <v>103</v>
      </c>
      <c r="X29" s="17" t="s">
        <v>103</v>
      </c>
      <c r="Y29" s="17" t="s">
        <v>103</v>
      </c>
      <c r="Z29" s="17" t="s">
        <v>103</v>
      </c>
      <c r="AA29" s="17" t="s">
        <v>103</v>
      </c>
      <c r="AB29" s="17" t="s">
        <v>103</v>
      </c>
      <c r="AC29" s="17" t="s">
        <v>103</v>
      </c>
      <c r="AD29" s="17" t="s">
        <v>103</v>
      </c>
      <c r="AE29" s="17" t="s">
        <v>103</v>
      </c>
      <c r="AF29" s="17" t="s">
        <v>103</v>
      </c>
      <c r="AG29" s="17" t="s">
        <v>103</v>
      </c>
      <c r="AH29" s="17" t="s">
        <v>103</v>
      </c>
      <c r="AI29" s="17" t="s">
        <v>103</v>
      </c>
      <c r="AJ29" s="17" t="s">
        <v>103</v>
      </c>
      <c r="AK29" s="17" t="s">
        <v>103</v>
      </c>
      <c r="AL29" s="17" t="s">
        <v>103</v>
      </c>
      <c r="AM29" s="17" t="s">
        <v>103</v>
      </c>
      <c r="AN29" s="11"/>
    </row>
    <row r="30" spans="1:40" x14ac:dyDescent="0.2">
      <c r="A30" s="26"/>
      <c r="B30" s="23" t="s">
        <v>331</v>
      </c>
      <c r="C30" s="23" t="s">
        <v>324</v>
      </c>
      <c r="D30" s="15">
        <v>0.56870294604890004</v>
      </c>
      <c r="E30" s="15">
        <v>0.59772022996509999</v>
      </c>
      <c r="F30" s="15">
        <v>0.54819095412060004</v>
      </c>
      <c r="G30" s="15">
        <v>0.60672414122920004</v>
      </c>
      <c r="H30" s="15">
        <v>0.53232216368200003</v>
      </c>
      <c r="I30" s="15">
        <v>0.49094202466320003</v>
      </c>
      <c r="J30" s="15">
        <v>0.51982462949060004</v>
      </c>
      <c r="K30" s="15">
        <v>0.62404422401949999</v>
      </c>
      <c r="L30" s="15">
        <v>0.59346155165219994</v>
      </c>
      <c r="M30" s="15">
        <v>0.62540534813070003</v>
      </c>
      <c r="N30" s="15">
        <v>0.59117812329289998</v>
      </c>
      <c r="O30" s="15">
        <v>0.54305537680159999</v>
      </c>
      <c r="P30" s="15">
        <v>0.57142857142860004</v>
      </c>
      <c r="Q30" s="15">
        <v>0.78255852839810003</v>
      </c>
      <c r="R30" s="15">
        <v>0.56287879450200007</v>
      </c>
      <c r="S30" s="15">
        <v>0.61327163634350002</v>
      </c>
      <c r="T30" s="15">
        <v>0.54892742205389999</v>
      </c>
      <c r="U30" s="15">
        <v>0.39802793195019998</v>
      </c>
      <c r="V30" s="15">
        <v>0.44899936074649999</v>
      </c>
      <c r="W30" s="15">
        <v>0.38940577119059999</v>
      </c>
      <c r="X30" s="15">
        <v>0.75838267711609997</v>
      </c>
      <c r="Y30" s="15">
        <v>0.63613905095489998</v>
      </c>
      <c r="Z30" s="15">
        <v>0.49652953042089998</v>
      </c>
      <c r="AA30" s="15">
        <v>0.44861524848509998</v>
      </c>
      <c r="AB30" s="15">
        <v>0.31535849837649998</v>
      </c>
      <c r="AC30" s="15">
        <v>0.52178524894619993</v>
      </c>
      <c r="AD30" s="15">
        <v>0.60581392591540006</v>
      </c>
      <c r="AE30" s="15">
        <v>0.5672556733902</v>
      </c>
      <c r="AF30" s="15">
        <v>0.53271660176239999</v>
      </c>
      <c r="AG30" s="15">
        <v>0.72562541130610003</v>
      </c>
      <c r="AH30" s="15">
        <v>0.71867821769680007</v>
      </c>
      <c r="AI30" s="15">
        <v>0.59193715587520002</v>
      </c>
      <c r="AJ30" s="15">
        <v>0.69205735798449997</v>
      </c>
      <c r="AK30" s="15">
        <v>0.46447621587819998</v>
      </c>
      <c r="AL30" s="15">
        <v>0.33699788108899997</v>
      </c>
      <c r="AM30" s="15">
        <v>0.47471785470979999</v>
      </c>
      <c r="AN30" s="11"/>
    </row>
    <row r="31" spans="1:40" x14ac:dyDescent="0.2">
      <c r="A31" s="24"/>
      <c r="B31" s="24"/>
      <c r="C31" s="24"/>
      <c r="D31" s="16">
        <v>1434</v>
      </c>
      <c r="E31" s="16">
        <v>337</v>
      </c>
      <c r="F31" s="16">
        <v>384</v>
      </c>
      <c r="G31" s="16">
        <v>357</v>
      </c>
      <c r="H31" s="16">
        <v>356</v>
      </c>
      <c r="I31" s="16">
        <v>130</v>
      </c>
      <c r="J31" s="16">
        <v>219</v>
      </c>
      <c r="K31" s="16">
        <v>257</v>
      </c>
      <c r="L31" s="16">
        <v>294</v>
      </c>
      <c r="M31" s="16">
        <v>389</v>
      </c>
      <c r="N31" s="16">
        <v>770</v>
      </c>
      <c r="O31" s="16">
        <v>578</v>
      </c>
      <c r="P31" s="16">
        <v>12</v>
      </c>
      <c r="Q31" s="16">
        <v>494</v>
      </c>
      <c r="R31" s="16">
        <v>157</v>
      </c>
      <c r="S31" s="16">
        <v>214</v>
      </c>
      <c r="T31" s="16">
        <v>317</v>
      </c>
      <c r="U31" s="16">
        <v>87</v>
      </c>
      <c r="V31" s="16">
        <v>51</v>
      </c>
      <c r="W31" s="16">
        <v>114</v>
      </c>
      <c r="X31" s="16">
        <v>445</v>
      </c>
      <c r="Y31" s="16">
        <v>458</v>
      </c>
      <c r="Z31" s="16">
        <v>192</v>
      </c>
      <c r="AA31" s="16">
        <v>183</v>
      </c>
      <c r="AB31" s="16">
        <v>52</v>
      </c>
      <c r="AC31" s="16">
        <v>29</v>
      </c>
      <c r="AD31" s="16">
        <v>608</v>
      </c>
      <c r="AE31" s="16">
        <v>171</v>
      </c>
      <c r="AF31" s="16">
        <v>29</v>
      </c>
      <c r="AG31" s="16">
        <v>78</v>
      </c>
      <c r="AH31" s="16">
        <v>135</v>
      </c>
      <c r="AI31" s="16">
        <v>36</v>
      </c>
      <c r="AJ31" s="16">
        <v>7</v>
      </c>
      <c r="AK31" s="16">
        <v>13</v>
      </c>
      <c r="AL31" s="16">
        <v>2</v>
      </c>
      <c r="AM31" s="16">
        <v>355</v>
      </c>
      <c r="AN31" s="11"/>
    </row>
    <row r="32" spans="1:40" x14ac:dyDescent="0.2">
      <c r="A32" s="24"/>
      <c r="B32" s="24"/>
      <c r="C32" s="24"/>
      <c r="D32" s="17" t="s">
        <v>103</v>
      </c>
      <c r="E32" s="17"/>
      <c r="F32" s="17"/>
      <c r="G32" s="17"/>
      <c r="H32" s="17"/>
      <c r="I32" s="17"/>
      <c r="J32" s="17"/>
      <c r="K32" s="18" t="s">
        <v>139</v>
      </c>
      <c r="L32" s="17"/>
      <c r="M32" s="18" t="s">
        <v>105</v>
      </c>
      <c r="N32" s="17"/>
      <c r="O32" s="17"/>
      <c r="P32" s="17"/>
      <c r="Q32" s="18" t="s">
        <v>107</v>
      </c>
      <c r="R32" s="18" t="s">
        <v>159</v>
      </c>
      <c r="S32" s="18" t="s">
        <v>173</v>
      </c>
      <c r="T32" s="18" t="s">
        <v>159</v>
      </c>
      <c r="U32" s="17"/>
      <c r="V32" s="17"/>
      <c r="W32" s="17"/>
      <c r="X32" s="18" t="s">
        <v>242</v>
      </c>
      <c r="Y32" s="18" t="s">
        <v>129</v>
      </c>
      <c r="Z32" s="18" t="s">
        <v>132</v>
      </c>
      <c r="AA32" s="17"/>
      <c r="AB32" s="17"/>
      <c r="AC32" s="17"/>
      <c r="AD32" s="18" t="s">
        <v>114</v>
      </c>
      <c r="AE32" s="17"/>
      <c r="AF32" s="17"/>
      <c r="AG32" s="18" t="s">
        <v>113</v>
      </c>
      <c r="AH32" s="18" t="s">
        <v>113</v>
      </c>
      <c r="AI32" s="17"/>
      <c r="AJ32" s="17"/>
      <c r="AK32" s="17"/>
      <c r="AL32" s="17"/>
      <c r="AM32" s="17"/>
      <c r="AN32" s="11"/>
    </row>
    <row r="33" spans="1:40" x14ac:dyDescent="0.2">
      <c r="A33" s="26"/>
      <c r="B33" s="26"/>
      <c r="C33" s="23" t="s">
        <v>326</v>
      </c>
      <c r="D33" s="15">
        <v>0.30018837586769997</v>
      </c>
      <c r="E33" s="15">
        <v>0.27742274573769998</v>
      </c>
      <c r="F33" s="15">
        <v>0.30283463011130002</v>
      </c>
      <c r="G33" s="15">
        <v>0.27557526051089998</v>
      </c>
      <c r="H33" s="15">
        <v>0.33824401792539999</v>
      </c>
      <c r="I33" s="15">
        <v>0.3236716584098</v>
      </c>
      <c r="J33" s="15">
        <v>0.36141675005329998</v>
      </c>
      <c r="K33" s="15">
        <v>0.26487733406269998</v>
      </c>
      <c r="L33" s="15">
        <v>0.3182316535843</v>
      </c>
      <c r="M33" s="15">
        <v>0.2606758783409</v>
      </c>
      <c r="N33" s="15">
        <v>0.30901088245399999</v>
      </c>
      <c r="O33" s="15">
        <v>0.29590113426940001</v>
      </c>
      <c r="P33" s="15">
        <v>0.28571428571430002</v>
      </c>
      <c r="Q33" s="15">
        <v>0.1219542702677</v>
      </c>
      <c r="R33" s="15">
        <v>0.30982524410470003</v>
      </c>
      <c r="S33" s="15">
        <v>0.23629574505199999</v>
      </c>
      <c r="T33" s="15">
        <v>0.3261501964197</v>
      </c>
      <c r="U33" s="15">
        <v>0.450609519056</v>
      </c>
      <c r="V33" s="15">
        <v>0.40687405052050002</v>
      </c>
      <c r="W33" s="15">
        <v>0.44234186770900003</v>
      </c>
      <c r="X33" s="15">
        <v>0.14324625095150001</v>
      </c>
      <c r="Y33" s="15">
        <v>0.238602394982</v>
      </c>
      <c r="Z33" s="15">
        <v>0.36747933633079999</v>
      </c>
      <c r="AA33" s="15">
        <v>0.41203312403269998</v>
      </c>
      <c r="AB33" s="15">
        <v>0.50017677311200004</v>
      </c>
      <c r="AC33" s="15">
        <v>0.2990759064106</v>
      </c>
      <c r="AD33" s="15">
        <v>0.26383237167369999</v>
      </c>
      <c r="AE33" s="15">
        <v>0.32213167421819999</v>
      </c>
      <c r="AF33" s="15">
        <v>0.3575327174347</v>
      </c>
      <c r="AG33" s="15">
        <v>0.21583535545550001</v>
      </c>
      <c r="AH33" s="15">
        <v>0.1999785962575</v>
      </c>
      <c r="AI33" s="15">
        <v>0.30456182680999999</v>
      </c>
      <c r="AJ33" s="15">
        <v>0.23541442965379999</v>
      </c>
      <c r="AK33" s="15">
        <v>0.3554135018108</v>
      </c>
      <c r="AL33" s="15">
        <v>0.66300211891100003</v>
      </c>
      <c r="AM33" s="15">
        <v>0.36236739585019989</v>
      </c>
      <c r="AN33" s="11"/>
    </row>
    <row r="34" spans="1:40" x14ac:dyDescent="0.2">
      <c r="A34" s="24"/>
      <c r="B34" s="24"/>
      <c r="C34" s="24"/>
      <c r="D34" s="16">
        <v>687</v>
      </c>
      <c r="E34" s="16">
        <v>154</v>
      </c>
      <c r="F34" s="16">
        <v>198</v>
      </c>
      <c r="G34" s="16">
        <v>135</v>
      </c>
      <c r="H34" s="16">
        <v>200</v>
      </c>
      <c r="I34" s="16">
        <v>91</v>
      </c>
      <c r="J34" s="16">
        <v>148</v>
      </c>
      <c r="K34" s="16">
        <v>97</v>
      </c>
      <c r="L34" s="16">
        <v>147</v>
      </c>
      <c r="M34" s="16">
        <v>151</v>
      </c>
      <c r="N34" s="16">
        <v>358</v>
      </c>
      <c r="O34" s="16">
        <v>291</v>
      </c>
      <c r="P34" s="16">
        <v>6</v>
      </c>
      <c r="Q34" s="16">
        <v>71</v>
      </c>
      <c r="R34" s="16">
        <v>72</v>
      </c>
      <c r="S34" s="16">
        <v>68</v>
      </c>
      <c r="T34" s="16">
        <v>179</v>
      </c>
      <c r="U34" s="16">
        <v>120</v>
      </c>
      <c r="V34" s="16">
        <v>42</v>
      </c>
      <c r="W34" s="16">
        <v>135</v>
      </c>
      <c r="X34" s="16">
        <v>66</v>
      </c>
      <c r="Y34" s="16">
        <v>155</v>
      </c>
      <c r="Z34" s="16">
        <v>147</v>
      </c>
      <c r="AA34" s="16">
        <v>182</v>
      </c>
      <c r="AB34" s="16">
        <v>91</v>
      </c>
      <c r="AC34" s="16">
        <v>11</v>
      </c>
      <c r="AD34" s="16">
        <v>234</v>
      </c>
      <c r="AE34" s="16">
        <v>73</v>
      </c>
      <c r="AF34" s="16">
        <v>21</v>
      </c>
      <c r="AG34" s="16">
        <v>25</v>
      </c>
      <c r="AH34" s="16">
        <v>41</v>
      </c>
      <c r="AI34" s="16">
        <v>19</v>
      </c>
      <c r="AJ34" s="16">
        <v>4</v>
      </c>
      <c r="AK34" s="16">
        <v>10</v>
      </c>
      <c r="AL34" s="16">
        <v>4</v>
      </c>
      <c r="AM34" s="16">
        <v>256</v>
      </c>
      <c r="AN34" s="11"/>
    </row>
    <row r="35" spans="1:40" x14ac:dyDescent="0.2">
      <c r="A35" s="24"/>
      <c r="B35" s="24"/>
      <c r="C35" s="24"/>
      <c r="D35" s="17" t="s">
        <v>103</v>
      </c>
      <c r="E35" s="17"/>
      <c r="F35" s="17"/>
      <c r="G35" s="17"/>
      <c r="H35" s="17"/>
      <c r="I35" s="17"/>
      <c r="J35" s="18" t="s">
        <v>132</v>
      </c>
      <c r="K35" s="17"/>
      <c r="L35" s="17"/>
      <c r="M35" s="17"/>
      <c r="N35" s="17"/>
      <c r="O35" s="17"/>
      <c r="P35" s="17"/>
      <c r="Q35" s="17"/>
      <c r="R35" s="18" t="s">
        <v>119</v>
      </c>
      <c r="S35" s="18" t="s">
        <v>139</v>
      </c>
      <c r="T35" s="18" t="s">
        <v>119</v>
      </c>
      <c r="U35" s="18" t="s">
        <v>118</v>
      </c>
      <c r="V35" s="18" t="s">
        <v>119</v>
      </c>
      <c r="W35" s="18" t="s">
        <v>120</v>
      </c>
      <c r="X35" s="17"/>
      <c r="Y35" s="18" t="s">
        <v>139</v>
      </c>
      <c r="Z35" s="18" t="s">
        <v>140</v>
      </c>
      <c r="AA35" s="18" t="s">
        <v>122</v>
      </c>
      <c r="AB35" s="18" t="s">
        <v>122</v>
      </c>
      <c r="AC35" s="17"/>
      <c r="AD35" s="17"/>
      <c r="AE35" s="17"/>
      <c r="AF35" s="17"/>
      <c r="AG35" s="17"/>
      <c r="AH35" s="17"/>
      <c r="AI35" s="17"/>
      <c r="AJ35" s="17"/>
      <c r="AK35" s="17"/>
      <c r="AL35" s="17"/>
      <c r="AM35" s="18" t="s">
        <v>263</v>
      </c>
      <c r="AN35" s="11"/>
    </row>
    <row r="36" spans="1:40" x14ac:dyDescent="0.2">
      <c r="A36" s="26"/>
      <c r="B36" s="26"/>
      <c r="C36" s="23" t="s">
        <v>327</v>
      </c>
      <c r="D36" s="15">
        <v>0.13110867808330001</v>
      </c>
      <c r="E36" s="15">
        <v>0.1248570242972</v>
      </c>
      <c r="F36" s="15">
        <v>0.1489744157682</v>
      </c>
      <c r="G36" s="15">
        <v>0.11770059825989999</v>
      </c>
      <c r="H36" s="15">
        <v>0.12943381839250001</v>
      </c>
      <c r="I36" s="15">
        <v>0.185386316927</v>
      </c>
      <c r="J36" s="15">
        <v>0.1187586204561</v>
      </c>
      <c r="K36" s="15">
        <v>0.1110784419178</v>
      </c>
      <c r="L36" s="15">
        <v>8.8306794763540003E-2</v>
      </c>
      <c r="M36" s="15">
        <v>0.11391877352840001</v>
      </c>
      <c r="N36" s="15">
        <v>9.9810994253080002E-2</v>
      </c>
      <c r="O36" s="15">
        <v>0.161043488929</v>
      </c>
      <c r="P36" s="15">
        <v>0.14285714285709999</v>
      </c>
      <c r="Q36" s="15">
        <v>9.5487201334169991E-2</v>
      </c>
      <c r="R36" s="15">
        <v>0.12729596139329999</v>
      </c>
      <c r="S36" s="15">
        <v>0.1504326186045</v>
      </c>
      <c r="T36" s="15">
        <v>0.12492238152640001</v>
      </c>
      <c r="U36" s="15">
        <v>0.1513625489938</v>
      </c>
      <c r="V36" s="15">
        <v>0.14412658873299999</v>
      </c>
      <c r="W36" s="15">
        <v>0.16825236110040001</v>
      </c>
      <c r="X36" s="15">
        <v>9.8371071932440005E-2</v>
      </c>
      <c r="Y36" s="15">
        <v>0.12525855406309999</v>
      </c>
      <c r="Z36" s="15">
        <v>0.13599113324830001</v>
      </c>
      <c r="AA36" s="15">
        <v>0.13935162748220001</v>
      </c>
      <c r="AB36" s="15">
        <v>0.18446472851160001</v>
      </c>
      <c r="AC36" s="15">
        <v>0.17913884464320001</v>
      </c>
      <c r="AD36" s="15">
        <v>0.1303537024109</v>
      </c>
      <c r="AE36" s="15">
        <v>0.11061265239159999</v>
      </c>
      <c r="AF36" s="15">
        <v>0.1097506808029</v>
      </c>
      <c r="AG36" s="15">
        <v>5.8539233238439993E-2</v>
      </c>
      <c r="AH36" s="15">
        <v>8.1343186045730001E-2</v>
      </c>
      <c r="AI36" s="15">
        <v>0.10350101731480001</v>
      </c>
      <c r="AJ36" s="15">
        <v>7.2528212361699998E-2</v>
      </c>
      <c r="AK36" s="15">
        <v>0.18011028231099999</v>
      </c>
      <c r="AL36" s="15">
        <v>0</v>
      </c>
      <c r="AM36" s="15">
        <v>0.16291474944000001</v>
      </c>
      <c r="AN36" s="11"/>
    </row>
    <row r="37" spans="1:40" x14ac:dyDescent="0.2">
      <c r="A37" s="24"/>
      <c r="B37" s="24"/>
      <c r="C37" s="24"/>
      <c r="D37" s="16">
        <v>275</v>
      </c>
      <c r="E37" s="16">
        <v>51</v>
      </c>
      <c r="F37" s="16">
        <v>87</v>
      </c>
      <c r="G37" s="16">
        <v>63</v>
      </c>
      <c r="H37" s="16">
        <v>74</v>
      </c>
      <c r="I37" s="16">
        <v>47</v>
      </c>
      <c r="J37" s="16">
        <v>51</v>
      </c>
      <c r="K37" s="16">
        <v>39</v>
      </c>
      <c r="L37" s="16">
        <v>38</v>
      </c>
      <c r="M37" s="16">
        <v>65</v>
      </c>
      <c r="N37" s="16">
        <v>121</v>
      </c>
      <c r="O37" s="16">
        <v>135</v>
      </c>
      <c r="P37" s="16">
        <v>3</v>
      </c>
      <c r="Q37" s="16">
        <v>51</v>
      </c>
      <c r="R37" s="16">
        <v>30</v>
      </c>
      <c r="S37" s="16">
        <v>34</v>
      </c>
      <c r="T37" s="16">
        <v>75</v>
      </c>
      <c r="U37" s="16">
        <v>28</v>
      </c>
      <c r="V37" s="16">
        <v>13</v>
      </c>
      <c r="W37" s="16">
        <v>44</v>
      </c>
      <c r="X37" s="16">
        <v>50</v>
      </c>
      <c r="Y37" s="16">
        <v>73</v>
      </c>
      <c r="Z37" s="16">
        <v>49</v>
      </c>
      <c r="AA37" s="16">
        <v>52</v>
      </c>
      <c r="AB37" s="16">
        <v>26</v>
      </c>
      <c r="AC37" s="16">
        <v>8</v>
      </c>
      <c r="AD37" s="16">
        <v>103</v>
      </c>
      <c r="AE37" s="16">
        <v>26</v>
      </c>
      <c r="AF37" s="16">
        <v>6</v>
      </c>
      <c r="AG37" s="16">
        <v>6</v>
      </c>
      <c r="AH37" s="16">
        <v>17</v>
      </c>
      <c r="AI37" s="16">
        <v>7</v>
      </c>
      <c r="AJ37" s="16">
        <v>1</v>
      </c>
      <c r="AK37" s="16">
        <v>5</v>
      </c>
      <c r="AL37" s="16">
        <v>0</v>
      </c>
      <c r="AM37" s="16">
        <v>104</v>
      </c>
      <c r="AN37" s="11"/>
    </row>
    <row r="38" spans="1:40" x14ac:dyDescent="0.2">
      <c r="A38" s="24"/>
      <c r="B38" s="24"/>
      <c r="C38" s="24"/>
      <c r="D38" s="17" t="s">
        <v>103</v>
      </c>
      <c r="E38" s="17"/>
      <c r="F38" s="17"/>
      <c r="G38" s="17"/>
      <c r="H38" s="17"/>
      <c r="I38" s="18" t="s">
        <v>145</v>
      </c>
      <c r="J38" s="17"/>
      <c r="K38" s="17"/>
      <c r="L38" s="17"/>
      <c r="M38" s="17"/>
      <c r="N38" s="17"/>
      <c r="O38" s="18" t="s">
        <v>139</v>
      </c>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1"/>
    </row>
    <row r="39" spans="1:40" x14ac:dyDescent="0.2">
      <c r="A39" s="26"/>
      <c r="B39" s="26"/>
      <c r="C39" s="23" t="s">
        <v>48</v>
      </c>
      <c r="D39" s="15">
        <v>1</v>
      </c>
      <c r="E39" s="15">
        <v>1</v>
      </c>
      <c r="F39" s="15">
        <v>1</v>
      </c>
      <c r="G39" s="15">
        <v>1</v>
      </c>
      <c r="H39" s="15">
        <v>1</v>
      </c>
      <c r="I39" s="15">
        <v>1</v>
      </c>
      <c r="J39" s="15">
        <v>1</v>
      </c>
      <c r="K39" s="15">
        <v>1</v>
      </c>
      <c r="L39" s="15">
        <v>1</v>
      </c>
      <c r="M39" s="15">
        <v>1</v>
      </c>
      <c r="N39" s="15">
        <v>1</v>
      </c>
      <c r="O39" s="15">
        <v>1</v>
      </c>
      <c r="P39" s="15">
        <v>1</v>
      </c>
      <c r="Q39" s="15">
        <v>1</v>
      </c>
      <c r="R39" s="15">
        <v>1</v>
      </c>
      <c r="S39" s="15">
        <v>1</v>
      </c>
      <c r="T39" s="15">
        <v>1</v>
      </c>
      <c r="U39" s="15">
        <v>1</v>
      </c>
      <c r="V39" s="15">
        <v>1</v>
      </c>
      <c r="W39" s="15">
        <v>1</v>
      </c>
      <c r="X39" s="15">
        <v>1</v>
      </c>
      <c r="Y39" s="15">
        <v>1</v>
      </c>
      <c r="Z39" s="15">
        <v>1</v>
      </c>
      <c r="AA39" s="15">
        <v>1</v>
      </c>
      <c r="AB39" s="15">
        <v>1</v>
      </c>
      <c r="AC39" s="15">
        <v>1</v>
      </c>
      <c r="AD39" s="15">
        <v>1</v>
      </c>
      <c r="AE39" s="15">
        <v>1</v>
      </c>
      <c r="AF39" s="15">
        <v>1</v>
      </c>
      <c r="AG39" s="15">
        <v>1</v>
      </c>
      <c r="AH39" s="15">
        <v>1</v>
      </c>
      <c r="AI39" s="15">
        <v>1</v>
      </c>
      <c r="AJ39" s="15">
        <v>1</v>
      </c>
      <c r="AK39" s="15">
        <v>1</v>
      </c>
      <c r="AL39" s="15">
        <v>1</v>
      </c>
      <c r="AM39" s="15">
        <v>1</v>
      </c>
      <c r="AN39" s="11"/>
    </row>
    <row r="40" spans="1:40" x14ac:dyDescent="0.2">
      <c r="A40" s="24"/>
      <c r="B40" s="24"/>
      <c r="C40" s="24"/>
      <c r="D40" s="16">
        <v>2396</v>
      </c>
      <c r="E40" s="16">
        <v>542</v>
      </c>
      <c r="F40" s="16">
        <v>669</v>
      </c>
      <c r="G40" s="16">
        <v>555</v>
      </c>
      <c r="H40" s="16">
        <v>630</v>
      </c>
      <c r="I40" s="16">
        <v>268</v>
      </c>
      <c r="J40" s="16">
        <v>418</v>
      </c>
      <c r="K40" s="16">
        <v>393</v>
      </c>
      <c r="L40" s="16">
        <v>479</v>
      </c>
      <c r="M40" s="16">
        <v>605</v>
      </c>
      <c r="N40" s="16">
        <v>1249</v>
      </c>
      <c r="O40" s="16">
        <v>1004</v>
      </c>
      <c r="P40" s="16">
        <v>21</v>
      </c>
      <c r="Q40" s="16">
        <v>616</v>
      </c>
      <c r="R40" s="16">
        <v>259</v>
      </c>
      <c r="S40" s="16">
        <v>316</v>
      </c>
      <c r="T40" s="16">
        <v>571</v>
      </c>
      <c r="U40" s="16">
        <v>235</v>
      </c>
      <c r="V40" s="16">
        <v>106</v>
      </c>
      <c r="W40" s="16">
        <v>293</v>
      </c>
      <c r="X40" s="16">
        <v>561</v>
      </c>
      <c r="Y40" s="16">
        <v>686</v>
      </c>
      <c r="Z40" s="16">
        <v>388</v>
      </c>
      <c r="AA40" s="16">
        <v>417</v>
      </c>
      <c r="AB40" s="16">
        <v>169</v>
      </c>
      <c r="AC40" s="16">
        <v>48</v>
      </c>
      <c r="AD40" s="16">
        <v>945</v>
      </c>
      <c r="AE40" s="16">
        <v>270</v>
      </c>
      <c r="AF40" s="16">
        <v>56</v>
      </c>
      <c r="AG40" s="16">
        <v>109</v>
      </c>
      <c r="AH40" s="16">
        <v>193</v>
      </c>
      <c r="AI40" s="16">
        <v>62</v>
      </c>
      <c r="AJ40" s="16">
        <v>12</v>
      </c>
      <c r="AK40" s="16">
        <v>28</v>
      </c>
      <c r="AL40" s="16">
        <v>6</v>
      </c>
      <c r="AM40" s="16">
        <v>715</v>
      </c>
      <c r="AN40" s="11"/>
    </row>
    <row r="41" spans="1:40" x14ac:dyDescent="0.2">
      <c r="A41" s="24"/>
      <c r="B41" s="24"/>
      <c r="C41" s="24"/>
      <c r="D41" s="17" t="s">
        <v>103</v>
      </c>
      <c r="E41" s="17" t="s">
        <v>103</v>
      </c>
      <c r="F41" s="17" t="s">
        <v>103</v>
      </c>
      <c r="G41" s="17" t="s">
        <v>103</v>
      </c>
      <c r="H41" s="17" t="s">
        <v>103</v>
      </c>
      <c r="I41" s="17" t="s">
        <v>103</v>
      </c>
      <c r="J41" s="17" t="s">
        <v>103</v>
      </c>
      <c r="K41" s="17" t="s">
        <v>103</v>
      </c>
      <c r="L41" s="17" t="s">
        <v>103</v>
      </c>
      <c r="M41" s="17" t="s">
        <v>103</v>
      </c>
      <c r="N41" s="17" t="s">
        <v>103</v>
      </c>
      <c r="O41" s="17" t="s">
        <v>103</v>
      </c>
      <c r="P41" s="17" t="s">
        <v>103</v>
      </c>
      <c r="Q41" s="17" t="s">
        <v>103</v>
      </c>
      <c r="R41" s="17" t="s">
        <v>103</v>
      </c>
      <c r="S41" s="17" t="s">
        <v>103</v>
      </c>
      <c r="T41" s="17" t="s">
        <v>103</v>
      </c>
      <c r="U41" s="17" t="s">
        <v>103</v>
      </c>
      <c r="V41" s="17" t="s">
        <v>103</v>
      </c>
      <c r="W41" s="17" t="s">
        <v>103</v>
      </c>
      <c r="X41" s="17" t="s">
        <v>103</v>
      </c>
      <c r="Y41" s="17" t="s">
        <v>103</v>
      </c>
      <c r="Z41" s="17" t="s">
        <v>103</v>
      </c>
      <c r="AA41" s="17" t="s">
        <v>103</v>
      </c>
      <c r="AB41" s="17" t="s">
        <v>103</v>
      </c>
      <c r="AC41" s="17" t="s">
        <v>103</v>
      </c>
      <c r="AD41" s="17" t="s">
        <v>103</v>
      </c>
      <c r="AE41" s="17" t="s">
        <v>103</v>
      </c>
      <c r="AF41" s="17" t="s">
        <v>103</v>
      </c>
      <c r="AG41" s="17" t="s">
        <v>103</v>
      </c>
      <c r="AH41" s="17" t="s">
        <v>103</v>
      </c>
      <c r="AI41" s="17" t="s">
        <v>103</v>
      </c>
      <c r="AJ41" s="17" t="s">
        <v>103</v>
      </c>
      <c r="AK41" s="17" t="s">
        <v>103</v>
      </c>
      <c r="AL41" s="17" t="s">
        <v>103</v>
      </c>
      <c r="AM41" s="17" t="s">
        <v>103</v>
      </c>
      <c r="AN41" s="11"/>
    </row>
    <row r="42" spans="1:40" x14ac:dyDescent="0.2">
      <c r="A42" s="26"/>
      <c r="B42" s="23" t="s">
        <v>332</v>
      </c>
      <c r="C42" s="23" t="s">
        <v>324</v>
      </c>
      <c r="D42" s="15">
        <v>0.34715477949500001</v>
      </c>
      <c r="E42" s="15">
        <v>0.41005423591669998</v>
      </c>
      <c r="F42" s="15">
        <v>0.32424339573549998</v>
      </c>
      <c r="G42" s="15">
        <v>0.34748873878589998</v>
      </c>
      <c r="H42" s="15">
        <v>0.31750250572420002</v>
      </c>
      <c r="I42" s="15">
        <v>0.28005316253090001</v>
      </c>
      <c r="J42" s="15">
        <v>0.2904952477978</v>
      </c>
      <c r="K42" s="15">
        <v>0.37618661732179998</v>
      </c>
      <c r="L42" s="15">
        <v>0.41654235025769998</v>
      </c>
      <c r="M42" s="15">
        <v>0.39375602811240001</v>
      </c>
      <c r="N42" s="15">
        <v>0.37479570298510001</v>
      </c>
      <c r="O42" s="15">
        <v>0.31683896083340002</v>
      </c>
      <c r="P42" s="15">
        <v>0.42857142857140001</v>
      </c>
      <c r="Q42" s="15">
        <v>0.62479882662539998</v>
      </c>
      <c r="R42" s="15">
        <v>0.3298914877593</v>
      </c>
      <c r="S42" s="15">
        <v>0.40360158430330001</v>
      </c>
      <c r="T42" s="15">
        <v>0.30141754490560002</v>
      </c>
      <c r="U42" s="15">
        <v>0.16062609965310001</v>
      </c>
      <c r="V42" s="15">
        <v>0.15832614000199999</v>
      </c>
      <c r="W42" s="15">
        <v>0.14654981135840001</v>
      </c>
      <c r="X42" s="15">
        <v>0.63874526164000001</v>
      </c>
      <c r="Y42" s="15">
        <v>0.39695474785500001</v>
      </c>
      <c r="Z42" s="15">
        <v>0.24340725450049999</v>
      </c>
      <c r="AA42" s="15">
        <v>0.1551708657492</v>
      </c>
      <c r="AB42" s="15">
        <v>0.13209894784689999</v>
      </c>
      <c r="AC42" s="15">
        <v>0.36300845316070002</v>
      </c>
      <c r="AD42" s="15">
        <v>0.38730385166460002</v>
      </c>
      <c r="AE42" s="15">
        <v>0.31947772419589998</v>
      </c>
      <c r="AF42" s="15">
        <v>0.42750830053439998</v>
      </c>
      <c r="AG42" s="15">
        <v>0.39959565880100001</v>
      </c>
      <c r="AH42" s="15">
        <v>0.46375283468739997</v>
      </c>
      <c r="AI42" s="15">
        <v>0.31526853258269999</v>
      </c>
      <c r="AJ42" s="15">
        <v>0.42079409176379989</v>
      </c>
      <c r="AK42" s="15">
        <v>0.21615162732090001</v>
      </c>
      <c r="AL42" s="15">
        <v>0</v>
      </c>
      <c r="AM42" s="15">
        <v>0.27826143482709997</v>
      </c>
      <c r="AN42" s="11"/>
    </row>
    <row r="43" spans="1:40" x14ac:dyDescent="0.2">
      <c r="A43" s="24"/>
      <c r="B43" s="24"/>
      <c r="C43" s="24"/>
      <c r="D43" s="16">
        <v>902</v>
      </c>
      <c r="E43" s="16">
        <v>227</v>
      </c>
      <c r="F43" s="16">
        <v>226</v>
      </c>
      <c r="G43" s="16">
        <v>227</v>
      </c>
      <c r="H43" s="16">
        <v>222</v>
      </c>
      <c r="I43" s="16">
        <v>74</v>
      </c>
      <c r="J43" s="16">
        <v>122</v>
      </c>
      <c r="K43" s="16">
        <v>155</v>
      </c>
      <c r="L43" s="16">
        <v>209</v>
      </c>
      <c r="M43" s="16">
        <v>254</v>
      </c>
      <c r="N43" s="16">
        <v>507</v>
      </c>
      <c r="O43" s="16">
        <v>341</v>
      </c>
      <c r="P43" s="16">
        <v>9</v>
      </c>
      <c r="Q43" s="16">
        <v>399</v>
      </c>
      <c r="R43" s="16">
        <v>95</v>
      </c>
      <c r="S43" s="16">
        <v>145</v>
      </c>
      <c r="T43" s="16">
        <v>186</v>
      </c>
      <c r="U43" s="16">
        <v>20</v>
      </c>
      <c r="V43" s="16">
        <v>15</v>
      </c>
      <c r="W43" s="16">
        <v>42</v>
      </c>
      <c r="X43" s="16">
        <v>369</v>
      </c>
      <c r="Y43" s="16">
        <v>308</v>
      </c>
      <c r="Z43" s="16">
        <v>90</v>
      </c>
      <c r="AA43" s="16">
        <v>55</v>
      </c>
      <c r="AB43" s="16">
        <v>19</v>
      </c>
      <c r="AC43" s="16">
        <v>17</v>
      </c>
      <c r="AD43" s="16">
        <v>405</v>
      </c>
      <c r="AE43" s="16">
        <v>100</v>
      </c>
      <c r="AF43" s="16">
        <v>23</v>
      </c>
      <c r="AG43" s="16">
        <v>49</v>
      </c>
      <c r="AH43" s="16">
        <v>89</v>
      </c>
      <c r="AI43" s="16">
        <v>19</v>
      </c>
      <c r="AJ43" s="16">
        <v>6</v>
      </c>
      <c r="AK43" s="16">
        <v>6</v>
      </c>
      <c r="AL43" s="16">
        <v>0</v>
      </c>
      <c r="AM43" s="16">
        <v>205</v>
      </c>
      <c r="AN43" s="11"/>
    </row>
    <row r="44" spans="1:40" x14ac:dyDescent="0.2">
      <c r="A44" s="24"/>
      <c r="B44" s="24"/>
      <c r="C44" s="24"/>
      <c r="D44" s="17" t="s">
        <v>103</v>
      </c>
      <c r="E44" s="18" t="s">
        <v>145</v>
      </c>
      <c r="F44" s="17"/>
      <c r="G44" s="17"/>
      <c r="H44" s="17"/>
      <c r="I44" s="17"/>
      <c r="J44" s="17"/>
      <c r="K44" s="17"/>
      <c r="L44" s="18" t="s">
        <v>105</v>
      </c>
      <c r="M44" s="18" t="s">
        <v>105</v>
      </c>
      <c r="N44" s="17"/>
      <c r="O44" s="17"/>
      <c r="P44" s="17"/>
      <c r="Q44" s="18" t="s">
        <v>107</v>
      </c>
      <c r="R44" s="18" t="s">
        <v>128</v>
      </c>
      <c r="S44" s="18" t="s">
        <v>217</v>
      </c>
      <c r="T44" s="18" t="s">
        <v>128</v>
      </c>
      <c r="U44" s="17"/>
      <c r="V44" s="17"/>
      <c r="W44" s="17"/>
      <c r="X44" s="18" t="s">
        <v>294</v>
      </c>
      <c r="Y44" s="18" t="s">
        <v>129</v>
      </c>
      <c r="Z44" s="17"/>
      <c r="AA44" s="17"/>
      <c r="AB44" s="17"/>
      <c r="AC44" s="17"/>
      <c r="AD44" s="18" t="s">
        <v>114</v>
      </c>
      <c r="AE44" s="17"/>
      <c r="AF44" s="17"/>
      <c r="AG44" s="17"/>
      <c r="AH44" s="18" t="s">
        <v>114</v>
      </c>
      <c r="AI44" s="17"/>
      <c r="AJ44" s="17"/>
      <c r="AK44" s="17"/>
      <c r="AL44" s="17"/>
      <c r="AM44" s="17"/>
      <c r="AN44" s="11"/>
    </row>
    <row r="45" spans="1:40" x14ac:dyDescent="0.2">
      <c r="A45" s="26"/>
      <c r="B45" s="26"/>
      <c r="C45" s="23" t="s">
        <v>326</v>
      </c>
      <c r="D45" s="15">
        <v>0.51131467666100006</v>
      </c>
      <c r="E45" s="15">
        <v>0.47716693333620003</v>
      </c>
      <c r="F45" s="15">
        <v>0.51082613331170001</v>
      </c>
      <c r="G45" s="15">
        <v>0.52565885687580005</v>
      </c>
      <c r="H45" s="15">
        <v>0.5282048831335</v>
      </c>
      <c r="I45" s="15">
        <v>0.57071366770559995</v>
      </c>
      <c r="J45" s="15">
        <v>0.55945844691369995</v>
      </c>
      <c r="K45" s="15">
        <v>0.46903285446749998</v>
      </c>
      <c r="L45" s="15">
        <v>0.49367213318749997</v>
      </c>
      <c r="M45" s="15">
        <v>0.46065136861939998</v>
      </c>
      <c r="N45" s="15">
        <v>0.52282339431369995</v>
      </c>
      <c r="O45" s="15">
        <v>0.50547292861100002</v>
      </c>
      <c r="P45" s="15">
        <v>0.47619047619049998</v>
      </c>
      <c r="Q45" s="15">
        <v>0.23505191175090001</v>
      </c>
      <c r="R45" s="15">
        <v>0.50227553702960004</v>
      </c>
      <c r="S45" s="15">
        <v>0.43524698915560001</v>
      </c>
      <c r="T45" s="15">
        <v>0.55646527356020004</v>
      </c>
      <c r="U45" s="15">
        <v>0.70897480288519998</v>
      </c>
      <c r="V45" s="15">
        <v>0.71240824520339996</v>
      </c>
      <c r="W45" s="15">
        <v>0.73689157667380001</v>
      </c>
      <c r="X45" s="15">
        <v>0.23471232573600001</v>
      </c>
      <c r="Y45" s="15">
        <v>0.44908916346630001</v>
      </c>
      <c r="Z45" s="15">
        <v>0.63097687493770005</v>
      </c>
      <c r="AA45" s="15">
        <v>0.70191377597629989</v>
      </c>
      <c r="AB45" s="15">
        <v>0.73082408358129991</v>
      </c>
      <c r="AC45" s="15">
        <v>0.4613799492874</v>
      </c>
      <c r="AD45" s="15">
        <v>0.46890149465109998</v>
      </c>
      <c r="AE45" s="15">
        <v>0.54640237701560002</v>
      </c>
      <c r="AF45" s="15">
        <v>0.49258310765789998</v>
      </c>
      <c r="AG45" s="15">
        <v>0.43191688850359999</v>
      </c>
      <c r="AH45" s="15">
        <v>0.38234660744299998</v>
      </c>
      <c r="AI45" s="15">
        <v>0.4791426561339</v>
      </c>
      <c r="AJ45" s="15">
        <v>0.5792059082362</v>
      </c>
      <c r="AK45" s="15">
        <v>0.61884355959869997</v>
      </c>
      <c r="AL45" s="15">
        <v>1</v>
      </c>
      <c r="AM45" s="15">
        <v>0.58469811986880005</v>
      </c>
      <c r="AN45" s="11"/>
    </row>
    <row r="46" spans="1:40" x14ac:dyDescent="0.2">
      <c r="A46" s="24"/>
      <c r="B46" s="24"/>
      <c r="C46" s="24"/>
      <c r="D46" s="16">
        <v>1180</v>
      </c>
      <c r="E46" s="16">
        <v>255</v>
      </c>
      <c r="F46" s="16">
        <v>343</v>
      </c>
      <c r="G46" s="16">
        <v>262</v>
      </c>
      <c r="H46" s="16">
        <v>320</v>
      </c>
      <c r="I46" s="16">
        <v>153</v>
      </c>
      <c r="J46" s="16">
        <v>236</v>
      </c>
      <c r="K46" s="16">
        <v>183</v>
      </c>
      <c r="L46" s="16">
        <v>229</v>
      </c>
      <c r="M46" s="16">
        <v>271</v>
      </c>
      <c r="N46" s="16">
        <v>612</v>
      </c>
      <c r="O46" s="16">
        <v>501</v>
      </c>
      <c r="P46" s="16">
        <v>10</v>
      </c>
      <c r="Q46" s="16">
        <v>138</v>
      </c>
      <c r="R46" s="16">
        <v>122</v>
      </c>
      <c r="S46" s="16">
        <v>131</v>
      </c>
      <c r="T46" s="16">
        <v>303</v>
      </c>
      <c r="U46" s="16">
        <v>190</v>
      </c>
      <c r="V46" s="16">
        <v>77</v>
      </c>
      <c r="W46" s="16">
        <v>219</v>
      </c>
      <c r="X46" s="16">
        <v>115</v>
      </c>
      <c r="Y46" s="16">
        <v>287</v>
      </c>
      <c r="Z46" s="16">
        <v>254</v>
      </c>
      <c r="AA46" s="16">
        <v>311</v>
      </c>
      <c r="AB46" s="16">
        <v>130</v>
      </c>
      <c r="AC46" s="16">
        <v>22</v>
      </c>
      <c r="AD46" s="16">
        <v>413</v>
      </c>
      <c r="AE46" s="16">
        <v>134</v>
      </c>
      <c r="AF46" s="16">
        <v>28</v>
      </c>
      <c r="AG46" s="16">
        <v>45</v>
      </c>
      <c r="AH46" s="16">
        <v>78</v>
      </c>
      <c r="AI46" s="16">
        <v>32</v>
      </c>
      <c r="AJ46" s="16">
        <v>6</v>
      </c>
      <c r="AK46" s="16">
        <v>18</v>
      </c>
      <c r="AL46" s="16">
        <v>6</v>
      </c>
      <c r="AM46" s="16">
        <v>420</v>
      </c>
      <c r="AN46" s="11"/>
    </row>
    <row r="47" spans="1:40" x14ac:dyDescent="0.2">
      <c r="A47" s="24"/>
      <c r="B47" s="24"/>
      <c r="C47" s="24"/>
      <c r="D47" s="17" t="s">
        <v>103</v>
      </c>
      <c r="E47" s="17"/>
      <c r="F47" s="17"/>
      <c r="G47" s="17"/>
      <c r="H47" s="17"/>
      <c r="I47" s="17"/>
      <c r="J47" s="17"/>
      <c r="K47" s="17"/>
      <c r="L47" s="17"/>
      <c r="M47" s="17"/>
      <c r="N47" s="17"/>
      <c r="O47" s="17"/>
      <c r="P47" s="17"/>
      <c r="Q47" s="17"/>
      <c r="R47" s="18" t="s">
        <v>119</v>
      </c>
      <c r="S47" s="18" t="s">
        <v>119</v>
      </c>
      <c r="T47" s="18" t="s">
        <v>119</v>
      </c>
      <c r="U47" s="18" t="s">
        <v>219</v>
      </c>
      <c r="V47" s="18" t="s">
        <v>118</v>
      </c>
      <c r="W47" s="18" t="s">
        <v>121</v>
      </c>
      <c r="X47" s="17"/>
      <c r="Y47" s="18" t="s">
        <v>119</v>
      </c>
      <c r="Z47" s="18" t="s">
        <v>122</v>
      </c>
      <c r="AA47" s="18" t="s">
        <v>122</v>
      </c>
      <c r="AB47" s="18" t="s">
        <v>122</v>
      </c>
      <c r="AC47" s="17"/>
      <c r="AD47" s="17"/>
      <c r="AE47" s="17"/>
      <c r="AF47" s="17"/>
      <c r="AG47" s="17"/>
      <c r="AH47" s="17"/>
      <c r="AI47" s="17"/>
      <c r="AJ47" s="17"/>
      <c r="AK47" s="17"/>
      <c r="AL47" s="17"/>
      <c r="AM47" s="18" t="s">
        <v>263</v>
      </c>
      <c r="AN47" s="11"/>
    </row>
    <row r="48" spans="1:40" x14ac:dyDescent="0.2">
      <c r="A48" s="26"/>
      <c r="B48" s="26"/>
      <c r="C48" s="23" t="s">
        <v>327</v>
      </c>
      <c r="D48" s="15">
        <v>0.14153054384399999</v>
      </c>
      <c r="E48" s="15">
        <v>0.1127788307471</v>
      </c>
      <c r="F48" s="15">
        <v>0.1649304709528</v>
      </c>
      <c r="G48" s="15">
        <v>0.1268524043383</v>
      </c>
      <c r="H48" s="15">
        <v>0.1542926111423</v>
      </c>
      <c r="I48" s="15">
        <v>0.14923316976359999</v>
      </c>
      <c r="J48" s="15">
        <v>0.15004630528849999</v>
      </c>
      <c r="K48" s="15">
        <v>0.15478052821070001</v>
      </c>
      <c r="L48" s="15">
        <v>8.9785516554750006E-2</v>
      </c>
      <c r="M48" s="15">
        <v>0.1455926032682</v>
      </c>
      <c r="N48" s="15">
        <v>0.1023809027012</v>
      </c>
      <c r="O48" s="15">
        <v>0.17768811055559999</v>
      </c>
      <c r="P48" s="15">
        <v>9.5238095238099993E-2</v>
      </c>
      <c r="Q48" s="15">
        <v>0.14014926162370001</v>
      </c>
      <c r="R48" s="15">
        <v>0.16783297521109999</v>
      </c>
      <c r="S48" s="15">
        <v>0.16115142654119999</v>
      </c>
      <c r="T48" s="15">
        <v>0.1421171815342</v>
      </c>
      <c r="U48" s="15">
        <v>0.1303990974617</v>
      </c>
      <c r="V48" s="15">
        <v>0.1292656147946</v>
      </c>
      <c r="W48" s="15">
        <v>0.1165586119678</v>
      </c>
      <c r="X48" s="15">
        <v>0.12654241262400001</v>
      </c>
      <c r="Y48" s="15">
        <v>0.1539560886787</v>
      </c>
      <c r="Z48" s="15">
        <v>0.12561587056180001</v>
      </c>
      <c r="AA48" s="15">
        <v>0.1429153582745</v>
      </c>
      <c r="AB48" s="15">
        <v>0.13707696857179999</v>
      </c>
      <c r="AC48" s="15">
        <v>0.17561159755190001</v>
      </c>
      <c r="AD48" s="15">
        <v>0.1437946536843</v>
      </c>
      <c r="AE48" s="15">
        <v>0.1341198987885</v>
      </c>
      <c r="AF48" s="15">
        <v>7.9908591807680007E-2</v>
      </c>
      <c r="AG48" s="15">
        <v>0.16848745269529999</v>
      </c>
      <c r="AH48" s="15">
        <v>0.1539005578696</v>
      </c>
      <c r="AI48" s="15">
        <v>0.2055888112833</v>
      </c>
      <c r="AJ48" s="15">
        <v>0</v>
      </c>
      <c r="AK48" s="15">
        <v>0.16500481308039999</v>
      </c>
      <c r="AL48" s="15">
        <v>0</v>
      </c>
      <c r="AM48" s="15">
        <v>0.13704044530410001</v>
      </c>
      <c r="AN48" s="11"/>
    </row>
    <row r="49" spans="1:40" x14ac:dyDescent="0.2">
      <c r="A49" s="24"/>
      <c r="B49" s="24"/>
      <c r="C49" s="24"/>
      <c r="D49" s="16">
        <v>315</v>
      </c>
      <c r="E49" s="16">
        <v>59</v>
      </c>
      <c r="F49" s="16">
        <v>100</v>
      </c>
      <c r="G49" s="16">
        <v>68</v>
      </c>
      <c r="H49" s="16">
        <v>88</v>
      </c>
      <c r="I49" s="16">
        <v>40</v>
      </c>
      <c r="J49" s="16">
        <v>59</v>
      </c>
      <c r="K49" s="16">
        <v>56</v>
      </c>
      <c r="L49" s="16">
        <v>42</v>
      </c>
      <c r="M49" s="16">
        <v>81</v>
      </c>
      <c r="N49" s="16">
        <v>130</v>
      </c>
      <c r="O49" s="16">
        <v>163</v>
      </c>
      <c r="P49" s="16">
        <v>2</v>
      </c>
      <c r="Q49" s="16">
        <v>79</v>
      </c>
      <c r="R49" s="16">
        <v>42</v>
      </c>
      <c r="S49" s="16">
        <v>40</v>
      </c>
      <c r="T49" s="16">
        <v>84</v>
      </c>
      <c r="U49" s="16">
        <v>25</v>
      </c>
      <c r="V49" s="16">
        <v>14</v>
      </c>
      <c r="W49" s="16">
        <v>31</v>
      </c>
      <c r="X49" s="16">
        <v>77</v>
      </c>
      <c r="Y49" s="16">
        <v>92</v>
      </c>
      <c r="Z49" s="16">
        <v>45</v>
      </c>
      <c r="AA49" s="16">
        <v>50</v>
      </c>
      <c r="AB49" s="16">
        <v>20</v>
      </c>
      <c r="AC49" s="16">
        <v>9</v>
      </c>
      <c r="AD49" s="16">
        <v>127</v>
      </c>
      <c r="AE49" s="16">
        <v>36</v>
      </c>
      <c r="AF49" s="16">
        <v>5</v>
      </c>
      <c r="AG49" s="16">
        <v>15</v>
      </c>
      <c r="AH49" s="16">
        <v>26</v>
      </c>
      <c r="AI49" s="16">
        <v>11</v>
      </c>
      <c r="AJ49" s="16">
        <v>0</v>
      </c>
      <c r="AK49" s="16">
        <v>4</v>
      </c>
      <c r="AL49" s="16">
        <v>0</v>
      </c>
      <c r="AM49" s="16">
        <v>91</v>
      </c>
      <c r="AN49" s="11"/>
    </row>
    <row r="50" spans="1:40" x14ac:dyDescent="0.2">
      <c r="A50" s="24"/>
      <c r="B50" s="24"/>
      <c r="C50" s="24"/>
      <c r="D50" s="17" t="s">
        <v>103</v>
      </c>
      <c r="E50" s="17"/>
      <c r="F50" s="17"/>
      <c r="G50" s="17"/>
      <c r="H50" s="17"/>
      <c r="I50" s="17"/>
      <c r="J50" s="17"/>
      <c r="K50" s="17"/>
      <c r="L50" s="17"/>
      <c r="M50" s="17"/>
      <c r="N50" s="17"/>
      <c r="O50" s="18" t="s">
        <v>119</v>
      </c>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1"/>
    </row>
    <row r="51" spans="1:40" x14ac:dyDescent="0.2">
      <c r="A51" s="26"/>
      <c r="B51" s="26"/>
      <c r="C51" s="23" t="s">
        <v>48</v>
      </c>
      <c r="D51" s="15">
        <v>1</v>
      </c>
      <c r="E51" s="15">
        <v>1</v>
      </c>
      <c r="F51" s="15">
        <v>1</v>
      </c>
      <c r="G51" s="15">
        <v>1</v>
      </c>
      <c r="H51" s="15">
        <v>1</v>
      </c>
      <c r="I51" s="15">
        <v>1</v>
      </c>
      <c r="J51" s="15">
        <v>1</v>
      </c>
      <c r="K51" s="15">
        <v>1</v>
      </c>
      <c r="L51" s="15">
        <v>1</v>
      </c>
      <c r="M51" s="15">
        <v>1</v>
      </c>
      <c r="N51" s="15">
        <v>1</v>
      </c>
      <c r="O51" s="15">
        <v>1</v>
      </c>
      <c r="P51" s="15">
        <v>1</v>
      </c>
      <c r="Q51" s="15">
        <v>1</v>
      </c>
      <c r="R51" s="15">
        <v>1</v>
      </c>
      <c r="S51" s="15">
        <v>1</v>
      </c>
      <c r="T51" s="15">
        <v>1</v>
      </c>
      <c r="U51" s="15">
        <v>1</v>
      </c>
      <c r="V51" s="15">
        <v>1</v>
      </c>
      <c r="W51" s="15">
        <v>1</v>
      </c>
      <c r="X51" s="15">
        <v>1</v>
      </c>
      <c r="Y51" s="15">
        <v>1</v>
      </c>
      <c r="Z51" s="15">
        <v>1</v>
      </c>
      <c r="AA51" s="15">
        <v>1</v>
      </c>
      <c r="AB51" s="15">
        <v>1</v>
      </c>
      <c r="AC51" s="15">
        <v>1</v>
      </c>
      <c r="AD51" s="15">
        <v>1</v>
      </c>
      <c r="AE51" s="15">
        <v>1</v>
      </c>
      <c r="AF51" s="15">
        <v>1</v>
      </c>
      <c r="AG51" s="15">
        <v>1</v>
      </c>
      <c r="AH51" s="15">
        <v>1</v>
      </c>
      <c r="AI51" s="15">
        <v>1</v>
      </c>
      <c r="AJ51" s="15">
        <v>1</v>
      </c>
      <c r="AK51" s="15">
        <v>1</v>
      </c>
      <c r="AL51" s="15">
        <v>1</v>
      </c>
      <c r="AM51" s="15">
        <v>1</v>
      </c>
      <c r="AN51" s="11"/>
    </row>
    <row r="52" spans="1:40" x14ac:dyDescent="0.2">
      <c r="A52" s="24"/>
      <c r="B52" s="24"/>
      <c r="C52" s="24"/>
      <c r="D52" s="16">
        <v>2397</v>
      </c>
      <c r="E52" s="16">
        <v>541</v>
      </c>
      <c r="F52" s="16">
        <v>669</v>
      </c>
      <c r="G52" s="16">
        <v>557</v>
      </c>
      <c r="H52" s="16">
        <v>630</v>
      </c>
      <c r="I52" s="16">
        <v>267</v>
      </c>
      <c r="J52" s="16">
        <v>417</v>
      </c>
      <c r="K52" s="16">
        <v>394</v>
      </c>
      <c r="L52" s="16">
        <v>480</v>
      </c>
      <c r="M52" s="16">
        <v>606</v>
      </c>
      <c r="N52" s="16">
        <v>1249</v>
      </c>
      <c r="O52" s="16">
        <v>1005</v>
      </c>
      <c r="P52" s="16">
        <v>21</v>
      </c>
      <c r="Q52" s="16">
        <v>616</v>
      </c>
      <c r="R52" s="16">
        <v>259</v>
      </c>
      <c r="S52" s="16">
        <v>316</v>
      </c>
      <c r="T52" s="16">
        <v>573</v>
      </c>
      <c r="U52" s="16">
        <v>235</v>
      </c>
      <c r="V52" s="16">
        <v>106</v>
      </c>
      <c r="W52" s="16">
        <v>292</v>
      </c>
      <c r="X52" s="16">
        <v>561</v>
      </c>
      <c r="Y52" s="16">
        <v>687</v>
      </c>
      <c r="Z52" s="16">
        <v>389</v>
      </c>
      <c r="AA52" s="16">
        <v>416</v>
      </c>
      <c r="AB52" s="16">
        <v>169</v>
      </c>
      <c r="AC52" s="16">
        <v>48</v>
      </c>
      <c r="AD52" s="16">
        <v>945</v>
      </c>
      <c r="AE52" s="16">
        <v>270</v>
      </c>
      <c r="AF52" s="16">
        <v>56</v>
      </c>
      <c r="AG52" s="16">
        <v>109</v>
      </c>
      <c r="AH52" s="16">
        <v>193</v>
      </c>
      <c r="AI52" s="16">
        <v>62</v>
      </c>
      <c r="AJ52" s="16">
        <v>12</v>
      </c>
      <c r="AK52" s="16">
        <v>28</v>
      </c>
      <c r="AL52" s="16">
        <v>6</v>
      </c>
      <c r="AM52" s="16">
        <v>716</v>
      </c>
      <c r="AN52" s="11"/>
    </row>
    <row r="53" spans="1:40" x14ac:dyDescent="0.2">
      <c r="A53" s="24"/>
      <c r="B53" s="24"/>
      <c r="C53" s="24"/>
      <c r="D53" s="17" t="s">
        <v>103</v>
      </c>
      <c r="E53" s="17" t="s">
        <v>103</v>
      </c>
      <c r="F53" s="17" t="s">
        <v>103</v>
      </c>
      <c r="G53" s="17" t="s">
        <v>103</v>
      </c>
      <c r="H53" s="17" t="s">
        <v>103</v>
      </c>
      <c r="I53" s="17" t="s">
        <v>103</v>
      </c>
      <c r="J53" s="17" t="s">
        <v>103</v>
      </c>
      <c r="K53" s="17" t="s">
        <v>103</v>
      </c>
      <c r="L53" s="17" t="s">
        <v>103</v>
      </c>
      <c r="M53" s="17" t="s">
        <v>103</v>
      </c>
      <c r="N53" s="17" t="s">
        <v>103</v>
      </c>
      <c r="O53" s="17" t="s">
        <v>103</v>
      </c>
      <c r="P53" s="17" t="s">
        <v>103</v>
      </c>
      <c r="Q53" s="17" t="s">
        <v>103</v>
      </c>
      <c r="R53" s="17" t="s">
        <v>103</v>
      </c>
      <c r="S53" s="17" t="s">
        <v>103</v>
      </c>
      <c r="T53" s="17" t="s">
        <v>103</v>
      </c>
      <c r="U53" s="17" t="s">
        <v>103</v>
      </c>
      <c r="V53" s="17" t="s">
        <v>103</v>
      </c>
      <c r="W53" s="17" t="s">
        <v>103</v>
      </c>
      <c r="X53" s="17" t="s">
        <v>103</v>
      </c>
      <c r="Y53" s="17" t="s">
        <v>103</v>
      </c>
      <c r="Z53" s="17" t="s">
        <v>103</v>
      </c>
      <c r="AA53" s="17" t="s">
        <v>103</v>
      </c>
      <c r="AB53" s="17" t="s">
        <v>103</v>
      </c>
      <c r="AC53" s="17" t="s">
        <v>103</v>
      </c>
      <c r="AD53" s="17" t="s">
        <v>103</v>
      </c>
      <c r="AE53" s="17" t="s">
        <v>103</v>
      </c>
      <c r="AF53" s="17" t="s">
        <v>103</v>
      </c>
      <c r="AG53" s="17" t="s">
        <v>103</v>
      </c>
      <c r="AH53" s="17" t="s">
        <v>103</v>
      </c>
      <c r="AI53" s="17" t="s">
        <v>103</v>
      </c>
      <c r="AJ53" s="17" t="s">
        <v>103</v>
      </c>
      <c r="AK53" s="17" t="s">
        <v>103</v>
      </c>
      <c r="AL53" s="17" t="s">
        <v>103</v>
      </c>
      <c r="AM53" s="17" t="s">
        <v>103</v>
      </c>
      <c r="AN53" s="11"/>
    </row>
    <row r="54" spans="1:40" x14ac:dyDescent="0.2">
      <c r="A54" s="26"/>
      <c r="B54" s="23" t="s">
        <v>333</v>
      </c>
      <c r="C54" s="23" t="s">
        <v>324</v>
      </c>
      <c r="D54" s="15">
        <v>0.57201626282450002</v>
      </c>
      <c r="E54" s="15">
        <v>0.59416362895959995</v>
      </c>
      <c r="F54" s="15">
        <v>0.55507917479949997</v>
      </c>
      <c r="G54" s="15">
        <v>0.57717665751820002</v>
      </c>
      <c r="H54" s="15">
        <v>0.56636653347370003</v>
      </c>
      <c r="I54" s="15">
        <v>0.58971869295290003</v>
      </c>
      <c r="J54" s="15">
        <v>0.56897046254149997</v>
      </c>
      <c r="K54" s="15">
        <v>0.58989945578559999</v>
      </c>
      <c r="L54" s="15">
        <v>0.5444555174022</v>
      </c>
      <c r="M54" s="15">
        <v>0.54246028907349997</v>
      </c>
      <c r="N54" s="15">
        <v>0.56407900753960005</v>
      </c>
      <c r="O54" s="15">
        <v>0.57264198554110002</v>
      </c>
      <c r="P54" s="15">
        <v>0.80952380952379999</v>
      </c>
      <c r="Q54" s="15">
        <v>0.66638667147769992</v>
      </c>
      <c r="R54" s="15">
        <v>0.57455226155520001</v>
      </c>
      <c r="S54" s="15">
        <v>0.61743484634629997</v>
      </c>
      <c r="T54" s="15">
        <v>0.56797151976969995</v>
      </c>
      <c r="U54" s="15">
        <v>0.45497757598040001</v>
      </c>
      <c r="V54" s="15">
        <v>0.5091848197137</v>
      </c>
      <c r="W54" s="15">
        <v>0.49440806832619999</v>
      </c>
      <c r="X54" s="15">
        <v>0.66002941212639998</v>
      </c>
      <c r="Y54" s="15">
        <v>0.60291058702409994</v>
      </c>
      <c r="Z54" s="15">
        <v>0.4798069265687</v>
      </c>
      <c r="AA54" s="15">
        <v>0.53789670267559997</v>
      </c>
      <c r="AB54" s="15">
        <v>0.47607725959980002</v>
      </c>
      <c r="AC54" s="15">
        <v>0.68273844055830002</v>
      </c>
      <c r="AD54" s="15">
        <v>0.57221018643569999</v>
      </c>
      <c r="AE54" s="15">
        <v>0.57350626970459995</v>
      </c>
      <c r="AF54" s="15">
        <v>0.49374303939429998</v>
      </c>
      <c r="AG54" s="15">
        <v>0.58806677959529996</v>
      </c>
      <c r="AH54" s="15">
        <v>0.60018012781350005</v>
      </c>
      <c r="AI54" s="15">
        <v>0.61330522611549998</v>
      </c>
      <c r="AJ54" s="15">
        <v>0.52041120652359996</v>
      </c>
      <c r="AK54" s="15">
        <v>0.68466162504710004</v>
      </c>
      <c r="AL54" s="15">
        <v>0.33699788108899997</v>
      </c>
      <c r="AM54" s="15">
        <v>0.56239702781849998</v>
      </c>
      <c r="AN54" s="11"/>
    </row>
    <row r="55" spans="1:40" x14ac:dyDescent="0.2">
      <c r="A55" s="24"/>
      <c r="B55" s="24"/>
      <c r="C55" s="24"/>
      <c r="D55" s="16">
        <v>1355</v>
      </c>
      <c r="E55" s="16">
        <v>307</v>
      </c>
      <c r="F55" s="16">
        <v>366</v>
      </c>
      <c r="G55" s="16">
        <v>325</v>
      </c>
      <c r="H55" s="16">
        <v>357</v>
      </c>
      <c r="I55" s="16">
        <v>163</v>
      </c>
      <c r="J55" s="16">
        <v>229</v>
      </c>
      <c r="K55" s="16">
        <v>238</v>
      </c>
      <c r="L55" s="16">
        <v>262</v>
      </c>
      <c r="M55" s="16">
        <v>321</v>
      </c>
      <c r="N55" s="16">
        <v>691</v>
      </c>
      <c r="O55" s="16">
        <v>574</v>
      </c>
      <c r="P55" s="16">
        <v>17</v>
      </c>
      <c r="Q55" s="16">
        <v>401</v>
      </c>
      <c r="R55" s="16">
        <v>151</v>
      </c>
      <c r="S55" s="16">
        <v>199</v>
      </c>
      <c r="T55" s="16">
        <v>319</v>
      </c>
      <c r="U55" s="16">
        <v>95</v>
      </c>
      <c r="V55" s="16">
        <v>53</v>
      </c>
      <c r="W55" s="16">
        <v>137</v>
      </c>
      <c r="X55" s="16">
        <v>369</v>
      </c>
      <c r="Y55" s="16">
        <v>419</v>
      </c>
      <c r="Z55" s="16">
        <v>180</v>
      </c>
      <c r="AA55" s="16">
        <v>204</v>
      </c>
      <c r="AB55" s="16">
        <v>74</v>
      </c>
      <c r="AC55" s="16">
        <v>32</v>
      </c>
      <c r="AD55" s="16">
        <v>547</v>
      </c>
      <c r="AE55" s="16">
        <v>154</v>
      </c>
      <c r="AF55" s="16">
        <v>28</v>
      </c>
      <c r="AG55" s="16">
        <v>67</v>
      </c>
      <c r="AH55" s="16">
        <v>112</v>
      </c>
      <c r="AI55" s="16">
        <v>37</v>
      </c>
      <c r="AJ55" s="16">
        <v>4</v>
      </c>
      <c r="AK55" s="16">
        <v>17</v>
      </c>
      <c r="AL55" s="16">
        <v>2</v>
      </c>
      <c r="AM55" s="16">
        <v>387</v>
      </c>
      <c r="AN55" s="11"/>
    </row>
    <row r="56" spans="1:40" x14ac:dyDescent="0.2">
      <c r="A56" s="24"/>
      <c r="B56" s="24"/>
      <c r="C56" s="24"/>
      <c r="D56" s="17" t="s">
        <v>103</v>
      </c>
      <c r="E56" s="17"/>
      <c r="F56" s="17"/>
      <c r="G56" s="17"/>
      <c r="H56" s="17"/>
      <c r="I56" s="17"/>
      <c r="J56" s="17"/>
      <c r="K56" s="17"/>
      <c r="L56" s="17"/>
      <c r="M56" s="17"/>
      <c r="N56" s="17"/>
      <c r="O56" s="17"/>
      <c r="P56" s="17"/>
      <c r="Q56" s="18" t="s">
        <v>171</v>
      </c>
      <c r="R56" s="17"/>
      <c r="S56" s="17"/>
      <c r="T56" s="17"/>
      <c r="U56" s="17"/>
      <c r="V56" s="17"/>
      <c r="W56" s="17"/>
      <c r="X56" s="18" t="s">
        <v>334</v>
      </c>
      <c r="Y56" s="18" t="s">
        <v>181</v>
      </c>
      <c r="Z56" s="17"/>
      <c r="AA56" s="17"/>
      <c r="AB56" s="17"/>
      <c r="AC56" s="17"/>
      <c r="AD56" s="17"/>
      <c r="AE56" s="17"/>
      <c r="AF56" s="17"/>
      <c r="AG56" s="17"/>
      <c r="AH56" s="17"/>
      <c r="AI56" s="17"/>
      <c r="AJ56" s="17"/>
      <c r="AK56" s="17"/>
      <c r="AL56" s="17"/>
      <c r="AM56" s="17"/>
      <c r="AN56" s="11"/>
    </row>
    <row r="57" spans="1:40" x14ac:dyDescent="0.2">
      <c r="A57" s="26"/>
      <c r="B57" s="26"/>
      <c r="C57" s="23" t="s">
        <v>326</v>
      </c>
      <c r="D57" s="15">
        <v>0.30777028655049998</v>
      </c>
      <c r="E57" s="15">
        <v>0.29211452300160001</v>
      </c>
      <c r="F57" s="15">
        <v>0.30741586434739998</v>
      </c>
      <c r="G57" s="15">
        <v>0.30758861828239997</v>
      </c>
      <c r="H57" s="15">
        <v>0.32160808246339989</v>
      </c>
      <c r="I57" s="15">
        <v>0.25875329355420001</v>
      </c>
      <c r="J57" s="15">
        <v>0.33413061519839998</v>
      </c>
      <c r="K57" s="15">
        <v>0.28607475614229999</v>
      </c>
      <c r="L57" s="15">
        <v>0.37343814051690011</v>
      </c>
      <c r="M57" s="15">
        <v>0.34007848013910003</v>
      </c>
      <c r="N57" s="15">
        <v>0.32297763426569998</v>
      </c>
      <c r="O57" s="15">
        <v>0.2974267384198</v>
      </c>
      <c r="P57" s="15">
        <v>0.14285714285709999</v>
      </c>
      <c r="Q57" s="15">
        <v>0.19877706917910001</v>
      </c>
      <c r="R57" s="15">
        <v>0.32734511534580002</v>
      </c>
      <c r="S57" s="15">
        <v>0.24852671395629999</v>
      </c>
      <c r="T57" s="15">
        <v>0.30436067134349998</v>
      </c>
      <c r="U57" s="15">
        <v>0.42790351836110002</v>
      </c>
      <c r="V57" s="15">
        <v>0.39686147679479999</v>
      </c>
      <c r="W57" s="15">
        <v>0.40506917691700001</v>
      </c>
      <c r="X57" s="15">
        <v>0.19721490232909999</v>
      </c>
      <c r="Y57" s="15">
        <v>0.28578348561520001</v>
      </c>
      <c r="Z57" s="15">
        <v>0.38096799689600003</v>
      </c>
      <c r="AA57" s="15">
        <v>0.36793781415089999</v>
      </c>
      <c r="AB57" s="15">
        <v>0.4034946329902</v>
      </c>
      <c r="AC57" s="15">
        <v>0.19991079001689999</v>
      </c>
      <c r="AD57" s="15">
        <v>0.3048445172041</v>
      </c>
      <c r="AE57" s="15">
        <v>0.29422833647719998</v>
      </c>
      <c r="AF57" s="15">
        <v>0.39673703286579998</v>
      </c>
      <c r="AG57" s="15">
        <v>0.28246198678090001</v>
      </c>
      <c r="AH57" s="15">
        <v>0.28297768707269999</v>
      </c>
      <c r="AI57" s="15">
        <v>0.28286483525720002</v>
      </c>
      <c r="AJ57" s="15">
        <v>0.27435080732630002</v>
      </c>
      <c r="AK57" s="15">
        <v>0.20134712663920001</v>
      </c>
      <c r="AL57" s="15">
        <v>0.66300211891100003</v>
      </c>
      <c r="AM57" s="15">
        <v>0.32360569482040002</v>
      </c>
      <c r="AN57" s="11"/>
    </row>
    <row r="58" spans="1:40" x14ac:dyDescent="0.2">
      <c r="A58" s="24"/>
      <c r="B58" s="24"/>
      <c r="C58" s="24"/>
      <c r="D58" s="16">
        <v>759</v>
      </c>
      <c r="E58" s="16">
        <v>172</v>
      </c>
      <c r="F58" s="16">
        <v>215</v>
      </c>
      <c r="G58" s="16">
        <v>164</v>
      </c>
      <c r="H58" s="16">
        <v>208</v>
      </c>
      <c r="I58" s="16">
        <v>69</v>
      </c>
      <c r="J58" s="16">
        <v>144</v>
      </c>
      <c r="K58" s="16">
        <v>111</v>
      </c>
      <c r="L58" s="16">
        <v>175</v>
      </c>
      <c r="M58" s="16">
        <v>203</v>
      </c>
      <c r="N58" s="16">
        <v>412</v>
      </c>
      <c r="O58" s="16">
        <v>308</v>
      </c>
      <c r="P58" s="16">
        <v>3</v>
      </c>
      <c r="Q58" s="16">
        <v>127</v>
      </c>
      <c r="R58" s="16">
        <v>81</v>
      </c>
      <c r="S58" s="16">
        <v>79</v>
      </c>
      <c r="T58" s="16">
        <v>183</v>
      </c>
      <c r="U58" s="16">
        <v>118</v>
      </c>
      <c r="V58" s="16">
        <v>42</v>
      </c>
      <c r="W58" s="16">
        <v>129</v>
      </c>
      <c r="X58" s="16">
        <v>105</v>
      </c>
      <c r="Y58" s="16">
        <v>190</v>
      </c>
      <c r="Z58" s="16">
        <v>160</v>
      </c>
      <c r="AA58" s="16">
        <v>178</v>
      </c>
      <c r="AB58" s="16">
        <v>80</v>
      </c>
      <c r="AC58" s="16">
        <v>10</v>
      </c>
      <c r="AD58" s="16">
        <v>277</v>
      </c>
      <c r="AE58" s="16">
        <v>81</v>
      </c>
      <c r="AF58" s="16">
        <v>22</v>
      </c>
      <c r="AG58" s="16">
        <v>33</v>
      </c>
      <c r="AH58" s="16">
        <v>56</v>
      </c>
      <c r="AI58" s="16">
        <v>19</v>
      </c>
      <c r="AJ58" s="16">
        <v>5</v>
      </c>
      <c r="AK58" s="16">
        <v>8</v>
      </c>
      <c r="AL58" s="16">
        <v>4</v>
      </c>
      <c r="AM58" s="16">
        <v>254</v>
      </c>
      <c r="AN58" s="11"/>
    </row>
    <row r="59" spans="1:40" x14ac:dyDescent="0.2">
      <c r="A59" s="24"/>
      <c r="B59" s="24"/>
      <c r="C59" s="24"/>
      <c r="D59" s="17" t="s">
        <v>103</v>
      </c>
      <c r="E59" s="17"/>
      <c r="F59" s="17"/>
      <c r="G59" s="17"/>
      <c r="H59" s="17"/>
      <c r="I59" s="17"/>
      <c r="J59" s="17"/>
      <c r="K59" s="17"/>
      <c r="L59" s="17"/>
      <c r="M59" s="17"/>
      <c r="N59" s="17"/>
      <c r="O59" s="17"/>
      <c r="P59" s="17"/>
      <c r="Q59" s="17"/>
      <c r="R59" s="18" t="s">
        <v>139</v>
      </c>
      <c r="S59" s="17"/>
      <c r="T59" s="18" t="s">
        <v>139</v>
      </c>
      <c r="U59" s="18" t="s">
        <v>118</v>
      </c>
      <c r="V59" s="18" t="s">
        <v>139</v>
      </c>
      <c r="W59" s="18" t="s">
        <v>118</v>
      </c>
      <c r="X59" s="17"/>
      <c r="Y59" s="17"/>
      <c r="Z59" s="18" t="s">
        <v>119</v>
      </c>
      <c r="AA59" s="18" t="s">
        <v>119</v>
      </c>
      <c r="AB59" s="18" t="s">
        <v>119</v>
      </c>
      <c r="AC59" s="17"/>
      <c r="AD59" s="17"/>
      <c r="AE59" s="17"/>
      <c r="AF59" s="17"/>
      <c r="AG59" s="17"/>
      <c r="AH59" s="17"/>
      <c r="AI59" s="17"/>
      <c r="AJ59" s="17"/>
      <c r="AK59" s="17"/>
      <c r="AL59" s="17"/>
      <c r="AM59" s="17"/>
      <c r="AN59" s="11"/>
    </row>
    <row r="60" spans="1:40" x14ac:dyDescent="0.2">
      <c r="A60" s="26"/>
      <c r="B60" s="26"/>
      <c r="C60" s="23" t="s">
        <v>327</v>
      </c>
      <c r="D60" s="15">
        <v>0.1202134506251</v>
      </c>
      <c r="E60" s="15">
        <v>0.11372184803880001</v>
      </c>
      <c r="F60" s="15">
        <v>0.13750496085309999</v>
      </c>
      <c r="G60" s="15">
        <v>0.1152347241993</v>
      </c>
      <c r="H60" s="15">
        <v>0.1120253840629</v>
      </c>
      <c r="I60" s="15">
        <v>0.15152801349289999</v>
      </c>
      <c r="J60" s="15">
        <v>9.6898922260140005E-2</v>
      </c>
      <c r="K60" s="15">
        <v>0.1240257880721</v>
      </c>
      <c r="L60" s="15">
        <v>8.2106342080860012E-2</v>
      </c>
      <c r="M60" s="15">
        <v>0.1174612307875</v>
      </c>
      <c r="N60" s="15">
        <v>0.1129433581947</v>
      </c>
      <c r="O60" s="15">
        <v>0.12993127603910001</v>
      </c>
      <c r="P60" s="15">
        <v>4.7619047619050003E-2</v>
      </c>
      <c r="Q60" s="15">
        <v>0.13483625934320001</v>
      </c>
      <c r="R60" s="15">
        <v>9.8102623098960007E-2</v>
      </c>
      <c r="S60" s="15">
        <v>0.13403843969740001</v>
      </c>
      <c r="T60" s="15">
        <v>0.12766780888670001</v>
      </c>
      <c r="U60" s="15">
        <v>0.1171189056586</v>
      </c>
      <c r="V60" s="15">
        <v>9.3953703491529997E-2</v>
      </c>
      <c r="W60" s="15">
        <v>0.1005227547568</v>
      </c>
      <c r="X60" s="15">
        <v>0.1427556855446</v>
      </c>
      <c r="Y60" s="15">
        <v>0.1113059273607</v>
      </c>
      <c r="Z60" s="15">
        <v>0.1392250765353</v>
      </c>
      <c r="AA60" s="15">
        <v>9.4165483173499986E-2</v>
      </c>
      <c r="AB60" s="15">
        <v>0.12042810741</v>
      </c>
      <c r="AC60" s="15">
        <v>0.1173507694249</v>
      </c>
      <c r="AD60" s="15">
        <v>0.1229452963602</v>
      </c>
      <c r="AE60" s="15">
        <v>0.13226539381819999</v>
      </c>
      <c r="AF60" s="15">
        <v>0.10951992773990001</v>
      </c>
      <c r="AG60" s="15">
        <v>0.1294712336238</v>
      </c>
      <c r="AH60" s="15">
        <v>0.1168421851138</v>
      </c>
      <c r="AI60" s="15">
        <v>0.1038299386273</v>
      </c>
      <c r="AJ60" s="15">
        <v>0.2052379861501</v>
      </c>
      <c r="AK60" s="15">
        <v>0.1139912483137</v>
      </c>
      <c r="AL60" s="15">
        <v>0</v>
      </c>
      <c r="AM60" s="15">
        <v>0.113997277361</v>
      </c>
      <c r="AN60" s="11"/>
    </row>
    <row r="61" spans="1:40" x14ac:dyDescent="0.2">
      <c r="A61" s="24"/>
      <c r="B61" s="24"/>
      <c r="C61" s="24"/>
      <c r="D61" s="16">
        <v>282</v>
      </c>
      <c r="E61" s="16">
        <v>63</v>
      </c>
      <c r="F61" s="16">
        <v>87</v>
      </c>
      <c r="G61" s="16">
        <v>67</v>
      </c>
      <c r="H61" s="16">
        <v>65</v>
      </c>
      <c r="I61" s="16">
        <v>36</v>
      </c>
      <c r="J61" s="16">
        <v>45</v>
      </c>
      <c r="K61" s="16">
        <v>45</v>
      </c>
      <c r="L61" s="16">
        <v>41</v>
      </c>
      <c r="M61" s="16">
        <v>81</v>
      </c>
      <c r="N61" s="16">
        <v>145</v>
      </c>
      <c r="O61" s="16">
        <v>123</v>
      </c>
      <c r="P61" s="16">
        <v>1</v>
      </c>
      <c r="Q61" s="16">
        <v>87</v>
      </c>
      <c r="R61" s="16">
        <v>28</v>
      </c>
      <c r="S61" s="16">
        <v>38</v>
      </c>
      <c r="T61" s="16">
        <v>70</v>
      </c>
      <c r="U61" s="16">
        <v>22</v>
      </c>
      <c r="V61" s="16">
        <v>11</v>
      </c>
      <c r="W61" s="16">
        <v>26</v>
      </c>
      <c r="X61" s="16">
        <v>88</v>
      </c>
      <c r="Y61" s="16">
        <v>77</v>
      </c>
      <c r="Z61" s="16">
        <v>48</v>
      </c>
      <c r="AA61" s="16">
        <v>34</v>
      </c>
      <c r="AB61" s="16">
        <v>15</v>
      </c>
      <c r="AC61" s="16">
        <v>6</v>
      </c>
      <c r="AD61" s="16">
        <v>121</v>
      </c>
      <c r="AE61" s="16">
        <v>36</v>
      </c>
      <c r="AF61" s="16">
        <v>6</v>
      </c>
      <c r="AG61" s="16">
        <v>9</v>
      </c>
      <c r="AH61" s="16">
        <v>25</v>
      </c>
      <c r="AI61" s="16">
        <v>6</v>
      </c>
      <c r="AJ61" s="16">
        <v>3</v>
      </c>
      <c r="AK61" s="16">
        <v>3</v>
      </c>
      <c r="AL61" s="16">
        <v>0</v>
      </c>
      <c r="AM61" s="16">
        <v>73</v>
      </c>
      <c r="AN61" s="11"/>
    </row>
    <row r="62" spans="1:40" x14ac:dyDescent="0.2">
      <c r="A62" s="24"/>
      <c r="B62" s="24"/>
      <c r="C62" s="24"/>
      <c r="D62" s="17" t="s">
        <v>103</v>
      </c>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1"/>
    </row>
    <row r="63" spans="1:40" x14ac:dyDescent="0.2">
      <c r="A63" s="26"/>
      <c r="B63" s="26"/>
      <c r="C63" s="23" t="s">
        <v>48</v>
      </c>
      <c r="D63" s="15">
        <v>1</v>
      </c>
      <c r="E63" s="15">
        <v>1</v>
      </c>
      <c r="F63" s="15">
        <v>1</v>
      </c>
      <c r="G63" s="15">
        <v>1</v>
      </c>
      <c r="H63" s="15">
        <v>1</v>
      </c>
      <c r="I63" s="15">
        <v>1</v>
      </c>
      <c r="J63" s="15">
        <v>1</v>
      </c>
      <c r="K63" s="15">
        <v>1</v>
      </c>
      <c r="L63" s="15">
        <v>1</v>
      </c>
      <c r="M63" s="15">
        <v>1</v>
      </c>
      <c r="N63" s="15">
        <v>1</v>
      </c>
      <c r="O63" s="15">
        <v>1</v>
      </c>
      <c r="P63" s="15">
        <v>1</v>
      </c>
      <c r="Q63" s="15">
        <v>1</v>
      </c>
      <c r="R63" s="15">
        <v>1</v>
      </c>
      <c r="S63" s="15">
        <v>1</v>
      </c>
      <c r="T63" s="15">
        <v>1</v>
      </c>
      <c r="U63" s="15">
        <v>1</v>
      </c>
      <c r="V63" s="15">
        <v>1</v>
      </c>
      <c r="W63" s="15">
        <v>1</v>
      </c>
      <c r="X63" s="15">
        <v>1</v>
      </c>
      <c r="Y63" s="15">
        <v>1</v>
      </c>
      <c r="Z63" s="15">
        <v>1</v>
      </c>
      <c r="AA63" s="15">
        <v>1</v>
      </c>
      <c r="AB63" s="15">
        <v>1</v>
      </c>
      <c r="AC63" s="15">
        <v>1</v>
      </c>
      <c r="AD63" s="15">
        <v>1</v>
      </c>
      <c r="AE63" s="15">
        <v>1</v>
      </c>
      <c r="AF63" s="15">
        <v>1</v>
      </c>
      <c r="AG63" s="15">
        <v>1</v>
      </c>
      <c r="AH63" s="15">
        <v>1</v>
      </c>
      <c r="AI63" s="15">
        <v>1</v>
      </c>
      <c r="AJ63" s="15">
        <v>1</v>
      </c>
      <c r="AK63" s="15">
        <v>1</v>
      </c>
      <c r="AL63" s="15">
        <v>1</v>
      </c>
      <c r="AM63" s="15">
        <v>1</v>
      </c>
      <c r="AN63" s="11"/>
    </row>
    <row r="64" spans="1:40" x14ac:dyDescent="0.2">
      <c r="A64" s="24"/>
      <c r="B64" s="24"/>
      <c r="C64" s="24"/>
      <c r="D64" s="16">
        <v>2396</v>
      </c>
      <c r="E64" s="16">
        <v>542</v>
      </c>
      <c r="F64" s="16">
        <v>668</v>
      </c>
      <c r="G64" s="16">
        <v>556</v>
      </c>
      <c r="H64" s="16">
        <v>630</v>
      </c>
      <c r="I64" s="16">
        <v>268</v>
      </c>
      <c r="J64" s="16">
        <v>418</v>
      </c>
      <c r="K64" s="16">
        <v>394</v>
      </c>
      <c r="L64" s="16">
        <v>478</v>
      </c>
      <c r="M64" s="16">
        <v>605</v>
      </c>
      <c r="N64" s="16">
        <v>1248</v>
      </c>
      <c r="O64" s="16">
        <v>1005</v>
      </c>
      <c r="P64" s="16">
        <v>21</v>
      </c>
      <c r="Q64" s="16">
        <v>615</v>
      </c>
      <c r="R64" s="16">
        <v>260</v>
      </c>
      <c r="S64" s="16">
        <v>316</v>
      </c>
      <c r="T64" s="16">
        <v>572</v>
      </c>
      <c r="U64" s="16">
        <v>235</v>
      </c>
      <c r="V64" s="16">
        <v>106</v>
      </c>
      <c r="W64" s="16">
        <v>292</v>
      </c>
      <c r="X64" s="16">
        <v>562</v>
      </c>
      <c r="Y64" s="16">
        <v>686</v>
      </c>
      <c r="Z64" s="16">
        <v>388</v>
      </c>
      <c r="AA64" s="16">
        <v>416</v>
      </c>
      <c r="AB64" s="16">
        <v>169</v>
      </c>
      <c r="AC64" s="16">
        <v>48</v>
      </c>
      <c r="AD64" s="16">
        <v>945</v>
      </c>
      <c r="AE64" s="16">
        <v>271</v>
      </c>
      <c r="AF64" s="16">
        <v>56</v>
      </c>
      <c r="AG64" s="16">
        <v>109</v>
      </c>
      <c r="AH64" s="16">
        <v>193</v>
      </c>
      <c r="AI64" s="16">
        <v>62</v>
      </c>
      <c r="AJ64" s="16">
        <v>12</v>
      </c>
      <c r="AK64" s="16">
        <v>28</v>
      </c>
      <c r="AL64" s="16">
        <v>6</v>
      </c>
      <c r="AM64" s="16">
        <v>714</v>
      </c>
      <c r="AN64" s="11"/>
    </row>
    <row r="65" spans="1:40" x14ac:dyDescent="0.2">
      <c r="A65" s="24"/>
      <c r="B65" s="24"/>
      <c r="C65" s="24"/>
      <c r="D65" s="17" t="s">
        <v>103</v>
      </c>
      <c r="E65" s="17" t="s">
        <v>103</v>
      </c>
      <c r="F65" s="17" t="s">
        <v>103</v>
      </c>
      <c r="G65" s="17" t="s">
        <v>103</v>
      </c>
      <c r="H65" s="17" t="s">
        <v>103</v>
      </c>
      <c r="I65" s="17" t="s">
        <v>103</v>
      </c>
      <c r="J65" s="17" t="s">
        <v>103</v>
      </c>
      <c r="K65" s="17" t="s">
        <v>103</v>
      </c>
      <c r="L65" s="17" t="s">
        <v>103</v>
      </c>
      <c r="M65" s="17" t="s">
        <v>103</v>
      </c>
      <c r="N65" s="17" t="s">
        <v>103</v>
      </c>
      <c r="O65" s="17" t="s">
        <v>103</v>
      </c>
      <c r="P65" s="17" t="s">
        <v>103</v>
      </c>
      <c r="Q65" s="17" t="s">
        <v>103</v>
      </c>
      <c r="R65" s="17" t="s">
        <v>103</v>
      </c>
      <c r="S65" s="17" t="s">
        <v>103</v>
      </c>
      <c r="T65" s="17" t="s">
        <v>103</v>
      </c>
      <c r="U65" s="17" t="s">
        <v>103</v>
      </c>
      <c r="V65" s="17" t="s">
        <v>103</v>
      </c>
      <c r="W65" s="17" t="s">
        <v>103</v>
      </c>
      <c r="X65" s="17" t="s">
        <v>103</v>
      </c>
      <c r="Y65" s="17" t="s">
        <v>103</v>
      </c>
      <c r="Z65" s="17" t="s">
        <v>103</v>
      </c>
      <c r="AA65" s="17" t="s">
        <v>103</v>
      </c>
      <c r="AB65" s="17" t="s">
        <v>103</v>
      </c>
      <c r="AC65" s="17" t="s">
        <v>103</v>
      </c>
      <c r="AD65" s="17" t="s">
        <v>103</v>
      </c>
      <c r="AE65" s="17" t="s">
        <v>103</v>
      </c>
      <c r="AF65" s="17" t="s">
        <v>103</v>
      </c>
      <c r="AG65" s="17" t="s">
        <v>103</v>
      </c>
      <c r="AH65" s="17" t="s">
        <v>103</v>
      </c>
      <c r="AI65" s="17" t="s">
        <v>103</v>
      </c>
      <c r="AJ65" s="17" t="s">
        <v>103</v>
      </c>
      <c r="AK65" s="17" t="s">
        <v>103</v>
      </c>
      <c r="AL65" s="17" t="s">
        <v>103</v>
      </c>
      <c r="AM65" s="17" t="s">
        <v>103</v>
      </c>
      <c r="AN65" s="11"/>
    </row>
    <row r="66" spans="1:40" x14ac:dyDescent="0.2">
      <c r="A66" s="26"/>
      <c r="B66" s="23" t="s">
        <v>335</v>
      </c>
      <c r="C66" s="23" t="s">
        <v>324</v>
      </c>
      <c r="D66" s="15">
        <v>0.59207096515919999</v>
      </c>
      <c r="E66" s="15">
        <v>0.60901407973840005</v>
      </c>
      <c r="F66" s="15">
        <v>0.57697536227839996</v>
      </c>
      <c r="G66" s="15">
        <v>0.62111111848879996</v>
      </c>
      <c r="H66" s="15">
        <v>0.56789132619670002</v>
      </c>
      <c r="I66" s="15">
        <v>0.55336660764699996</v>
      </c>
      <c r="J66" s="15">
        <v>0.53008402379300001</v>
      </c>
      <c r="K66" s="15">
        <v>0.6169974495028</v>
      </c>
      <c r="L66" s="15">
        <v>0.59884173515670003</v>
      </c>
      <c r="M66" s="15">
        <v>0.66012077055090002</v>
      </c>
      <c r="N66" s="15">
        <v>0.63598821825810004</v>
      </c>
      <c r="O66" s="15">
        <v>0.55060097141870001</v>
      </c>
      <c r="P66" s="15">
        <v>0.71428571428569998</v>
      </c>
      <c r="Q66" s="15">
        <v>0.7821263722873999</v>
      </c>
      <c r="R66" s="15">
        <v>0.60817259523930001</v>
      </c>
      <c r="S66" s="15">
        <v>0.68184148535930011</v>
      </c>
      <c r="T66" s="15">
        <v>0.54298692920739999</v>
      </c>
      <c r="U66" s="15">
        <v>0.42103760215079999</v>
      </c>
      <c r="V66" s="15">
        <v>0.4028227819795</v>
      </c>
      <c r="W66" s="15">
        <v>0.47824208749379998</v>
      </c>
      <c r="X66" s="15">
        <v>0.77557012402409997</v>
      </c>
      <c r="Y66" s="15">
        <v>0.66853162151209999</v>
      </c>
      <c r="Z66" s="15">
        <v>0.49848013138910002</v>
      </c>
      <c r="AA66" s="15">
        <v>0.44509088015039999</v>
      </c>
      <c r="AB66" s="15">
        <v>0.42688799269729999</v>
      </c>
      <c r="AC66" s="15">
        <v>0.66497113477049996</v>
      </c>
      <c r="AD66" s="15">
        <v>0.6334993756367</v>
      </c>
      <c r="AE66" s="15">
        <v>0.61083698690699995</v>
      </c>
      <c r="AF66" s="15">
        <v>0.63398839641499993</v>
      </c>
      <c r="AG66" s="15">
        <v>0.62391247677179995</v>
      </c>
      <c r="AH66" s="15">
        <v>0.65877360447790001</v>
      </c>
      <c r="AI66" s="15">
        <v>0.58455284598199997</v>
      </c>
      <c r="AJ66" s="15">
        <v>0.74610637193529994</v>
      </c>
      <c r="AK66" s="15">
        <v>0.50674497870049995</v>
      </c>
      <c r="AL66" s="15">
        <v>0.57224643026590005</v>
      </c>
      <c r="AM66" s="15">
        <v>0.51543777684799996</v>
      </c>
      <c r="AN66" s="11"/>
    </row>
    <row r="67" spans="1:40" x14ac:dyDescent="0.2">
      <c r="A67" s="24"/>
      <c r="B67" s="24"/>
      <c r="C67" s="24"/>
      <c r="D67" s="16">
        <v>1456</v>
      </c>
      <c r="E67" s="16">
        <v>329</v>
      </c>
      <c r="F67" s="16">
        <v>399</v>
      </c>
      <c r="G67" s="16">
        <v>364</v>
      </c>
      <c r="H67" s="16">
        <v>364</v>
      </c>
      <c r="I67" s="16">
        <v>149</v>
      </c>
      <c r="J67" s="16">
        <v>212</v>
      </c>
      <c r="K67" s="16">
        <v>251</v>
      </c>
      <c r="L67" s="16">
        <v>296</v>
      </c>
      <c r="M67" s="16">
        <v>403</v>
      </c>
      <c r="N67" s="16">
        <v>801</v>
      </c>
      <c r="O67" s="16">
        <v>572</v>
      </c>
      <c r="P67" s="16">
        <v>15</v>
      </c>
      <c r="Q67" s="16">
        <v>485</v>
      </c>
      <c r="R67" s="16">
        <v>163</v>
      </c>
      <c r="S67" s="16">
        <v>227</v>
      </c>
      <c r="T67" s="16">
        <v>309</v>
      </c>
      <c r="U67" s="16">
        <v>92</v>
      </c>
      <c r="V67" s="16">
        <v>48</v>
      </c>
      <c r="W67" s="16">
        <v>132</v>
      </c>
      <c r="X67" s="16">
        <v>444</v>
      </c>
      <c r="Y67" s="16">
        <v>468</v>
      </c>
      <c r="Z67" s="16">
        <v>189</v>
      </c>
      <c r="AA67" s="16">
        <v>185</v>
      </c>
      <c r="AB67" s="16">
        <v>68</v>
      </c>
      <c r="AC67" s="16">
        <v>31</v>
      </c>
      <c r="AD67" s="16">
        <v>621</v>
      </c>
      <c r="AE67" s="16">
        <v>167</v>
      </c>
      <c r="AF67" s="16">
        <v>33</v>
      </c>
      <c r="AG67" s="16">
        <v>68</v>
      </c>
      <c r="AH67" s="16">
        <v>126</v>
      </c>
      <c r="AI67" s="16">
        <v>36</v>
      </c>
      <c r="AJ67" s="16">
        <v>8</v>
      </c>
      <c r="AK67" s="16">
        <v>17</v>
      </c>
      <c r="AL67" s="16">
        <v>3</v>
      </c>
      <c r="AM67" s="16">
        <v>377</v>
      </c>
      <c r="AN67" s="11"/>
    </row>
    <row r="68" spans="1:40" x14ac:dyDescent="0.2">
      <c r="A68" s="24"/>
      <c r="B68" s="24"/>
      <c r="C68" s="24"/>
      <c r="D68" s="17" t="s">
        <v>103</v>
      </c>
      <c r="E68" s="17"/>
      <c r="F68" s="17"/>
      <c r="G68" s="17"/>
      <c r="H68" s="17"/>
      <c r="I68" s="17"/>
      <c r="J68" s="17"/>
      <c r="K68" s="17"/>
      <c r="L68" s="17"/>
      <c r="M68" s="18" t="s">
        <v>104</v>
      </c>
      <c r="N68" s="18" t="s">
        <v>104</v>
      </c>
      <c r="O68" s="17"/>
      <c r="P68" s="17"/>
      <c r="Q68" s="18" t="s">
        <v>192</v>
      </c>
      <c r="R68" s="18" t="s">
        <v>132</v>
      </c>
      <c r="S68" s="18" t="s">
        <v>336</v>
      </c>
      <c r="T68" s="17"/>
      <c r="U68" s="17"/>
      <c r="V68" s="17"/>
      <c r="W68" s="17"/>
      <c r="X68" s="18" t="s">
        <v>242</v>
      </c>
      <c r="Y68" s="18" t="s">
        <v>111</v>
      </c>
      <c r="Z68" s="17"/>
      <c r="AA68" s="17"/>
      <c r="AB68" s="17"/>
      <c r="AC68" s="17"/>
      <c r="AD68" s="18" t="s">
        <v>114</v>
      </c>
      <c r="AE68" s="17"/>
      <c r="AF68" s="17"/>
      <c r="AG68" s="17"/>
      <c r="AH68" s="17"/>
      <c r="AI68" s="17"/>
      <c r="AJ68" s="17"/>
      <c r="AK68" s="17"/>
      <c r="AL68" s="17"/>
      <c r="AM68" s="17"/>
      <c r="AN68" s="11"/>
    </row>
    <row r="69" spans="1:40" x14ac:dyDescent="0.2">
      <c r="A69" s="26"/>
      <c r="B69" s="26"/>
      <c r="C69" s="23" t="s">
        <v>326</v>
      </c>
      <c r="D69" s="15">
        <v>0.29348480888970002</v>
      </c>
      <c r="E69" s="15">
        <v>0.2905029542441</v>
      </c>
      <c r="F69" s="15">
        <v>0.304081787539</v>
      </c>
      <c r="G69" s="15">
        <v>0.26653373270039998</v>
      </c>
      <c r="H69" s="15">
        <v>0.30862129346549999</v>
      </c>
      <c r="I69" s="15">
        <v>0.30826785081649999</v>
      </c>
      <c r="J69" s="15">
        <v>0.34575244180420001</v>
      </c>
      <c r="K69" s="15">
        <v>0.27126921650070002</v>
      </c>
      <c r="L69" s="15">
        <v>0.31126809934920002</v>
      </c>
      <c r="M69" s="15">
        <v>0.2531280316717</v>
      </c>
      <c r="N69" s="15">
        <v>0.27764720150470001</v>
      </c>
      <c r="O69" s="15">
        <v>0.30849315579980002</v>
      </c>
      <c r="P69" s="15">
        <v>0.19047619047620001</v>
      </c>
      <c r="Q69" s="15">
        <v>0.1318210686106</v>
      </c>
      <c r="R69" s="15">
        <v>0.30884157062119999</v>
      </c>
      <c r="S69" s="15">
        <v>0.23913404392830001</v>
      </c>
      <c r="T69" s="15">
        <v>0.31837177057779997</v>
      </c>
      <c r="U69" s="15">
        <v>0.45750789317770002</v>
      </c>
      <c r="V69" s="15">
        <v>0.41619672966929999</v>
      </c>
      <c r="W69" s="15">
        <v>0.37807029585480001</v>
      </c>
      <c r="X69" s="15">
        <v>0.1387307064776</v>
      </c>
      <c r="Y69" s="15">
        <v>0.23374736577579999</v>
      </c>
      <c r="Z69" s="15">
        <v>0.39501654799649999</v>
      </c>
      <c r="AA69" s="15">
        <v>0.41200279944730001</v>
      </c>
      <c r="AB69" s="15">
        <v>0.41721201714849998</v>
      </c>
      <c r="AC69" s="15">
        <v>0.13055104209109999</v>
      </c>
      <c r="AD69" s="15">
        <v>0.25956302506290002</v>
      </c>
      <c r="AE69" s="15">
        <v>0.28479221017900003</v>
      </c>
      <c r="AF69" s="15">
        <v>0.27158479021999998</v>
      </c>
      <c r="AG69" s="15">
        <v>0.29822395799899998</v>
      </c>
      <c r="AH69" s="15">
        <v>0.22118878649769999</v>
      </c>
      <c r="AI69" s="15">
        <v>0.27706358011560001</v>
      </c>
      <c r="AJ69" s="15">
        <v>0.25389362806470001</v>
      </c>
      <c r="AK69" s="15">
        <v>0.38799246160200002</v>
      </c>
      <c r="AL69" s="15">
        <v>0.4277535697341</v>
      </c>
      <c r="AM69" s="15">
        <v>0.35180259061870001</v>
      </c>
      <c r="AN69" s="11"/>
    </row>
    <row r="70" spans="1:40" x14ac:dyDescent="0.2">
      <c r="A70" s="24"/>
      <c r="B70" s="24"/>
      <c r="C70" s="24"/>
      <c r="D70" s="16">
        <v>677</v>
      </c>
      <c r="E70" s="16">
        <v>157</v>
      </c>
      <c r="F70" s="16">
        <v>196</v>
      </c>
      <c r="G70" s="16">
        <v>132</v>
      </c>
      <c r="H70" s="16">
        <v>192</v>
      </c>
      <c r="I70" s="16">
        <v>78</v>
      </c>
      <c r="J70" s="16">
        <v>152</v>
      </c>
      <c r="K70" s="16">
        <v>103</v>
      </c>
      <c r="L70" s="16">
        <v>143</v>
      </c>
      <c r="M70" s="16">
        <v>145</v>
      </c>
      <c r="N70" s="16">
        <v>335</v>
      </c>
      <c r="O70" s="16">
        <v>300</v>
      </c>
      <c r="P70" s="16">
        <v>4</v>
      </c>
      <c r="Q70" s="16">
        <v>79</v>
      </c>
      <c r="R70" s="16">
        <v>70</v>
      </c>
      <c r="S70" s="16">
        <v>66</v>
      </c>
      <c r="T70" s="16">
        <v>178</v>
      </c>
      <c r="U70" s="16">
        <v>119</v>
      </c>
      <c r="V70" s="16">
        <v>42</v>
      </c>
      <c r="W70" s="16">
        <v>123</v>
      </c>
      <c r="X70" s="16">
        <v>66</v>
      </c>
      <c r="Y70" s="16">
        <v>153</v>
      </c>
      <c r="Z70" s="16">
        <v>153</v>
      </c>
      <c r="AA70" s="16">
        <v>180</v>
      </c>
      <c r="AB70" s="16">
        <v>78</v>
      </c>
      <c r="AC70" s="16">
        <v>8</v>
      </c>
      <c r="AD70" s="16">
        <v>224</v>
      </c>
      <c r="AE70" s="16">
        <v>76</v>
      </c>
      <c r="AF70" s="16">
        <v>17</v>
      </c>
      <c r="AG70" s="16">
        <v>32</v>
      </c>
      <c r="AH70" s="16">
        <v>42</v>
      </c>
      <c r="AI70" s="16">
        <v>18</v>
      </c>
      <c r="AJ70" s="16">
        <v>4</v>
      </c>
      <c r="AK70" s="16">
        <v>9</v>
      </c>
      <c r="AL70" s="16">
        <v>3</v>
      </c>
      <c r="AM70" s="16">
        <v>252</v>
      </c>
      <c r="AN70" s="11"/>
    </row>
    <row r="71" spans="1:40" x14ac:dyDescent="0.2">
      <c r="A71" s="24"/>
      <c r="B71" s="24"/>
      <c r="C71" s="24"/>
      <c r="D71" s="17" t="s">
        <v>103</v>
      </c>
      <c r="E71" s="17"/>
      <c r="F71" s="17"/>
      <c r="G71" s="17"/>
      <c r="H71" s="17"/>
      <c r="I71" s="17"/>
      <c r="J71" s="17"/>
      <c r="K71" s="17"/>
      <c r="L71" s="17"/>
      <c r="M71" s="17"/>
      <c r="N71" s="17"/>
      <c r="O71" s="17"/>
      <c r="P71" s="17"/>
      <c r="Q71" s="17"/>
      <c r="R71" s="18" t="s">
        <v>119</v>
      </c>
      <c r="S71" s="18" t="s">
        <v>139</v>
      </c>
      <c r="T71" s="18" t="s">
        <v>119</v>
      </c>
      <c r="U71" s="18" t="s">
        <v>118</v>
      </c>
      <c r="V71" s="18" t="s">
        <v>119</v>
      </c>
      <c r="W71" s="18" t="s">
        <v>119</v>
      </c>
      <c r="X71" s="17"/>
      <c r="Y71" s="18" t="s">
        <v>139</v>
      </c>
      <c r="Z71" s="18" t="s">
        <v>337</v>
      </c>
      <c r="AA71" s="18" t="s">
        <v>337</v>
      </c>
      <c r="AB71" s="18" t="s">
        <v>338</v>
      </c>
      <c r="AC71" s="17"/>
      <c r="AD71" s="17"/>
      <c r="AE71" s="17"/>
      <c r="AF71" s="17"/>
      <c r="AG71" s="17"/>
      <c r="AH71" s="17"/>
      <c r="AI71" s="17"/>
      <c r="AJ71" s="17"/>
      <c r="AK71" s="17"/>
      <c r="AL71" s="17"/>
      <c r="AM71" s="17"/>
      <c r="AN71" s="11"/>
    </row>
    <row r="72" spans="1:40" x14ac:dyDescent="0.2">
      <c r="A72" s="26"/>
      <c r="B72" s="26"/>
      <c r="C72" s="23" t="s">
        <v>327</v>
      </c>
      <c r="D72" s="15">
        <v>0.1144442259511</v>
      </c>
      <c r="E72" s="15">
        <v>0.1004829660176</v>
      </c>
      <c r="F72" s="15">
        <v>0.11894285018259999</v>
      </c>
      <c r="G72" s="15">
        <v>0.1123551488109</v>
      </c>
      <c r="H72" s="15">
        <v>0.1234873803378</v>
      </c>
      <c r="I72" s="15">
        <v>0.13836554153649999</v>
      </c>
      <c r="J72" s="15">
        <v>0.12416353440279999</v>
      </c>
      <c r="K72" s="15">
        <v>0.11173333399639999</v>
      </c>
      <c r="L72" s="15">
        <v>8.9890165494069987E-2</v>
      </c>
      <c r="M72" s="15">
        <v>8.6751197777390002E-2</v>
      </c>
      <c r="N72" s="15">
        <v>8.6364580237140012E-2</v>
      </c>
      <c r="O72" s="15">
        <v>0.14090587278149999</v>
      </c>
      <c r="P72" s="15">
        <v>9.5238095238099993E-2</v>
      </c>
      <c r="Q72" s="15">
        <v>8.6052559101899989E-2</v>
      </c>
      <c r="R72" s="15">
        <v>8.2985834139469999E-2</v>
      </c>
      <c r="S72" s="15">
        <v>7.9024470712349998E-2</v>
      </c>
      <c r="T72" s="15">
        <v>0.13864130021480001</v>
      </c>
      <c r="U72" s="15">
        <v>0.1214545046715</v>
      </c>
      <c r="V72" s="15">
        <v>0.18098048835120001</v>
      </c>
      <c r="W72" s="15">
        <v>0.14368761665140001</v>
      </c>
      <c r="X72" s="15">
        <v>8.5699169498289998E-2</v>
      </c>
      <c r="Y72" s="15">
        <v>9.772101271205999E-2</v>
      </c>
      <c r="Z72" s="15">
        <v>0.1065033206143</v>
      </c>
      <c r="AA72" s="15">
        <v>0.1429063204023</v>
      </c>
      <c r="AB72" s="15">
        <v>0.15589999015430001</v>
      </c>
      <c r="AC72" s="15">
        <v>0.20447782313839999</v>
      </c>
      <c r="AD72" s="15">
        <v>0.1069375993004</v>
      </c>
      <c r="AE72" s="15">
        <v>0.1043708029139</v>
      </c>
      <c r="AF72" s="15">
        <v>9.4426813364989995E-2</v>
      </c>
      <c r="AG72" s="15">
        <v>7.786356522912001E-2</v>
      </c>
      <c r="AH72" s="15">
        <v>0.1200376090243</v>
      </c>
      <c r="AI72" s="15">
        <v>0.1383835739024</v>
      </c>
      <c r="AJ72" s="15">
        <v>0</v>
      </c>
      <c r="AK72" s="15">
        <v>0.10526255969749999</v>
      </c>
      <c r="AL72" s="15">
        <v>0</v>
      </c>
      <c r="AM72" s="15">
        <v>0.1327596325333</v>
      </c>
      <c r="AN72" s="11"/>
    </row>
    <row r="73" spans="1:40" x14ac:dyDescent="0.2">
      <c r="A73" s="24"/>
      <c r="B73" s="24"/>
      <c r="C73" s="24"/>
      <c r="D73" s="16">
        <v>262</v>
      </c>
      <c r="E73" s="16">
        <v>55</v>
      </c>
      <c r="F73" s="16">
        <v>74</v>
      </c>
      <c r="G73" s="16">
        <v>61</v>
      </c>
      <c r="H73" s="16">
        <v>72</v>
      </c>
      <c r="I73" s="16">
        <v>41</v>
      </c>
      <c r="J73" s="16">
        <v>54</v>
      </c>
      <c r="K73" s="16">
        <v>40</v>
      </c>
      <c r="L73" s="16">
        <v>41</v>
      </c>
      <c r="M73" s="16">
        <v>55</v>
      </c>
      <c r="N73" s="16">
        <v>113</v>
      </c>
      <c r="O73" s="16">
        <v>132</v>
      </c>
      <c r="P73" s="16">
        <v>2</v>
      </c>
      <c r="Q73" s="16">
        <v>52</v>
      </c>
      <c r="R73" s="16">
        <v>26</v>
      </c>
      <c r="S73" s="16">
        <v>23</v>
      </c>
      <c r="T73" s="16">
        <v>84</v>
      </c>
      <c r="U73" s="16">
        <v>24</v>
      </c>
      <c r="V73" s="16">
        <v>16</v>
      </c>
      <c r="W73" s="16">
        <v>37</v>
      </c>
      <c r="X73" s="16">
        <v>52</v>
      </c>
      <c r="Y73" s="16">
        <v>65</v>
      </c>
      <c r="Z73" s="16">
        <v>47</v>
      </c>
      <c r="AA73" s="16">
        <v>50</v>
      </c>
      <c r="AB73" s="16">
        <v>23</v>
      </c>
      <c r="AC73" s="16">
        <v>9</v>
      </c>
      <c r="AD73" s="16">
        <v>100</v>
      </c>
      <c r="AE73" s="16">
        <v>28</v>
      </c>
      <c r="AF73" s="16">
        <v>6</v>
      </c>
      <c r="AG73" s="16">
        <v>9</v>
      </c>
      <c r="AH73" s="16">
        <v>25</v>
      </c>
      <c r="AI73" s="16">
        <v>8</v>
      </c>
      <c r="AJ73" s="16">
        <v>0</v>
      </c>
      <c r="AK73" s="16">
        <v>2</v>
      </c>
      <c r="AL73" s="16">
        <v>0</v>
      </c>
      <c r="AM73" s="16">
        <v>84</v>
      </c>
      <c r="AN73" s="11"/>
    </row>
    <row r="74" spans="1:40" x14ac:dyDescent="0.2">
      <c r="A74" s="24"/>
      <c r="B74" s="24"/>
      <c r="C74" s="24"/>
      <c r="D74" s="17" t="s">
        <v>103</v>
      </c>
      <c r="E74" s="17"/>
      <c r="F74" s="17"/>
      <c r="G74" s="17"/>
      <c r="H74" s="17"/>
      <c r="I74" s="17"/>
      <c r="J74" s="17"/>
      <c r="K74" s="17"/>
      <c r="L74" s="17"/>
      <c r="M74" s="17"/>
      <c r="N74" s="17"/>
      <c r="O74" s="18" t="s">
        <v>139</v>
      </c>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1"/>
    </row>
    <row r="75" spans="1:40" x14ac:dyDescent="0.2">
      <c r="A75" s="26"/>
      <c r="B75" s="26"/>
      <c r="C75" s="23" t="s">
        <v>48</v>
      </c>
      <c r="D75" s="15">
        <v>1</v>
      </c>
      <c r="E75" s="15">
        <v>1</v>
      </c>
      <c r="F75" s="15">
        <v>1</v>
      </c>
      <c r="G75" s="15">
        <v>1</v>
      </c>
      <c r="H75" s="15">
        <v>1</v>
      </c>
      <c r="I75" s="15">
        <v>1</v>
      </c>
      <c r="J75" s="15">
        <v>1</v>
      </c>
      <c r="K75" s="15">
        <v>1</v>
      </c>
      <c r="L75" s="15">
        <v>1</v>
      </c>
      <c r="M75" s="15">
        <v>1</v>
      </c>
      <c r="N75" s="15">
        <v>1</v>
      </c>
      <c r="O75" s="15">
        <v>1</v>
      </c>
      <c r="P75" s="15">
        <v>1</v>
      </c>
      <c r="Q75" s="15">
        <v>1</v>
      </c>
      <c r="R75" s="15">
        <v>1</v>
      </c>
      <c r="S75" s="15">
        <v>1</v>
      </c>
      <c r="T75" s="15">
        <v>1</v>
      </c>
      <c r="U75" s="15">
        <v>1</v>
      </c>
      <c r="V75" s="15">
        <v>1</v>
      </c>
      <c r="W75" s="15">
        <v>1</v>
      </c>
      <c r="X75" s="15">
        <v>1</v>
      </c>
      <c r="Y75" s="15">
        <v>1</v>
      </c>
      <c r="Z75" s="15">
        <v>1</v>
      </c>
      <c r="AA75" s="15">
        <v>1</v>
      </c>
      <c r="AB75" s="15">
        <v>1</v>
      </c>
      <c r="AC75" s="15">
        <v>1</v>
      </c>
      <c r="AD75" s="15">
        <v>1</v>
      </c>
      <c r="AE75" s="15">
        <v>1</v>
      </c>
      <c r="AF75" s="15">
        <v>1</v>
      </c>
      <c r="AG75" s="15">
        <v>1</v>
      </c>
      <c r="AH75" s="15">
        <v>1</v>
      </c>
      <c r="AI75" s="15">
        <v>1</v>
      </c>
      <c r="AJ75" s="15">
        <v>1</v>
      </c>
      <c r="AK75" s="15">
        <v>1</v>
      </c>
      <c r="AL75" s="15">
        <v>1</v>
      </c>
      <c r="AM75" s="15">
        <v>1</v>
      </c>
      <c r="AN75" s="11"/>
    </row>
    <row r="76" spans="1:40" x14ac:dyDescent="0.2">
      <c r="A76" s="24"/>
      <c r="B76" s="24"/>
      <c r="C76" s="24"/>
      <c r="D76" s="16">
        <v>2395</v>
      </c>
      <c r="E76" s="16">
        <v>541</v>
      </c>
      <c r="F76" s="16">
        <v>669</v>
      </c>
      <c r="G76" s="16">
        <v>557</v>
      </c>
      <c r="H76" s="16">
        <v>628</v>
      </c>
      <c r="I76" s="16">
        <v>268</v>
      </c>
      <c r="J76" s="16">
        <v>418</v>
      </c>
      <c r="K76" s="16">
        <v>394</v>
      </c>
      <c r="L76" s="16">
        <v>480</v>
      </c>
      <c r="M76" s="16">
        <v>603</v>
      </c>
      <c r="N76" s="16">
        <v>1249</v>
      </c>
      <c r="O76" s="16">
        <v>1004</v>
      </c>
      <c r="P76" s="16">
        <v>21</v>
      </c>
      <c r="Q76" s="16">
        <v>616</v>
      </c>
      <c r="R76" s="16">
        <v>259</v>
      </c>
      <c r="S76" s="16">
        <v>316</v>
      </c>
      <c r="T76" s="16">
        <v>571</v>
      </c>
      <c r="U76" s="16">
        <v>235</v>
      </c>
      <c r="V76" s="16">
        <v>106</v>
      </c>
      <c r="W76" s="16">
        <v>292</v>
      </c>
      <c r="X76" s="16">
        <v>562</v>
      </c>
      <c r="Y76" s="16">
        <v>686</v>
      </c>
      <c r="Z76" s="16">
        <v>389</v>
      </c>
      <c r="AA76" s="16">
        <v>415</v>
      </c>
      <c r="AB76" s="16">
        <v>169</v>
      </c>
      <c r="AC76" s="16">
        <v>48</v>
      </c>
      <c r="AD76" s="16">
        <v>945</v>
      </c>
      <c r="AE76" s="16">
        <v>271</v>
      </c>
      <c r="AF76" s="16">
        <v>56</v>
      </c>
      <c r="AG76" s="16">
        <v>109</v>
      </c>
      <c r="AH76" s="16">
        <v>193</v>
      </c>
      <c r="AI76" s="16">
        <v>62</v>
      </c>
      <c r="AJ76" s="16">
        <v>12</v>
      </c>
      <c r="AK76" s="16">
        <v>28</v>
      </c>
      <c r="AL76" s="16">
        <v>6</v>
      </c>
      <c r="AM76" s="16">
        <v>713</v>
      </c>
      <c r="AN76" s="11"/>
    </row>
    <row r="77" spans="1:40" x14ac:dyDescent="0.2">
      <c r="A77" s="24"/>
      <c r="B77" s="24"/>
      <c r="C77" s="24"/>
      <c r="D77" s="17" t="s">
        <v>103</v>
      </c>
      <c r="E77" s="17" t="s">
        <v>103</v>
      </c>
      <c r="F77" s="17" t="s">
        <v>103</v>
      </c>
      <c r="G77" s="17" t="s">
        <v>103</v>
      </c>
      <c r="H77" s="17" t="s">
        <v>103</v>
      </c>
      <c r="I77" s="17" t="s">
        <v>103</v>
      </c>
      <c r="J77" s="17" t="s">
        <v>103</v>
      </c>
      <c r="K77" s="17" t="s">
        <v>103</v>
      </c>
      <c r="L77" s="17" t="s">
        <v>103</v>
      </c>
      <c r="M77" s="17" t="s">
        <v>103</v>
      </c>
      <c r="N77" s="17" t="s">
        <v>103</v>
      </c>
      <c r="O77" s="17" t="s">
        <v>103</v>
      </c>
      <c r="P77" s="17" t="s">
        <v>103</v>
      </c>
      <c r="Q77" s="17" t="s">
        <v>103</v>
      </c>
      <c r="R77" s="17" t="s">
        <v>103</v>
      </c>
      <c r="S77" s="17" t="s">
        <v>103</v>
      </c>
      <c r="T77" s="17" t="s">
        <v>103</v>
      </c>
      <c r="U77" s="17" t="s">
        <v>103</v>
      </c>
      <c r="V77" s="17" t="s">
        <v>103</v>
      </c>
      <c r="W77" s="17" t="s">
        <v>103</v>
      </c>
      <c r="X77" s="17" t="s">
        <v>103</v>
      </c>
      <c r="Y77" s="17" t="s">
        <v>103</v>
      </c>
      <c r="Z77" s="17" t="s">
        <v>103</v>
      </c>
      <c r="AA77" s="17" t="s">
        <v>103</v>
      </c>
      <c r="AB77" s="17" t="s">
        <v>103</v>
      </c>
      <c r="AC77" s="17" t="s">
        <v>103</v>
      </c>
      <c r="AD77" s="17" t="s">
        <v>103</v>
      </c>
      <c r="AE77" s="17" t="s">
        <v>103</v>
      </c>
      <c r="AF77" s="17" t="s">
        <v>103</v>
      </c>
      <c r="AG77" s="17" t="s">
        <v>103</v>
      </c>
      <c r="AH77" s="17" t="s">
        <v>103</v>
      </c>
      <c r="AI77" s="17" t="s">
        <v>103</v>
      </c>
      <c r="AJ77" s="17" t="s">
        <v>103</v>
      </c>
      <c r="AK77" s="17" t="s">
        <v>103</v>
      </c>
      <c r="AL77" s="17" t="s">
        <v>103</v>
      </c>
      <c r="AM77" s="17" t="s">
        <v>103</v>
      </c>
      <c r="AN77" s="11"/>
    </row>
    <row r="78" spans="1:40" x14ac:dyDescent="0.2">
      <c r="A78" s="19" t="s">
        <v>339</v>
      </c>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row>
    <row r="79" spans="1:40" x14ac:dyDescent="0.2">
      <c r="A79" s="21" t="s">
        <v>126</v>
      </c>
    </row>
  </sheetData>
  <mergeCells count="40">
    <mergeCell ref="AJ2:AL2"/>
    <mergeCell ref="A2:D2"/>
    <mergeCell ref="A3:C5"/>
    <mergeCell ref="C6:C8"/>
    <mergeCell ref="C9:C11"/>
    <mergeCell ref="A6:A77"/>
    <mergeCell ref="AD3:AM3"/>
    <mergeCell ref="E3:H3"/>
    <mergeCell ref="I3:M3"/>
    <mergeCell ref="N3:P3"/>
    <mergeCell ref="Q3:W3"/>
    <mergeCell ref="X3:AC3"/>
    <mergeCell ref="C12:C14"/>
    <mergeCell ref="C15:C17"/>
    <mergeCell ref="C18:C20"/>
    <mergeCell ref="C21:C23"/>
    <mergeCell ref="C24:C26"/>
    <mergeCell ref="C51:C53"/>
    <mergeCell ref="C54:C56"/>
    <mergeCell ref="C27:C29"/>
    <mergeCell ref="C30:C32"/>
    <mergeCell ref="C33:C35"/>
    <mergeCell ref="C36:C38"/>
    <mergeCell ref="C39:C41"/>
    <mergeCell ref="C72:C74"/>
    <mergeCell ref="C75:C77"/>
    <mergeCell ref="B6:B17"/>
    <mergeCell ref="B18:B29"/>
    <mergeCell ref="B30:B41"/>
    <mergeCell ref="B42:B53"/>
    <mergeCell ref="B54:B65"/>
    <mergeCell ref="B66:B77"/>
    <mergeCell ref="C57:C59"/>
    <mergeCell ref="C60:C62"/>
    <mergeCell ref="C63:C65"/>
    <mergeCell ref="C66:C68"/>
    <mergeCell ref="C69:C71"/>
    <mergeCell ref="C42:C44"/>
    <mergeCell ref="C45:C47"/>
    <mergeCell ref="C48:C50"/>
  </mergeCells>
  <hyperlinks>
    <hyperlink ref="A1" location="'TOC'!A1:A1" display="Back to TOC" xr:uid="{00000000-0004-0000-0A00-000000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19"/>
  <sheetViews>
    <sheetView workbookViewId="0">
      <pane xSplit="3" ySplit="5" topLeftCell="D6" activePane="bottomRight" state="frozen"/>
      <selection pane="topRight" activeCell="D1" sqref="D1"/>
      <selection pane="bottomLeft" activeCell="A6" sqref="A6"/>
      <selection pane="bottomRight" activeCell="D6" sqref="D6"/>
    </sheetView>
  </sheetViews>
  <sheetFormatPr baseColWidth="10" defaultColWidth="8.83203125" defaultRowHeight="15" x14ac:dyDescent="0.2"/>
  <cols>
    <col min="1" max="1" width="50" style="2" customWidth="1"/>
    <col min="2" max="2" width="25" style="1" bestFit="1" customWidth="1"/>
    <col min="3" max="38" width="12.6640625" style="1" customWidth="1"/>
  </cols>
  <sheetData>
    <row r="1" spans="1:39" ht="52" customHeight="1" x14ac:dyDescent="0.2">
      <c r="A1" s="10" t="str">
        <f>HYPERLINK("#TOC!A1","Return to Table of Contents")</f>
        <v>Return to Table of Contents</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11"/>
    </row>
    <row r="2" spans="1:39" ht="36" customHeight="1" x14ac:dyDescent="0.2">
      <c r="A2" s="29" t="s">
        <v>565</v>
      </c>
      <c r="B2" s="28"/>
      <c r="C2" s="28"/>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27" t="s">
        <v>47</v>
      </c>
      <c r="AK2" s="28"/>
      <c r="AL2" s="28"/>
      <c r="AM2" s="11"/>
    </row>
    <row r="3" spans="1:39" ht="37" customHeight="1" x14ac:dyDescent="0.2">
      <c r="A3" s="30"/>
      <c r="B3" s="28"/>
      <c r="C3" s="14" t="s">
        <v>48</v>
      </c>
      <c r="D3" s="31" t="s">
        <v>49</v>
      </c>
      <c r="E3" s="28"/>
      <c r="F3" s="28"/>
      <c r="G3" s="28"/>
      <c r="H3" s="31" t="s">
        <v>50</v>
      </c>
      <c r="I3" s="28"/>
      <c r="J3" s="28"/>
      <c r="K3" s="28"/>
      <c r="L3" s="28"/>
      <c r="M3" s="31" t="s">
        <v>51</v>
      </c>
      <c r="N3" s="28"/>
      <c r="O3" s="28"/>
      <c r="P3" s="31" t="s">
        <v>52</v>
      </c>
      <c r="Q3" s="28"/>
      <c r="R3" s="28"/>
      <c r="S3" s="28"/>
      <c r="T3" s="28"/>
      <c r="U3" s="28"/>
      <c r="V3" s="28"/>
      <c r="W3" s="31" t="s">
        <v>53</v>
      </c>
      <c r="X3" s="28"/>
      <c r="Y3" s="28"/>
      <c r="Z3" s="28"/>
      <c r="AA3" s="28"/>
      <c r="AB3" s="28"/>
      <c r="AC3" s="31" t="s">
        <v>54</v>
      </c>
      <c r="AD3" s="28"/>
      <c r="AE3" s="28"/>
      <c r="AF3" s="28"/>
      <c r="AG3" s="28"/>
      <c r="AH3" s="28"/>
      <c r="AI3" s="28"/>
      <c r="AJ3" s="28"/>
      <c r="AK3" s="28"/>
      <c r="AL3" s="28"/>
      <c r="AM3" s="11"/>
    </row>
    <row r="4" spans="1:39" ht="16" customHeight="1" x14ac:dyDescent="0.2">
      <c r="A4" s="32"/>
      <c r="B4" s="28"/>
      <c r="C4" s="12" t="s">
        <v>55</v>
      </c>
      <c r="D4" s="12" t="s">
        <v>55</v>
      </c>
      <c r="E4" s="12" t="s">
        <v>56</v>
      </c>
      <c r="F4" s="12" t="s">
        <v>57</v>
      </c>
      <c r="G4" s="12" t="s">
        <v>58</v>
      </c>
      <c r="H4" s="12" t="s">
        <v>55</v>
      </c>
      <c r="I4" s="12" t="s">
        <v>56</v>
      </c>
      <c r="J4" s="12" t="s">
        <v>57</v>
      </c>
      <c r="K4" s="12" t="s">
        <v>58</v>
      </c>
      <c r="L4" s="12" t="s">
        <v>59</v>
      </c>
      <c r="M4" s="12" t="s">
        <v>55</v>
      </c>
      <c r="N4" s="12" t="s">
        <v>56</v>
      </c>
      <c r="O4" s="12" t="s">
        <v>57</v>
      </c>
      <c r="P4" s="12" t="s">
        <v>55</v>
      </c>
      <c r="Q4" s="12" t="s">
        <v>56</v>
      </c>
      <c r="R4" s="12" t="s">
        <v>57</v>
      </c>
      <c r="S4" s="12" t="s">
        <v>58</v>
      </c>
      <c r="T4" s="12" t="s">
        <v>59</v>
      </c>
      <c r="U4" s="12" t="s">
        <v>60</v>
      </c>
      <c r="V4" s="12" t="s">
        <v>61</v>
      </c>
      <c r="W4" s="12" t="s">
        <v>55</v>
      </c>
      <c r="X4" s="12" t="s">
        <v>56</v>
      </c>
      <c r="Y4" s="12" t="s">
        <v>57</v>
      </c>
      <c r="Z4" s="12" t="s">
        <v>58</v>
      </c>
      <c r="AA4" s="12" t="s">
        <v>59</v>
      </c>
      <c r="AB4" s="12" t="s">
        <v>60</v>
      </c>
      <c r="AC4" s="12" t="s">
        <v>55</v>
      </c>
      <c r="AD4" s="12" t="s">
        <v>56</v>
      </c>
      <c r="AE4" s="12" t="s">
        <v>57</v>
      </c>
      <c r="AF4" s="12" t="s">
        <v>58</v>
      </c>
      <c r="AG4" s="12" t="s">
        <v>59</v>
      </c>
      <c r="AH4" s="12" t="s">
        <v>60</v>
      </c>
      <c r="AI4" s="12" t="s">
        <v>61</v>
      </c>
      <c r="AJ4" s="12" t="s">
        <v>62</v>
      </c>
      <c r="AK4" s="12" t="s">
        <v>63</v>
      </c>
      <c r="AL4" s="12" t="s">
        <v>64</v>
      </c>
      <c r="AM4" s="11"/>
    </row>
    <row r="5" spans="1:39" ht="37" x14ac:dyDescent="0.2">
      <c r="A5" s="32"/>
      <c r="B5" s="28"/>
      <c r="C5" s="14" t="s">
        <v>65</v>
      </c>
      <c r="D5" s="14" t="s">
        <v>66</v>
      </c>
      <c r="E5" s="14" t="s">
        <v>67</v>
      </c>
      <c r="F5" s="14" t="s">
        <v>68</v>
      </c>
      <c r="G5" s="14" t="s">
        <v>69</v>
      </c>
      <c r="H5" s="14" t="s">
        <v>70</v>
      </c>
      <c r="I5" s="14" t="s">
        <v>71</v>
      </c>
      <c r="J5" s="14" t="s">
        <v>72</v>
      </c>
      <c r="K5" s="14" t="s">
        <v>73</v>
      </c>
      <c r="L5" s="14" t="s">
        <v>74</v>
      </c>
      <c r="M5" s="14" t="s">
        <v>75</v>
      </c>
      <c r="N5" s="14" t="s">
        <v>76</v>
      </c>
      <c r="O5" s="14" t="s">
        <v>77</v>
      </c>
      <c r="P5" s="14" t="s">
        <v>78</v>
      </c>
      <c r="Q5" s="14" t="s">
        <v>79</v>
      </c>
      <c r="R5" s="14" t="s">
        <v>80</v>
      </c>
      <c r="S5" s="14" t="s">
        <v>81</v>
      </c>
      <c r="T5" s="14" t="s">
        <v>82</v>
      </c>
      <c r="U5" s="14" t="s">
        <v>83</v>
      </c>
      <c r="V5" s="14" t="s">
        <v>84</v>
      </c>
      <c r="W5" s="14" t="s">
        <v>85</v>
      </c>
      <c r="X5" s="14" t="s">
        <v>86</v>
      </c>
      <c r="Y5" s="14" t="s">
        <v>87</v>
      </c>
      <c r="Z5" s="14" t="s">
        <v>88</v>
      </c>
      <c r="AA5" s="14" t="s">
        <v>89</v>
      </c>
      <c r="AB5" s="14" t="s">
        <v>90</v>
      </c>
      <c r="AC5" s="14" t="s">
        <v>91</v>
      </c>
      <c r="AD5" s="14" t="s">
        <v>92</v>
      </c>
      <c r="AE5" s="14" t="s">
        <v>93</v>
      </c>
      <c r="AF5" s="14" t="s">
        <v>94</v>
      </c>
      <c r="AG5" s="14" t="s">
        <v>95</v>
      </c>
      <c r="AH5" s="14" t="s">
        <v>96</v>
      </c>
      <c r="AI5" s="14" t="s">
        <v>97</v>
      </c>
      <c r="AJ5" s="14" t="s">
        <v>98</v>
      </c>
      <c r="AK5" s="14" t="s">
        <v>99</v>
      </c>
      <c r="AL5" s="14" t="s">
        <v>100</v>
      </c>
      <c r="AM5" s="11"/>
    </row>
    <row r="6" spans="1:39" x14ac:dyDescent="0.2">
      <c r="A6" s="25" t="s">
        <v>340</v>
      </c>
      <c r="B6" s="23" t="s">
        <v>341</v>
      </c>
      <c r="C6" s="15">
        <v>0.33451130384810002</v>
      </c>
      <c r="D6" s="15">
        <v>0.27670845962290003</v>
      </c>
      <c r="E6" s="15">
        <v>0.30597388358240002</v>
      </c>
      <c r="F6" s="15">
        <v>0.39923113530600002</v>
      </c>
      <c r="G6" s="15">
        <v>0.35754998539850003</v>
      </c>
      <c r="H6" s="15">
        <v>0.35227834832380001</v>
      </c>
      <c r="I6" s="15">
        <v>0.34801102201130002</v>
      </c>
      <c r="J6" s="15">
        <v>0.32850794908399999</v>
      </c>
      <c r="K6" s="15">
        <v>0.33046899890089998</v>
      </c>
      <c r="L6" s="15">
        <v>0.32836442560540002</v>
      </c>
      <c r="M6" s="15">
        <v>0.31865464326839998</v>
      </c>
      <c r="N6" s="15">
        <v>0.35029765140800001</v>
      </c>
      <c r="O6" s="15">
        <v>0.5</v>
      </c>
      <c r="P6" s="15">
        <v>0.35859732946099998</v>
      </c>
      <c r="Q6" s="15">
        <v>0.33153749401990001</v>
      </c>
      <c r="R6" s="15">
        <v>0.32141469651889998</v>
      </c>
      <c r="S6" s="15">
        <v>0.35368816040060003</v>
      </c>
      <c r="T6" s="15">
        <v>0.31706596712809998</v>
      </c>
      <c r="U6" s="15">
        <v>0.36573021227640001</v>
      </c>
      <c r="V6" s="15">
        <v>0.27107487006019998</v>
      </c>
      <c r="W6" s="15">
        <v>0.34957109322890001</v>
      </c>
      <c r="X6" s="15">
        <v>0.35300817688820002</v>
      </c>
      <c r="Y6" s="15">
        <v>0.37373502798620001</v>
      </c>
      <c r="Z6" s="15">
        <v>0.2945905745081</v>
      </c>
      <c r="AA6" s="15">
        <v>0.25604188038260001</v>
      </c>
      <c r="AB6" s="15">
        <v>0.35904115013510002</v>
      </c>
      <c r="AC6" s="15">
        <v>0.3574396162024</v>
      </c>
      <c r="AD6" s="15">
        <v>0.3405650397835</v>
      </c>
      <c r="AE6" s="15">
        <v>0.38888013244769998</v>
      </c>
      <c r="AF6" s="15">
        <v>0.3658244492828</v>
      </c>
      <c r="AG6" s="15">
        <v>0.32220739145580002</v>
      </c>
      <c r="AH6" s="15">
        <v>0.42998368542839999</v>
      </c>
      <c r="AI6" s="15">
        <v>4.6500024479099997E-2</v>
      </c>
      <c r="AJ6" s="15">
        <v>0.2081823711643</v>
      </c>
      <c r="AK6" s="15">
        <v>0.35642146107610001</v>
      </c>
      <c r="AL6" s="15">
        <v>0.30466253230000001</v>
      </c>
      <c r="AM6" s="11"/>
    </row>
    <row r="7" spans="1:39" x14ac:dyDescent="0.2">
      <c r="A7" s="32"/>
      <c r="B7" s="24"/>
      <c r="C7" s="16">
        <v>784</v>
      </c>
      <c r="D7" s="16">
        <v>163</v>
      </c>
      <c r="E7" s="16">
        <v>187</v>
      </c>
      <c r="F7" s="16">
        <v>207</v>
      </c>
      <c r="G7" s="16">
        <v>227</v>
      </c>
      <c r="H7" s="16">
        <v>97</v>
      </c>
      <c r="I7" s="16">
        <v>150</v>
      </c>
      <c r="J7" s="16">
        <v>129</v>
      </c>
      <c r="K7" s="16">
        <v>152</v>
      </c>
      <c r="L7" s="16">
        <v>189</v>
      </c>
      <c r="M7" s="16">
        <v>400</v>
      </c>
      <c r="N7" s="16">
        <v>337</v>
      </c>
      <c r="O7" s="16">
        <v>11</v>
      </c>
      <c r="P7" s="16">
        <v>210</v>
      </c>
      <c r="Q7" s="16">
        <v>87</v>
      </c>
      <c r="R7" s="16">
        <v>104</v>
      </c>
      <c r="S7" s="16">
        <v>187</v>
      </c>
      <c r="T7" s="16">
        <v>73</v>
      </c>
      <c r="U7" s="16">
        <v>38</v>
      </c>
      <c r="V7" s="16">
        <v>85</v>
      </c>
      <c r="W7" s="16">
        <v>183</v>
      </c>
      <c r="X7" s="16">
        <v>243</v>
      </c>
      <c r="Y7" s="16">
        <v>138</v>
      </c>
      <c r="Z7" s="16">
        <v>121</v>
      </c>
      <c r="AA7" s="16">
        <v>44</v>
      </c>
      <c r="AB7" s="16">
        <v>16</v>
      </c>
      <c r="AC7" s="16">
        <v>324</v>
      </c>
      <c r="AD7" s="16">
        <v>89</v>
      </c>
      <c r="AE7" s="16">
        <v>17</v>
      </c>
      <c r="AF7" s="16">
        <v>39</v>
      </c>
      <c r="AG7" s="16">
        <v>60</v>
      </c>
      <c r="AH7" s="16">
        <v>25</v>
      </c>
      <c r="AI7" s="16">
        <v>1</v>
      </c>
      <c r="AJ7" s="16">
        <v>7</v>
      </c>
      <c r="AK7" s="16">
        <v>3</v>
      </c>
      <c r="AL7" s="16">
        <v>219</v>
      </c>
      <c r="AM7" s="11"/>
    </row>
    <row r="8" spans="1:39" x14ac:dyDescent="0.2">
      <c r="A8" s="32"/>
      <c r="B8" s="24"/>
      <c r="C8" s="17" t="s">
        <v>103</v>
      </c>
      <c r="D8" s="17"/>
      <c r="E8" s="17"/>
      <c r="F8" s="18" t="s">
        <v>105</v>
      </c>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1"/>
    </row>
    <row r="9" spans="1:39" x14ac:dyDescent="0.2">
      <c r="A9" s="26"/>
      <c r="B9" s="23" t="s">
        <v>342</v>
      </c>
      <c r="C9" s="15">
        <v>0.26731319379759999</v>
      </c>
      <c r="D9" s="15">
        <v>0.29955088353780002</v>
      </c>
      <c r="E9" s="15">
        <v>0.29750827469390001</v>
      </c>
      <c r="F9" s="15">
        <v>0.18892517230899999</v>
      </c>
      <c r="G9" s="15">
        <v>0.27607304381289999</v>
      </c>
      <c r="H9" s="15">
        <v>0.35188706702810002</v>
      </c>
      <c r="I9" s="15">
        <v>0.27102459738369999</v>
      </c>
      <c r="J9" s="15">
        <v>0.2347199343185</v>
      </c>
      <c r="K9" s="15">
        <v>0.21383927758589999</v>
      </c>
      <c r="L9" s="15">
        <v>0.2469887274741</v>
      </c>
      <c r="M9" s="15">
        <v>0.23769484126920001</v>
      </c>
      <c r="N9" s="15">
        <v>0.3002534548554</v>
      </c>
      <c r="O9" s="15">
        <v>0.1818181818182</v>
      </c>
      <c r="P9" s="15">
        <v>0.10932625192339999</v>
      </c>
      <c r="Q9" s="15">
        <v>0.2313324839958</v>
      </c>
      <c r="R9" s="15">
        <v>0.18043581653929999</v>
      </c>
      <c r="S9" s="15">
        <v>0.29629226582630003</v>
      </c>
      <c r="T9" s="15">
        <v>0.36892566714699998</v>
      </c>
      <c r="U9" s="15">
        <v>0.35908062856189998</v>
      </c>
      <c r="V9" s="15">
        <v>0.4791611553613</v>
      </c>
      <c r="W9" s="15">
        <v>0.11582966819520001</v>
      </c>
      <c r="X9" s="15">
        <v>0.18672822195380001</v>
      </c>
      <c r="Y9" s="15">
        <v>0.30836465513670003</v>
      </c>
      <c r="Z9" s="15">
        <v>0.40320185607800002</v>
      </c>
      <c r="AA9" s="15">
        <v>0.52642870913240003</v>
      </c>
      <c r="AB9" s="15">
        <v>0.24002076829480001</v>
      </c>
      <c r="AC9" s="15">
        <v>0.21129488830650001</v>
      </c>
      <c r="AD9" s="15">
        <v>0.25450612215090002</v>
      </c>
      <c r="AE9" s="15">
        <v>0.19702666467339999</v>
      </c>
      <c r="AF9" s="15">
        <v>0.18859202627390001</v>
      </c>
      <c r="AG9" s="15">
        <v>0.26237342900569999</v>
      </c>
      <c r="AH9" s="15">
        <v>0.16938044416619999</v>
      </c>
      <c r="AI9" s="15">
        <v>0.60697789989169992</v>
      </c>
      <c r="AJ9" s="15">
        <v>0.50314228819749995</v>
      </c>
      <c r="AK9" s="15">
        <v>0.64357853892389993</v>
      </c>
      <c r="AL9" s="15">
        <v>0.34128345400479998</v>
      </c>
      <c r="AM9" s="11"/>
    </row>
    <row r="10" spans="1:39" x14ac:dyDescent="0.2">
      <c r="A10" s="32"/>
      <c r="B10" s="24"/>
      <c r="C10" s="16">
        <v>574</v>
      </c>
      <c r="D10" s="16">
        <v>136</v>
      </c>
      <c r="E10" s="16">
        <v>189</v>
      </c>
      <c r="F10" s="16">
        <v>98</v>
      </c>
      <c r="G10" s="16">
        <v>151</v>
      </c>
      <c r="H10" s="16">
        <v>91</v>
      </c>
      <c r="I10" s="16">
        <v>102</v>
      </c>
      <c r="J10" s="16">
        <v>84</v>
      </c>
      <c r="K10" s="16">
        <v>102</v>
      </c>
      <c r="L10" s="16">
        <v>144</v>
      </c>
      <c r="M10" s="16">
        <v>277</v>
      </c>
      <c r="N10" s="16">
        <v>264</v>
      </c>
      <c r="O10" s="16">
        <v>4</v>
      </c>
      <c r="P10" s="16">
        <v>71</v>
      </c>
      <c r="Q10" s="16">
        <v>51</v>
      </c>
      <c r="R10" s="16">
        <v>43</v>
      </c>
      <c r="S10" s="16">
        <v>150</v>
      </c>
      <c r="T10" s="16">
        <v>88</v>
      </c>
      <c r="U10" s="16">
        <v>35</v>
      </c>
      <c r="V10" s="16">
        <v>136</v>
      </c>
      <c r="W10" s="16">
        <v>55</v>
      </c>
      <c r="X10" s="16">
        <v>118</v>
      </c>
      <c r="Y10" s="16">
        <v>112</v>
      </c>
      <c r="Z10" s="16">
        <v>163</v>
      </c>
      <c r="AA10" s="16">
        <v>85</v>
      </c>
      <c r="AB10" s="16">
        <v>10</v>
      </c>
      <c r="AC10" s="16">
        <v>170</v>
      </c>
      <c r="AD10" s="16">
        <v>60</v>
      </c>
      <c r="AE10" s="16">
        <v>12</v>
      </c>
      <c r="AF10" s="16">
        <v>19</v>
      </c>
      <c r="AG10" s="16">
        <v>50</v>
      </c>
      <c r="AH10" s="16">
        <v>13</v>
      </c>
      <c r="AI10" s="16">
        <v>5</v>
      </c>
      <c r="AJ10" s="16">
        <v>11</v>
      </c>
      <c r="AK10" s="16">
        <v>3</v>
      </c>
      <c r="AL10" s="16">
        <v>231</v>
      </c>
      <c r="AM10" s="11"/>
    </row>
    <row r="11" spans="1:39" x14ac:dyDescent="0.2">
      <c r="A11" s="32"/>
      <c r="B11" s="24"/>
      <c r="C11" s="17" t="s">
        <v>103</v>
      </c>
      <c r="D11" s="18" t="s">
        <v>181</v>
      </c>
      <c r="E11" s="18" t="s">
        <v>181</v>
      </c>
      <c r="F11" s="17"/>
      <c r="G11" s="18" t="s">
        <v>181</v>
      </c>
      <c r="H11" s="18" t="s">
        <v>145</v>
      </c>
      <c r="I11" s="17"/>
      <c r="J11" s="17"/>
      <c r="K11" s="17"/>
      <c r="L11" s="17"/>
      <c r="M11" s="17"/>
      <c r="N11" s="18" t="s">
        <v>139</v>
      </c>
      <c r="O11" s="17"/>
      <c r="P11" s="17"/>
      <c r="Q11" s="18" t="s">
        <v>139</v>
      </c>
      <c r="R11" s="17"/>
      <c r="S11" s="18" t="s">
        <v>119</v>
      </c>
      <c r="T11" s="18" t="s">
        <v>118</v>
      </c>
      <c r="U11" s="18" t="s">
        <v>119</v>
      </c>
      <c r="V11" s="18" t="s">
        <v>121</v>
      </c>
      <c r="W11" s="17"/>
      <c r="X11" s="17"/>
      <c r="Y11" s="18" t="s">
        <v>140</v>
      </c>
      <c r="Z11" s="18" t="s">
        <v>122</v>
      </c>
      <c r="AA11" s="18" t="s">
        <v>137</v>
      </c>
      <c r="AB11" s="17"/>
      <c r="AC11" s="17"/>
      <c r="AD11" s="17"/>
      <c r="AE11" s="17"/>
      <c r="AF11" s="17"/>
      <c r="AG11" s="17"/>
      <c r="AH11" s="17"/>
      <c r="AI11" s="17"/>
      <c r="AJ11" s="17"/>
      <c r="AK11" s="17"/>
      <c r="AL11" s="18" t="s">
        <v>119</v>
      </c>
      <c r="AM11" s="11"/>
    </row>
    <row r="12" spans="1:39" x14ac:dyDescent="0.2">
      <c r="A12" s="26"/>
      <c r="B12" s="23" t="s">
        <v>343</v>
      </c>
      <c r="C12" s="15">
        <v>0.39817550235429999</v>
      </c>
      <c r="D12" s="15">
        <v>0.42374065683930001</v>
      </c>
      <c r="E12" s="15">
        <v>0.3965178417238</v>
      </c>
      <c r="F12" s="15">
        <v>0.41184369238500002</v>
      </c>
      <c r="G12" s="15">
        <v>0.36637697078859999</v>
      </c>
      <c r="H12" s="15">
        <v>0.29583458464809997</v>
      </c>
      <c r="I12" s="15">
        <v>0.38096438060499999</v>
      </c>
      <c r="J12" s="15">
        <v>0.43677211659749998</v>
      </c>
      <c r="K12" s="15">
        <v>0.4556917235131</v>
      </c>
      <c r="L12" s="15">
        <v>0.42464684692060001</v>
      </c>
      <c r="M12" s="15">
        <v>0.4436505154623</v>
      </c>
      <c r="N12" s="15">
        <v>0.34944889373670002</v>
      </c>
      <c r="O12" s="15">
        <v>0.31818181818180002</v>
      </c>
      <c r="P12" s="15">
        <v>0.53207641861559996</v>
      </c>
      <c r="Q12" s="15">
        <v>0.43713002198430001</v>
      </c>
      <c r="R12" s="15">
        <v>0.49814948694180011</v>
      </c>
      <c r="S12" s="15">
        <v>0.3500195737731</v>
      </c>
      <c r="T12" s="15">
        <v>0.31400836572489998</v>
      </c>
      <c r="U12" s="15">
        <v>0.2751891591617</v>
      </c>
      <c r="V12" s="15">
        <v>0.2497639745785</v>
      </c>
      <c r="W12" s="15">
        <v>0.53459923857589997</v>
      </c>
      <c r="X12" s="15">
        <v>0.46026360115800002</v>
      </c>
      <c r="Y12" s="15">
        <v>0.31790031687710002</v>
      </c>
      <c r="Z12" s="15">
        <v>0.30220756941389998</v>
      </c>
      <c r="AA12" s="15">
        <v>0.21752941048499999</v>
      </c>
      <c r="AB12" s="15">
        <v>0.40093808157010002</v>
      </c>
      <c r="AC12" s="15">
        <v>0.43126549549100002</v>
      </c>
      <c r="AD12" s="15">
        <v>0.40492883806559998</v>
      </c>
      <c r="AE12" s="15">
        <v>0.41409320287889989</v>
      </c>
      <c r="AF12" s="15">
        <v>0.44558352444330002</v>
      </c>
      <c r="AG12" s="15">
        <v>0.41541917953849999</v>
      </c>
      <c r="AH12" s="15">
        <v>0.4006358704054</v>
      </c>
      <c r="AI12" s="15">
        <v>0.34652207562920001</v>
      </c>
      <c r="AJ12" s="15">
        <v>0.2886753406382</v>
      </c>
      <c r="AK12" s="15">
        <v>0</v>
      </c>
      <c r="AL12" s="15">
        <v>0.35405401369509998</v>
      </c>
      <c r="AM12" s="11"/>
    </row>
    <row r="13" spans="1:39" x14ac:dyDescent="0.2">
      <c r="A13" s="32"/>
      <c r="B13" s="24"/>
      <c r="C13" s="16">
        <v>1039</v>
      </c>
      <c r="D13" s="16">
        <v>244</v>
      </c>
      <c r="E13" s="16">
        <v>294</v>
      </c>
      <c r="F13" s="16">
        <v>250</v>
      </c>
      <c r="G13" s="16">
        <v>251</v>
      </c>
      <c r="H13" s="16">
        <v>81</v>
      </c>
      <c r="I13" s="16">
        <v>166</v>
      </c>
      <c r="J13" s="16">
        <v>182</v>
      </c>
      <c r="K13" s="16">
        <v>227</v>
      </c>
      <c r="L13" s="16">
        <v>271</v>
      </c>
      <c r="M13" s="16">
        <v>575</v>
      </c>
      <c r="N13" s="16">
        <v>402</v>
      </c>
      <c r="O13" s="16">
        <v>7</v>
      </c>
      <c r="P13" s="16">
        <v>337</v>
      </c>
      <c r="Q13" s="16">
        <v>120</v>
      </c>
      <c r="R13" s="16">
        <v>169</v>
      </c>
      <c r="S13" s="16">
        <v>236</v>
      </c>
      <c r="T13" s="16">
        <v>74</v>
      </c>
      <c r="U13" s="16">
        <v>33</v>
      </c>
      <c r="V13" s="16">
        <v>70</v>
      </c>
      <c r="W13" s="16">
        <v>324</v>
      </c>
      <c r="X13" s="16">
        <v>328</v>
      </c>
      <c r="Y13" s="16">
        <v>139</v>
      </c>
      <c r="Z13" s="16">
        <v>132</v>
      </c>
      <c r="AA13" s="16">
        <v>39</v>
      </c>
      <c r="AB13" s="16">
        <v>21</v>
      </c>
      <c r="AC13" s="16">
        <v>450</v>
      </c>
      <c r="AD13" s="16">
        <v>123</v>
      </c>
      <c r="AE13" s="16">
        <v>27</v>
      </c>
      <c r="AF13" s="16">
        <v>51</v>
      </c>
      <c r="AG13" s="16">
        <v>83</v>
      </c>
      <c r="AH13" s="16">
        <v>24</v>
      </c>
      <c r="AI13" s="16">
        <v>6</v>
      </c>
      <c r="AJ13" s="16">
        <v>10</v>
      </c>
      <c r="AK13" s="16">
        <v>0</v>
      </c>
      <c r="AL13" s="16">
        <v>265</v>
      </c>
      <c r="AM13" s="11"/>
    </row>
    <row r="14" spans="1:39" x14ac:dyDescent="0.2">
      <c r="A14" s="32"/>
      <c r="B14" s="24"/>
      <c r="C14" s="17" t="s">
        <v>103</v>
      </c>
      <c r="D14" s="17"/>
      <c r="E14" s="17"/>
      <c r="F14" s="17"/>
      <c r="G14" s="17"/>
      <c r="H14" s="17"/>
      <c r="I14" s="17"/>
      <c r="J14" s="18" t="s">
        <v>139</v>
      </c>
      <c r="K14" s="18" t="s">
        <v>139</v>
      </c>
      <c r="L14" s="18" t="s">
        <v>139</v>
      </c>
      <c r="M14" s="18" t="s">
        <v>106</v>
      </c>
      <c r="N14" s="17"/>
      <c r="O14" s="17"/>
      <c r="P14" s="18" t="s">
        <v>109</v>
      </c>
      <c r="Q14" s="18" t="s">
        <v>159</v>
      </c>
      <c r="R14" s="18" t="s">
        <v>344</v>
      </c>
      <c r="S14" s="17"/>
      <c r="T14" s="17"/>
      <c r="U14" s="17"/>
      <c r="V14" s="17"/>
      <c r="W14" s="18" t="s">
        <v>111</v>
      </c>
      <c r="X14" s="18" t="s">
        <v>129</v>
      </c>
      <c r="Y14" s="17"/>
      <c r="Z14" s="17"/>
      <c r="AA14" s="17"/>
      <c r="AB14" s="17"/>
      <c r="AC14" s="17"/>
      <c r="AD14" s="17"/>
      <c r="AE14" s="17"/>
      <c r="AF14" s="17"/>
      <c r="AG14" s="17"/>
      <c r="AH14" s="17"/>
      <c r="AI14" s="17"/>
      <c r="AJ14" s="17"/>
      <c r="AK14" s="17"/>
      <c r="AL14" s="17"/>
      <c r="AM14" s="11"/>
    </row>
    <row r="15" spans="1:39" x14ac:dyDescent="0.2">
      <c r="A15" s="26"/>
      <c r="B15" s="23" t="s">
        <v>48</v>
      </c>
      <c r="C15" s="15">
        <v>1</v>
      </c>
      <c r="D15" s="15">
        <v>1</v>
      </c>
      <c r="E15" s="15">
        <v>1</v>
      </c>
      <c r="F15" s="15">
        <v>1</v>
      </c>
      <c r="G15" s="15">
        <v>1</v>
      </c>
      <c r="H15" s="15">
        <v>1</v>
      </c>
      <c r="I15" s="15">
        <v>1</v>
      </c>
      <c r="J15" s="15">
        <v>1</v>
      </c>
      <c r="K15" s="15">
        <v>1</v>
      </c>
      <c r="L15" s="15">
        <v>1</v>
      </c>
      <c r="M15" s="15">
        <v>1</v>
      </c>
      <c r="N15" s="15">
        <v>1</v>
      </c>
      <c r="O15" s="15">
        <v>1</v>
      </c>
      <c r="P15" s="15">
        <v>1</v>
      </c>
      <c r="Q15" s="15">
        <v>1</v>
      </c>
      <c r="R15" s="15">
        <v>1</v>
      </c>
      <c r="S15" s="15">
        <v>1</v>
      </c>
      <c r="T15" s="15">
        <v>1</v>
      </c>
      <c r="U15" s="15">
        <v>1</v>
      </c>
      <c r="V15" s="15">
        <v>1</v>
      </c>
      <c r="W15" s="15">
        <v>1</v>
      </c>
      <c r="X15" s="15">
        <v>1</v>
      </c>
      <c r="Y15" s="15">
        <v>1</v>
      </c>
      <c r="Z15" s="15">
        <v>1</v>
      </c>
      <c r="AA15" s="15">
        <v>1</v>
      </c>
      <c r="AB15" s="15">
        <v>1</v>
      </c>
      <c r="AC15" s="15">
        <v>1</v>
      </c>
      <c r="AD15" s="15">
        <v>1</v>
      </c>
      <c r="AE15" s="15">
        <v>1</v>
      </c>
      <c r="AF15" s="15">
        <v>1</v>
      </c>
      <c r="AG15" s="15">
        <v>1</v>
      </c>
      <c r="AH15" s="15">
        <v>1</v>
      </c>
      <c r="AI15" s="15">
        <v>1</v>
      </c>
      <c r="AJ15" s="15">
        <v>1</v>
      </c>
      <c r="AK15" s="15">
        <v>1</v>
      </c>
      <c r="AL15" s="15">
        <v>1</v>
      </c>
      <c r="AM15" s="11"/>
    </row>
    <row r="16" spans="1:39" x14ac:dyDescent="0.2">
      <c r="A16" s="32"/>
      <c r="B16" s="24"/>
      <c r="C16" s="16">
        <v>2397</v>
      </c>
      <c r="D16" s="16">
        <v>543</v>
      </c>
      <c r="E16" s="16">
        <v>670</v>
      </c>
      <c r="F16" s="16">
        <v>555</v>
      </c>
      <c r="G16" s="16">
        <v>629</v>
      </c>
      <c r="H16" s="16">
        <v>269</v>
      </c>
      <c r="I16" s="16">
        <v>418</v>
      </c>
      <c r="J16" s="16">
        <v>395</v>
      </c>
      <c r="K16" s="16">
        <v>481</v>
      </c>
      <c r="L16" s="16">
        <v>604</v>
      </c>
      <c r="M16" s="16">
        <v>1252</v>
      </c>
      <c r="N16" s="16">
        <v>1003</v>
      </c>
      <c r="O16" s="16">
        <v>22</v>
      </c>
      <c r="P16" s="16">
        <v>618</v>
      </c>
      <c r="Q16" s="16">
        <v>258</v>
      </c>
      <c r="R16" s="16">
        <v>316</v>
      </c>
      <c r="S16" s="16">
        <v>573</v>
      </c>
      <c r="T16" s="16">
        <v>235</v>
      </c>
      <c r="U16" s="16">
        <v>106</v>
      </c>
      <c r="V16" s="16">
        <v>291</v>
      </c>
      <c r="W16" s="16">
        <v>562</v>
      </c>
      <c r="X16" s="16">
        <v>689</v>
      </c>
      <c r="Y16" s="16">
        <v>389</v>
      </c>
      <c r="Z16" s="16">
        <v>416</v>
      </c>
      <c r="AA16" s="16">
        <v>168</v>
      </c>
      <c r="AB16" s="16">
        <v>47</v>
      </c>
      <c r="AC16" s="16">
        <v>944</v>
      </c>
      <c r="AD16" s="16">
        <v>272</v>
      </c>
      <c r="AE16" s="16">
        <v>56</v>
      </c>
      <c r="AF16" s="16">
        <v>109</v>
      </c>
      <c r="AG16" s="16">
        <v>193</v>
      </c>
      <c r="AH16" s="16">
        <v>62</v>
      </c>
      <c r="AI16" s="16">
        <v>12</v>
      </c>
      <c r="AJ16" s="16">
        <v>28</v>
      </c>
      <c r="AK16" s="16">
        <v>6</v>
      </c>
      <c r="AL16" s="16">
        <v>715</v>
      </c>
      <c r="AM16" s="11"/>
    </row>
    <row r="17" spans="1:39" x14ac:dyDescent="0.2">
      <c r="A17" s="32"/>
      <c r="B17" s="24"/>
      <c r="C17" s="17" t="s">
        <v>103</v>
      </c>
      <c r="D17" s="17" t="s">
        <v>103</v>
      </c>
      <c r="E17" s="17" t="s">
        <v>103</v>
      </c>
      <c r="F17" s="17" t="s">
        <v>103</v>
      </c>
      <c r="G17" s="17" t="s">
        <v>103</v>
      </c>
      <c r="H17" s="17" t="s">
        <v>103</v>
      </c>
      <c r="I17" s="17" t="s">
        <v>103</v>
      </c>
      <c r="J17" s="17" t="s">
        <v>103</v>
      </c>
      <c r="K17" s="17" t="s">
        <v>103</v>
      </c>
      <c r="L17" s="17" t="s">
        <v>103</v>
      </c>
      <c r="M17" s="17" t="s">
        <v>103</v>
      </c>
      <c r="N17" s="17" t="s">
        <v>103</v>
      </c>
      <c r="O17" s="17" t="s">
        <v>103</v>
      </c>
      <c r="P17" s="17" t="s">
        <v>103</v>
      </c>
      <c r="Q17" s="17" t="s">
        <v>103</v>
      </c>
      <c r="R17" s="17" t="s">
        <v>103</v>
      </c>
      <c r="S17" s="17" t="s">
        <v>103</v>
      </c>
      <c r="T17" s="17" t="s">
        <v>103</v>
      </c>
      <c r="U17" s="17" t="s">
        <v>103</v>
      </c>
      <c r="V17" s="17" t="s">
        <v>103</v>
      </c>
      <c r="W17" s="17" t="s">
        <v>103</v>
      </c>
      <c r="X17" s="17" t="s">
        <v>103</v>
      </c>
      <c r="Y17" s="17" t="s">
        <v>103</v>
      </c>
      <c r="Z17" s="17" t="s">
        <v>103</v>
      </c>
      <c r="AA17" s="17" t="s">
        <v>103</v>
      </c>
      <c r="AB17" s="17" t="s">
        <v>103</v>
      </c>
      <c r="AC17" s="17" t="s">
        <v>103</v>
      </c>
      <c r="AD17" s="17" t="s">
        <v>103</v>
      </c>
      <c r="AE17" s="17" t="s">
        <v>103</v>
      </c>
      <c r="AF17" s="17" t="s">
        <v>103</v>
      </c>
      <c r="AG17" s="17" t="s">
        <v>103</v>
      </c>
      <c r="AH17" s="17" t="s">
        <v>103</v>
      </c>
      <c r="AI17" s="17" t="s">
        <v>103</v>
      </c>
      <c r="AJ17" s="17" t="s">
        <v>103</v>
      </c>
      <c r="AK17" s="17" t="s">
        <v>103</v>
      </c>
      <c r="AL17" s="17" t="s">
        <v>103</v>
      </c>
      <c r="AM17" s="11"/>
    </row>
    <row r="18" spans="1:39" x14ac:dyDescent="0.2">
      <c r="A18" s="19" t="s">
        <v>345</v>
      </c>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row>
    <row r="19" spans="1:39" x14ac:dyDescent="0.2">
      <c r="A19" s="21" t="s">
        <v>126</v>
      </c>
    </row>
  </sheetData>
  <mergeCells count="14">
    <mergeCell ref="B12:B14"/>
    <mergeCell ref="B15:B17"/>
    <mergeCell ref="A6:A17"/>
    <mergeCell ref="AJ2:AL2"/>
    <mergeCell ref="A2:C2"/>
    <mergeCell ref="A3:B5"/>
    <mergeCell ref="B6:B8"/>
    <mergeCell ref="B9:B11"/>
    <mergeCell ref="M3:O3"/>
    <mergeCell ref="P3:V3"/>
    <mergeCell ref="W3:AB3"/>
    <mergeCell ref="AC3:AL3"/>
    <mergeCell ref="D3:G3"/>
    <mergeCell ref="H3:L3"/>
  </mergeCells>
  <hyperlinks>
    <hyperlink ref="A1" location="'TOC'!A1:A1" display="Back to TOC" xr:uid="{00000000-0004-0000-0B00-000000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16"/>
  <sheetViews>
    <sheetView workbookViewId="0">
      <pane xSplit="3" ySplit="5" topLeftCell="D6" activePane="bottomRight" state="frozen"/>
      <selection pane="topRight" activeCell="D1" sqref="D1"/>
      <selection pane="bottomLeft" activeCell="A6" sqref="A6"/>
      <selection pane="bottomRight" activeCell="D6" sqref="D6"/>
    </sheetView>
  </sheetViews>
  <sheetFormatPr baseColWidth="10" defaultColWidth="8.83203125" defaultRowHeight="15" x14ac:dyDescent="0.2"/>
  <cols>
    <col min="1" max="1" width="50" style="1" customWidth="1"/>
    <col min="2" max="2" width="25" style="1" bestFit="1" customWidth="1"/>
    <col min="3" max="38" width="12.6640625" style="1" customWidth="1"/>
  </cols>
  <sheetData>
    <row r="1" spans="1:39" ht="52" customHeight="1" x14ac:dyDescent="0.2">
      <c r="A1" s="10" t="str">
        <f>HYPERLINK("#TOC!A1","Return to Table of Contents")</f>
        <v>Return to Table of Contents</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11"/>
    </row>
    <row r="2" spans="1:39" ht="36" customHeight="1" x14ac:dyDescent="0.2">
      <c r="A2" s="29" t="s">
        <v>566</v>
      </c>
      <c r="B2" s="28"/>
      <c r="C2" s="28"/>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27" t="s">
        <v>346</v>
      </c>
      <c r="AK2" s="28"/>
      <c r="AL2" s="28"/>
      <c r="AM2" s="11"/>
    </row>
    <row r="3" spans="1:39" ht="37" customHeight="1" x14ac:dyDescent="0.2">
      <c r="A3" s="30"/>
      <c r="B3" s="28"/>
      <c r="C3" s="14" t="s">
        <v>48</v>
      </c>
      <c r="D3" s="31" t="s">
        <v>49</v>
      </c>
      <c r="E3" s="28"/>
      <c r="F3" s="28"/>
      <c r="G3" s="28"/>
      <c r="H3" s="31" t="s">
        <v>50</v>
      </c>
      <c r="I3" s="28"/>
      <c r="J3" s="28"/>
      <c r="K3" s="28"/>
      <c r="L3" s="28"/>
      <c r="M3" s="31" t="s">
        <v>51</v>
      </c>
      <c r="N3" s="28"/>
      <c r="O3" s="28"/>
      <c r="P3" s="31" t="s">
        <v>52</v>
      </c>
      <c r="Q3" s="28"/>
      <c r="R3" s="28"/>
      <c r="S3" s="28"/>
      <c r="T3" s="28"/>
      <c r="U3" s="28"/>
      <c r="V3" s="28"/>
      <c r="W3" s="31" t="s">
        <v>53</v>
      </c>
      <c r="X3" s="28"/>
      <c r="Y3" s="28"/>
      <c r="Z3" s="28"/>
      <c r="AA3" s="28"/>
      <c r="AB3" s="28"/>
      <c r="AC3" s="31" t="s">
        <v>54</v>
      </c>
      <c r="AD3" s="28"/>
      <c r="AE3" s="28"/>
      <c r="AF3" s="28"/>
      <c r="AG3" s="28"/>
      <c r="AH3" s="28"/>
      <c r="AI3" s="28"/>
      <c r="AJ3" s="28"/>
      <c r="AK3" s="28"/>
      <c r="AL3" s="28"/>
      <c r="AM3" s="11"/>
    </row>
    <row r="4" spans="1:39" ht="16" customHeight="1" x14ac:dyDescent="0.2">
      <c r="A4" s="24"/>
      <c r="B4" s="28"/>
      <c r="C4" s="12" t="s">
        <v>55</v>
      </c>
      <c r="D4" s="12" t="s">
        <v>55</v>
      </c>
      <c r="E4" s="12" t="s">
        <v>56</v>
      </c>
      <c r="F4" s="12" t="s">
        <v>57</v>
      </c>
      <c r="G4" s="12" t="s">
        <v>58</v>
      </c>
      <c r="H4" s="12" t="s">
        <v>55</v>
      </c>
      <c r="I4" s="12" t="s">
        <v>56</v>
      </c>
      <c r="J4" s="12" t="s">
        <v>57</v>
      </c>
      <c r="K4" s="12" t="s">
        <v>58</v>
      </c>
      <c r="L4" s="12" t="s">
        <v>59</v>
      </c>
      <c r="M4" s="12" t="s">
        <v>55</v>
      </c>
      <c r="N4" s="12" t="s">
        <v>56</v>
      </c>
      <c r="O4" s="12" t="s">
        <v>57</v>
      </c>
      <c r="P4" s="12" t="s">
        <v>55</v>
      </c>
      <c r="Q4" s="12" t="s">
        <v>56</v>
      </c>
      <c r="R4" s="12" t="s">
        <v>57</v>
      </c>
      <c r="S4" s="12" t="s">
        <v>58</v>
      </c>
      <c r="T4" s="12" t="s">
        <v>59</v>
      </c>
      <c r="U4" s="12" t="s">
        <v>60</v>
      </c>
      <c r="V4" s="12" t="s">
        <v>61</v>
      </c>
      <c r="W4" s="12" t="s">
        <v>55</v>
      </c>
      <c r="X4" s="12" t="s">
        <v>56</v>
      </c>
      <c r="Y4" s="12" t="s">
        <v>57</v>
      </c>
      <c r="Z4" s="12" t="s">
        <v>58</v>
      </c>
      <c r="AA4" s="12" t="s">
        <v>59</v>
      </c>
      <c r="AB4" s="12" t="s">
        <v>60</v>
      </c>
      <c r="AC4" s="12" t="s">
        <v>55</v>
      </c>
      <c r="AD4" s="12" t="s">
        <v>56</v>
      </c>
      <c r="AE4" s="12" t="s">
        <v>57</v>
      </c>
      <c r="AF4" s="12" t="s">
        <v>58</v>
      </c>
      <c r="AG4" s="12" t="s">
        <v>59</v>
      </c>
      <c r="AH4" s="12" t="s">
        <v>60</v>
      </c>
      <c r="AI4" s="12" t="s">
        <v>61</v>
      </c>
      <c r="AJ4" s="12" t="s">
        <v>62</v>
      </c>
      <c r="AK4" s="12" t="s">
        <v>63</v>
      </c>
      <c r="AL4" s="12" t="s">
        <v>64</v>
      </c>
      <c r="AM4" s="11"/>
    </row>
    <row r="5" spans="1:39" ht="37" x14ac:dyDescent="0.2">
      <c r="A5" s="24"/>
      <c r="B5" s="28"/>
      <c r="C5" s="14" t="s">
        <v>65</v>
      </c>
      <c r="D5" s="14" t="s">
        <v>66</v>
      </c>
      <c r="E5" s="14" t="s">
        <v>67</v>
      </c>
      <c r="F5" s="14" t="s">
        <v>68</v>
      </c>
      <c r="G5" s="14" t="s">
        <v>69</v>
      </c>
      <c r="H5" s="14" t="s">
        <v>70</v>
      </c>
      <c r="I5" s="14" t="s">
        <v>71</v>
      </c>
      <c r="J5" s="14" t="s">
        <v>72</v>
      </c>
      <c r="K5" s="14" t="s">
        <v>73</v>
      </c>
      <c r="L5" s="14" t="s">
        <v>74</v>
      </c>
      <c r="M5" s="14" t="s">
        <v>75</v>
      </c>
      <c r="N5" s="14" t="s">
        <v>76</v>
      </c>
      <c r="O5" s="14" t="s">
        <v>77</v>
      </c>
      <c r="P5" s="14" t="s">
        <v>78</v>
      </c>
      <c r="Q5" s="14" t="s">
        <v>79</v>
      </c>
      <c r="R5" s="14" t="s">
        <v>80</v>
      </c>
      <c r="S5" s="14" t="s">
        <v>81</v>
      </c>
      <c r="T5" s="14" t="s">
        <v>82</v>
      </c>
      <c r="U5" s="14" t="s">
        <v>83</v>
      </c>
      <c r="V5" s="14" t="s">
        <v>84</v>
      </c>
      <c r="W5" s="14" t="s">
        <v>85</v>
      </c>
      <c r="X5" s="14" t="s">
        <v>86</v>
      </c>
      <c r="Y5" s="14" t="s">
        <v>87</v>
      </c>
      <c r="Z5" s="14" t="s">
        <v>88</v>
      </c>
      <c r="AA5" s="14" t="s">
        <v>89</v>
      </c>
      <c r="AB5" s="14" t="s">
        <v>90</v>
      </c>
      <c r="AC5" s="14" t="s">
        <v>91</v>
      </c>
      <c r="AD5" s="14" t="s">
        <v>92</v>
      </c>
      <c r="AE5" s="14" t="s">
        <v>93</v>
      </c>
      <c r="AF5" s="14" t="s">
        <v>94</v>
      </c>
      <c r="AG5" s="14" t="s">
        <v>95</v>
      </c>
      <c r="AH5" s="14" t="s">
        <v>96</v>
      </c>
      <c r="AI5" s="14" t="s">
        <v>97</v>
      </c>
      <c r="AJ5" s="14" t="s">
        <v>98</v>
      </c>
      <c r="AK5" s="14" t="s">
        <v>99</v>
      </c>
      <c r="AL5" s="14" t="s">
        <v>100</v>
      </c>
      <c r="AM5" s="11"/>
    </row>
    <row r="6" spans="1:39" x14ac:dyDescent="0.2">
      <c r="A6" s="25" t="s">
        <v>347</v>
      </c>
      <c r="B6" s="23" t="s">
        <v>348</v>
      </c>
      <c r="C6" s="15">
        <v>0.55230696318249994</v>
      </c>
      <c r="D6" s="15">
        <v>0.52143110371290002</v>
      </c>
      <c r="E6" s="15">
        <v>0.63967723548620004</v>
      </c>
      <c r="F6" s="15">
        <v>0.42003563605979999</v>
      </c>
      <c r="G6" s="15">
        <v>0.59550107053940005</v>
      </c>
      <c r="H6" s="15">
        <v>0.6086439048615</v>
      </c>
      <c r="I6" s="15">
        <v>0.57274899780029997</v>
      </c>
      <c r="J6" s="15">
        <v>0.51473471519690006</v>
      </c>
      <c r="K6" s="15">
        <v>0.51186146504169994</v>
      </c>
      <c r="L6" s="15">
        <v>0.49842546316070002</v>
      </c>
      <c r="M6" s="15">
        <v>0.47278655397469999</v>
      </c>
      <c r="N6" s="15">
        <v>0.61664329652459993</v>
      </c>
      <c r="O6" s="15">
        <v>0.53333333333330002</v>
      </c>
      <c r="P6" s="15">
        <v>8.455296676259999E-2</v>
      </c>
      <c r="Q6" s="15">
        <v>0.3175252692037</v>
      </c>
      <c r="R6" s="15">
        <v>0.25034492888339999</v>
      </c>
      <c r="S6" s="15">
        <v>0.60172336163509998</v>
      </c>
      <c r="T6" s="15">
        <v>0.90725422936300004</v>
      </c>
      <c r="U6" s="15">
        <v>0.89308974295770005</v>
      </c>
      <c r="V6" s="15">
        <v>0.92238181214709991</v>
      </c>
      <c r="W6" s="15">
        <v>8.3503441617160001E-2</v>
      </c>
      <c r="X6" s="15">
        <v>0.28596109533429998</v>
      </c>
      <c r="Y6" s="15">
        <v>0.64452028761860003</v>
      </c>
      <c r="Z6" s="15">
        <v>0.88003312779539999</v>
      </c>
      <c r="AA6" s="15">
        <v>0.97266372583169991</v>
      </c>
      <c r="AB6" s="15">
        <v>0.6597410587407001</v>
      </c>
      <c r="AC6" s="15">
        <v>0.33089591996270001</v>
      </c>
      <c r="AD6" s="15">
        <v>0.50363622720450008</v>
      </c>
      <c r="AE6" s="15">
        <v>0.51465181937680005</v>
      </c>
      <c r="AF6" s="15">
        <v>0.53244359219269999</v>
      </c>
      <c r="AG6" s="15">
        <v>0.56366727787159998</v>
      </c>
      <c r="AH6" s="15">
        <v>0.72198596789690006</v>
      </c>
      <c r="AI6" s="15">
        <v>1</v>
      </c>
      <c r="AJ6" s="15">
        <v>0.98318458032470002</v>
      </c>
      <c r="AK6" s="15">
        <v>0.89727877922429999</v>
      </c>
      <c r="AL6" s="15">
        <v>0.75675709301500005</v>
      </c>
      <c r="AM6" s="11"/>
    </row>
    <row r="7" spans="1:39" x14ac:dyDescent="0.2">
      <c r="A7" s="24"/>
      <c r="B7" s="24"/>
      <c r="C7" s="16">
        <v>700</v>
      </c>
      <c r="D7" s="16">
        <v>152</v>
      </c>
      <c r="E7" s="16">
        <v>230</v>
      </c>
      <c r="F7" s="16">
        <v>108</v>
      </c>
      <c r="G7" s="16">
        <v>210</v>
      </c>
      <c r="H7" s="16">
        <v>114</v>
      </c>
      <c r="I7" s="16">
        <v>138</v>
      </c>
      <c r="J7" s="16">
        <v>106</v>
      </c>
      <c r="K7" s="16">
        <v>119</v>
      </c>
      <c r="L7" s="16">
        <v>158</v>
      </c>
      <c r="M7" s="16">
        <v>305</v>
      </c>
      <c r="N7" s="16">
        <v>351</v>
      </c>
      <c r="O7" s="16">
        <v>8</v>
      </c>
      <c r="P7" s="16">
        <v>24</v>
      </c>
      <c r="Q7" s="16">
        <v>39</v>
      </c>
      <c r="R7" s="16">
        <v>38</v>
      </c>
      <c r="S7" s="16">
        <v>189</v>
      </c>
      <c r="T7" s="16">
        <v>146</v>
      </c>
      <c r="U7" s="16">
        <v>63</v>
      </c>
      <c r="V7" s="16">
        <v>201</v>
      </c>
      <c r="W7" s="16">
        <v>18</v>
      </c>
      <c r="X7" s="16">
        <v>97</v>
      </c>
      <c r="Y7" s="16">
        <v>160</v>
      </c>
      <c r="Z7" s="16">
        <v>247</v>
      </c>
      <c r="AA7" s="16">
        <v>122</v>
      </c>
      <c r="AB7" s="16">
        <v>17</v>
      </c>
      <c r="AC7" s="16">
        <v>149</v>
      </c>
      <c r="AD7" s="16">
        <v>60</v>
      </c>
      <c r="AE7" s="16">
        <v>18</v>
      </c>
      <c r="AF7" s="16">
        <v>31</v>
      </c>
      <c r="AG7" s="16">
        <v>65</v>
      </c>
      <c r="AH7" s="16">
        <v>26</v>
      </c>
      <c r="AI7" s="16">
        <v>5</v>
      </c>
      <c r="AJ7" s="16">
        <v>17</v>
      </c>
      <c r="AK7" s="16">
        <v>5</v>
      </c>
      <c r="AL7" s="16">
        <v>324</v>
      </c>
      <c r="AM7" s="11"/>
    </row>
    <row r="8" spans="1:39" x14ac:dyDescent="0.2">
      <c r="A8" s="24"/>
      <c r="B8" s="24"/>
      <c r="C8" s="17" t="s">
        <v>103</v>
      </c>
      <c r="D8" s="17"/>
      <c r="E8" s="18" t="s">
        <v>180</v>
      </c>
      <c r="F8" s="17"/>
      <c r="G8" s="18" t="s">
        <v>181</v>
      </c>
      <c r="H8" s="17"/>
      <c r="I8" s="17"/>
      <c r="J8" s="17"/>
      <c r="K8" s="17"/>
      <c r="L8" s="17"/>
      <c r="M8" s="17"/>
      <c r="N8" s="18" t="s">
        <v>119</v>
      </c>
      <c r="O8" s="17"/>
      <c r="P8" s="17"/>
      <c r="Q8" s="18" t="s">
        <v>119</v>
      </c>
      <c r="R8" s="18" t="s">
        <v>139</v>
      </c>
      <c r="S8" s="18" t="s">
        <v>135</v>
      </c>
      <c r="T8" s="18" t="s">
        <v>121</v>
      </c>
      <c r="U8" s="18" t="s">
        <v>121</v>
      </c>
      <c r="V8" s="18" t="s">
        <v>121</v>
      </c>
      <c r="W8" s="17"/>
      <c r="X8" s="18" t="s">
        <v>119</v>
      </c>
      <c r="Y8" s="18" t="s">
        <v>122</v>
      </c>
      <c r="Z8" s="18" t="s">
        <v>135</v>
      </c>
      <c r="AA8" s="18" t="s">
        <v>200</v>
      </c>
      <c r="AB8" s="18" t="s">
        <v>140</v>
      </c>
      <c r="AC8" s="17"/>
      <c r="AD8" s="17"/>
      <c r="AE8" s="17"/>
      <c r="AF8" s="17"/>
      <c r="AG8" s="18" t="s">
        <v>139</v>
      </c>
      <c r="AH8" s="18" t="s">
        <v>119</v>
      </c>
      <c r="AI8" s="17"/>
      <c r="AJ8" s="18" t="s">
        <v>349</v>
      </c>
      <c r="AK8" s="18" t="s">
        <v>139</v>
      </c>
      <c r="AL8" s="18" t="s">
        <v>190</v>
      </c>
      <c r="AM8" s="11"/>
    </row>
    <row r="9" spans="1:39" x14ac:dyDescent="0.2">
      <c r="A9" s="26"/>
      <c r="B9" s="23" t="s">
        <v>350</v>
      </c>
      <c r="C9" s="15">
        <v>0.44769303681750011</v>
      </c>
      <c r="D9" s="15">
        <v>0.47856889628709998</v>
      </c>
      <c r="E9" s="15">
        <v>0.36032276451380002</v>
      </c>
      <c r="F9" s="15">
        <v>0.57996436394020001</v>
      </c>
      <c r="G9" s="15">
        <v>0.40449892946060001</v>
      </c>
      <c r="H9" s="15">
        <v>0.3913560951385</v>
      </c>
      <c r="I9" s="15">
        <v>0.42725100219970003</v>
      </c>
      <c r="J9" s="15">
        <v>0.48526528480309999</v>
      </c>
      <c r="K9" s="15">
        <v>0.48813853495830001</v>
      </c>
      <c r="L9" s="15">
        <v>0.50157453683929998</v>
      </c>
      <c r="M9" s="15">
        <v>0.52721344602530007</v>
      </c>
      <c r="N9" s="15">
        <v>0.38335670347540002</v>
      </c>
      <c r="O9" s="15">
        <v>0.46666666666669998</v>
      </c>
      <c r="P9" s="15">
        <v>0.91544703323739995</v>
      </c>
      <c r="Q9" s="15">
        <v>0.68247473079629994</v>
      </c>
      <c r="R9" s="15">
        <v>0.74965507111660001</v>
      </c>
      <c r="S9" s="15">
        <v>0.39827663836490002</v>
      </c>
      <c r="T9" s="15">
        <v>9.2745770636980002E-2</v>
      </c>
      <c r="U9" s="15">
        <v>0.10691025704230001</v>
      </c>
      <c r="V9" s="15">
        <v>7.7618187852900006E-2</v>
      </c>
      <c r="W9" s="15">
        <v>0.91649655838279998</v>
      </c>
      <c r="X9" s="15">
        <v>0.7140389046658</v>
      </c>
      <c r="Y9" s="15">
        <v>0.35547971238140003</v>
      </c>
      <c r="Z9" s="15">
        <v>0.11996687220460001</v>
      </c>
      <c r="AA9" s="15">
        <v>2.73362741683E-2</v>
      </c>
      <c r="AB9" s="15">
        <v>0.34025894125930001</v>
      </c>
      <c r="AC9" s="15">
        <v>0.66910408003729993</v>
      </c>
      <c r="AD9" s="15">
        <v>0.49636377279549998</v>
      </c>
      <c r="AE9" s="15">
        <v>0.48534818062320001</v>
      </c>
      <c r="AF9" s="15">
        <v>0.46755640780730001</v>
      </c>
      <c r="AG9" s="15">
        <v>0.43633272212840002</v>
      </c>
      <c r="AH9" s="15">
        <v>0.2780140321031</v>
      </c>
      <c r="AI9" s="15">
        <v>0</v>
      </c>
      <c r="AJ9" s="15">
        <v>1.681541967531E-2</v>
      </c>
      <c r="AK9" s="15">
        <v>0.10272122077570001</v>
      </c>
      <c r="AL9" s="15">
        <v>0.24324290698500001</v>
      </c>
      <c r="AM9" s="11"/>
    </row>
    <row r="10" spans="1:39" x14ac:dyDescent="0.2">
      <c r="A10" s="24"/>
      <c r="B10" s="24"/>
      <c r="C10" s="16">
        <v>649</v>
      </c>
      <c r="D10" s="16">
        <v>147</v>
      </c>
      <c r="E10" s="16">
        <v>141</v>
      </c>
      <c r="F10" s="16">
        <v>195</v>
      </c>
      <c r="G10" s="16">
        <v>166</v>
      </c>
      <c r="H10" s="16">
        <v>74</v>
      </c>
      <c r="I10" s="16">
        <v>114</v>
      </c>
      <c r="J10" s="16">
        <v>107</v>
      </c>
      <c r="K10" s="16">
        <v>132</v>
      </c>
      <c r="L10" s="16">
        <v>171</v>
      </c>
      <c r="M10" s="16">
        <v>366</v>
      </c>
      <c r="N10" s="16">
        <v>249</v>
      </c>
      <c r="O10" s="16">
        <v>7</v>
      </c>
      <c r="P10" s="16">
        <v>257</v>
      </c>
      <c r="Q10" s="16">
        <v>99</v>
      </c>
      <c r="R10" s="16">
        <v>109</v>
      </c>
      <c r="S10" s="16">
        <v>142</v>
      </c>
      <c r="T10" s="16">
        <v>15</v>
      </c>
      <c r="U10" s="16">
        <v>8</v>
      </c>
      <c r="V10" s="16">
        <v>19</v>
      </c>
      <c r="W10" s="16">
        <v>220</v>
      </c>
      <c r="X10" s="16">
        <v>263</v>
      </c>
      <c r="Y10" s="16">
        <v>88</v>
      </c>
      <c r="Z10" s="16">
        <v>35</v>
      </c>
      <c r="AA10" s="16">
        <v>5</v>
      </c>
      <c r="AB10" s="16">
        <v>9</v>
      </c>
      <c r="AC10" s="16">
        <v>343</v>
      </c>
      <c r="AD10" s="16">
        <v>89</v>
      </c>
      <c r="AE10" s="16">
        <v>11</v>
      </c>
      <c r="AF10" s="16">
        <v>27</v>
      </c>
      <c r="AG10" s="16">
        <v>45</v>
      </c>
      <c r="AH10" s="16">
        <v>11</v>
      </c>
      <c r="AI10" s="16">
        <v>0</v>
      </c>
      <c r="AJ10" s="16">
        <v>1</v>
      </c>
      <c r="AK10" s="16">
        <v>1</v>
      </c>
      <c r="AL10" s="16">
        <v>121</v>
      </c>
      <c r="AM10" s="11"/>
    </row>
    <row r="11" spans="1:39" x14ac:dyDescent="0.2">
      <c r="A11" s="24"/>
      <c r="B11" s="24"/>
      <c r="C11" s="17" t="s">
        <v>103</v>
      </c>
      <c r="D11" s="17"/>
      <c r="E11" s="17"/>
      <c r="F11" s="18" t="s">
        <v>351</v>
      </c>
      <c r="G11" s="17"/>
      <c r="H11" s="17"/>
      <c r="I11" s="17"/>
      <c r="J11" s="17"/>
      <c r="K11" s="17"/>
      <c r="L11" s="17"/>
      <c r="M11" s="18" t="s">
        <v>106</v>
      </c>
      <c r="N11" s="17"/>
      <c r="O11" s="17"/>
      <c r="P11" s="18" t="s">
        <v>315</v>
      </c>
      <c r="Q11" s="18" t="s">
        <v>109</v>
      </c>
      <c r="R11" s="18" t="s">
        <v>109</v>
      </c>
      <c r="S11" s="18" t="s">
        <v>108</v>
      </c>
      <c r="T11" s="17"/>
      <c r="U11" s="17"/>
      <c r="V11" s="17"/>
      <c r="W11" s="18" t="s">
        <v>110</v>
      </c>
      <c r="X11" s="18" t="s">
        <v>130</v>
      </c>
      <c r="Y11" s="18" t="s">
        <v>112</v>
      </c>
      <c r="Z11" s="18" t="s">
        <v>132</v>
      </c>
      <c r="AA11" s="17"/>
      <c r="AB11" s="18" t="s">
        <v>174</v>
      </c>
      <c r="AC11" s="18" t="s">
        <v>352</v>
      </c>
      <c r="AD11" s="18" t="s">
        <v>353</v>
      </c>
      <c r="AE11" s="18" t="s">
        <v>354</v>
      </c>
      <c r="AF11" s="18" t="s">
        <v>354</v>
      </c>
      <c r="AG11" s="18" t="s">
        <v>355</v>
      </c>
      <c r="AH11" s="18" t="s">
        <v>356</v>
      </c>
      <c r="AI11" s="17"/>
      <c r="AJ11" s="17"/>
      <c r="AK11" s="17"/>
      <c r="AL11" s="18" t="s">
        <v>356</v>
      </c>
      <c r="AM11" s="11"/>
    </row>
    <row r="12" spans="1:39" x14ac:dyDescent="0.2">
      <c r="A12" s="26"/>
      <c r="B12" s="23" t="s">
        <v>48</v>
      </c>
      <c r="C12" s="15">
        <v>1</v>
      </c>
      <c r="D12" s="15">
        <v>1</v>
      </c>
      <c r="E12" s="15">
        <v>1</v>
      </c>
      <c r="F12" s="15">
        <v>1</v>
      </c>
      <c r="G12" s="15">
        <v>1</v>
      </c>
      <c r="H12" s="15">
        <v>1</v>
      </c>
      <c r="I12" s="15">
        <v>1</v>
      </c>
      <c r="J12" s="15">
        <v>1</v>
      </c>
      <c r="K12" s="15">
        <v>1</v>
      </c>
      <c r="L12" s="15">
        <v>1</v>
      </c>
      <c r="M12" s="15">
        <v>1</v>
      </c>
      <c r="N12" s="15">
        <v>1</v>
      </c>
      <c r="O12" s="15">
        <v>1</v>
      </c>
      <c r="P12" s="15">
        <v>1</v>
      </c>
      <c r="Q12" s="15">
        <v>1</v>
      </c>
      <c r="R12" s="15">
        <v>1</v>
      </c>
      <c r="S12" s="15">
        <v>1</v>
      </c>
      <c r="T12" s="15">
        <v>1</v>
      </c>
      <c r="U12" s="15">
        <v>1</v>
      </c>
      <c r="V12" s="15">
        <v>1</v>
      </c>
      <c r="W12" s="15">
        <v>1</v>
      </c>
      <c r="X12" s="15">
        <v>1</v>
      </c>
      <c r="Y12" s="15">
        <v>1</v>
      </c>
      <c r="Z12" s="15">
        <v>1</v>
      </c>
      <c r="AA12" s="15">
        <v>1</v>
      </c>
      <c r="AB12" s="15">
        <v>1</v>
      </c>
      <c r="AC12" s="15">
        <v>1</v>
      </c>
      <c r="AD12" s="15">
        <v>1</v>
      </c>
      <c r="AE12" s="15">
        <v>1</v>
      </c>
      <c r="AF12" s="15">
        <v>1</v>
      </c>
      <c r="AG12" s="15">
        <v>1</v>
      </c>
      <c r="AH12" s="15">
        <v>1</v>
      </c>
      <c r="AI12" s="15">
        <v>1</v>
      </c>
      <c r="AJ12" s="15">
        <v>1</v>
      </c>
      <c r="AK12" s="15">
        <v>1</v>
      </c>
      <c r="AL12" s="15">
        <v>1</v>
      </c>
      <c r="AM12" s="11"/>
    </row>
    <row r="13" spans="1:39" x14ac:dyDescent="0.2">
      <c r="A13" s="24"/>
      <c r="B13" s="24"/>
      <c r="C13" s="16">
        <v>1349</v>
      </c>
      <c r="D13" s="16">
        <v>299</v>
      </c>
      <c r="E13" s="16">
        <v>371</v>
      </c>
      <c r="F13" s="16">
        <v>303</v>
      </c>
      <c r="G13" s="16">
        <v>376</v>
      </c>
      <c r="H13" s="16">
        <v>188</v>
      </c>
      <c r="I13" s="16">
        <v>252</v>
      </c>
      <c r="J13" s="16">
        <v>213</v>
      </c>
      <c r="K13" s="16">
        <v>251</v>
      </c>
      <c r="L13" s="16">
        <v>329</v>
      </c>
      <c r="M13" s="16">
        <v>671</v>
      </c>
      <c r="N13" s="16">
        <v>600</v>
      </c>
      <c r="O13" s="16">
        <v>15</v>
      </c>
      <c r="P13" s="16">
        <v>281</v>
      </c>
      <c r="Q13" s="16">
        <v>138</v>
      </c>
      <c r="R13" s="16">
        <v>147</v>
      </c>
      <c r="S13" s="16">
        <v>331</v>
      </c>
      <c r="T13" s="16">
        <v>161</v>
      </c>
      <c r="U13" s="16">
        <v>71</v>
      </c>
      <c r="V13" s="16">
        <v>220</v>
      </c>
      <c r="W13" s="16">
        <v>238</v>
      </c>
      <c r="X13" s="16">
        <v>360</v>
      </c>
      <c r="Y13" s="16">
        <v>248</v>
      </c>
      <c r="Z13" s="16">
        <v>282</v>
      </c>
      <c r="AA13" s="16">
        <v>127</v>
      </c>
      <c r="AB13" s="16">
        <v>26</v>
      </c>
      <c r="AC13" s="16">
        <v>492</v>
      </c>
      <c r="AD13" s="16">
        <v>149</v>
      </c>
      <c r="AE13" s="16">
        <v>29</v>
      </c>
      <c r="AF13" s="16">
        <v>58</v>
      </c>
      <c r="AG13" s="16">
        <v>110</v>
      </c>
      <c r="AH13" s="16">
        <v>37</v>
      </c>
      <c r="AI13" s="16">
        <v>5</v>
      </c>
      <c r="AJ13" s="16">
        <v>18</v>
      </c>
      <c r="AK13" s="16">
        <v>6</v>
      </c>
      <c r="AL13" s="16">
        <v>445</v>
      </c>
      <c r="AM13" s="11"/>
    </row>
    <row r="14" spans="1:39" x14ac:dyDescent="0.2">
      <c r="A14" s="24"/>
      <c r="B14" s="24"/>
      <c r="C14" s="17" t="s">
        <v>103</v>
      </c>
      <c r="D14" s="17" t="s">
        <v>103</v>
      </c>
      <c r="E14" s="17" t="s">
        <v>103</v>
      </c>
      <c r="F14" s="17" t="s">
        <v>103</v>
      </c>
      <c r="G14" s="17" t="s">
        <v>103</v>
      </c>
      <c r="H14" s="17" t="s">
        <v>103</v>
      </c>
      <c r="I14" s="17" t="s">
        <v>103</v>
      </c>
      <c r="J14" s="17" t="s">
        <v>103</v>
      </c>
      <c r="K14" s="17" t="s">
        <v>103</v>
      </c>
      <c r="L14" s="17" t="s">
        <v>103</v>
      </c>
      <c r="M14" s="17" t="s">
        <v>103</v>
      </c>
      <c r="N14" s="17" t="s">
        <v>103</v>
      </c>
      <c r="O14" s="17" t="s">
        <v>103</v>
      </c>
      <c r="P14" s="17" t="s">
        <v>103</v>
      </c>
      <c r="Q14" s="17" t="s">
        <v>103</v>
      </c>
      <c r="R14" s="17" t="s">
        <v>103</v>
      </c>
      <c r="S14" s="17" t="s">
        <v>103</v>
      </c>
      <c r="T14" s="17" t="s">
        <v>103</v>
      </c>
      <c r="U14" s="17" t="s">
        <v>103</v>
      </c>
      <c r="V14" s="17" t="s">
        <v>103</v>
      </c>
      <c r="W14" s="17" t="s">
        <v>103</v>
      </c>
      <c r="X14" s="17" t="s">
        <v>103</v>
      </c>
      <c r="Y14" s="17" t="s">
        <v>103</v>
      </c>
      <c r="Z14" s="17" t="s">
        <v>103</v>
      </c>
      <c r="AA14" s="17" t="s">
        <v>103</v>
      </c>
      <c r="AB14" s="17" t="s">
        <v>103</v>
      </c>
      <c r="AC14" s="17" t="s">
        <v>103</v>
      </c>
      <c r="AD14" s="17" t="s">
        <v>103</v>
      </c>
      <c r="AE14" s="17" t="s">
        <v>103</v>
      </c>
      <c r="AF14" s="17" t="s">
        <v>103</v>
      </c>
      <c r="AG14" s="17" t="s">
        <v>103</v>
      </c>
      <c r="AH14" s="17" t="s">
        <v>103</v>
      </c>
      <c r="AI14" s="17" t="s">
        <v>103</v>
      </c>
      <c r="AJ14" s="17" t="s">
        <v>103</v>
      </c>
      <c r="AK14" s="17" t="s">
        <v>103</v>
      </c>
      <c r="AL14" s="17" t="s">
        <v>103</v>
      </c>
      <c r="AM14" s="11"/>
    </row>
    <row r="15" spans="1:39" x14ac:dyDescent="0.2">
      <c r="A15" s="19" t="s">
        <v>357</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row>
    <row r="16" spans="1:39" x14ac:dyDescent="0.2">
      <c r="A16" s="21" t="s">
        <v>126</v>
      </c>
    </row>
  </sheetData>
  <mergeCells count="13">
    <mergeCell ref="B12:B14"/>
    <mergeCell ref="A6:A14"/>
    <mergeCell ref="AJ2:AL2"/>
    <mergeCell ref="A2:C2"/>
    <mergeCell ref="A3:B5"/>
    <mergeCell ref="B6:B8"/>
    <mergeCell ref="B9:B11"/>
    <mergeCell ref="M3:O3"/>
    <mergeCell ref="P3:V3"/>
    <mergeCell ref="W3:AB3"/>
    <mergeCell ref="AC3:AL3"/>
    <mergeCell ref="D3:G3"/>
    <mergeCell ref="H3:L3"/>
  </mergeCells>
  <hyperlinks>
    <hyperlink ref="A1" location="'TOC'!A1:A1" display="Back to TOC" xr:uid="{00000000-0004-0000-0C00-000000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16"/>
  <sheetViews>
    <sheetView workbookViewId="0">
      <pane xSplit="3" ySplit="5" topLeftCell="D6" activePane="bottomRight" state="frozen"/>
      <selection pane="topRight" activeCell="D1" sqref="D1"/>
      <selection pane="bottomLeft" activeCell="A6" sqref="A6"/>
      <selection pane="bottomRight" activeCell="D6" sqref="D6"/>
    </sheetView>
  </sheetViews>
  <sheetFormatPr baseColWidth="10" defaultColWidth="8.83203125" defaultRowHeight="15" x14ac:dyDescent="0.2"/>
  <cols>
    <col min="1" max="1" width="50" style="1" bestFit="1" customWidth="1"/>
    <col min="2" max="2" width="25" style="1" bestFit="1" customWidth="1"/>
    <col min="3" max="38" width="12.6640625" style="1" customWidth="1"/>
  </cols>
  <sheetData>
    <row r="1" spans="1:39" ht="52" customHeight="1" x14ac:dyDescent="0.2">
      <c r="A1" s="10" t="str">
        <f>HYPERLINK("#TOC!A1","Return to Table of Contents")</f>
        <v>Return to Table of Contents</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11"/>
    </row>
    <row r="2" spans="1:39" ht="36" customHeight="1" x14ac:dyDescent="0.2">
      <c r="A2" s="29" t="s">
        <v>567</v>
      </c>
      <c r="B2" s="28"/>
      <c r="C2" s="28"/>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27" t="s">
        <v>358</v>
      </c>
      <c r="AK2" s="28"/>
      <c r="AL2" s="28"/>
      <c r="AM2" s="11"/>
    </row>
    <row r="3" spans="1:39" ht="37" customHeight="1" x14ac:dyDescent="0.2">
      <c r="A3" s="30"/>
      <c r="B3" s="28"/>
      <c r="C3" s="14" t="s">
        <v>48</v>
      </c>
      <c r="D3" s="31" t="s">
        <v>49</v>
      </c>
      <c r="E3" s="28"/>
      <c r="F3" s="28"/>
      <c r="G3" s="28"/>
      <c r="H3" s="31" t="s">
        <v>50</v>
      </c>
      <c r="I3" s="28"/>
      <c r="J3" s="28"/>
      <c r="K3" s="28"/>
      <c r="L3" s="28"/>
      <c r="M3" s="31" t="s">
        <v>51</v>
      </c>
      <c r="N3" s="28"/>
      <c r="O3" s="28"/>
      <c r="P3" s="31" t="s">
        <v>52</v>
      </c>
      <c r="Q3" s="28"/>
      <c r="R3" s="28"/>
      <c r="S3" s="28"/>
      <c r="T3" s="28"/>
      <c r="U3" s="28"/>
      <c r="V3" s="28"/>
      <c r="W3" s="31" t="s">
        <v>53</v>
      </c>
      <c r="X3" s="28"/>
      <c r="Y3" s="28"/>
      <c r="Z3" s="28"/>
      <c r="AA3" s="28"/>
      <c r="AB3" s="28"/>
      <c r="AC3" s="31" t="s">
        <v>54</v>
      </c>
      <c r="AD3" s="28"/>
      <c r="AE3" s="28"/>
      <c r="AF3" s="28"/>
      <c r="AG3" s="28"/>
      <c r="AH3" s="28"/>
      <c r="AI3" s="28"/>
      <c r="AJ3" s="28"/>
      <c r="AK3" s="28"/>
      <c r="AL3" s="28"/>
      <c r="AM3" s="11"/>
    </row>
    <row r="4" spans="1:39" ht="16" customHeight="1" x14ac:dyDescent="0.2">
      <c r="A4" s="24"/>
      <c r="B4" s="28"/>
      <c r="C4" s="12" t="s">
        <v>55</v>
      </c>
      <c r="D4" s="12" t="s">
        <v>55</v>
      </c>
      <c r="E4" s="12" t="s">
        <v>56</v>
      </c>
      <c r="F4" s="12" t="s">
        <v>57</v>
      </c>
      <c r="G4" s="12" t="s">
        <v>58</v>
      </c>
      <c r="H4" s="12" t="s">
        <v>55</v>
      </c>
      <c r="I4" s="12" t="s">
        <v>56</v>
      </c>
      <c r="J4" s="12" t="s">
        <v>57</v>
      </c>
      <c r="K4" s="12" t="s">
        <v>58</v>
      </c>
      <c r="L4" s="12" t="s">
        <v>59</v>
      </c>
      <c r="M4" s="12" t="s">
        <v>55</v>
      </c>
      <c r="N4" s="12" t="s">
        <v>56</v>
      </c>
      <c r="O4" s="12" t="s">
        <v>57</v>
      </c>
      <c r="P4" s="12" t="s">
        <v>55</v>
      </c>
      <c r="Q4" s="12" t="s">
        <v>56</v>
      </c>
      <c r="R4" s="12" t="s">
        <v>57</v>
      </c>
      <c r="S4" s="12" t="s">
        <v>58</v>
      </c>
      <c r="T4" s="12" t="s">
        <v>59</v>
      </c>
      <c r="U4" s="12" t="s">
        <v>60</v>
      </c>
      <c r="V4" s="12" t="s">
        <v>61</v>
      </c>
      <c r="W4" s="12" t="s">
        <v>55</v>
      </c>
      <c r="X4" s="12" t="s">
        <v>56</v>
      </c>
      <c r="Y4" s="12" t="s">
        <v>57</v>
      </c>
      <c r="Z4" s="12" t="s">
        <v>58</v>
      </c>
      <c r="AA4" s="12" t="s">
        <v>59</v>
      </c>
      <c r="AB4" s="12" t="s">
        <v>60</v>
      </c>
      <c r="AC4" s="12" t="s">
        <v>55</v>
      </c>
      <c r="AD4" s="12" t="s">
        <v>56</v>
      </c>
      <c r="AE4" s="12" t="s">
        <v>57</v>
      </c>
      <c r="AF4" s="12" t="s">
        <v>58</v>
      </c>
      <c r="AG4" s="12" t="s">
        <v>59</v>
      </c>
      <c r="AH4" s="12" t="s">
        <v>60</v>
      </c>
      <c r="AI4" s="12" t="s">
        <v>61</v>
      </c>
      <c r="AJ4" s="12" t="s">
        <v>62</v>
      </c>
      <c r="AK4" s="12" t="s">
        <v>63</v>
      </c>
      <c r="AL4" s="12" t="s">
        <v>64</v>
      </c>
      <c r="AM4" s="11"/>
    </row>
    <row r="5" spans="1:39" ht="37" x14ac:dyDescent="0.2">
      <c r="A5" s="24"/>
      <c r="B5" s="28"/>
      <c r="C5" s="14" t="s">
        <v>65</v>
      </c>
      <c r="D5" s="14" t="s">
        <v>66</v>
      </c>
      <c r="E5" s="14" t="s">
        <v>67</v>
      </c>
      <c r="F5" s="14" t="s">
        <v>68</v>
      </c>
      <c r="G5" s="14" t="s">
        <v>69</v>
      </c>
      <c r="H5" s="14" t="s">
        <v>70</v>
      </c>
      <c r="I5" s="14" t="s">
        <v>71</v>
      </c>
      <c r="J5" s="14" t="s">
        <v>72</v>
      </c>
      <c r="K5" s="14" t="s">
        <v>73</v>
      </c>
      <c r="L5" s="14" t="s">
        <v>74</v>
      </c>
      <c r="M5" s="14" t="s">
        <v>75</v>
      </c>
      <c r="N5" s="14" t="s">
        <v>76</v>
      </c>
      <c r="O5" s="14" t="s">
        <v>77</v>
      </c>
      <c r="P5" s="14" t="s">
        <v>78</v>
      </c>
      <c r="Q5" s="14" t="s">
        <v>79</v>
      </c>
      <c r="R5" s="14" t="s">
        <v>80</v>
      </c>
      <c r="S5" s="14" t="s">
        <v>81</v>
      </c>
      <c r="T5" s="14" t="s">
        <v>82</v>
      </c>
      <c r="U5" s="14" t="s">
        <v>83</v>
      </c>
      <c r="V5" s="14" t="s">
        <v>84</v>
      </c>
      <c r="W5" s="14" t="s">
        <v>85</v>
      </c>
      <c r="X5" s="14" t="s">
        <v>86</v>
      </c>
      <c r="Y5" s="14" t="s">
        <v>87</v>
      </c>
      <c r="Z5" s="14" t="s">
        <v>88</v>
      </c>
      <c r="AA5" s="14" t="s">
        <v>89</v>
      </c>
      <c r="AB5" s="14" t="s">
        <v>90</v>
      </c>
      <c r="AC5" s="14" t="s">
        <v>91</v>
      </c>
      <c r="AD5" s="14" t="s">
        <v>92</v>
      </c>
      <c r="AE5" s="14" t="s">
        <v>93</v>
      </c>
      <c r="AF5" s="14" t="s">
        <v>94</v>
      </c>
      <c r="AG5" s="14" t="s">
        <v>95</v>
      </c>
      <c r="AH5" s="14" t="s">
        <v>96</v>
      </c>
      <c r="AI5" s="14" t="s">
        <v>97</v>
      </c>
      <c r="AJ5" s="14" t="s">
        <v>98</v>
      </c>
      <c r="AK5" s="14" t="s">
        <v>99</v>
      </c>
      <c r="AL5" s="14" t="s">
        <v>100</v>
      </c>
      <c r="AM5" s="11"/>
    </row>
    <row r="6" spans="1:39" x14ac:dyDescent="0.2">
      <c r="A6" s="25" t="s">
        <v>359</v>
      </c>
      <c r="B6" s="23" t="s">
        <v>360</v>
      </c>
      <c r="C6" s="15">
        <v>0.5692606595952</v>
      </c>
      <c r="D6" s="15">
        <v>0.53549747351599997</v>
      </c>
      <c r="E6" s="15">
        <v>0.58896213900659999</v>
      </c>
      <c r="F6" s="15">
        <v>0.59800371111060002</v>
      </c>
      <c r="G6" s="15">
        <v>0.5522041008984</v>
      </c>
      <c r="H6" s="15">
        <v>0.65545528030260003</v>
      </c>
      <c r="I6" s="15">
        <v>0.57031597353610008</v>
      </c>
      <c r="J6" s="15">
        <v>0.53083706929800001</v>
      </c>
      <c r="K6" s="15">
        <v>0.53110942784869997</v>
      </c>
      <c r="L6" s="15">
        <v>0.59096321764759996</v>
      </c>
      <c r="M6" s="15">
        <v>0.54830953999650001</v>
      </c>
      <c r="N6" s="15">
        <v>0.60663481197589997</v>
      </c>
      <c r="O6" s="15">
        <v>0.42857142857140001</v>
      </c>
      <c r="P6" s="15">
        <v>0.40058947342800011</v>
      </c>
      <c r="Q6" s="15">
        <v>0.50090038540170001</v>
      </c>
      <c r="R6" s="15">
        <v>0.48532951528230001</v>
      </c>
      <c r="S6" s="15">
        <v>0.56866171749159999</v>
      </c>
      <c r="T6" s="15">
        <v>0.86036261981709994</v>
      </c>
      <c r="U6" s="15">
        <v>0.97465284840980004</v>
      </c>
      <c r="V6" s="15">
        <v>0.97351915714209991</v>
      </c>
      <c r="W6" s="15">
        <v>0.39500986725080001</v>
      </c>
      <c r="X6" s="15">
        <v>0.4607810108007</v>
      </c>
      <c r="Y6" s="15">
        <v>0.66788009193709996</v>
      </c>
      <c r="Z6" s="15">
        <v>0.9255387317189</v>
      </c>
      <c r="AA6" s="15">
        <v>0.9864519856749</v>
      </c>
      <c r="AB6" s="15">
        <v>0.61554060393179999</v>
      </c>
      <c r="AC6" s="15">
        <v>0.51358037723530003</v>
      </c>
      <c r="AD6" s="15">
        <v>0.53229884826670004</v>
      </c>
      <c r="AE6" s="15">
        <v>0.53291749501950003</v>
      </c>
      <c r="AF6" s="15">
        <v>0.55536892608880006</v>
      </c>
      <c r="AG6" s="15">
        <v>0.61680829254739999</v>
      </c>
      <c r="AH6" s="15">
        <v>0.54869964970849994</v>
      </c>
      <c r="AI6" s="15">
        <v>0.25530146004569998</v>
      </c>
      <c r="AJ6" s="15">
        <v>0.6731156951867</v>
      </c>
      <c r="AK6" s="15"/>
      <c r="AL6" s="15">
        <v>0.65821621935210006</v>
      </c>
      <c r="AM6" s="11"/>
    </row>
    <row r="7" spans="1:39" x14ac:dyDescent="0.2">
      <c r="A7" s="24"/>
      <c r="B7" s="24"/>
      <c r="C7" s="16">
        <v>574</v>
      </c>
      <c r="D7" s="16">
        <v>129</v>
      </c>
      <c r="E7" s="16">
        <v>168</v>
      </c>
      <c r="F7" s="16">
        <v>138</v>
      </c>
      <c r="G7" s="16">
        <v>139</v>
      </c>
      <c r="H7" s="16">
        <v>51</v>
      </c>
      <c r="I7" s="16">
        <v>95</v>
      </c>
      <c r="J7" s="16">
        <v>99</v>
      </c>
      <c r="K7" s="16">
        <v>119</v>
      </c>
      <c r="L7" s="16">
        <v>154</v>
      </c>
      <c r="M7" s="16">
        <v>308</v>
      </c>
      <c r="N7" s="16">
        <v>236</v>
      </c>
      <c r="O7" s="16">
        <v>3</v>
      </c>
      <c r="P7" s="16">
        <v>133</v>
      </c>
      <c r="Q7" s="16">
        <v>65</v>
      </c>
      <c r="R7" s="16">
        <v>79</v>
      </c>
      <c r="S7" s="16">
        <v>135</v>
      </c>
      <c r="T7" s="16">
        <v>63</v>
      </c>
      <c r="U7" s="16">
        <v>32</v>
      </c>
      <c r="V7" s="16">
        <v>67</v>
      </c>
      <c r="W7" s="16">
        <v>120</v>
      </c>
      <c r="X7" s="16">
        <v>163</v>
      </c>
      <c r="Y7" s="16">
        <v>92</v>
      </c>
      <c r="Z7" s="16">
        <v>120</v>
      </c>
      <c r="AA7" s="16">
        <v>38</v>
      </c>
      <c r="AB7" s="16">
        <v>13</v>
      </c>
      <c r="AC7" s="16">
        <v>227</v>
      </c>
      <c r="AD7" s="16">
        <v>66</v>
      </c>
      <c r="AE7" s="16">
        <v>13</v>
      </c>
      <c r="AF7" s="16">
        <v>25</v>
      </c>
      <c r="AG7" s="16">
        <v>49</v>
      </c>
      <c r="AH7" s="16">
        <v>12</v>
      </c>
      <c r="AI7" s="16">
        <v>2</v>
      </c>
      <c r="AJ7" s="16">
        <v>7</v>
      </c>
      <c r="AK7" s="16">
        <v>0</v>
      </c>
      <c r="AL7" s="16">
        <v>173</v>
      </c>
      <c r="AM7" s="11"/>
    </row>
    <row r="8" spans="1:39" x14ac:dyDescent="0.2">
      <c r="A8" s="24"/>
      <c r="B8" s="24"/>
      <c r="C8" s="17" t="s">
        <v>103</v>
      </c>
      <c r="D8" s="17"/>
      <c r="E8" s="17"/>
      <c r="F8" s="17"/>
      <c r="G8" s="17"/>
      <c r="H8" s="17"/>
      <c r="I8" s="17"/>
      <c r="J8" s="17"/>
      <c r="K8" s="17"/>
      <c r="L8" s="17"/>
      <c r="M8" s="17"/>
      <c r="N8" s="17"/>
      <c r="O8" s="17"/>
      <c r="P8" s="17"/>
      <c r="Q8" s="17"/>
      <c r="R8" s="17"/>
      <c r="S8" s="18" t="s">
        <v>139</v>
      </c>
      <c r="T8" s="18" t="s">
        <v>138</v>
      </c>
      <c r="U8" s="18" t="s">
        <v>121</v>
      </c>
      <c r="V8" s="18" t="s">
        <v>121</v>
      </c>
      <c r="W8" s="17"/>
      <c r="X8" s="17"/>
      <c r="Y8" s="18" t="s">
        <v>140</v>
      </c>
      <c r="Z8" s="18" t="s">
        <v>361</v>
      </c>
      <c r="AA8" s="18" t="s">
        <v>123</v>
      </c>
      <c r="AB8" s="17"/>
      <c r="AC8" s="17"/>
      <c r="AD8" s="17"/>
      <c r="AE8" s="17"/>
      <c r="AF8" s="17"/>
      <c r="AG8" s="17"/>
      <c r="AH8" s="17"/>
      <c r="AI8" s="17"/>
      <c r="AJ8" s="17"/>
      <c r="AK8" s="17" t="s">
        <v>103</v>
      </c>
      <c r="AL8" s="17"/>
      <c r="AM8" s="11"/>
    </row>
    <row r="9" spans="1:39" x14ac:dyDescent="0.2">
      <c r="A9" s="26"/>
      <c r="B9" s="23" t="s">
        <v>362</v>
      </c>
      <c r="C9" s="15">
        <v>0.4307393404048</v>
      </c>
      <c r="D9" s="15">
        <v>0.46450252648399998</v>
      </c>
      <c r="E9" s="15">
        <v>0.41103786099340001</v>
      </c>
      <c r="F9" s="15">
        <v>0.40199628888939998</v>
      </c>
      <c r="G9" s="15">
        <v>0.4477958991016</v>
      </c>
      <c r="H9" s="15">
        <v>0.34454471969740003</v>
      </c>
      <c r="I9" s="15">
        <v>0.42968402646390003</v>
      </c>
      <c r="J9" s="15">
        <v>0.46916293070199999</v>
      </c>
      <c r="K9" s="15">
        <v>0.46889057215129998</v>
      </c>
      <c r="L9" s="15">
        <v>0.40903678235239999</v>
      </c>
      <c r="M9" s="15">
        <v>0.45169046000349999</v>
      </c>
      <c r="N9" s="15">
        <v>0.39336518802409998</v>
      </c>
      <c r="O9" s="15">
        <v>0.57142857142860004</v>
      </c>
      <c r="P9" s="15">
        <v>0.59941052657210003</v>
      </c>
      <c r="Q9" s="15">
        <v>0.49909961459829999</v>
      </c>
      <c r="R9" s="15">
        <v>0.51467048471769994</v>
      </c>
      <c r="S9" s="15">
        <v>0.43133828250840001</v>
      </c>
      <c r="T9" s="15">
        <v>0.13963738018290001</v>
      </c>
      <c r="U9" s="15">
        <v>2.5347151590240001E-2</v>
      </c>
      <c r="V9" s="15">
        <v>2.648084285795E-2</v>
      </c>
      <c r="W9" s="15">
        <v>0.60499013274919999</v>
      </c>
      <c r="X9" s="15">
        <v>0.5392189891993</v>
      </c>
      <c r="Y9" s="15">
        <v>0.33211990806289998</v>
      </c>
      <c r="Z9" s="15">
        <v>7.446126828105E-2</v>
      </c>
      <c r="AA9" s="15">
        <v>1.3548014325090001E-2</v>
      </c>
      <c r="AB9" s="15">
        <v>0.38445939606820001</v>
      </c>
      <c r="AC9" s="15">
        <v>0.48641962276470002</v>
      </c>
      <c r="AD9" s="15">
        <v>0.46770115173330001</v>
      </c>
      <c r="AE9" s="15">
        <v>0.46708250498050002</v>
      </c>
      <c r="AF9" s="15">
        <v>0.44463107391119999</v>
      </c>
      <c r="AG9" s="15">
        <v>0.38319170745260001</v>
      </c>
      <c r="AH9" s="15">
        <v>0.45130035029150001</v>
      </c>
      <c r="AI9" s="15">
        <v>0.74469853995430002</v>
      </c>
      <c r="AJ9" s="15">
        <v>0.3268843048133</v>
      </c>
      <c r="AK9" s="15"/>
      <c r="AL9" s="15">
        <v>0.34178378064789999</v>
      </c>
      <c r="AM9" s="11"/>
    </row>
    <row r="10" spans="1:39" x14ac:dyDescent="0.2">
      <c r="A10" s="24"/>
      <c r="B10" s="24"/>
      <c r="C10" s="16">
        <v>462</v>
      </c>
      <c r="D10" s="16">
        <v>115</v>
      </c>
      <c r="E10" s="16">
        <v>126</v>
      </c>
      <c r="F10" s="16">
        <v>111</v>
      </c>
      <c r="G10" s="16">
        <v>110</v>
      </c>
      <c r="H10" s="16">
        <v>30</v>
      </c>
      <c r="I10" s="16">
        <v>71</v>
      </c>
      <c r="J10" s="16">
        <v>83</v>
      </c>
      <c r="K10" s="16">
        <v>106</v>
      </c>
      <c r="L10" s="16">
        <v>117</v>
      </c>
      <c r="M10" s="16">
        <v>266</v>
      </c>
      <c r="N10" s="16">
        <v>165</v>
      </c>
      <c r="O10" s="16">
        <v>4</v>
      </c>
      <c r="P10" s="16">
        <v>203</v>
      </c>
      <c r="Q10" s="16">
        <v>55</v>
      </c>
      <c r="R10" s="16">
        <v>90</v>
      </c>
      <c r="S10" s="16">
        <v>99</v>
      </c>
      <c r="T10" s="16">
        <v>11</v>
      </c>
      <c r="U10" s="16">
        <v>1</v>
      </c>
      <c r="V10" s="16">
        <v>3</v>
      </c>
      <c r="W10" s="16">
        <v>203</v>
      </c>
      <c r="X10" s="16">
        <v>165</v>
      </c>
      <c r="Y10" s="16">
        <v>46</v>
      </c>
      <c r="Z10" s="16">
        <v>12</v>
      </c>
      <c r="AA10" s="16">
        <v>1</v>
      </c>
      <c r="AB10" s="16">
        <v>8</v>
      </c>
      <c r="AC10" s="16">
        <v>222</v>
      </c>
      <c r="AD10" s="16">
        <v>57</v>
      </c>
      <c r="AE10" s="16">
        <v>14</v>
      </c>
      <c r="AF10" s="16">
        <v>25</v>
      </c>
      <c r="AG10" s="16">
        <v>34</v>
      </c>
      <c r="AH10" s="16">
        <v>12</v>
      </c>
      <c r="AI10" s="16">
        <v>4</v>
      </c>
      <c r="AJ10" s="16">
        <v>3</v>
      </c>
      <c r="AK10" s="16">
        <v>0</v>
      </c>
      <c r="AL10" s="16">
        <v>91</v>
      </c>
      <c r="AM10" s="11"/>
    </row>
    <row r="11" spans="1:39" x14ac:dyDescent="0.2">
      <c r="A11" s="24"/>
      <c r="B11" s="24"/>
      <c r="C11" s="17" t="s">
        <v>103</v>
      </c>
      <c r="D11" s="17"/>
      <c r="E11" s="17"/>
      <c r="F11" s="17"/>
      <c r="G11" s="17"/>
      <c r="H11" s="17"/>
      <c r="I11" s="17"/>
      <c r="J11" s="17"/>
      <c r="K11" s="17"/>
      <c r="L11" s="17"/>
      <c r="M11" s="17"/>
      <c r="N11" s="17"/>
      <c r="O11" s="17"/>
      <c r="P11" s="18" t="s">
        <v>149</v>
      </c>
      <c r="Q11" s="18" t="s">
        <v>108</v>
      </c>
      <c r="R11" s="18" t="s">
        <v>108</v>
      </c>
      <c r="S11" s="18" t="s">
        <v>296</v>
      </c>
      <c r="T11" s="17"/>
      <c r="U11" s="17"/>
      <c r="V11" s="17"/>
      <c r="W11" s="18" t="s">
        <v>111</v>
      </c>
      <c r="X11" s="18" t="s">
        <v>129</v>
      </c>
      <c r="Y11" s="18" t="s">
        <v>112</v>
      </c>
      <c r="Z11" s="17"/>
      <c r="AA11" s="17"/>
      <c r="AB11" s="18" t="s">
        <v>131</v>
      </c>
      <c r="AC11" s="17"/>
      <c r="AD11" s="17"/>
      <c r="AE11" s="17"/>
      <c r="AF11" s="17"/>
      <c r="AG11" s="17"/>
      <c r="AH11" s="17"/>
      <c r="AI11" s="17"/>
      <c r="AJ11" s="17"/>
      <c r="AK11" s="17" t="s">
        <v>103</v>
      </c>
      <c r="AL11" s="17"/>
      <c r="AM11" s="11"/>
    </row>
    <row r="12" spans="1:39" x14ac:dyDescent="0.2">
      <c r="A12" s="26"/>
      <c r="B12" s="23" t="s">
        <v>48</v>
      </c>
      <c r="C12" s="15">
        <v>1</v>
      </c>
      <c r="D12" s="15">
        <v>1</v>
      </c>
      <c r="E12" s="15">
        <v>1</v>
      </c>
      <c r="F12" s="15">
        <v>1</v>
      </c>
      <c r="G12" s="15">
        <v>1</v>
      </c>
      <c r="H12" s="15">
        <v>1</v>
      </c>
      <c r="I12" s="15">
        <v>1</v>
      </c>
      <c r="J12" s="15">
        <v>1</v>
      </c>
      <c r="K12" s="15">
        <v>1</v>
      </c>
      <c r="L12" s="15">
        <v>1</v>
      </c>
      <c r="M12" s="15">
        <v>1</v>
      </c>
      <c r="N12" s="15">
        <v>1</v>
      </c>
      <c r="O12" s="15">
        <v>1</v>
      </c>
      <c r="P12" s="15">
        <v>1</v>
      </c>
      <c r="Q12" s="15">
        <v>1</v>
      </c>
      <c r="R12" s="15">
        <v>1</v>
      </c>
      <c r="S12" s="15">
        <v>1</v>
      </c>
      <c r="T12" s="15">
        <v>1</v>
      </c>
      <c r="U12" s="15">
        <v>1</v>
      </c>
      <c r="V12" s="15">
        <v>1</v>
      </c>
      <c r="W12" s="15">
        <v>1</v>
      </c>
      <c r="X12" s="15">
        <v>1</v>
      </c>
      <c r="Y12" s="15">
        <v>1</v>
      </c>
      <c r="Z12" s="15">
        <v>1</v>
      </c>
      <c r="AA12" s="15">
        <v>1</v>
      </c>
      <c r="AB12" s="15">
        <v>1</v>
      </c>
      <c r="AC12" s="15">
        <v>1</v>
      </c>
      <c r="AD12" s="15">
        <v>1</v>
      </c>
      <c r="AE12" s="15">
        <v>1</v>
      </c>
      <c r="AF12" s="15">
        <v>1</v>
      </c>
      <c r="AG12" s="15">
        <v>1</v>
      </c>
      <c r="AH12" s="15">
        <v>1</v>
      </c>
      <c r="AI12" s="15">
        <v>1</v>
      </c>
      <c r="AJ12" s="15">
        <v>1</v>
      </c>
      <c r="AK12" s="15"/>
      <c r="AL12" s="15">
        <v>1</v>
      </c>
      <c r="AM12" s="11"/>
    </row>
    <row r="13" spans="1:39" x14ac:dyDescent="0.2">
      <c r="A13" s="24"/>
      <c r="B13" s="24"/>
      <c r="C13" s="16">
        <v>1036</v>
      </c>
      <c r="D13" s="16">
        <v>244</v>
      </c>
      <c r="E13" s="16">
        <v>294</v>
      </c>
      <c r="F13" s="16">
        <v>249</v>
      </c>
      <c r="G13" s="16">
        <v>249</v>
      </c>
      <c r="H13" s="16">
        <v>81</v>
      </c>
      <c r="I13" s="16">
        <v>166</v>
      </c>
      <c r="J13" s="16">
        <v>182</v>
      </c>
      <c r="K13" s="16">
        <v>225</v>
      </c>
      <c r="L13" s="16">
        <v>271</v>
      </c>
      <c r="M13" s="16">
        <v>574</v>
      </c>
      <c r="N13" s="16">
        <v>401</v>
      </c>
      <c r="O13" s="16">
        <v>7</v>
      </c>
      <c r="P13" s="16">
        <v>336</v>
      </c>
      <c r="Q13" s="16">
        <v>120</v>
      </c>
      <c r="R13" s="16">
        <v>169</v>
      </c>
      <c r="S13" s="16">
        <v>234</v>
      </c>
      <c r="T13" s="16">
        <v>74</v>
      </c>
      <c r="U13" s="16">
        <v>33</v>
      </c>
      <c r="V13" s="16">
        <v>70</v>
      </c>
      <c r="W13" s="16">
        <v>323</v>
      </c>
      <c r="X13" s="16">
        <v>328</v>
      </c>
      <c r="Y13" s="16">
        <v>138</v>
      </c>
      <c r="Z13" s="16">
        <v>132</v>
      </c>
      <c r="AA13" s="16">
        <v>39</v>
      </c>
      <c r="AB13" s="16">
        <v>21</v>
      </c>
      <c r="AC13" s="16">
        <v>449</v>
      </c>
      <c r="AD13" s="16">
        <v>123</v>
      </c>
      <c r="AE13" s="16">
        <v>27</v>
      </c>
      <c r="AF13" s="16">
        <v>50</v>
      </c>
      <c r="AG13" s="16">
        <v>83</v>
      </c>
      <c r="AH13" s="16">
        <v>24</v>
      </c>
      <c r="AI13" s="16">
        <v>6</v>
      </c>
      <c r="AJ13" s="16">
        <v>10</v>
      </c>
      <c r="AK13" s="16">
        <v>0</v>
      </c>
      <c r="AL13" s="16">
        <v>264</v>
      </c>
      <c r="AM13" s="11"/>
    </row>
    <row r="14" spans="1:39" x14ac:dyDescent="0.2">
      <c r="A14" s="24"/>
      <c r="B14" s="24"/>
      <c r="C14" s="17" t="s">
        <v>103</v>
      </c>
      <c r="D14" s="17" t="s">
        <v>103</v>
      </c>
      <c r="E14" s="17" t="s">
        <v>103</v>
      </c>
      <c r="F14" s="17" t="s">
        <v>103</v>
      </c>
      <c r="G14" s="17" t="s">
        <v>103</v>
      </c>
      <c r="H14" s="17" t="s">
        <v>103</v>
      </c>
      <c r="I14" s="17" t="s">
        <v>103</v>
      </c>
      <c r="J14" s="17" t="s">
        <v>103</v>
      </c>
      <c r="K14" s="17" t="s">
        <v>103</v>
      </c>
      <c r="L14" s="17" t="s">
        <v>103</v>
      </c>
      <c r="M14" s="17" t="s">
        <v>103</v>
      </c>
      <c r="N14" s="17" t="s">
        <v>103</v>
      </c>
      <c r="O14" s="17" t="s">
        <v>103</v>
      </c>
      <c r="P14" s="17" t="s">
        <v>103</v>
      </c>
      <c r="Q14" s="17" t="s">
        <v>103</v>
      </c>
      <c r="R14" s="17" t="s">
        <v>103</v>
      </c>
      <c r="S14" s="17" t="s">
        <v>103</v>
      </c>
      <c r="T14" s="17" t="s">
        <v>103</v>
      </c>
      <c r="U14" s="17" t="s">
        <v>103</v>
      </c>
      <c r="V14" s="17" t="s">
        <v>103</v>
      </c>
      <c r="W14" s="17" t="s">
        <v>103</v>
      </c>
      <c r="X14" s="17" t="s">
        <v>103</v>
      </c>
      <c r="Y14" s="17" t="s">
        <v>103</v>
      </c>
      <c r="Z14" s="17" t="s">
        <v>103</v>
      </c>
      <c r="AA14" s="17" t="s">
        <v>103</v>
      </c>
      <c r="AB14" s="17" t="s">
        <v>103</v>
      </c>
      <c r="AC14" s="17" t="s">
        <v>103</v>
      </c>
      <c r="AD14" s="17" t="s">
        <v>103</v>
      </c>
      <c r="AE14" s="17" t="s">
        <v>103</v>
      </c>
      <c r="AF14" s="17" t="s">
        <v>103</v>
      </c>
      <c r="AG14" s="17" t="s">
        <v>103</v>
      </c>
      <c r="AH14" s="17" t="s">
        <v>103</v>
      </c>
      <c r="AI14" s="17" t="s">
        <v>103</v>
      </c>
      <c r="AJ14" s="17" t="s">
        <v>103</v>
      </c>
      <c r="AK14" s="17" t="s">
        <v>103</v>
      </c>
      <c r="AL14" s="17" t="s">
        <v>103</v>
      </c>
      <c r="AM14" s="11"/>
    </row>
    <row r="15" spans="1:39" x14ac:dyDescent="0.2">
      <c r="A15" s="19" t="s">
        <v>363</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row>
    <row r="16" spans="1:39" x14ac:dyDescent="0.2">
      <c r="A16" s="21" t="s">
        <v>126</v>
      </c>
    </row>
  </sheetData>
  <mergeCells count="13">
    <mergeCell ref="B12:B14"/>
    <mergeCell ref="A6:A14"/>
    <mergeCell ref="AJ2:AL2"/>
    <mergeCell ref="A2:C2"/>
    <mergeCell ref="A3:B5"/>
    <mergeCell ref="B6:B8"/>
    <mergeCell ref="B9:B11"/>
    <mergeCell ref="M3:O3"/>
    <mergeCell ref="P3:V3"/>
    <mergeCell ref="W3:AB3"/>
    <mergeCell ref="AC3:AL3"/>
    <mergeCell ref="D3:G3"/>
    <mergeCell ref="H3:L3"/>
  </mergeCells>
  <hyperlinks>
    <hyperlink ref="A1" location="'TOC'!A1:A1" display="Back to TOC"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16"/>
  <sheetViews>
    <sheetView workbookViewId="0">
      <pane xSplit="3" ySplit="5" topLeftCell="D6" activePane="bottomRight" state="frozen"/>
      <selection pane="topRight" activeCell="D1" sqref="D1"/>
      <selection pane="bottomLeft" activeCell="A6" sqref="A6"/>
      <selection pane="bottomRight" activeCell="D6" sqref="D6"/>
    </sheetView>
  </sheetViews>
  <sheetFormatPr baseColWidth="10" defaultColWidth="8.83203125" defaultRowHeight="15" x14ac:dyDescent="0.2"/>
  <cols>
    <col min="1" max="1" width="50" style="1" customWidth="1"/>
    <col min="2" max="2" width="25" style="1" bestFit="1" customWidth="1"/>
    <col min="3" max="38" width="12.6640625" style="1" customWidth="1"/>
  </cols>
  <sheetData>
    <row r="1" spans="1:39" ht="52" customHeight="1" x14ac:dyDescent="0.2">
      <c r="A1" s="10" t="str">
        <f>HYPERLINK("#TOC!A1","Return to Table of Contents")</f>
        <v>Return to Table of Contents</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11"/>
    </row>
    <row r="2" spans="1:39" ht="36" customHeight="1" x14ac:dyDescent="0.2">
      <c r="A2" s="29" t="s">
        <v>568</v>
      </c>
      <c r="B2" s="28"/>
      <c r="C2" s="28"/>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27" t="s">
        <v>364</v>
      </c>
      <c r="AK2" s="28"/>
      <c r="AL2" s="28"/>
      <c r="AM2" s="11"/>
    </row>
    <row r="3" spans="1:39" ht="37" customHeight="1" x14ac:dyDescent="0.2">
      <c r="A3" s="30"/>
      <c r="B3" s="28"/>
      <c r="C3" s="14" t="s">
        <v>48</v>
      </c>
      <c r="D3" s="31" t="s">
        <v>49</v>
      </c>
      <c r="E3" s="28"/>
      <c r="F3" s="28"/>
      <c r="G3" s="28"/>
      <c r="H3" s="31" t="s">
        <v>50</v>
      </c>
      <c r="I3" s="28"/>
      <c r="J3" s="28"/>
      <c r="K3" s="28"/>
      <c r="L3" s="28"/>
      <c r="M3" s="31" t="s">
        <v>51</v>
      </c>
      <c r="N3" s="28"/>
      <c r="O3" s="28"/>
      <c r="P3" s="31" t="s">
        <v>52</v>
      </c>
      <c r="Q3" s="28"/>
      <c r="R3" s="28"/>
      <c r="S3" s="28"/>
      <c r="T3" s="28"/>
      <c r="U3" s="28"/>
      <c r="V3" s="28"/>
      <c r="W3" s="31" t="s">
        <v>53</v>
      </c>
      <c r="X3" s="28"/>
      <c r="Y3" s="28"/>
      <c r="Z3" s="28"/>
      <c r="AA3" s="28"/>
      <c r="AB3" s="28"/>
      <c r="AC3" s="31" t="s">
        <v>54</v>
      </c>
      <c r="AD3" s="28"/>
      <c r="AE3" s="28"/>
      <c r="AF3" s="28"/>
      <c r="AG3" s="28"/>
      <c r="AH3" s="28"/>
      <c r="AI3" s="28"/>
      <c r="AJ3" s="28"/>
      <c r="AK3" s="28"/>
      <c r="AL3" s="28"/>
      <c r="AM3" s="11"/>
    </row>
    <row r="4" spans="1:39" ht="16" customHeight="1" x14ac:dyDescent="0.2">
      <c r="A4" s="24"/>
      <c r="B4" s="28"/>
      <c r="C4" s="12" t="s">
        <v>55</v>
      </c>
      <c r="D4" s="12" t="s">
        <v>55</v>
      </c>
      <c r="E4" s="12" t="s">
        <v>56</v>
      </c>
      <c r="F4" s="12" t="s">
        <v>57</v>
      </c>
      <c r="G4" s="12" t="s">
        <v>58</v>
      </c>
      <c r="H4" s="12" t="s">
        <v>55</v>
      </c>
      <c r="I4" s="12" t="s">
        <v>56</v>
      </c>
      <c r="J4" s="12" t="s">
        <v>57</v>
      </c>
      <c r="K4" s="12" t="s">
        <v>58</v>
      </c>
      <c r="L4" s="12" t="s">
        <v>59</v>
      </c>
      <c r="M4" s="12" t="s">
        <v>55</v>
      </c>
      <c r="N4" s="12" t="s">
        <v>56</v>
      </c>
      <c r="O4" s="12" t="s">
        <v>57</v>
      </c>
      <c r="P4" s="12" t="s">
        <v>55</v>
      </c>
      <c r="Q4" s="12" t="s">
        <v>56</v>
      </c>
      <c r="R4" s="12" t="s">
        <v>57</v>
      </c>
      <c r="S4" s="12" t="s">
        <v>58</v>
      </c>
      <c r="T4" s="12" t="s">
        <v>59</v>
      </c>
      <c r="U4" s="12" t="s">
        <v>60</v>
      </c>
      <c r="V4" s="12" t="s">
        <v>61</v>
      </c>
      <c r="W4" s="12" t="s">
        <v>55</v>
      </c>
      <c r="X4" s="12" t="s">
        <v>56</v>
      </c>
      <c r="Y4" s="12" t="s">
        <v>57</v>
      </c>
      <c r="Z4" s="12" t="s">
        <v>58</v>
      </c>
      <c r="AA4" s="12" t="s">
        <v>59</v>
      </c>
      <c r="AB4" s="12" t="s">
        <v>60</v>
      </c>
      <c r="AC4" s="12" t="s">
        <v>55</v>
      </c>
      <c r="AD4" s="12" t="s">
        <v>56</v>
      </c>
      <c r="AE4" s="12" t="s">
        <v>57</v>
      </c>
      <c r="AF4" s="12" t="s">
        <v>58</v>
      </c>
      <c r="AG4" s="12" t="s">
        <v>59</v>
      </c>
      <c r="AH4" s="12" t="s">
        <v>60</v>
      </c>
      <c r="AI4" s="12" t="s">
        <v>61</v>
      </c>
      <c r="AJ4" s="12" t="s">
        <v>62</v>
      </c>
      <c r="AK4" s="12" t="s">
        <v>63</v>
      </c>
      <c r="AL4" s="12" t="s">
        <v>64</v>
      </c>
      <c r="AM4" s="11"/>
    </row>
    <row r="5" spans="1:39" ht="37" x14ac:dyDescent="0.2">
      <c r="A5" s="24"/>
      <c r="B5" s="28"/>
      <c r="C5" s="14" t="s">
        <v>65</v>
      </c>
      <c r="D5" s="14" t="s">
        <v>66</v>
      </c>
      <c r="E5" s="14" t="s">
        <v>67</v>
      </c>
      <c r="F5" s="14" t="s">
        <v>68</v>
      </c>
      <c r="G5" s="14" t="s">
        <v>69</v>
      </c>
      <c r="H5" s="14" t="s">
        <v>70</v>
      </c>
      <c r="I5" s="14" t="s">
        <v>71</v>
      </c>
      <c r="J5" s="14" t="s">
        <v>72</v>
      </c>
      <c r="K5" s="14" t="s">
        <v>73</v>
      </c>
      <c r="L5" s="14" t="s">
        <v>74</v>
      </c>
      <c r="M5" s="14" t="s">
        <v>75</v>
      </c>
      <c r="N5" s="14" t="s">
        <v>76</v>
      </c>
      <c r="O5" s="14" t="s">
        <v>77</v>
      </c>
      <c r="P5" s="14" t="s">
        <v>78</v>
      </c>
      <c r="Q5" s="14" t="s">
        <v>79</v>
      </c>
      <c r="R5" s="14" t="s">
        <v>80</v>
      </c>
      <c r="S5" s="14" t="s">
        <v>81</v>
      </c>
      <c r="T5" s="14" t="s">
        <v>82</v>
      </c>
      <c r="U5" s="14" t="s">
        <v>83</v>
      </c>
      <c r="V5" s="14" t="s">
        <v>84</v>
      </c>
      <c r="W5" s="14" t="s">
        <v>85</v>
      </c>
      <c r="X5" s="14" t="s">
        <v>86</v>
      </c>
      <c r="Y5" s="14" t="s">
        <v>87</v>
      </c>
      <c r="Z5" s="14" t="s">
        <v>88</v>
      </c>
      <c r="AA5" s="14" t="s">
        <v>89</v>
      </c>
      <c r="AB5" s="14" t="s">
        <v>90</v>
      </c>
      <c r="AC5" s="14" t="s">
        <v>91</v>
      </c>
      <c r="AD5" s="14" t="s">
        <v>92</v>
      </c>
      <c r="AE5" s="14" t="s">
        <v>93</v>
      </c>
      <c r="AF5" s="14" t="s">
        <v>94</v>
      </c>
      <c r="AG5" s="14" t="s">
        <v>95</v>
      </c>
      <c r="AH5" s="14" t="s">
        <v>96</v>
      </c>
      <c r="AI5" s="14" t="s">
        <v>97</v>
      </c>
      <c r="AJ5" s="14" t="s">
        <v>98</v>
      </c>
      <c r="AK5" s="14" t="s">
        <v>99</v>
      </c>
      <c r="AL5" s="14" t="s">
        <v>100</v>
      </c>
      <c r="AM5" s="11"/>
    </row>
    <row r="6" spans="1:39" x14ac:dyDescent="0.2">
      <c r="A6" s="25" t="s">
        <v>365</v>
      </c>
      <c r="B6" s="23" t="s">
        <v>348</v>
      </c>
      <c r="C6" s="15">
        <v>0.5174138926813</v>
      </c>
      <c r="D6" s="15">
        <v>0.41310749318020001</v>
      </c>
      <c r="E6" s="15">
        <v>0.5480265604897</v>
      </c>
      <c r="F6" s="15">
        <v>0.52107768722860004</v>
      </c>
      <c r="G6" s="15">
        <v>0.57599071363050003</v>
      </c>
      <c r="H6" s="15">
        <v>0.6955956134122</v>
      </c>
      <c r="I6" s="15">
        <v>0.58837508708599995</v>
      </c>
      <c r="J6" s="15">
        <v>0.42144766705350001</v>
      </c>
      <c r="K6" s="15">
        <v>0.51498555221879994</v>
      </c>
      <c r="L6" s="15">
        <v>0.40024816064590002</v>
      </c>
      <c r="M6" s="15">
        <v>0.52683434661149997</v>
      </c>
      <c r="N6" s="15">
        <v>0.51497392334150005</v>
      </c>
      <c r="O6" s="15">
        <v>0</v>
      </c>
      <c r="P6" s="15">
        <v>0.10736429317640001</v>
      </c>
      <c r="Q6" s="15">
        <v>0.3342524188812</v>
      </c>
      <c r="R6" s="15">
        <v>0.30872647554650001</v>
      </c>
      <c r="S6" s="15">
        <v>0.4860984619375</v>
      </c>
      <c r="T6" s="15">
        <v>0.99011149787340003</v>
      </c>
      <c r="U6" s="15">
        <v>0.8962465570867999</v>
      </c>
      <c r="V6" s="15">
        <v>0.9192353568028</v>
      </c>
      <c r="W6" s="15">
        <v>7.8188574184510001E-2</v>
      </c>
      <c r="X6" s="15">
        <v>0.28672554953509999</v>
      </c>
      <c r="Y6" s="15">
        <v>0.61365597553520002</v>
      </c>
      <c r="Z6" s="15">
        <v>0.93855058503280009</v>
      </c>
      <c r="AA6" s="15">
        <v>0.91122527409389997</v>
      </c>
      <c r="AB6" s="15">
        <v>0.41067672421590001</v>
      </c>
      <c r="AC6" s="15">
        <v>0.37923883199250003</v>
      </c>
      <c r="AD6" s="15">
        <v>0.4672096639221</v>
      </c>
      <c r="AE6" s="15">
        <v>0.51975524586480004</v>
      </c>
      <c r="AF6" s="15">
        <v>0.28003255435329999</v>
      </c>
      <c r="AG6" s="15">
        <v>0.52925727712259996</v>
      </c>
      <c r="AH6" s="15">
        <v>0.95049912314389995</v>
      </c>
      <c r="AI6" s="15">
        <v>0.55987976093900005</v>
      </c>
      <c r="AJ6" s="15">
        <v>0.85026327089839993</v>
      </c>
      <c r="AK6" s="15"/>
      <c r="AL6" s="15">
        <v>0.67559128694229997</v>
      </c>
      <c r="AM6" s="11"/>
    </row>
    <row r="7" spans="1:39" x14ac:dyDescent="0.2">
      <c r="A7" s="24"/>
      <c r="B7" s="24"/>
      <c r="C7" s="16">
        <v>268</v>
      </c>
      <c r="D7" s="16">
        <v>50</v>
      </c>
      <c r="E7" s="16">
        <v>85</v>
      </c>
      <c r="F7" s="16">
        <v>61</v>
      </c>
      <c r="G7" s="16">
        <v>72</v>
      </c>
      <c r="H7" s="16">
        <v>34</v>
      </c>
      <c r="I7" s="16">
        <v>57</v>
      </c>
      <c r="J7" s="16">
        <v>40</v>
      </c>
      <c r="K7" s="16">
        <v>56</v>
      </c>
      <c r="L7" s="16">
        <v>59</v>
      </c>
      <c r="M7" s="16">
        <v>142</v>
      </c>
      <c r="N7" s="16">
        <v>114</v>
      </c>
      <c r="O7" s="16">
        <v>0</v>
      </c>
      <c r="P7" s="16">
        <v>14</v>
      </c>
      <c r="Q7" s="16">
        <v>21</v>
      </c>
      <c r="R7" s="16">
        <v>18</v>
      </c>
      <c r="S7" s="16">
        <v>61</v>
      </c>
      <c r="T7" s="16">
        <v>62</v>
      </c>
      <c r="U7" s="16">
        <v>30</v>
      </c>
      <c r="V7" s="16">
        <v>62</v>
      </c>
      <c r="W7" s="16">
        <v>9</v>
      </c>
      <c r="X7" s="16">
        <v>40</v>
      </c>
      <c r="Y7" s="16">
        <v>57</v>
      </c>
      <c r="Z7" s="16">
        <v>110</v>
      </c>
      <c r="AA7" s="16">
        <v>36</v>
      </c>
      <c r="AB7" s="16">
        <v>4</v>
      </c>
      <c r="AC7" s="16">
        <v>79</v>
      </c>
      <c r="AD7" s="16">
        <v>29</v>
      </c>
      <c r="AE7" s="16">
        <v>7</v>
      </c>
      <c r="AF7" s="16">
        <v>7</v>
      </c>
      <c r="AG7" s="16">
        <v>22</v>
      </c>
      <c r="AH7" s="16">
        <v>11</v>
      </c>
      <c r="AI7" s="16">
        <v>1</v>
      </c>
      <c r="AJ7" s="16">
        <v>6</v>
      </c>
      <c r="AK7" s="16">
        <v>0</v>
      </c>
      <c r="AL7" s="16">
        <v>106</v>
      </c>
      <c r="AM7" s="11"/>
    </row>
    <row r="8" spans="1:39" x14ac:dyDescent="0.2">
      <c r="A8" s="24"/>
      <c r="B8" s="24"/>
      <c r="C8" s="17" t="s">
        <v>103</v>
      </c>
      <c r="D8" s="17"/>
      <c r="E8" s="17"/>
      <c r="F8" s="17"/>
      <c r="G8" s="17"/>
      <c r="H8" s="18" t="s">
        <v>163</v>
      </c>
      <c r="I8" s="17"/>
      <c r="J8" s="17"/>
      <c r="K8" s="17"/>
      <c r="L8" s="17"/>
      <c r="M8" s="17"/>
      <c r="N8" s="17"/>
      <c r="O8" s="17"/>
      <c r="P8" s="17"/>
      <c r="Q8" s="18" t="s">
        <v>139</v>
      </c>
      <c r="R8" s="17"/>
      <c r="S8" s="18" t="s">
        <v>119</v>
      </c>
      <c r="T8" s="18" t="s">
        <v>121</v>
      </c>
      <c r="U8" s="18" t="s">
        <v>366</v>
      </c>
      <c r="V8" s="18" t="s">
        <v>121</v>
      </c>
      <c r="W8" s="17"/>
      <c r="X8" s="18" t="s">
        <v>139</v>
      </c>
      <c r="Y8" s="18" t="s">
        <v>140</v>
      </c>
      <c r="Z8" s="18" t="s">
        <v>123</v>
      </c>
      <c r="AA8" s="18" t="s">
        <v>122</v>
      </c>
      <c r="AB8" s="18" t="s">
        <v>139</v>
      </c>
      <c r="AC8" s="17"/>
      <c r="AD8" s="17"/>
      <c r="AE8" s="17"/>
      <c r="AF8" s="17"/>
      <c r="AG8" s="17"/>
      <c r="AH8" s="18" t="s">
        <v>201</v>
      </c>
      <c r="AI8" s="17"/>
      <c r="AJ8" s="17"/>
      <c r="AK8" s="17" t="s">
        <v>103</v>
      </c>
      <c r="AL8" s="18" t="s">
        <v>165</v>
      </c>
      <c r="AM8" s="11"/>
    </row>
    <row r="9" spans="1:39" x14ac:dyDescent="0.2">
      <c r="A9" s="26"/>
      <c r="B9" s="23" t="s">
        <v>367</v>
      </c>
      <c r="C9" s="15">
        <v>0.4825861073187</v>
      </c>
      <c r="D9" s="15">
        <v>0.58689250681979999</v>
      </c>
      <c r="E9" s="15">
        <v>0.4519734395103</v>
      </c>
      <c r="F9" s="15">
        <v>0.47892231277140002</v>
      </c>
      <c r="G9" s="15">
        <v>0.42400928636950003</v>
      </c>
      <c r="H9" s="15">
        <v>0.3044043865878</v>
      </c>
      <c r="I9" s="15">
        <v>0.411624912914</v>
      </c>
      <c r="J9" s="15">
        <v>0.57855233294649999</v>
      </c>
      <c r="K9" s="15">
        <v>0.48501444778120001</v>
      </c>
      <c r="L9" s="15">
        <v>0.59975183935410004</v>
      </c>
      <c r="M9" s="15">
        <v>0.47316565338849997</v>
      </c>
      <c r="N9" s="15">
        <v>0.4850260766585</v>
      </c>
      <c r="O9" s="15">
        <v>1</v>
      </c>
      <c r="P9" s="15">
        <v>0.89263570682359994</v>
      </c>
      <c r="Q9" s="15">
        <v>0.66574758111880006</v>
      </c>
      <c r="R9" s="15">
        <v>0.69127352445349999</v>
      </c>
      <c r="S9" s="15">
        <v>0.51390153806249994</v>
      </c>
      <c r="T9" s="15">
        <v>9.8885021265600007E-3</v>
      </c>
      <c r="U9" s="15">
        <v>0.1037534429132</v>
      </c>
      <c r="V9" s="15">
        <v>8.076464319719999E-2</v>
      </c>
      <c r="W9" s="15">
        <v>0.92181142581550002</v>
      </c>
      <c r="X9" s="15">
        <v>0.71327445046490001</v>
      </c>
      <c r="Y9" s="15">
        <v>0.38634402446479998</v>
      </c>
      <c r="Z9" s="15">
        <v>6.144941496715E-2</v>
      </c>
      <c r="AA9" s="15">
        <v>8.8774725906060004E-2</v>
      </c>
      <c r="AB9" s="15">
        <v>0.58932327578410004</v>
      </c>
      <c r="AC9" s="15">
        <v>0.62076116800750003</v>
      </c>
      <c r="AD9" s="15">
        <v>0.53279033607789994</v>
      </c>
      <c r="AE9" s="15">
        <v>0.48024475413520001</v>
      </c>
      <c r="AF9" s="15">
        <v>0.71996744564680004</v>
      </c>
      <c r="AG9" s="15">
        <v>0.47074272287739999</v>
      </c>
      <c r="AH9" s="15">
        <v>4.9500876856089997E-2</v>
      </c>
      <c r="AI9" s="15">
        <v>0.44012023906100001</v>
      </c>
      <c r="AJ9" s="15">
        <v>0.14973672910159999</v>
      </c>
      <c r="AK9" s="15"/>
      <c r="AL9" s="15">
        <v>0.32440871305770003</v>
      </c>
      <c r="AM9" s="11"/>
    </row>
    <row r="10" spans="1:39" x14ac:dyDescent="0.2">
      <c r="A10" s="24"/>
      <c r="B10" s="24"/>
      <c r="C10" s="16">
        <v>302</v>
      </c>
      <c r="D10" s="16">
        <v>78</v>
      </c>
      <c r="E10" s="16">
        <v>82</v>
      </c>
      <c r="F10" s="16">
        <v>75</v>
      </c>
      <c r="G10" s="16">
        <v>67</v>
      </c>
      <c r="H10" s="16">
        <v>17</v>
      </c>
      <c r="I10" s="16">
        <v>38</v>
      </c>
      <c r="J10" s="16">
        <v>59</v>
      </c>
      <c r="K10" s="16">
        <v>63</v>
      </c>
      <c r="L10" s="16">
        <v>94</v>
      </c>
      <c r="M10" s="16">
        <v>165</v>
      </c>
      <c r="N10" s="16">
        <v>122</v>
      </c>
      <c r="O10" s="16">
        <v>3</v>
      </c>
      <c r="P10" s="16">
        <v>118</v>
      </c>
      <c r="Q10" s="16">
        <v>44</v>
      </c>
      <c r="R10" s="16">
        <v>60</v>
      </c>
      <c r="S10" s="16">
        <v>72</v>
      </c>
      <c r="T10" s="16">
        <v>1</v>
      </c>
      <c r="U10" s="16">
        <v>2</v>
      </c>
      <c r="V10" s="16">
        <v>5</v>
      </c>
      <c r="W10" s="16">
        <v>110</v>
      </c>
      <c r="X10" s="16">
        <v>122</v>
      </c>
      <c r="Y10" s="16">
        <v>35</v>
      </c>
      <c r="Z10" s="16">
        <v>10</v>
      </c>
      <c r="AA10" s="16">
        <v>2</v>
      </c>
      <c r="AB10" s="16">
        <v>9</v>
      </c>
      <c r="AC10" s="16">
        <v>147</v>
      </c>
      <c r="AD10" s="16">
        <v>37</v>
      </c>
      <c r="AE10" s="16">
        <v>6</v>
      </c>
      <c r="AF10" s="16">
        <v>18</v>
      </c>
      <c r="AG10" s="16">
        <v>27</v>
      </c>
      <c r="AH10" s="16">
        <v>1</v>
      </c>
      <c r="AI10" s="16">
        <v>1</v>
      </c>
      <c r="AJ10" s="16">
        <v>1</v>
      </c>
      <c r="AK10" s="16">
        <v>0</v>
      </c>
      <c r="AL10" s="16">
        <v>64</v>
      </c>
      <c r="AM10" s="11"/>
    </row>
    <row r="11" spans="1:39" x14ac:dyDescent="0.2">
      <c r="A11" s="24"/>
      <c r="B11" s="24"/>
      <c r="C11" s="17" t="s">
        <v>103</v>
      </c>
      <c r="D11" s="17"/>
      <c r="E11" s="17"/>
      <c r="F11" s="17"/>
      <c r="G11" s="17"/>
      <c r="H11" s="17"/>
      <c r="I11" s="17"/>
      <c r="J11" s="18" t="s">
        <v>139</v>
      </c>
      <c r="K11" s="17"/>
      <c r="L11" s="18" t="s">
        <v>139</v>
      </c>
      <c r="M11" s="17"/>
      <c r="N11" s="17"/>
      <c r="O11" s="17"/>
      <c r="P11" s="18" t="s">
        <v>193</v>
      </c>
      <c r="Q11" s="18" t="s">
        <v>148</v>
      </c>
      <c r="R11" s="18" t="s">
        <v>148</v>
      </c>
      <c r="S11" s="18" t="s">
        <v>148</v>
      </c>
      <c r="T11" s="17"/>
      <c r="U11" s="17"/>
      <c r="V11" s="17"/>
      <c r="W11" s="18" t="s">
        <v>368</v>
      </c>
      <c r="X11" s="18" t="s">
        <v>129</v>
      </c>
      <c r="Y11" s="18" t="s">
        <v>155</v>
      </c>
      <c r="Z11" s="17"/>
      <c r="AA11" s="17"/>
      <c r="AB11" s="18" t="s">
        <v>155</v>
      </c>
      <c r="AC11" s="18" t="s">
        <v>369</v>
      </c>
      <c r="AD11" s="18" t="s">
        <v>370</v>
      </c>
      <c r="AE11" s="17"/>
      <c r="AF11" s="18" t="s">
        <v>371</v>
      </c>
      <c r="AG11" s="17"/>
      <c r="AH11" s="17"/>
      <c r="AI11" s="17"/>
      <c r="AJ11" s="17"/>
      <c r="AK11" s="17" t="s">
        <v>103</v>
      </c>
      <c r="AL11" s="17"/>
      <c r="AM11" s="11"/>
    </row>
    <row r="12" spans="1:39" x14ac:dyDescent="0.2">
      <c r="A12" s="26"/>
      <c r="B12" s="23" t="s">
        <v>48</v>
      </c>
      <c r="C12" s="15">
        <v>1</v>
      </c>
      <c r="D12" s="15">
        <v>1</v>
      </c>
      <c r="E12" s="15">
        <v>1</v>
      </c>
      <c r="F12" s="15">
        <v>1</v>
      </c>
      <c r="G12" s="15">
        <v>1</v>
      </c>
      <c r="H12" s="15">
        <v>1</v>
      </c>
      <c r="I12" s="15">
        <v>1</v>
      </c>
      <c r="J12" s="15">
        <v>1</v>
      </c>
      <c r="K12" s="15">
        <v>1</v>
      </c>
      <c r="L12" s="15">
        <v>1</v>
      </c>
      <c r="M12" s="15">
        <v>1</v>
      </c>
      <c r="N12" s="15">
        <v>1</v>
      </c>
      <c r="O12" s="15">
        <v>1</v>
      </c>
      <c r="P12" s="15">
        <v>1</v>
      </c>
      <c r="Q12" s="15">
        <v>1</v>
      </c>
      <c r="R12" s="15">
        <v>1</v>
      </c>
      <c r="S12" s="15">
        <v>1</v>
      </c>
      <c r="T12" s="15">
        <v>1</v>
      </c>
      <c r="U12" s="15">
        <v>1</v>
      </c>
      <c r="V12" s="15">
        <v>1</v>
      </c>
      <c r="W12" s="15">
        <v>1</v>
      </c>
      <c r="X12" s="15">
        <v>1</v>
      </c>
      <c r="Y12" s="15">
        <v>1</v>
      </c>
      <c r="Z12" s="15">
        <v>1</v>
      </c>
      <c r="AA12" s="15">
        <v>1</v>
      </c>
      <c r="AB12" s="15">
        <v>1</v>
      </c>
      <c r="AC12" s="15">
        <v>1</v>
      </c>
      <c r="AD12" s="15">
        <v>1</v>
      </c>
      <c r="AE12" s="15">
        <v>1</v>
      </c>
      <c r="AF12" s="15">
        <v>1</v>
      </c>
      <c r="AG12" s="15">
        <v>1</v>
      </c>
      <c r="AH12" s="15">
        <v>1</v>
      </c>
      <c r="AI12" s="15">
        <v>1</v>
      </c>
      <c r="AJ12" s="15">
        <v>1</v>
      </c>
      <c r="AK12" s="15"/>
      <c r="AL12" s="15">
        <v>1</v>
      </c>
      <c r="AM12" s="11"/>
    </row>
    <row r="13" spans="1:39" x14ac:dyDescent="0.2">
      <c r="A13" s="24"/>
      <c r="B13" s="24"/>
      <c r="C13" s="16">
        <v>570</v>
      </c>
      <c r="D13" s="16">
        <v>128</v>
      </c>
      <c r="E13" s="16">
        <v>167</v>
      </c>
      <c r="F13" s="16">
        <v>136</v>
      </c>
      <c r="G13" s="16">
        <v>139</v>
      </c>
      <c r="H13" s="16">
        <v>51</v>
      </c>
      <c r="I13" s="16">
        <v>95</v>
      </c>
      <c r="J13" s="16">
        <v>99</v>
      </c>
      <c r="K13" s="16">
        <v>119</v>
      </c>
      <c r="L13" s="16">
        <v>153</v>
      </c>
      <c r="M13" s="16">
        <v>307</v>
      </c>
      <c r="N13" s="16">
        <v>236</v>
      </c>
      <c r="O13" s="16">
        <v>3</v>
      </c>
      <c r="P13" s="16">
        <v>132</v>
      </c>
      <c r="Q13" s="16">
        <v>65</v>
      </c>
      <c r="R13" s="16">
        <v>78</v>
      </c>
      <c r="S13" s="16">
        <v>133</v>
      </c>
      <c r="T13" s="16">
        <v>63</v>
      </c>
      <c r="U13" s="16">
        <v>32</v>
      </c>
      <c r="V13" s="16">
        <v>67</v>
      </c>
      <c r="W13" s="16">
        <v>119</v>
      </c>
      <c r="X13" s="16">
        <v>162</v>
      </c>
      <c r="Y13" s="16">
        <v>92</v>
      </c>
      <c r="Z13" s="16">
        <v>120</v>
      </c>
      <c r="AA13" s="16">
        <v>38</v>
      </c>
      <c r="AB13" s="16">
        <v>13</v>
      </c>
      <c r="AC13" s="16">
        <v>226</v>
      </c>
      <c r="AD13" s="16">
        <v>66</v>
      </c>
      <c r="AE13" s="16">
        <v>13</v>
      </c>
      <c r="AF13" s="16">
        <v>25</v>
      </c>
      <c r="AG13" s="16">
        <v>49</v>
      </c>
      <c r="AH13" s="16">
        <v>12</v>
      </c>
      <c r="AI13" s="16">
        <v>2</v>
      </c>
      <c r="AJ13" s="16">
        <v>7</v>
      </c>
      <c r="AK13" s="16">
        <v>0</v>
      </c>
      <c r="AL13" s="16">
        <v>170</v>
      </c>
      <c r="AM13" s="11"/>
    </row>
    <row r="14" spans="1:39" x14ac:dyDescent="0.2">
      <c r="A14" s="24"/>
      <c r="B14" s="24"/>
      <c r="C14" s="17" t="s">
        <v>103</v>
      </c>
      <c r="D14" s="17" t="s">
        <v>103</v>
      </c>
      <c r="E14" s="17" t="s">
        <v>103</v>
      </c>
      <c r="F14" s="17" t="s">
        <v>103</v>
      </c>
      <c r="G14" s="17" t="s">
        <v>103</v>
      </c>
      <c r="H14" s="17" t="s">
        <v>103</v>
      </c>
      <c r="I14" s="17" t="s">
        <v>103</v>
      </c>
      <c r="J14" s="17" t="s">
        <v>103</v>
      </c>
      <c r="K14" s="17" t="s">
        <v>103</v>
      </c>
      <c r="L14" s="17" t="s">
        <v>103</v>
      </c>
      <c r="M14" s="17" t="s">
        <v>103</v>
      </c>
      <c r="N14" s="17" t="s">
        <v>103</v>
      </c>
      <c r="O14" s="17" t="s">
        <v>103</v>
      </c>
      <c r="P14" s="17" t="s">
        <v>103</v>
      </c>
      <c r="Q14" s="17" t="s">
        <v>103</v>
      </c>
      <c r="R14" s="17" t="s">
        <v>103</v>
      </c>
      <c r="S14" s="17" t="s">
        <v>103</v>
      </c>
      <c r="T14" s="17" t="s">
        <v>103</v>
      </c>
      <c r="U14" s="17" t="s">
        <v>103</v>
      </c>
      <c r="V14" s="17" t="s">
        <v>103</v>
      </c>
      <c r="W14" s="17" t="s">
        <v>103</v>
      </c>
      <c r="X14" s="17" t="s">
        <v>103</v>
      </c>
      <c r="Y14" s="17" t="s">
        <v>103</v>
      </c>
      <c r="Z14" s="17" t="s">
        <v>103</v>
      </c>
      <c r="AA14" s="17" t="s">
        <v>103</v>
      </c>
      <c r="AB14" s="17" t="s">
        <v>103</v>
      </c>
      <c r="AC14" s="17" t="s">
        <v>103</v>
      </c>
      <c r="AD14" s="17" t="s">
        <v>103</v>
      </c>
      <c r="AE14" s="17" t="s">
        <v>103</v>
      </c>
      <c r="AF14" s="17" t="s">
        <v>103</v>
      </c>
      <c r="AG14" s="17" t="s">
        <v>103</v>
      </c>
      <c r="AH14" s="17" t="s">
        <v>103</v>
      </c>
      <c r="AI14" s="17" t="s">
        <v>103</v>
      </c>
      <c r="AJ14" s="17" t="s">
        <v>103</v>
      </c>
      <c r="AK14" s="17" t="s">
        <v>103</v>
      </c>
      <c r="AL14" s="17" t="s">
        <v>103</v>
      </c>
      <c r="AM14" s="11"/>
    </row>
    <row r="15" spans="1:39" x14ac:dyDescent="0.2">
      <c r="A15" s="19" t="s">
        <v>372</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row>
    <row r="16" spans="1:39" x14ac:dyDescent="0.2">
      <c r="A16" s="21" t="s">
        <v>126</v>
      </c>
    </row>
  </sheetData>
  <mergeCells count="13">
    <mergeCell ref="B12:B14"/>
    <mergeCell ref="A6:A14"/>
    <mergeCell ref="AJ2:AL2"/>
    <mergeCell ref="A2:C2"/>
    <mergeCell ref="A3:B5"/>
    <mergeCell ref="B6:B8"/>
    <mergeCell ref="B9:B11"/>
    <mergeCell ref="M3:O3"/>
    <mergeCell ref="P3:V3"/>
    <mergeCell ref="W3:AB3"/>
    <mergeCell ref="AC3:AL3"/>
    <mergeCell ref="D3:G3"/>
    <mergeCell ref="H3:L3"/>
  </mergeCells>
  <hyperlinks>
    <hyperlink ref="A1" location="'TOC'!A1:A1" display="Back to TOC" xr:uid="{00000000-0004-0000-0E00-000000000000}"/>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M16"/>
  <sheetViews>
    <sheetView workbookViewId="0">
      <pane xSplit="3" ySplit="5" topLeftCell="D6" activePane="bottomRight" state="frozen"/>
      <selection pane="topRight" activeCell="D1" sqref="D1"/>
      <selection pane="bottomLeft" activeCell="A6" sqref="A6"/>
      <selection pane="bottomRight" activeCell="D6" sqref="D6"/>
    </sheetView>
  </sheetViews>
  <sheetFormatPr baseColWidth="10" defaultColWidth="8.83203125" defaultRowHeight="15" x14ac:dyDescent="0.2"/>
  <cols>
    <col min="1" max="1" width="50" style="1" customWidth="1"/>
    <col min="2" max="2" width="25" style="1" bestFit="1" customWidth="1"/>
    <col min="3" max="38" width="12.6640625" style="1" customWidth="1"/>
  </cols>
  <sheetData>
    <row r="1" spans="1:39" ht="52" customHeight="1" x14ac:dyDescent="0.2">
      <c r="A1" s="10" t="str">
        <f>HYPERLINK("#TOC!A1","Return to Table of Contents")</f>
        <v>Return to Table of Contents</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11"/>
    </row>
    <row r="2" spans="1:39" ht="36" customHeight="1" x14ac:dyDescent="0.2">
      <c r="A2" s="29" t="s">
        <v>593</v>
      </c>
      <c r="B2" s="28"/>
      <c r="C2" s="28"/>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27" t="s">
        <v>47</v>
      </c>
      <c r="AK2" s="28"/>
      <c r="AL2" s="28"/>
      <c r="AM2" s="11"/>
    </row>
    <row r="3" spans="1:39" ht="37" customHeight="1" x14ac:dyDescent="0.2">
      <c r="A3" s="30"/>
      <c r="B3" s="28"/>
      <c r="C3" s="14" t="s">
        <v>48</v>
      </c>
      <c r="D3" s="31" t="s">
        <v>49</v>
      </c>
      <c r="E3" s="28"/>
      <c r="F3" s="28"/>
      <c r="G3" s="28"/>
      <c r="H3" s="31" t="s">
        <v>50</v>
      </c>
      <c r="I3" s="28"/>
      <c r="J3" s="28"/>
      <c r="K3" s="28"/>
      <c r="L3" s="28"/>
      <c r="M3" s="31" t="s">
        <v>51</v>
      </c>
      <c r="N3" s="28"/>
      <c r="O3" s="28"/>
      <c r="P3" s="31" t="s">
        <v>52</v>
      </c>
      <c r="Q3" s="28"/>
      <c r="R3" s="28"/>
      <c r="S3" s="28"/>
      <c r="T3" s="28"/>
      <c r="U3" s="28"/>
      <c r="V3" s="28"/>
      <c r="W3" s="31" t="s">
        <v>53</v>
      </c>
      <c r="X3" s="28"/>
      <c r="Y3" s="28"/>
      <c r="Z3" s="28"/>
      <c r="AA3" s="28"/>
      <c r="AB3" s="28"/>
      <c r="AC3" s="31" t="s">
        <v>54</v>
      </c>
      <c r="AD3" s="28"/>
      <c r="AE3" s="28"/>
      <c r="AF3" s="28"/>
      <c r="AG3" s="28"/>
      <c r="AH3" s="28"/>
      <c r="AI3" s="28"/>
      <c r="AJ3" s="28"/>
      <c r="AK3" s="28"/>
      <c r="AL3" s="28"/>
      <c r="AM3" s="11"/>
    </row>
    <row r="4" spans="1:39" ht="16" customHeight="1" x14ac:dyDescent="0.2">
      <c r="A4" s="24"/>
      <c r="B4" s="28"/>
      <c r="C4" s="12" t="s">
        <v>55</v>
      </c>
      <c r="D4" s="12" t="s">
        <v>55</v>
      </c>
      <c r="E4" s="12" t="s">
        <v>56</v>
      </c>
      <c r="F4" s="12" t="s">
        <v>57</v>
      </c>
      <c r="G4" s="12" t="s">
        <v>58</v>
      </c>
      <c r="H4" s="12" t="s">
        <v>55</v>
      </c>
      <c r="I4" s="12" t="s">
        <v>56</v>
      </c>
      <c r="J4" s="12" t="s">
        <v>57</v>
      </c>
      <c r="K4" s="12" t="s">
        <v>58</v>
      </c>
      <c r="L4" s="12" t="s">
        <v>59</v>
      </c>
      <c r="M4" s="12" t="s">
        <v>55</v>
      </c>
      <c r="N4" s="12" t="s">
        <v>56</v>
      </c>
      <c r="O4" s="12" t="s">
        <v>57</v>
      </c>
      <c r="P4" s="12" t="s">
        <v>55</v>
      </c>
      <c r="Q4" s="12" t="s">
        <v>56</v>
      </c>
      <c r="R4" s="12" t="s">
        <v>57</v>
      </c>
      <c r="S4" s="12" t="s">
        <v>58</v>
      </c>
      <c r="T4" s="12" t="s">
        <v>59</v>
      </c>
      <c r="U4" s="12" t="s">
        <v>60</v>
      </c>
      <c r="V4" s="12" t="s">
        <v>61</v>
      </c>
      <c r="W4" s="12" t="s">
        <v>55</v>
      </c>
      <c r="X4" s="12" t="s">
        <v>56</v>
      </c>
      <c r="Y4" s="12" t="s">
        <v>57</v>
      </c>
      <c r="Z4" s="12" t="s">
        <v>58</v>
      </c>
      <c r="AA4" s="12" t="s">
        <v>59</v>
      </c>
      <c r="AB4" s="12" t="s">
        <v>60</v>
      </c>
      <c r="AC4" s="12" t="s">
        <v>55</v>
      </c>
      <c r="AD4" s="12" t="s">
        <v>56</v>
      </c>
      <c r="AE4" s="12" t="s">
        <v>57</v>
      </c>
      <c r="AF4" s="12" t="s">
        <v>58</v>
      </c>
      <c r="AG4" s="12" t="s">
        <v>59</v>
      </c>
      <c r="AH4" s="12" t="s">
        <v>60</v>
      </c>
      <c r="AI4" s="12" t="s">
        <v>61</v>
      </c>
      <c r="AJ4" s="12" t="s">
        <v>62</v>
      </c>
      <c r="AK4" s="12" t="s">
        <v>63</v>
      </c>
      <c r="AL4" s="12" t="s">
        <v>64</v>
      </c>
      <c r="AM4" s="11"/>
    </row>
    <row r="5" spans="1:39" ht="37" x14ac:dyDescent="0.2">
      <c r="A5" s="24"/>
      <c r="B5" s="28"/>
      <c r="C5" s="14" t="s">
        <v>65</v>
      </c>
      <c r="D5" s="14" t="s">
        <v>66</v>
      </c>
      <c r="E5" s="14" t="s">
        <v>67</v>
      </c>
      <c r="F5" s="14" t="s">
        <v>68</v>
      </c>
      <c r="G5" s="14" t="s">
        <v>69</v>
      </c>
      <c r="H5" s="14" t="s">
        <v>70</v>
      </c>
      <c r="I5" s="14" t="s">
        <v>71</v>
      </c>
      <c r="J5" s="14" t="s">
        <v>72</v>
      </c>
      <c r="K5" s="14" t="s">
        <v>73</v>
      </c>
      <c r="L5" s="14" t="s">
        <v>74</v>
      </c>
      <c r="M5" s="14" t="s">
        <v>75</v>
      </c>
      <c r="N5" s="14" t="s">
        <v>76</v>
      </c>
      <c r="O5" s="14" t="s">
        <v>77</v>
      </c>
      <c r="P5" s="14" t="s">
        <v>78</v>
      </c>
      <c r="Q5" s="14" t="s">
        <v>79</v>
      </c>
      <c r="R5" s="14" t="s">
        <v>80</v>
      </c>
      <c r="S5" s="14" t="s">
        <v>81</v>
      </c>
      <c r="T5" s="14" t="s">
        <v>82</v>
      </c>
      <c r="U5" s="14" t="s">
        <v>83</v>
      </c>
      <c r="V5" s="14" t="s">
        <v>84</v>
      </c>
      <c r="W5" s="14" t="s">
        <v>85</v>
      </c>
      <c r="X5" s="14" t="s">
        <v>86</v>
      </c>
      <c r="Y5" s="14" t="s">
        <v>87</v>
      </c>
      <c r="Z5" s="14" t="s">
        <v>88</v>
      </c>
      <c r="AA5" s="14" t="s">
        <v>89</v>
      </c>
      <c r="AB5" s="14" t="s">
        <v>90</v>
      </c>
      <c r="AC5" s="14" t="s">
        <v>91</v>
      </c>
      <c r="AD5" s="14" t="s">
        <v>92</v>
      </c>
      <c r="AE5" s="14" t="s">
        <v>93</v>
      </c>
      <c r="AF5" s="14" t="s">
        <v>94</v>
      </c>
      <c r="AG5" s="14" t="s">
        <v>95</v>
      </c>
      <c r="AH5" s="14" t="s">
        <v>96</v>
      </c>
      <c r="AI5" s="14" t="s">
        <v>97</v>
      </c>
      <c r="AJ5" s="14" t="s">
        <v>98</v>
      </c>
      <c r="AK5" s="14" t="s">
        <v>99</v>
      </c>
      <c r="AL5" s="14" t="s">
        <v>100</v>
      </c>
      <c r="AM5" s="11"/>
    </row>
    <row r="6" spans="1:39" x14ac:dyDescent="0.2">
      <c r="A6" s="25" t="s">
        <v>592</v>
      </c>
      <c r="B6" s="23" t="s">
        <v>373</v>
      </c>
      <c r="C6" s="15">
        <v>0.57169947747729999</v>
      </c>
      <c r="D6" s="15">
        <v>0.5930607683818</v>
      </c>
      <c r="E6" s="15">
        <v>0.57864605672470004</v>
      </c>
      <c r="F6" s="15">
        <v>0.53563045085820005</v>
      </c>
      <c r="G6" s="15">
        <v>0.57814269388520001</v>
      </c>
      <c r="H6" s="15">
        <v>0.50578736313060002</v>
      </c>
      <c r="I6" s="15">
        <v>0.55706300271810005</v>
      </c>
      <c r="J6" s="15">
        <v>0.55500884616299995</v>
      </c>
      <c r="K6" s="15">
        <v>0.63274412545890002</v>
      </c>
      <c r="L6" s="15">
        <v>0.65395993093990001</v>
      </c>
      <c r="M6" s="15">
        <v>0.53020202683119999</v>
      </c>
      <c r="N6" s="15">
        <v>0.61986691259750004</v>
      </c>
      <c r="O6" s="15">
        <v>0.3</v>
      </c>
      <c r="P6" s="15">
        <v>0.39981385363249999</v>
      </c>
      <c r="Q6" s="15">
        <v>0.58891761455909997</v>
      </c>
      <c r="R6" s="15">
        <v>0.45664833451699999</v>
      </c>
      <c r="S6" s="15">
        <v>0.539264487766</v>
      </c>
      <c r="T6" s="15">
        <v>0.75049556352080005</v>
      </c>
      <c r="U6" s="15">
        <v>0.75321429769199999</v>
      </c>
      <c r="V6" s="15">
        <v>0.79341594292790008</v>
      </c>
      <c r="W6" s="15">
        <v>0.3155860775339</v>
      </c>
      <c r="X6" s="15">
        <v>0.530629289113</v>
      </c>
      <c r="Y6" s="15">
        <v>0.66130103591769995</v>
      </c>
      <c r="Z6" s="15">
        <v>0.72480944629150001</v>
      </c>
      <c r="AA6" s="15">
        <v>0.82662478061200007</v>
      </c>
      <c r="AB6" s="15">
        <v>0.43185942131749999</v>
      </c>
      <c r="AC6" s="15">
        <v>0.55864286914609995</v>
      </c>
      <c r="AD6" s="15">
        <v>0.55183878207689996</v>
      </c>
      <c r="AE6" s="15">
        <v>0.63114277032230004</v>
      </c>
      <c r="AF6" s="15">
        <v>0.5038857841262</v>
      </c>
      <c r="AG6" s="15">
        <v>0.53161370281069997</v>
      </c>
      <c r="AH6" s="15">
        <v>0.63391856095220001</v>
      </c>
      <c r="AI6" s="15">
        <v>0.75314962322159995</v>
      </c>
      <c r="AJ6" s="15">
        <v>0.55226461725100007</v>
      </c>
      <c r="AK6" s="15">
        <v>0.4883051492605</v>
      </c>
      <c r="AL6" s="15">
        <v>0.60185143486260007</v>
      </c>
      <c r="AM6" s="11"/>
    </row>
    <row r="7" spans="1:39" x14ac:dyDescent="0.2">
      <c r="A7" s="24"/>
      <c r="B7" s="24"/>
      <c r="C7" s="16">
        <v>1351</v>
      </c>
      <c r="D7" s="16">
        <v>310</v>
      </c>
      <c r="E7" s="16">
        <v>392</v>
      </c>
      <c r="F7" s="16">
        <v>299</v>
      </c>
      <c r="G7" s="16">
        <v>350</v>
      </c>
      <c r="H7" s="16">
        <v>142</v>
      </c>
      <c r="I7" s="16">
        <v>235</v>
      </c>
      <c r="J7" s="16">
        <v>215</v>
      </c>
      <c r="K7" s="16">
        <v>275</v>
      </c>
      <c r="L7" s="16">
        <v>374</v>
      </c>
      <c r="M7" s="16">
        <v>659</v>
      </c>
      <c r="N7" s="16">
        <v>631</v>
      </c>
      <c r="O7" s="16">
        <v>6</v>
      </c>
      <c r="P7" s="16">
        <v>243</v>
      </c>
      <c r="Q7" s="16">
        <v>153</v>
      </c>
      <c r="R7" s="16">
        <v>148</v>
      </c>
      <c r="S7" s="16">
        <v>301</v>
      </c>
      <c r="T7" s="16">
        <v>187</v>
      </c>
      <c r="U7" s="16">
        <v>82</v>
      </c>
      <c r="V7" s="16">
        <v>237</v>
      </c>
      <c r="W7" s="16">
        <v>179</v>
      </c>
      <c r="X7" s="16">
        <v>370</v>
      </c>
      <c r="Y7" s="16">
        <v>264</v>
      </c>
      <c r="Z7" s="16">
        <v>322</v>
      </c>
      <c r="AA7" s="16">
        <v>139</v>
      </c>
      <c r="AB7" s="16">
        <v>19</v>
      </c>
      <c r="AC7" s="16">
        <v>522</v>
      </c>
      <c r="AD7" s="16">
        <v>149</v>
      </c>
      <c r="AE7" s="16">
        <v>35</v>
      </c>
      <c r="AF7" s="16">
        <v>53</v>
      </c>
      <c r="AG7" s="16">
        <v>94</v>
      </c>
      <c r="AH7" s="16">
        <v>40</v>
      </c>
      <c r="AI7" s="16">
        <v>8</v>
      </c>
      <c r="AJ7" s="16">
        <v>18</v>
      </c>
      <c r="AK7" s="16">
        <v>4</v>
      </c>
      <c r="AL7" s="16">
        <v>428</v>
      </c>
      <c r="AM7" s="11"/>
    </row>
    <row r="8" spans="1:39" x14ac:dyDescent="0.2">
      <c r="A8" s="24"/>
      <c r="B8" s="24"/>
      <c r="C8" s="17" t="s">
        <v>103</v>
      </c>
      <c r="D8" s="17"/>
      <c r="E8" s="17"/>
      <c r="F8" s="17"/>
      <c r="G8" s="17"/>
      <c r="H8" s="17"/>
      <c r="I8" s="17"/>
      <c r="J8" s="17"/>
      <c r="K8" s="18" t="s">
        <v>139</v>
      </c>
      <c r="L8" s="18" t="s">
        <v>139</v>
      </c>
      <c r="M8" s="17"/>
      <c r="N8" s="18" t="s">
        <v>134</v>
      </c>
      <c r="O8" s="17"/>
      <c r="P8" s="17"/>
      <c r="Q8" s="18" t="s">
        <v>139</v>
      </c>
      <c r="R8" s="17"/>
      <c r="S8" s="18" t="s">
        <v>139</v>
      </c>
      <c r="T8" s="18" t="s">
        <v>374</v>
      </c>
      <c r="U8" s="18" t="s">
        <v>375</v>
      </c>
      <c r="V8" s="18" t="s">
        <v>376</v>
      </c>
      <c r="W8" s="17"/>
      <c r="X8" s="18" t="s">
        <v>119</v>
      </c>
      <c r="Y8" s="18" t="s">
        <v>140</v>
      </c>
      <c r="Z8" s="18" t="s">
        <v>337</v>
      </c>
      <c r="AA8" s="18" t="s">
        <v>377</v>
      </c>
      <c r="AB8" s="17"/>
      <c r="AC8" s="17"/>
      <c r="AD8" s="17"/>
      <c r="AE8" s="17"/>
      <c r="AF8" s="17"/>
      <c r="AG8" s="17"/>
      <c r="AH8" s="17"/>
      <c r="AI8" s="17"/>
      <c r="AJ8" s="17"/>
      <c r="AK8" s="17"/>
      <c r="AL8" s="17"/>
      <c r="AM8" s="11"/>
    </row>
    <row r="9" spans="1:39" x14ac:dyDescent="0.2">
      <c r="A9" s="26"/>
      <c r="B9" s="23" t="s">
        <v>378</v>
      </c>
      <c r="C9" s="15">
        <v>0.42830052252270001</v>
      </c>
      <c r="D9" s="15">
        <v>0.4069392316182</v>
      </c>
      <c r="E9" s="15">
        <v>0.42135394327530001</v>
      </c>
      <c r="F9" s="15">
        <v>0.46436954914180001</v>
      </c>
      <c r="G9" s="15">
        <v>0.42185730611479999</v>
      </c>
      <c r="H9" s="15">
        <v>0.49421263686939998</v>
      </c>
      <c r="I9" s="15">
        <v>0.4429369972819</v>
      </c>
      <c r="J9" s="15">
        <v>0.444991153837</v>
      </c>
      <c r="K9" s="15">
        <v>0.36725587454109998</v>
      </c>
      <c r="L9" s="15">
        <v>0.34604006906009999</v>
      </c>
      <c r="M9" s="15">
        <v>0.46979797316880001</v>
      </c>
      <c r="N9" s="15">
        <v>0.38013308740250001</v>
      </c>
      <c r="O9" s="15">
        <v>0.7</v>
      </c>
      <c r="P9" s="15">
        <v>0.60018614636750001</v>
      </c>
      <c r="Q9" s="15">
        <v>0.41108238544089998</v>
      </c>
      <c r="R9" s="15">
        <v>0.54335166548300007</v>
      </c>
      <c r="S9" s="15">
        <v>0.460735512234</v>
      </c>
      <c r="T9" s="15">
        <v>0.24950443647920001</v>
      </c>
      <c r="U9" s="15">
        <v>0.24678570230800001</v>
      </c>
      <c r="V9" s="15">
        <v>0.20658405707210001</v>
      </c>
      <c r="W9" s="15">
        <v>0.68441392246609989</v>
      </c>
      <c r="X9" s="15">
        <v>0.469370710887</v>
      </c>
      <c r="Y9" s="15">
        <v>0.33869896408229999</v>
      </c>
      <c r="Z9" s="15">
        <v>0.27519055370849999</v>
      </c>
      <c r="AA9" s="15">
        <v>0.17337521938799999</v>
      </c>
      <c r="AB9" s="15">
        <v>0.56814057868250001</v>
      </c>
      <c r="AC9" s="15">
        <v>0.44135713085389999</v>
      </c>
      <c r="AD9" s="15">
        <v>0.44816121792309999</v>
      </c>
      <c r="AE9" s="15">
        <v>0.36885722967770002</v>
      </c>
      <c r="AF9" s="15">
        <v>0.4961142158738</v>
      </c>
      <c r="AG9" s="15">
        <v>0.46838629718930003</v>
      </c>
      <c r="AH9" s="15">
        <v>0.36608143904779999</v>
      </c>
      <c r="AI9" s="15">
        <v>0.24685037677839999</v>
      </c>
      <c r="AJ9" s="15">
        <v>0.44773538274899999</v>
      </c>
      <c r="AK9" s="15">
        <v>0.51169485073950005</v>
      </c>
      <c r="AL9" s="15">
        <v>0.39814856513739999</v>
      </c>
      <c r="AM9" s="11"/>
    </row>
    <row r="10" spans="1:39" x14ac:dyDescent="0.2">
      <c r="A10" s="24"/>
      <c r="B10" s="24"/>
      <c r="C10" s="16">
        <v>984</v>
      </c>
      <c r="D10" s="16">
        <v>217</v>
      </c>
      <c r="E10" s="16">
        <v>260</v>
      </c>
      <c r="F10" s="16">
        <v>247</v>
      </c>
      <c r="G10" s="16">
        <v>260</v>
      </c>
      <c r="H10" s="16">
        <v>124</v>
      </c>
      <c r="I10" s="16">
        <v>179</v>
      </c>
      <c r="J10" s="16">
        <v>177</v>
      </c>
      <c r="K10" s="16">
        <v>193</v>
      </c>
      <c r="L10" s="16">
        <v>213</v>
      </c>
      <c r="M10" s="16">
        <v>569</v>
      </c>
      <c r="N10" s="16">
        <v>353</v>
      </c>
      <c r="O10" s="16">
        <v>14</v>
      </c>
      <c r="P10" s="16">
        <v>358</v>
      </c>
      <c r="Q10" s="16">
        <v>103</v>
      </c>
      <c r="R10" s="16">
        <v>160</v>
      </c>
      <c r="S10" s="16">
        <v>242</v>
      </c>
      <c r="T10" s="16">
        <v>46</v>
      </c>
      <c r="U10" s="16">
        <v>21</v>
      </c>
      <c r="V10" s="16">
        <v>54</v>
      </c>
      <c r="W10" s="16">
        <v>362</v>
      </c>
      <c r="X10" s="16">
        <v>309</v>
      </c>
      <c r="Y10" s="16">
        <v>121</v>
      </c>
      <c r="Z10" s="16">
        <v>89</v>
      </c>
      <c r="AA10" s="16">
        <v>28</v>
      </c>
      <c r="AB10" s="16">
        <v>26</v>
      </c>
      <c r="AC10" s="16">
        <v>405</v>
      </c>
      <c r="AD10" s="16">
        <v>120</v>
      </c>
      <c r="AE10" s="16">
        <v>21</v>
      </c>
      <c r="AF10" s="16">
        <v>54</v>
      </c>
      <c r="AG10" s="16">
        <v>91</v>
      </c>
      <c r="AH10" s="16">
        <v>22</v>
      </c>
      <c r="AI10" s="16">
        <v>4</v>
      </c>
      <c r="AJ10" s="16">
        <v>10</v>
      </c>
      <c r="AK10" s="16">
        <v>2</v>
      </c>
      <c r="AL10" s="16">
        <v>255</v>
      </c>
      <c r="AM10" s="11"/>
    </row>
    <row r="11" spans="1:39" x14ac:dyDescent="0.2">
      <c r="A11" s="24"/>
      <c r="B11" s="24"/>
      <c r="C11" s="17" t="s">
        <v>103</v>
      </c>
      <c r="D11" s="17"/>
      <c r="E11" s="17"/>
      <c r="F11" s="17"/>
      <c r="G11" s="17"/>
      <c r="H11" s="18" t="s">
        <v>116</v>
      </c>
      <c r="I11" s="17"/>
      <c r="J11" s="17"/>
      <c r="K11" s="17"/>
      <c r="L11" s="17"/>
      <c r="M11" s="18" t="s">
        <v>104</v>
      </c>
      <c r="N11" s="17"/>
      <c r="O11" s="18" t="s">
        <v>104</v>
      </c>
      <c r="P11" s="18" t="s">
        <v>379</v>
      </c>
      <c r="Q11" s="18" t="s">
        <v>159</v>
      </c>
      <c r="R11" s="18" t="s">
        <v>148</v>
      </c>
      <c r="S11" s="18" t="s">
        <v>217</v>
      </c>
      <c r="T11" s="17"/>
      <c r="U11" s="17"/>
      <c r="V11" s="17"/>
      <c r="W11" s="18" t="s">
        <v>184</v>
      </c>
      <c r="X11" s="18" t="s">
        <v>129</v>
      </c>
      <c r="Y11" s="18" t="s">
        <v>132</v>
      </c>
      <c r="Z11" s="17"/>
      <c r="AA11" s="17"/>
      <c r="AB11" s="18" t="s">
        <v>131</v>
      </c>
      <c r="AC11" s="17"/>
      <c r="AD11" s="17"/>
      <c r="AE11" s="17"/>
      <c r="AF11" s="17"/>
      <c r="AG11" s="17"/>
      <c r="AH11" s="17"/>
      <c r="AI11" s="17"/>
      <c r="AJ11" s="17"/>
      <c r="AK11" s="17"/>
      <c r="AL11" s="17"/>
      <c r="AM11" s="11"/>
    </row>
    <row r="12" spans="1:39" x14ac:dyDescent="0.2">
      <c r="A12" s="26"/>
      <c r="B12" s="23" t="s">
        <v>48</v>
      </c>
      <c r="C12" s="15">
        <v>1</v>
      </c>
      <c r="D12" s="15">
        <v>1</v>
      </c>
      <c r="E12" s="15">
        <v>1</v>
      </c>
      <c r="F12" s="15">
        <v>1</v>
      </c>
      <c r="G12" s="15">
        <v>1</v>
      </c>
      <c r="H12" s="15">
        <v>1</v>
      </c>
      <c r="I12" s="15">
        <v>1</v>
      </c>
      <c r="J12" s="15">
        <v>1</v>
      </c>
      <c r="K12" s="15">
        <v>1</v>
      </c>
      <c r="L12" s="15">
        <v>1</v>
      </c>
      <c r="M12" s="15">
        <v>1</v>
      </c>
      <c r="N12" s="15">
        <v>1</v>
      </c>
      <c r="O12" s="15">
        <v>1</v>
      </c>
      <c r="P12" s="15">
        <v>1</v>
      </c>
      <c r="Q12" s="15">
        <v>1</v>
      </c>
      <c r="R12" s="15">
        <v>1</v>
      </c>
      <c r="S12" s="15">
        <v>1</v>
      </c>
      <c r="T12" s="15">
        <v>1</v>
      </c>
      <c r="U12" s="15">
        <v>1</v>
      </c>
      <c r="V12" s="15">
        <v>1</v>
      </c>
      <c r="W12" s="15">
        <v>1</v>
      </c>
      <c r="X12" s="15">
        <v>1</v>
      </c>
      <c r="Y12" s="15">
        <v>1</v>
      </c>
      <c r="Z12" s="15">
        <v>1</v>
      </c>
      <c r="AA12" s="15">
        <v>1</v>
      </c>
      <c r="AB12" s="15">
        <v>1</v>
      </c>
      <c r="AC12" s="15">
        <v>1</v>
      </c>
      <c r="AD12" s="15">
        <v>1</v>
      </c>
      <c r="AE12" s="15">
        <v>1</v>
      </c>
      <c r="AF12" s="15">
        <v>1</v>
      </c>
      <c r="AG12" s="15">
        <v>1</v>
      </c>
      <c r="AH12" s="15">
        <v>1</v>
      </c>
      <c r="AI12" s="15">
        <v>1</v>
      </c>
      <c r="AJ12" s="15">
        <v>1</v>
      </c>
      <c r="AK12" s="15">
        <v>1</v>
      </c>
      <c r="AL12" s="15">
        <v>1</v>
      </c>
      <c r="AM12" s="11"/>
    </row>
    <row r="13" spans="1:39" x14ac:dyDescent="0.2">
      <c r="A13" s="24"/>
      <c r="B13" s="24"/>
      <c r="C13" s="16">
        <v>2335</v>
      </c>
      <c r="D13" s="16">
        <v>527</v>
      </c>
      <c r="E13" s="16">
        <v>652</v>
      </c>
      <c r="F13" s="16">
        <v>546</v>
      </c>
      <c r="G13" s="16">
        <v>610</v>
      </c>
      <c r="H13" s="16">
        <v>266</v>
      </c>
      <c r="I13" s="16">
        <v>414</v>
      </c>
      <c r="J13" s="16">
        <v>392</v>
      </c>
      <c r="K13" s="16">
        <v>468</v>
      </c>
      <c r="L13" s="16">
        <v>587</v>
      </c>
      <c r="M13" s="16">
        <v>1228</v>
      </c>
      <c r="N13" s="16">
        <v>984</v>
      </c>
      <c r="O13" s="16">
        <v>20</v>
      </c>
      <c r="P13" s="16">
        <v>601</v>
      </c>
      <c r="Q13" s="16">
        <v>256</v>
      </c>
      <c r="R13" s="16">
        <v>308</v>
      </c>
      <c r="S13" s="16">
        <v>543</v>
      </c>
      <c r="T13" s="16">
        <v>233</v>
      </c>
      <c r="U13" s="16">
        <v>103</v>
      </c>
      <c r="V13" s="16">
        <v>291</v>
      </c>
      <c r="W13" s="16">
        <v>541</v>
      </c>
      <c r="X13" s="16">
        <v>679</v>
      </c>
      <c r="Y13" s="16">
        <v>385</v>
      </c>
      <c r="Z13" s="16">
        <v>411</v>
      </c>
      <c r="AA13" s="16">
        <v>167</v>
      </c>
      <c r="AB13" s="16">
        <v>45</v>
      </c>
      <c r="AC13" s="16">
        <v>927</v>
      </c>
      <c r="AD13" s="16">
        <v>269</v>
      </c>
      <c r="AE13" s="16">
        <v>56</v>
      </c>
      <c r="AF13" s="16">
        <v>107</v>
      </c>
      <c r="AG13" s="16">
        <v>185</v>
      </c>
      <c r="AH13" s="16">
        <v>62</v>
      </c>
      <c r="AI13" s="16">
        <v>12</v>
      </c>
      <c r="AJ13" s="16">
        <v>28</v>
      </c>
      <c r="AK13" s="16">
        <v>6</v>
      </c>
      <c r="AL13" s="16">
        <v>683</v>
      </c>
      <c r="AM13" s="11"/>
    </row>
    <row r="14" spans="1:39" x14ac:dyDescent="0.2">
      <c r="A14" s="24"/>
      <c r="B14" s="24"/>
      <c r="C14" s="17" t="s">
        <v>103</v>
      </c>
      <c r="D14" s="17" t="s">
        <v>103</v>
      </c>
      <c r="E14" s="17" t="s">
        <v>103</v>
      </c>
      <c r="F14" s="17" t="s">
        <v>103</v>
      </c>
      <c r="G14" s="17" t="s">
        <v>103</v>
      </c>
      <c r="H14" s="17" t="s">
        <v>103</v>
      </c>
      <c r="I14" s="17" t="s">
        <v>103</v>
      </c>
      <c r="J14" s="17" t="s">
        <v>103</v>
      </c>
      <c r="K14" s="17" t="s">
        <v>103</v>
      </c>
      <c r="L14" s="17" t="s">
        <v>103</v>
      </c>
      <c r="M14" s="17" t="s">
        <v>103</v>
      </c>
      <c r="N14" s="17" t="s">
        <v>103</v>
      </c>
      <c r="O14" s="17" t="s">
        <v>103</v>
      </c>
      <c r="P14" s="17" t="s">
        <v>103</v>
      </c>
      <c r="Q14" s="17" t="s">
        <v>103</v>
      </c>
      <c r="R14" s="17" t="s">
        <v>103</v>
      </c>
      <c r="S14" s="17" t="s">
        <v>103</v>
      </c>
      <c r="T14" s="17" t="s">
        <v>103</v>
      </c>
      <c r="U14" s="17" t="s">
        <v>103</v>
      </c>
      <c r="V14" s="17" t="s">
        <v>103</v>
      </c>
      <c r="W14" s="17" t="s">
        <v>103</v>
      </c>
      <c r="X14" s="17" t="s">
        <v>103</v>
      </c>
      <c r="Y14" s="17" t="s">
        <v>103</v>
      </c>
      <c r="Z14" s="17" t="s">
        <v>103</v>
      </c>
      <c r="AA14" s="17" t="s">
        <v>103</v>
      </c>
      <c r="AB14" s="17" t="s">
        <v>103</v>
      </c>
      <c r="AC14" s="17" t="s">
        <v>103</v>
      </c>
      <c r="AD14" s="17" t="s">
        <v>103</v>
      </c>
      <c r="AE14" s="17" t="s">
        <v>103</v>
      </c>
      <c r="AF14" s="17" t="s">
        <v>103</v>
      </c>
      <c r="AG14" s="17" t="s">
        <v>103</v>
      </c>
      <c r="AH14" s="17" t="s">
        <v>103</v>
      </c>
      <c r="AI14" s="17" t="s">
        <v>103</v>
      </c>
      <c r="AJ14" s="17" t="s">
        <v>103</v>
      </c>
      <c r="AK14" s="17" t="s">
        <v>103</v>
      </c>
      <c r="AL14" s="17" t="s">
        <v>103</v>
      </c>
      <c r="AM14" s="11"/>
    </row>
    <row r="15" spans="1:39" x14ac:dyDescent="0.2">
      <c r="A15" s="19" t="s">
        <v>380</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row>
    <row r="16" spans="1:39" x14ac:dyDescent="0.2">
      <c r="A16" s="21" t="s">
        <v>126</v>
      </c>
    </row>
  </sheetData>
  <mergeCells count="13">
    <mergeCell ref="B12:B14"/>
    <mergeCell ref="A6:A14"/>
    <mergeCell ref="AJ2:AL2"/>
    <mergeCell ref="A2:C2"/>
    <mergeCell ref="A3:B5"/>
    <mergeCell ref="B6:B8"/>
    <mergeCell ref="B9:B11"/>
    <mergeCell ref="M3:O3"/>
    <mergeCell ref="P3:V3"/>
    <mergeCell ref="W3:AB3"/>
    <mergeCell ref="AC3:AL3"/>
    <mergeCell ref="D3:G3"/>
    <mergeCell ref="H3:L3"/>
  </mergeCells>
  <hyperlinks>
    <hyperlink ref="A1" location="'TOC'!A1:A1" display="Back to TOC" xr:uid="{00000000-0004-0000-0F00-000000000000}"/>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M43"/>
  <sheetViews>
    <sheetView workbookViewId="0">
      <pane xSplit="3" ySplit="5" topLeftCell="D6" activePane="bottomRight" state="frozen"/>
      <selection pane="topRight" activeCell="D1" sqref="D1"/>
      <selection pane="bottomLeft" activeCell="A6" sqref="A6"/>
      <selection pane="bottomRight" activeCell="D6" sqref="D6"/>
    </sheetView>
  </sheetViews>
  <sheetFormatPr baseColWidth="10" defaultColWidth="8.83203125" defaultRowHeight="15" x14ac:dyDescent="0.2"/>
  <cols>
    <col min="1" max="1" width="50" style="1" bestFit="1" customWidth="1"/>
    <col min="2" max="2" width="25" style="1" bestFit="1" customWidth="1"/>
    <col min="3" max="38" width="12.6640625" style="1" customWidth="1"/>
  </cols>
  <sheetData>
    <row r="1" spans="1:39" ht="52" customHeight="1" x14ac:dyDescent="0.2">
      <c r="A1" s="10" t="str">
        <f>HYPERLINK("#TOC!A1","Return to Table of Contents")</f>
        <v>Return to Table of Contents</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11"/>
    </row>
    <row r="2" spans="1:39" ht="36" customHeight="1" x14ac:dyDescent="0.2">
      <c r="A2" s="29" t="s">
        <v>569</v>
      </c>
      <c r="B2" s="28"/>
      <c r="C2" s="28"/>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27" t="s">
        <v>47</v>
      </c>
      <c r="AK2" s="28"/>
      <c r="AL2" s="28"/>
      <c r="AM2" s="11"/>
    </row>
    <row r="3" spans="1:39" ht="37" customHeight="1" x14ac:dyDescent="0.2">
      <c r="A3" s="30"/>
      <c r="B3" s="28"/>
      <c r="C3" s="14" t="s">
        <v>48</v>
      </c>
      <c r="D3" s="31" t="s">
        <v>49</v>
      </c>
      <c r="E3" s="28"/>
      <c r="F3" s="28"/>
      <c r="G3" s="28"/>
      <c r="H3" s="31" t="s">
        <v>50</v>
      </c>
      <c r="I3" s="28"/>
      <c r="J3" s="28"/>
      <c r="K3" s="28"/>
      <c r="L3" s="28"/>
      <c r="M3" s="31" t="s">
        <v>51</v>
      </c>
      <c r="N3" s="28"/>
      <c r="O3" s="28"/>
      <c r="P3" s="31" t="s">
        <v>52</v>
      </c>
      <c r="Q3" s="28"/>
      <c r="R3" s="28"/>
      <c r="S3" s="28"/>
      <c r="T3" s="28"/>
      <c r="U3" s="28"/>
      <c r="V3" s="28"/>
      <c r="W3" s="31" t="s">
        <v>53</v>
      </c>
      <c r="X3" s="28"/>
      <c r="Y3" s="28"/>
      <c r="Z3" s="28"/>
      <c r="AA3" s="28"/>
      <c r="AB3" s="28"/>
      <c r="AC3" s="31" t="s">
        <v>54</v>
      </c>
      <c r="AD3" s="28"/>
      <c r="AE3" s="28"/>
      <c r="AF3" s="28"/>
      <c r="AG3" s="28"/>
      <c r="AH3" s="28"/>
      <c r="AI3" s="28"/>
      <c r="AJ3" s="28"/>
      <c r="AK3" s="28"/>
      <c r="AL3" s="28"/>
      <c r="AM3" s="11"/>
    </row>
    <row r="4" spans="1:39" ht="16" customHeight="1" x14ac:dyDescent="0.2">
      <c r="A4" s="24"/>
      <c r="B4" s="28"/>
      <c r="C4" s="12" t="s">
        <v>55</v>
      </c>
      <c r="D4" s="12" t="s">
        <v>55</v>
      </c>
      <c r="E4" s="12" t="s">
        <v>56</v>
      </c>
      <c r="F4" s="12" t="s">
        <v>57</v>
      </c>
      <c r="G4" s="12" t="s">
        <v>58</v>
      </c>
      <c r="H4" s="12" t="s">
        <v>55</v>
      </c>
      <c r="I4" s="12" t="s">
        <v>56</v>
      </c>
      <c r="J4" s="12" t="s">
        <v>57</v>
      </c>
      <c r="K4" s="12" t="s">
        <v>58</v>
      </c>
      <c r="L4" s="12" t="s">
        <v>59</v>
      </c>
      <c r="M4" s="12" t="s">
        <v>55</v>
      </c>
      <c r="N4" s="12" t="s">
        <v>56</v>
      </c>
      <c r="O4" s="12" t="s">
        <v>57</v>
      </c>
      <c r="P4" s="12" t="s">
        <v>55</v>
      </c>
      <c r="Q4" s="12" t="s">
        <v>56</v>
      </c>
      <c r="R4" s="12" t="s">
        <v>57</v>
      </c>
      <c r="S4" s="12" t="s">
        <v>58</v>
      </c>
      <c r="T4" s="12" t="s">
        <v>59</v>
      </c>
      <c r="U4" s="12" t="s">
        <v>60</v>
      </c>
      <c r="V4" s="12" t="s">
        <v>61</v>
      </c>
      <c r="W4" s="12" t="s">
        <v>55</v>
      </c>
      <c r="X4" s="12" t="s">
        <v>56</v>
      </c>
      <c r="Y4" s="12" t="s">
        <v>57</v>
      </c>
      <c r="Z4" s="12" t="s">
        <v>58</v>
      </c>
      <c r="AA4" s="12" t="s">
        <v>59</v>
      </c>
      <c r="AB4" s="12" t="s">
        <v>60</v>
      </c>
      <c r="AC4" s="12" t="s">
        <v>55</v>
      </c>
      <c r="AD4" s="12" t="s">
        <v>56</v>
      </c>
      <c r="AE4" s="12" t="s">
        <v>57</v>
      </c>
      <c r="AF4" s="12" t="s">
        <v>58</v>
      </c>
      <c r="AG4" s="12" t="s">
        <v>59</v>
      </c>
      <c r="AH4" s="12" t="s">
        <v>60</v>
      </c>
      <c r="AI4" s="12" t="s">
        <v>61</v>
      </c>
      <c r="AJ4" s="12" t="s">
        <v>62</v>
      </c>
      <c r="AK4" s="12" t="s">
        <v>63</v>
      </c>
      <c r="AL4" s="12" t="s">
        <v>64</v>
      </c>
      <c r="AM4" s="11"/>
    </row>
    <row r="5" spans="1:39" ht="37" x14ac:dyDescent="0.2">
      <c r="A5" s="24"/>
      <c r="B5" s="28"/>
      <c r="C5" s="14" t="s">
        <v>65</v>
      </c>
      <c r="D5" s="14" t="s">
        <v>66</v>
      </c>
      <c r="E5" s="14" t="s">
        <v>67</v>
      </c>
      <c r="F5" s="14" t="s">
        <v>68</v>
      </c>
      <c r="G5" s="14" t="s">
        <v>69</v>
      </c>
      <c r="H5" s="14" t="s">
        <v>70</v>
      </c>
      <c r="I5" s="14" t="s">
        <v>71</v>
      </c>
      <c r="J5" s="14" t="s">
        <v>72</v>
      </c>
      <c r="K5" s="14" t="s">
        <v>73</v>
      </c>
      <c r="L5" s="14" t="s">
        <v>74</v>
      </c>
      <c r="M5" s="14" t="s">
        <v>75</v>
      </c>
      <c r="N5" s="14" t="s">
        <v>76</v>
      </c>
      <c r="O5" s="14" t="s">
        <v>77</v>
      </c>
      <c r="P5" s="14" t="s">
        <v>78</v>
      </c>
      <c r="Q5" s="14" t="s">
        <v>79</v>
      </c>
      <c r="R5" s="14" t="s">
        <v>80</v>
      </c>
      <c r="S5" s="14" t="s">
        <v>81</v>
      </c>
      <c r="T5" s="14" t="s">
        <v>82</v>
      </c>
      <c r="U5" s="14" t="s">
        <v>83</v>
      </c>
      <c r="V5" s="14" t="s">
        <v>84</v>
      </c>
      <c r="W5" s="14" t="s">
        <v>85</v>
      </c>
      <c r="X5" s="14" t="s">
        <v>86</v>
      </c>
      <c r="Y5" s="14" t="s">
        <v>87</v>
      </c>
      <c r="Z5" s="14" t="s">
        <v>88</v>
      </c>
      <c r="AA5" s="14" t="s">
        <v>89</v>
      </c>
      <c r="AB5" s="14" t="s">
        <v>90</v>
      </c>
      <c r="AC5" s="14" t="s">
        <v>91</v>
      </c>
      <c r="AD5" s="14" t="s">
        <v>92</v>
      </c>
      <c r="AE5" s="14" t="s">
        <v>93</v>
      </c>
      <c r="AF5" s="14" t="s">
        <v>94</v>
      </c>
      <c r="AG5" s="14" t="s">
        <v>95</v>
      </c>
      <c r="AH5" s="14" t="s">
        <v>96</v>
      </c>
      <c r="AI5" s="14" t="s">
        <v>97</v>
      </c>
      <c r="AJ5" s="14" t="s">
        <v>98</v>
      </c>
      <c r="AK5" s="14" t="s">
        <v>99</v>
      </c>
      <c r="AL5" s="14" t="s">
        <v>100</v>
      </c>
      <c r="AM5" s="11"/>
    </row>
    <row r="6" spans="1:39" x14ac:dyDescent="0.2">
      <c r="A6" s="25" t="s">
        <v>381</v>
      </c>
      <c r="B6" s="23" t="s">
        <v>382</v>
      </c>
      <c r="C6" s="15">
        <v>0.4121409101488</v>
      </c>
      <c r="D6" s="15">
        <v>0.44721780516350002</v>
      </c>
      <c r="E6" s="15">
        <v>0.36610194372850002</v>
      </c>
      <c r="F6" s="15">
        <v>0.41421099905999997</v>
      </c>
      <c r="G6" s="15">
        <v>0.42845991442390002</v>
      </c>
      <c r="H6" s="15">
        <v>0.63415035132270003</v>
      </c>
      <c r="I6" s="15">
        <v>0.49902712243839997</v>
      </c>
      <c r="J6" s="15">
        <v>0.38214505423110001</v>
      </c>
      <c r="K6" s="15">
        <v>0.24887177919</v>
      </c>
      <c r="L6" s="15">
        <v>0.2280805155532</v>
      </c>
      <c r="M6" s="15">
        <v>0.39808053425099998</v>
      </c>
      <c r="N6" s="15">
        <v>0.4366872125497</v>
      </c>
      <c r="O6" s="15">
        <v>0.36363636363640001</v>
      </c>
      <c r="P6" s="15">
        <v>0.39605523211159999</v>
      </c>
      <c r="Q6" s="15">
        <v>0.41091878575969998</v>
      </c>
      <c r="R6" s="15">
        <v>0.37114629078709999</v>
      </c>
      <c r="S6" s="15">
        <v>0.4034593738842</v>
      </c>
      <c r="T6" s="15">
        <v>0.47160258792690002</v>
      </c>
      <c r="U6" s="15">
        <v>0.43761782761770002</v>
      </c>
      <c r="V6" s="15">
        <v>0.43541304740269998</v>
      </c>
      <c r="W6" s="15">
        <v>0.36596816091619999</v>
      </c>
      <c r="X6" s="15">
        <v>0.39892010005049999</v>
      </c>
      <c r="Y6" s="15">
        <v>0.41377462853129998</v>
      </c>
      <c r="Z6" s="15">
        <v>0.4637209783465</v>
      </c>
      <c r="AA6" s="15">
        <v>0.48125499346329997</v>
      </c>
      <c r="AB6" s="15">
        <v>0.5039139593966</v>
      </c>
      <c r="AC6" s="15">
        <v>0.40318579439239999</v>
      </c>
      <c r="AD6" s="15">
        <v>0.44458716727910003</v>
      </c>
      <c r="AE6" s="15">
        <v>0.41009178677160002</v>
      </c>
      <c r="AF6" s="15">
        <v>0.37523358069480001</v>
      </c>
      <c r="AG6" s="15">
        <v>0.36408429179559998</v>
      </c>
      <c r="AH6" s="15">
        <v>0.40158482623780001</v>
      </c>
      <c r="AI6" s="15">
        <v>0.28028123473909999</v>
      </c>
      <c r="AJ6" s="15">
        <v>0.53079424481710002</v>
      </c>
      <c r="AK6" s="15">
        <v>0.42671192802399999</v>
      </c>
      <c r="AL6" s="15">
        <v>0.42582006702219999</v>
      </c>
      <c r="AM6" s="11"/>
    </row>
    <row r="7" spans="1:39" x14ac:dyDescent="0.2">
      <c r="A7" s="24"/>
      <c r="B7" s="24"/>
      <c r="C7" s="16">
        <v>878</v>
      </c>
      <c r="D7" s="16">
        <v>205</v>
      </c>
      <c r="E7" s="16">
        <v>225</v>
      </c>
      <c r="F7" s="16">
        <v>201</v>
      </c>
      <c r="G7" s="16">
        <v>247</v>
      </c>
      <c r="H7" s="16">
        <v>166</v>
      </c>
      <c r="I7" s="16">
        <v>220</v>
      </c>
      <c r="J7" s="16">
        <v>156</v>
      </c>
      <c r="K7" s="16">
        <v>121</v>
      </c>
      <c r="L7" s="16">
        <v>137</v>
      </c>
      <c r="M7" s="16">
        <v>435</v>
      </c>
      <c r="N7" s="16">
        <v>402</v>
      </c>
      <c r="O7" s="16">
        <v>8</v>
      </c>
      <c r="P7" s="16">
        <v>233</v>
      </c>
      <c r="Q7" s="16">
        <v>100</v>
      </c>
      <c r="R7" s="16">
        <v>96</v>
      </c>
      <c r="S7" s="16">
        <v>202</v>
      </c>
      <c r="T7" s="16">
        <v>91</v>
      </c>
      <c r="U7" s="16">
        <v>40</v>
      </c>
      <c r="V7" s="16">
        <v>116</v>
      </c>
      <c r="W7" s="16">
        <v>185</v>
      </c>
      <c r="X7" s="16">
        <v>255</v>
      </c>
      <c r="Y7" s="16">
        <v>143</v>
      </c>
      <c r="Z7" s="16">
        <v>161</v>
      </c>
      <c r="AA7" s="16">
        <v>78</v>
      </c>
      <c r="AB7" s="16">
        <v>21</v>
      </c>
      <c r="AC7" s="16">
        <v>327</v>
      </c>
      <c r="AD7" s="16">
        <v>114</v>
      </c>
      <c r="AE7" s="16">
        <v>22</v>
      </c>
      <c r="AF7" s="16">
        <v>41</v>
      </c>
      <c r="AG7" s="16">
        <v>58</v>
      </c>
      <c r="AH7" s="16">
        <v>26</v>
      </c>
      <c r="AI7" s="16">
        <v>4</v>
      </c>
      <c r="AJ7" s="16">
        <v>12</v>
      </c>
      <c r="AK7" s="16">
        <v>3</v>
      </c>
      <c r="AL7" s="16">
        <v>271</v>
      </c>
      <c r="AM7" s="11"/>
    </row>
    <row r="8" spans="1:39" x14ac:dyDescent="0.2">
      <c r="A8" s="24"/>
      <c r="B8" s="24"/>
      <c r="C8" s="17" t="s">
        <v>103</v>
      </c>
      <c r="D8" s="17"/>
      <c r="E8" s="17"/>
      <c r="F8" s="17"/>
      <c r="G8" s="17"/>
      <c r="H8" s="18" t="s">
        <v>242</v>
      </c>
      <c r="I8" s="18" t="s">
        <v>112</v>
      </c>
      <c r="J8" s="18" t="s">
        <v>131</v>
      </c>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1"/>
    </row>
    <row r="9" spans="1:39" x14ac:dyDescent="0.2">
      <c r="A9" s="26"/>
      <c r="B9" s="23" t="s">
        <v>383</v>
      </c>
      <c r="C9" s="15">
        <v>0.3167740648638</v>
      </c>
      <c r="D9" s="15">
        <v>0.32272504537199997</v>
      </c>
      <c r="E9" s="15">
        <v>0.32094080902229999</v>
      </c>
      <c r="F9" s="15">
        <v>0.27894189314660001</v>
      </c>
      <c r="G9" s="15">
        <v>0.34050447121100003</v>
      </c>
      <c r="H9" s="15">
        <v>0.26786825796320002</v>
      </c>
      <c r="I9" s="15">
        <v>0.27664432961899998</v>
      </c>
      <c r="J9" s="15">
        <v>0.26204617050869999</v>
      </c>
      <c r="K9" s="15">
        <v>0.3509559138112</v>
      </c>
      <c r="L9" s="15">
        <v>0.43753432704840001</v>
      </c>
      <c r="M9" s="15">
        <v>0.31814030945709998</v>
      </c>
      <c r="N9" s="15">
        <v>0.31928994384269999</v>
      </c>
      <c r="O9" s="15">
        <v>9.0909090909089996E-2</v>
      </c>
      <c r="P9" s="15">
        <v>0.27080345042140003</v>
      </c>
      <c r="Q9" s="15">
        <v>0.25830259439140002</v>
      </c>
      <c r="R9" s="15">
        <v>0.2549744541808</v>
      </c>
      <c r="S9" s="15">
        <v>0.30475580606899999</v>
      </c>
      <c r="T9" s="15">
        <v>0.40158104422390001</v>
      </c>
      <c r="U9" s="15">
        <v>0.29650149769689998</v>
      </c>
      <c r="V9" s="15">
        <v>0.46449399438290001</v>
      </c>
      <c r="W9" s="15">
        <v>0.2446559411383</v>
      </c>
      <c r="X9" s="15">
        <v>0.27474627882129998</v>
      </c>
      <c r="Y9" s="15">
        <v>0.33172580583299999</v>
      </c>
      <c r="Z9" s="15">
        <v>0.38010721443310003</v>
      </c>
      <c r="AA9" s="15">
        <v>0.41836259525410002</v>
      </c>
      <c r="AB9" s="15">
        <v>0.41222960043290002</v>
      </c>
      <c r="AC9" s="15">
        <v>0.28992927981490002</v>
      </c>
      <c r="AD9" s="15">
        <v>0.30204304149130001</v>
      </c>
      <c r="AE9" s="15">
        <v>0.35896472182419997</v>
      </c>
      <c r="AF9" s="15">
        <v>0.2954003791168</v>
      </c>
      <c r="AG9" s="15">
        <v>0.3513044615823</v>
      </c>
      <c r="AH9" s="15">
        <v>0.31257880581019998</v>
      </c>
      <c r="AI9" s="15">
        <v>0.3981540376346</v>
      </c>
      <c r="AJ9" s="15">
        <v>0.1914840866003</v>
      </c>
      <c r="AK9" s="15">
        <v>0</v>
      </c>
      <c r="AL9" s="15">
        <v>0.35179342586319989</v>
      </c>
      <c r="AM9" s="11"/>
    </row>
    <row r="10" spans="1:39" x14ac:dyDescent="0.2">
      <c r="A10" s="24"/>
      <c r="B10" s="24"/>
      <c r="C10" s="16">
        <v>795</v>
      </c>
      <c r="D10" s="16">
        <v>188</v>
      </c>
      <c r="E10" s="16">
        <v>226</v>
      </c>
      <c r="F10" s="16">
        <v>163</v>
      </c>
      <c r="G10" s="16">
        <v>218</v>
      </c>
      <c r="H10" s="16">
        <v>72</v>
      </c>
      <c r="I10" s="16">
        <v>110</v>
      </c>
      <c r="J10" s="16">
        <v>103</v>
      </c>
      <c r="K10" s="16">
        <v>171</v>
      </c>
      <c r="L10" s="16">
        <v>273</v>
      </c>
      <c r="M10" s="16">
        <v>406</v>
      </c>
      <c r="N10" s="16">
        <v>352</v>
      </c>
      <c r="O10" s="16">
        <v>2</v>
      </c>
      <c r="P10" s="16">
        <v>174</v>
      </c>
      <c r="Q10" s="16">
        <v>77</v>
      </c>
      <c r="R10" s="16">
        <v>83</v>
      </c>
      <c r="S10" s="16">
        <v>178</v>
      </c>
      <c r="T10" s="16">
        <v>110</v>
      </c>
      <c r="U10" s="16">
        <v>38</v>
      </c>
      <c r="V10" s="16">
        <v>135</v>
      </c>
      <c r="W10" s="16">
        <v>130</v>
      </c>
      <c r="X10" s="16">
        <v>218</v>
      </c>
      <c r="Y10" s="16">
        <v>133</v>
      </c>
      <c r="Z10" s="16">
        <v>180</v>
      </c>
      <c r="AA10" s="16">
        <v>75</v>
      </c>
      <c r="AB10" s="16">
        <v>21</v>
      </c>
      <c r="AC10" s="16">
        <v>295</v>
      </c>
      <c r="AD10" s="16">
        <v>91</v>
      </c>
      <c r="AE10" s="16">
        <v>20</v>
      </c>
      <c r="AF10" s="16">
        <v>35</v>
      </c>
      <c r="AG10" s="16">
        <v>64</v>
      </c>
      <c r="AH10" s="16">
        <v>20</v>
      </c>
      <c r="AI10" s="16">
        <v>6</v>
      </c>
      <c r="AJ10" s="16">
        <v>9</v>
      </c>
      <c r="AK10" s="16">
        <v>0</v>
      </c>
      <c r="AL10" s="16">
        <v>255</v>
      </c>
      <c r="AM10" s="11"/>
    </row>
    <row r="11" spans="1:39" x14ac:dyDescent="0.2">
      <c r="A11" s="24"/>
      <c r="B11" s="24"/>
      <c r="C11" s="17" t="s">
        <v>103</v>
      </c>
      <c r="D11" s="17"/>
      <c r="E11" s="17"/>
      <c r="F11" s="17"/>
      <c r="G11" s="17"/>
      <c r="H11" s="17"/>
      <c r="I11" s="17"/>
      <c r="J11" s="17"/>
      <c r="K11" s="17"/>
      <c r="L11" s="18" t="s">
        <v>135</v>
      </c>
      <c r="M11" s="17"/>
      <c r="N11" s="17"/>
      <c r="O11" s="17"/>
      <c r="P11" s="17"/>
      <c r="Q11" s="17"/>
      <c r="R11" s="17"/>
      <c r="S11" s="17"/>
      <c r="T11" s="18" t="s">
        <v>139</v>
      </c>
      <c r="U11" s="17"/>
      <c r="V11" s="18" t="s">
        <v>138</v>
      </c>
      <c r="W11" s="17"/>
      <c r="X11" s="17"/>
      <c r="Y11" s="17"/>
      <c r="Z11" s="18" t="s">
        <v>105</v>
      </c>
      <c r="AA11" s="18" t="s">
        <v>105</v>
      </c>
      <c r="AB11" s="17"/>
      <c r="AC11" s="17"/>
      <c r="AD11" s="17"/>
      <c r="AE11" s="17"/>
      <c r="AF11" s="17"/>
      <c r="AG11" s="17"/>
      <c r="AH11" s="17"/>
      <c r="AI11" s="17"/>
      <c r="AJ11" s="17"/>
      <c r="AK11" s="17"/>
      <c r="AL11" s="17"/>
      <c r="AM11" s="11"/>
    </row>
    <row r="12" spans="1:39" x14ac:dyDescent="0.2">
      <c r="A12" s="26"/>
      <c r="B12" s="23" t="s">
        <v>384</v>
      </c>
      <c r="C12" s="15">
        <v>0.22074398589399999</v>
      </c>
      <c r="D12" s="15">
        <v>0.19102894121149999</v>
      </c>
      <c r="E12" s="15">
        <v>0.2295461439257</v>
      </c>
      <c r="F12" s="15">
        <v>0.1852295779591</v>
      </c>
      <c r="G12" s="15">
        <v>0.26796126577919999</v>
      </c>
      <c r="H12" s="15">
        <v>0.26888417653980001</v>
      </c>
      <c r="I12" s="15">
        <v>0.21684362756129999</v>
      </c>
      <c r="J12" s="15">
        <v>0.1734002709643</v>
      </c>
      <c r="K12" s="15">
        <v>0.22313374078680001</v>
      </c>
      <c r="L12" s="15">
        <v>0.2009531262756</v>
      </c>
      <c r="M12" s="15">
        <v>0.21454410295439999</v>
      </c>
      <c r="N12" s="15">
        <v>0.22577228381469999</v>
      </c>
      <c r="O12" s="15">
        <v>0.22727272727270001</v>
      </c>
      <c r="P12" s="15">
        <v>0.1274877777891</v>
      </c>
      <c r="Q12" s="15">
        <v>0.1459531754235</v>
      </c>
      <c r="R12" s="15">
        <v>0.15669844955680001</v>
      </c>
      <c r="S12" s="15">
        <v>0.19518104613949999</v>
      </c>
      <c r="T12" s="15">
        <v>0.43629602573699999</v>
      </c>
      <c r="U12" s="15">
        <v>0.22343528730840001</v>
      </c>
      <c r="V12" s="15">
        <v>0.375253204758</v>
      </c>
      <c r="W12" s="15">
        <v>0.1178040000285</v>
      </c>
      <c r="X12" s="15">
        <v>0.15823054421150001</v>
      </c>
      <c r="Y12" s="15">
        <v>0.21189458356140001</v>
      </c>
      <c r="Z12" s="15">
        <v>0.35812126009709999</v>
      </c>
      <c r="AA12" s="15">
        <v>0.36210506850649998</v>
      </c>
      <c r="AB12" s="15">
        <v>0.24270230375829999</v>
      </c>
      <c r="AC12" s="15">
        <v>0.17374261320170001</v>
      </c>
      <c r="AD12" s="15">
        <v>0.1801450515543</v>
      </c>
      <c r="AE12" s="15">
        <v>0.20938144593050001</v>
      </c>
      <c r="AF12" s="15">
        <v>0.26378786187460002</v>
      </c>
      <c r="AG12" s="15">
        <v>0.25684796476589999</v>
      </c>
      <c r="AH12" s="15">
        <v>0.21232971916900001</v>
      </c>
      <c r="AI12" s="15">
        <v>0.4583355990613</v>
      </c>
      <c r="AJ12" s="15">
        <v>0.19569904881049999</v>
      </c>
      <c r="AK12" s="15">
        <v>0</v>
      </c>
      <c r="AL12" s="15">
        <v>0.27650872460850001</v>
      </c>
      <c r="AM12" s="11"/>
    </row>
    <row r="13" spans="1:39" x14ac:dyDescent="0.2">
      <c r="A13" s="24"/>
      <c r="B13" s="24"/>
      <c r="C13" s="16">
        <v>498</v>
      </c>
      <c r="D13" s="16">
        <v>98</v>
      </c>
      <c r="E13" s="16">
        <v>152</v>
      </c>
      <c r="F13" s="16">
        <v>96</v>
      </c>
      <c r="G13" s="16">
        <v>152</v>
      </c>
      <c r="H13" s="16">
        <v>69</v>
      </c>
      <c r="I13" s="16">
        <v>94</v>
      </c>
      <c r="J13" s="16">
        <v>72</v>
      </c>
      <c r="K13" s="16">
        <v>102</v>
      </c>
      <c r="L13" s="16">
        <v>114</v>
      </c>
      <c r="M13" s="16">
        <v>250</v>
      </c>
      <c r="N13" s="16">
        <v>218</v>
      </c>
      <c r="O13" s="16">
        <v>5</v>
      </c>
      <c r="P13" s="16">
        <v>70</v>
      </c>
      <c r="Q13" s="16">
        <v>38</v>
      </c>
      <c r="R13" s="16">
        <v>42</v>
      </c>
      <c r="S13" s="16">
        <v>110</v>
      </c>
      <c r="T13" s="16">
        <v>102</v>
      </c>
      <c r="U13" s="16">
        <v>29</v>
      </c>
      <c r="V13" s="16">
        <v>107</v>
      </c>
      <c r="W13" s="16">
        <v>56</v>
      </c>
      <c r="X13" s="16">
        <v>102</v>
      </c>
      <c r="Y13" s="16">
        <v>83</v>
      </c>
      <c r="Z13" s="16">
        <v>151</v>
      </c>
      <c r="AA13" s="16">
        <v>68</v>
      </c>
      <c r="AB13" s="16">
        <v>11</v>
      </c>
      <c r="AC13" s="16">
        <v>143</v>
      </c>
      <c r="AD13" s="16">
        <v>47</v>
      </c>
      <c r="AE13" s="16">
        <v>12</v>
      </c>
      <c r="AF13" s="16">
        <v>28</v>
      </c>
      <c r="AG13" s="16">
        <v>45</v>
      </c>
      <c r="AH13" s="16">
        <v>13</v>
      </c>
      <c r="AI13" s="16">
        <v>7</v>
      </c>
      <c r="AJ13" s="16">
        <v>8</v>
      </c>
      <c r="AK13" s="16">
        <v>0</v>
      </c>
      <c r="AL13" s="16">
        <v>195</v>
      </c>
      <c r="AM13" s="11"/>
    </row>
    <row r="14" spans="1:39" x14ac:dyDescent="0.2">
      <c r="A14" s="24"/>
      <c r="B14" s="24"/>
      <c r="C14" s="17" t="s">
        <v>103</v>
      </c>
      <c r="D14" s="17"/>
      <c r="E14" s="17"/>
      <c r="F14" s="17"/>
      <c r="G14" s="18" t="s">
        <v>181</v>
      </c>
      <c r="H14" s="17"/>
      <c r="I14" s="17"/>
      <c r="J14" s="17"/>
      <c r="K14" s="17"/>
      <c r="L14" s="17"/>
      <c r="M14" s="17"/>
      <c r="N14" s="17"/>
      <c r="O14" s="17"/>
      <c r="P14" s="17"/>
      <c r="Q14" s="17"/>
      <c r="R14" s="17"/>
      <c r="S14" s="17"/>
      <c r="T14" s="18" t="s">
        <v>164</v>
      </c>
      <c r="U14" s="17"/>
      <c r="V14" s="18" t="s">
        <v>121</v>
      </c>
      <c r="W14" s="17"/>
      <c r="X14" s="17"/>
      <c r="Y14" s="17"/>
      <c r="Z14" s="18" t="s">
        <v>137</v>
      </c>
      <c r="AA14" s="18" t="s">
        <v>137</v>
      </c>
      <c r="AB14" s="17"/>
      <c r="AC14" s="17"/>
      <c r="AD14" s="17"/>
      <c r="AE14" s="17"/>
      <c r="AF14" s="17"/>
      <c r="AG14" s="17"/>
      <c r="AH14" s="17"/>
      <c r="AI14" s="17"/>
      <c r="AJ14" s="17"/>
      <c r="AK14" s="17"/>
      <c r="AL14" s="18" t="s">
        <v>139</v>
      </c>
      <c r="AM14" s="11"/>
    </row>
    <row r="15" spans="1:39" x14ac:dyDescent="0.2">
      <c r="A15" s="26"/>
      <c r="B15" s="23" t="s">
        <v>385</v>
      </c>
      <c r="C15" s="15">
        <v>0.56171497322980002</v>
      </c>
      <c r="D15" s="15">
        <v>0.58974484017290008</v>
      </c>
      <c r="E15" s="15">
        <v>0.4971438956659</v>
      </c>
      <c r="F15" s="15">
        <v>0.57427021126900002</v>
      </c>
      <c r="G15" s="15">
        <v>0.59415932761650003</v>
      </c>
      <c r="H15" s="15">
        <v>0.7084917554618001</v>
      </c>
      <c r="I15" s="15">
        <v>0.63074356879299998</v>
      </c>
      <c r="J15" s="15">
        <v>0.58835945917400001</v>
      </c>
      <c r="K15" s="15">
        <v>0.43532797543259999</v>
      </c>
      <c r="L15" s="15">
        <v>0.43492276814030001</v>
      </c>
      <c r="M15" s="15">
        <v>0.59922481084159995</v>
      </c>
      <c r="N15" s="15">
        <v>0.53472697763709998</v>
      </c>
      <c r="O15" s="15">
        <v>0.54545454545450001</v>
      </c>
      <c r="P15" s="15">
        <v>0.53307283981920006</v>
      </c>
      <c r="Q15" s="15">
        <v>0.58065869217819999</v>
      </c>
      <c r="R15" s="15">
        <v>0.61003536909669998</v>
      </c>
      <c r="S15" s="15">
        <v>0.54147631819499997</v>
      </c>
      <c r="T15" s="15">
        <v>0.60159076730950001</v>
      </c>
      <c r="U15" s="15">
        <v>0.59632376552029998</v>
      </c>
      <c r="V15" s="15">
        <v>0.5420422429806</v>
      </c>
      <c r="W15" s="15">
        <v>0.50709799944339995</v>
      </c>
      <c r="X15" s="15">
        <v>0.59327650697540002</v>
      </c>
      <c r="Y15" s="15">
        <v>0.60444281625569996</v>
      </c>
      <c r="Z15" s="15">
        <v>0.55757538491539993</v>
      </c>
      <c r="AA15" s="15">
        <v>0.53857917427940005</v>
      </c>
      <c r="AB15" s="15">
        <v>0.62079761054679994</v>
      </c>
      <c r="AC15" s="15">
        <v>0.57966018533270003</v>
      </c>
      <c r="AD15" s="15">
        <v>0.62573260556929999</v>
      </c>
      <c r="AE15" s="15">
        <v>0.54154787739089993</v>
      </c>
      <c r="AF15" s="15">
        <v>0.40308426085830001</v>
      </c>
      <c r="AG15" s="15">
        <v>0.54030499907100005</v>
      </c>
      <c r="AH15" s="15">
        <v>0.52958970345989997</v>
      </c>
      <c r="AI15" s="15">
        <v>0.49133717161149998</v>
      </c>
      <c r="AJ15" s="15">
        <v>0.43420847512689997</v>
      </c>
      <c r="AK15" s="15">
        <v>0.74629975969949991</v>
      </c>
      <c r="AL15" s="15">
        <v>0.55261493939090001</v>
      </c>
      <c r="AM15" s="11"/>
    </row>
    <row r="16" spans="1:39" x14ac:dyDescent="0.2">
      <c r="A16" s="24"/>
      <c r="B16" s="24"/>
      <c r="C16" s="16">
        <v>1280</v>
      </c>
      <c r="D16" s="16">
        <v>295</v>
      </c>
      <c r="E16" s="16">
        <v>319</v>
      </c>
      <c r="F16" s="16">
        <v>311</v>
      </c>
      <c r="G16" s="16">
        <v>355</v>
      </c>
      <c r="H16" s="16">
        <v>188</v>
      </c>
      <c r="I16" s="16">
        <v>264</v>
      </c>
      <c r="J16" s="16">
        <v>239</v>
      </c>
      <c r="K16" s="16">
        <v>223</v>
      </c>
      <c r="L16" s="16">
        <v>263</v>
      </c>
      <c r="M16" s="16">
        <v>695</v>
      </c>
      <c r="N16" s="16">
        <v>522</v>
      </c>
      <c r="O16" s="16">
        <v>12</v>
      </c>
      <c r="P16" s="16">
        <v>313</v>
      </c>
      <c r="Q16" s="16">
        <v>152</v>
      </c>
      <c r="R16" s="16">
        <v>184</v>
      </c>
      <c r="S16" s="16">
        <v>295</v>
      </c>
      <c r="T16" s="16">
        <v>127</v>
      </c>
      <c r="U16" s="16">
        <v>60</v>
      </c>
      <c r="V16" s="16">
        <v>149</v>
      </c>
      <c r="W16" s="16">
        <v>266</v>
      </c>
      <c r="X16" s="16">
        <v>406</v>
      </c>
      <c r="Y16" s="16">
        <v>220</v>
      </c>
      <c r="Z16" s="16">
        <v>222</v>
      </c>
      <c r="AA16" s="16">
        <v>83</v>
      </c>
      <c r="AB16" s="16">
        <v>27</v>
      </c>
      <c r="AC16" s="16">
        <v>521</v>
      </c>
      <c r="AD16" s="16">
        <v>166</v>
      </c>
      <c r="AE16" s="16">
        <v>24</v>
      </c>
      <c r="AF16" s="16">
        <v>46</v>
      </c>
      <c r="AG16" s="16">
        <v>100</v>
      </c>
      <c r="AH16" s="16">
        <v>30</v>
      </c>
      <c r="AI16" s="16">
        <v>4</v>
      </c>
      <c r="AJ16" s="16">
        <v>12</v>
      </c>
      <c r="AK16" s="16">
        <v>4</v>
      </c>
      <c r="AL16" s="16">
        <v>373</v>
      </c>
      <c r="AM16" s="11"/>
    </row>
    <row r="17" spans="1:39" x14ac:dyDescent="0.2">
      <c r="A17" s="24"/>
      <c r="B17" s="24"/>
      <c r="C17" s="17" t="s">
        <v>103</v>
      </c>
      <c r="D17" s="17"/>
      <c r="E17" s="17"/>
      <c r="F17" s="17"/>
      <c r="G17" s="18" t="s">
        <v>104</v>
      </c>
      <c r="H17" s="18" t="s">
        <v>112</v>
      </c>
      <c r="I17" s="18" t="s">
        <v>112</v>
      </c>
      <c r="J17" s="18" t="s">
        <v>131</v>
      </c>
      <c r="K17" s="17"/>
      <c r="L17" s="17"/>
      <c r="M17" s="18" t="s">
        <v>104</v>
      </c>
      <c r="N17" s="17"/>
      <c r="O17" s="17"/>
      <c r="P17" s="17"/>
      <c r="Q17" s="17"/>
      <c r="R17" s="17"/>
      <c r="S17" s="17"/>
      <c r="T17" s="17"/>
      <c r="U17" s="17"/>
      <c r="V17" s="17"/>
      <c r="W17" s="17"/>
      <c r="X17" s="17"/>
      <c r="Y17" s="17"/>
      <c r="Z17" s="17"/>
      <c r="AA17" s="17"/>
      <c r="AB17" s="17"/>
      <c r="AC17" s="17"/>
      <c r="AD17" s="18" t="s">
        <v>145</v>
      </c>
      <c r="AE17" s="17"/>
      <c r="AF17" s="17"/>
      <c r="AG17" s="17"/>
      <c r="AH17" s="17"/>
      <c r="AI17" s="17"/>
      <c r="AJ17" s="17"/>
      <c r="AK17" s="17"/>
      <c r="AL17" s="17"/>
      <c r="AM17" s="11"/>
    </row>
    <row r="18" spans="1:39" x14ac:dyDescent="0.2">
      <c r="A18" s="26"/>
      <c r="B18" s="23" t="s">
        <v>386</v>
      </c>
      <c r="C18" s="15">
        <v>0.62066469635580002</v>
      </c>
      <c r="D18" s="15">
        <v>0.5926134082526</v>
      </c>
      <c r="E18" s="15">
        <v>0.63453567401080002</v>
      </c>
      <c r="F18" s="15">
        <v>0.63275424075679998</v>
      </c>
      <c r="G18" s="15">
        <v>0.61948880668560002</v>
      </c>
      <c r="H18" s="15">
        <v>0.72737145040420004</v>
      </c>
      <c r="I18" s="15">
        <v>0.65475339734749993</v>
      </c>
      <c r="J18" s="15">
        <v>0.60972848239559996</v>
      </c>
      <c r="K18" s="15">
        <v>0.53688510261760003</v>
      </c>
      <c r="L18" s="15">
        <v>0.54201650575990001</v>
      </c>
      <c r="M18" s="15">
        <v>0.65063973008179998</v>
      </c>
      <c r="N18" s="15">
        <v>0.59726726260920004</v>
      </c>
      <c r="O18" s="15">
        <v>0.63636363636360005</v>
      </c>
      <c r="P18" s="15">
        <v>0.56255987390850004</v>
      </c>
      <c r="Q18" s="15">
        <v>0.58756900501179998</v>
      </c>
      <c r="R18" s="15">
        <v>0.60395413940550002</v>
      </c>
      <c r="S18" s="15">
        <v>0.59200443885379994</v>
      </c>
      <c r="T18" s="15">
        <v>0.76482407311059997</v>
      </c>
      <c r="U18" s="15">
        <v>0.61350830434729997</v>
      </c>
      <c r="V18" s="15">
        <v>0.70365901984440005</v>
      </c>
      <c r="W18" s="15">
        <v>0.58396377533239996</v>
      </c>
      <c r="X18" s="15">
        <v>0.59324240323569999</v>
      </c>
      <c r="Y18" s="15">
        <v>0.59134584900510001</v>
      </c>
      <c r="Z18" s="15">
        <v>0.70650469623019996</v>
      </c>
      <c r="AA18" s="15">
        <v>0.71450386618679995</v>
      </c>
      <c r="AB18" s="15">
        <v>0.50544954024630007</v>
      </c>
      <c r="AC18" s="15">
        <v>0.59137854361719999</v>
      </c>
      <c r="AD18" s="15">
        <v>0.64163690797529993</v>
      </c>
      <c r="AE18" s="15">
        <v>0.63669982819339999</v>
      </c>
      <c r="AF18" s="15">
        <v>0.55686046620219998</v>
      </c>
      <c r="AG18" s="15">
        <v>0.62106380027279995</v>
      </c>
      <c r="AH18" s="15">
        <v>0.59597949032019992</v>
      </c>
      <c r="AI18" s="15">
        <v>0.61662990790460004</v>
      </c>
      <c r="AJ18" s="15">
        <v>0.7713050257131</v>
      </c>
      <c r="AK18" s="15">
        <v>0.80685133922590002</v>
      </c>
      <c r="AL18" s="15">
        <v>0.64929413353909993</v>
      </c>
      <c r="AM18" s="11"/>
    </row>
    <row r="19" spans="1:39" x14ac:dyDescent="0.2">
      <c r="A19" s="24"/>
      <c r="B19" s="24"/>
      <c r="C19" s="16">
        <v>1452</v>
      </c>
      <c r="D19" s="16">
        <v>317</v>
      </c>
      <c r="E19" s="16">
        <v>405</v>
      </c>
      <c r="F19" s="16">
        <v>343</v>
      </c>
      <c r="G19" s="16">
        <v>387</v>
      </c>
      <c r="H19" s="16">
        <v>199</v>
      </c>
      <c r="I19" s="16">
        <v>275</v>
      </c>
      <c r="J19" s="16">
        <v>252</v>
      </c>
      <c r="K19" s="16">
        <v>266</v>
      </c>
      <c r="L19" s="16">
        <v>330</v>
      </c>
      <c r="M19" s="16">
        <v>794</v>
      </c>
      <c r="N19" s="16">
        <v>583</v>
      </c>
      <c r="O19" s="16">
        <v>14</v>
      </c>
      <c r="P19" s="16">
        <v>335</v>
      </c>
      <c r="Q19" s="16">
        <v>157</v>
      </c>
      <c r="R19" s="16">
        <v>192</v>
      </c>
      <c r="S19" s="16">
        <v>334</v>
      </c>
      <c r="T19" s="16">
        <v>170</v>
      </c>
      <c r="U19" s="16">
        <v>65</v>
      </c>
      <c r="V19" s="16">
        <v>199</v>
      </c>
      <c r="W19" s="16">
        <v>309</v>
      </c>
      <c r="X19" s="16">
        <v>408</v>
      </c>
      <c r="Y19" s="16">
        <v>235</v>
      </c>
      <c r="Z19" s="16">
        <v>293</v>
      </c>
      <c r="AA19" s="16">
        <v>118</v>
      </c>
      <c r="AB19" s="16">
        <v>22</v>
      </c>
      <c r="AC19" s="16">
        <v>556</v>
      </c>
      <c r="AD19" s="16">
        <v>166</v>
      </c>
      <c r="AE19" s="16">
        <v>32</v>
      </c>
      <c r="AF19" s="16">
        <v>63</v>
      </c>
      <c r="AG19" s="16">
        <v>116</v>
      </c>
      <c r="AH19" s="16">
        <v>37</v>
      </c>
      <c r="AI19" s="16">
        <v>7</v>
      </c>
      <c r="AJ19" s="16">
        <v>20</v>
      </c>
      <c r="AK19" s="16">
        <v>5</v>
      </c>
      <c r="AL19" s="16">
        <v>450</v>
      </c>
      <c r="AM19" s="11"/>
    </row>
    <row r="20" spans="1:39" x14ac:dyDescent="0.2">
      <c r="A20" s="24"/>
      <c r="B20" s="24"/>
      <c r="C20" s="17" t="s">
        <v>103</v>
      </c>
      <c r="D20" s="17"/>
      <c r="E20" s="17"/>
      <c r="F20" s="17"/>
      <c r="G20" s="17"/>
      <c r="H20" s="18" t="s">
        <v>112</v>
      </c>
      <c r="I20" s="18" t="s">
        <v>116</v>
      </c>
      <c r="J20" s="17"/>
      <c r="K20" s="17"/>
      <c r="L20" s="17"/>
      <c r="M20" s="17"/>
      <c r="N20" s="17"/>
      <c r="O20" s="17"/>
      <c r="P20" s="17"/>
      <c r="Q20" s="17"/>
      <c r="R20" s="17"/>
      <c r="S20" s="17"/>
      <c r="T20" s="18" t="s">
        <v>366</v>
      </c>
      <c r="U20" s="17"/>
      <c r="V20" s="18" t="s">
        <v>139</v>
      </c>
      <c r="W20" s="17"/>
      <c r="X20" s="17"/>
      <c r="Y20" s="17"/>
      <c r="Z20" s="18" t="s">
        <v>105</v>
      </c>
      <c r="AA20" s="17"/>
      <c r="AB20" s="17"/>
      <c r="AC20" s="17"/>
      <c r="AD20" s="17"/>
      <c r="AE20" s="17"/>
      <c r="AF20" s="17"/>
      <c r="AG20" s="17"/>
      <c r="AH20" s="17"/>
      <c r="AI20" s="17"/>
      <c r="AJ20" s="17"/>
      <c r="AK20" s="17"/>
      <c r="AL20" s="17"/>
      <c r="AM20" s="11"/>
    </row>
    <row r="21" spans="1:39" x14ac:dyDescent="0.2">
      <c r="A21" s="26"/>
      <c r="B21" s="23" t="s">
        <v>387</v>
      </c>
      <c r="C21" s="15">
        <v>0.39864300335849989</v>
      </c>
      <c r="D21" s="15">
        <v>0.42564263282859999</v>
      </c>
      <c r="E21" s="15">
        <v>0.39792513790820011</v>
      </c>
      <c r="F21" s="15">
        <v>0.3840832248471</v>
      </c>
      <c r="G21" s="15">
        <v>0.38917012108819998</v>
      </c>
      <c r="H21" s="15">
        <v>0.3679819941454</v>
      </c>
      <c r="I21" s="15">
        <v>0.44206546791809997</v>
      </c>
      <c r="J21" s="15">
        <v>0.45340627677489997</v>
      </c>
      <c r="K21" s="15">
        <v>0.38553652559290003</v>
      </c>
      <c r="L21" s="15">
        <v>0.37721538678240002</v>
      </c>
      <c r="M21" s="15">
        <v>0.41892761144520002</v>
      </c>
      <c r="N21" s="15">
        <v>0.3861742222774</v>
      </c>
      <c r="O21" s="15">
        <v>0.36363636363640001</v>
      </c>
      <c r="P21" s="15">
        <v>0.40350402179209999</v>
      </c>
      <c r="Q21" s="15">
        <v>0.46252159787620001</v>
      </c>
      <c r="R21" s="15">
        <v>0.46094856372659998</v>
      </c>
      <c r="S21" s="15">
        <v>0.4146019053451</v>
      </c>
      <c r="T21" s="15">
        <v>0.29091521309290003</v>
      </c>
      <c r="U21" s="15">
        <v>0.41962309518770002</v>
      </c>
      <c r="V21" s="15">
        <v>0.32858499501600003</v>
      </c>
      <c r="W21" s="15">
        <v>0.42875461007699989</v>
      </c>
      <c r="X21" s="15">
        <v>0.44855679429119999</v>
      </c>
      <c r="Y21" s="15">
        <v>0.45666274892030001</v>
      </c>
      <c r="Z21" s="15">
        <v>0.2975938850566</v>
      </c>
      <c r="AA21" s="15">
        <v>0.33803925669669999</v>
      </c>
      <c r="AB21" s="15">
        <v>0.33529416308769999</v>
      </c>
      <c r="AC21" s="15">
        <v>0.41517185794799999</v>
      </c>
      <c r="AD21" s="15">
        <v>0.45257430262330001</v>
      </c>
      <c r="AE21" s="15">
        <v>0.43137999386199999</v>
      </c>
      <c r="AF21" s="15">
        <v>0.4164510961365</v>
      </c>
      <c r="AG21" s="15">
        <v>0.37784959201099999</v>
      </c>
      <c r="AH21" s="15">
        <v>0.32215458077449999</v>
      </c>
      <c r="AI21" s="15">
        <v>0.17947500261880001</v>
      </c>
      <c r="AJ21" s="15">
        <v>0.32701747656340002</v>
      </c>
      <c r="AK21" s="15">
        <v>0.40930187861060002</v>
      </c>
      <c r="AL21" s="15">
        <v>0.37322576588040002</v>
      </c>
      <c r="AM21" s="11"/>
    </row>
    <row r="22" spans="1:39" x14ac:dyDescent="0.2">
      <c r="A22" s="24"/>
      <c r="B22" s="24"/>
      <c r="C22" s="16">
        <v>969</v>
      </c>
      <c r="D22" s="16">
        <v>225</v>
      </c>
      <c r="E22" s="16">
        <v>256</v>
      </c>
      <c r="F22" s="16">
        <v>234</v>
      </c>
      <c r="G22" s="16">
        <v>254</v>
      </c>
      <c r="H22" s="16">
        <v>104</v>
      </c>
      <c r="I22" s="16">
        <v>177</v>
      </c>
      <c r="J22" s="16">
        <v>179</v>
      </c>
      <c r="K22" s="16">
        <v>192</v>
      </c>
      <c r="L22" s="16">
        <v>235</v>
      </c>
      <c r="M22" s="16">
        <v>541</v>
      </c>
      <c r="N22" s="16">
        <v>384</v>
      </c>
      <c r="O22" s="16">
        <v>8</v>
      </c>
      <c r="P22" s="16">
        <v>246</v>
      </c>
      <c r="Q22" s="16">
        <v>124</v>
      </c>
      <c r="R22" s="16">
        <v>150</v>
      </c>
      <c r="S22" s="16">
        <v>237</v>
      </c>
      <c r="T22" s="16">
        <v>73</v>
      </c>
      <c r="U22" s="16">
        <v>45</v>
      </c>
      <c r="V22" s="16">
        <v>94</v>
      </c>
      <c r="W22" s="16">
        <v>245</v>
      </c>
      <c r="X22" s="16">
        <v>320</v>
      </c>
      <c r="Y22" s="16">
        <v>164</v>
      </c>
      <c r="Z22" s="16">
        <v>129</v>
      </c>
      <c r="AA22" s="16">
        <v>57</v>
      </c>
      <c r="AB22" s="16">
        <v>17</v>
      </c>
      <c r="AC22" s="16">
        <v>424</v>
      </c>
      <c r="AD22" s="16">
        <v>118</v>
      </c>
      <c r="AE22" s="16">
        <v>23</v>
      </c>
      <c r="AF22" s="16">
        <v>44</v>
      </c>
      <c r="AG22" s="16">
        <v>72</v>
      </c>
      <c r="AH22" s="16">
        <v>19</v>
      </c>
      <c r="AI22" s="16">
        <v>3</v>
      </c>
      <c r="AJ22" s="16">
        <v>7</v>
      </c>
      <c r="AK22" s="16">
        <v>2</v>
      </c>
      <c r="AL22" s="16">
        <v>257</v>
      </c>
      <c r="AM22" s="11"/>
    </row>
    <row r="23" spans="1:39" x14ac:dyDescent="0.2">
      <c r="A23" s="24"/>
      <c r="B23" s="24"/>
      <c r="C23" s="17" t="s">
        <v>103</v>
      </c>
      <c r="D23" s="17"/>
      <c r="E23" s="17"/>
      <c r="F23" s="17"/>
      <c r="G23" s="17"/>
      <c r="H23" s="17"/>
      <c r="I23" s="17"/>
      <c r="J23" s="17"/>
      <c r="K23" s="17"/>
      <c r="L23" s="17"/>
      <c r="M23" s="17"/>
      <c r="N23" s="17"/>
      <c r="O23" s="17"/>
      <c r="P23" s="17"/>
      <c r="Q23" s="18" t="s">
        <v>132</v>
      </c>
      <c r="R23" s="18" t="s">
        <v>132</v>
      </c>
      <c r="S23" s="17"/>
      <c r="T23" s="17"/>
      <c r="U23" s="17"/>
      <c r="V23" s="17"/>
      <c r="W23" s="18" t="s">
        <v>145</v>
      </c>
      <c r="X23" s="18" t="s">
        <v>155</v>
      </c>
      <c r="Y23" s="18" t="s">
        <v>145</v>
      </c>
      <c r="Z23" s="17"/>
      <c r="AA23" s="17"/>
      <c r="AB23" s="17"/>
      <c r="AC23" s="17"/>
      <c r="AD23" s="17"/>
      <c r="AE23" s="17"/>
      <c r="AF23" s="17"/>
      <c r="AG23" s="17"/>
      <c r="AH23" s="17"/>
      <c r="AI23" s="17"/>
      <c r="AJ23" s="17"/>
      <c r="AK23" s="17"/>
      <c r="AL23" s="17"/>
      <c r="AM23" s="11"/>
    </row>
    <row r="24" spans="1:39" x14ac:dyDescent="0.2">
      <c r="A24" s="26"/>
      <c r="B24" s="23" t="s">
        <v>388</v>
      </c>
      <c r="C24" s="15">
        <v>0.34608537214129997</v>
      </c>
      <c r="D24" s="15">
        <v>0.33048854703210001</v>
      </c>
      <c r="E24" s="15">
        <v>0.38720498272210002</v>
      </c>
      <c r="F24" s="15">
        <v>0.33314846651710001</v>
      </c>
      <c r="G24" s="15">
        <v>0.32783567290069998</v>
      </c>
      <c r="H24" s="15">
        <v>0.32158729214780002</v>
      </c>
      <c r="I24" s="15">
        <v>0.38651021729320001</v>
      </c>
      <c r="J24" s="15">
        <v>0.35067503675279998</v>
      </c>
      <c r="K24" s="15">
        <v>0.35549059715659997</v>
      </c>
      <c r="L24" s="15">
        <v>0.34032623563429998</v>
      </c>
      <c r="M24" s="15">
        <v>0.3763500754511</v>
      </c>
      <c r="N24" s="15">
        <v>0.31477729432099999</v>
      </c>
      <c r="O24" s="15">
        <v>0.40909090909090001</v>
      </c>
      <c r="P24" s="15">
        <v>0.33190365688739998</v>
      </c>
      <c r="Q24" s="15">
        <v>0.24526263897059999</v>
      </c>
      <c r="R24" s="15">
        <v>0.3554841483085</v>
      </c>
      <c r="S24" s="15">
        <v>0.34066947826720001</v>
      </c>
      <c r="T24" s="15">
        <v>0.35806317292299999</v>
      </c>
      <c r="U24" s="15">
        <v>0.3636173518636</v>
      </c>
      <c r="V24" s="15">
        <v>0.44132572931140002</v>
      </c>
      <c r="W24" s="15">
        <v>0.394735730417</v>
      </c>
      <c r="X24" s="15">
        <v>0.29793048910879999</v>
      </c>
      <c r="Y24" s="15">
        <v>0.329500821459</v>
      </c>
      <c r="Z24" s="15">
        <v>0.33525706239730002</v>
      </c>
      <c r="AA24" s="15">
        <v>0.4767665373428</v>
      </c>
      <c r="AB24" s="15">
        <v>0.26037552137719999</v>
      </c>
      <c r="AC24" s="15">
        <v>0.33937514849380002</v>
      </c>
      <c r="AD24" s="15">
        <v>0.30363749689699998</v>
      </c>
      <c r="AE24" s="15">
        <v>0.37851211758190001</v>
      </c>
      <c r="AF24" s="15">
        <v>0.43136248616810002</v>
      </c>
      <c r="AG24" s="15">
        <v>0.33644793324049999</v>
      </c>
      <c r="AH24" s="15">
        <v>0.15489191481219999</v>
      </c>
      <c r="AI24" s="15">
        <v>0.34160534009620003</v>
      </c>
      <c r="AJ24" s="15">
        <v>0.30446705378080002</v>
      </c>
      <c r="AK24" s="15">
        <v>0.42671192802399999</v>
      </c>
      <c r="AL24" s="15">
        <v>0.37317296992670002</v>
      </c>
      <c r="AM24" s="11"/>
    </row>
    <row r="25" spans="1:39" x14ac:dyDescent="0.2">
      <c r="A25" s="24"/>
      <c r="B25" s="24"/>
      <c r="C25" s="16">
        <v>827</v>
      </c>
      <c r="D25" s="16">
        <v>171</v>
      </c>
      <c r="E25" s="16">
        <v>247</v>
      </c>
      <c r="F25" s="16">
        <v>199</v>
      </c>
      <c r="G25" s="16">
        <v>210</v>
      </c>
      <c r="H25" s="16">
        <v>87</v>
      </c>
      <c r="I25" s="16">
        <v>150</v>
      </c>
      <c r="J25" s="16">
        <v>139</v>
      </c>
      <c r="K25" s="16">
        <v>166</v>
      </c>
      <c r="L25" s="16">
        <v>215</v>
      </c>
      <c r="M25" s="16">
        <v>473</v>
      </c>
      <c r="N25" s="16">
        <v>306</v>
      </c>
      <c r="O25" s="16">
        <v>9</v>
      </c>
      <c r="P25" s="16">
        <v>203</v>
      </c>
      <c r="Q25" s="16">
        <v>63</v>
      </c>
      <c r="R25" s="16">
        <v>117</v>
      </c>
      <c r="S25" s="16">
        <v>199</v>
      </c>
      <c r="T25" s="16">
        <v>85</v>
      </c>
      <c r="U25" s="16">
        <v>41</v>
      </c>
      <c r="V25" s="16">
        <v>119</v>
      </c>
      <c r="W25" s="16">
        <v>224</v>
      </c>
      <c r="X25" s="16">
        <v>211</v>
      </c>
      <c r="Y25" s="16">
        <v>116</v>
      </c>
      <c r="Z25" s="16">
        <v>146</v>
      </c>
      <c r="AA25" s="16">
        <v>80</v>
      </c>
      <c r="AB25" s="16">
        <v>12</v>
      </c>
      <c r="AC25" s="16">
        <v>320</v>
      </c>
      <c r="AD25" s="16">
        <v>88</v>
      </c>
      <c r="AE25" s="16">
        <v>20</v>
      </c>
      <c r="AF25" s="16">
        <v>41</v>
      </c>
      <c r="AG25" s="16">
        <v>66</v>
      </c>
      <c r="AH25" s="16">
        <v>11</v>
      </c>
      <c r="AI25" s="16">
        <v>5</v>
      </c>
      <c r="AJ25" s="16">
        <v>8</v>
      </c>
      <c r="AK25" s="16">
        <v>3</v>
      </c>
      <c r="AL25" s="16">
        <v>265</v>
      </c>
      <c r="AM25" s="11"/>
    </row>
    <row r="26" spans="1:39" x14ac:dyDescent="0.2">
      <c r="A26" s="24"/>
      <c r="B26" s="24"/>
      <c r="C26" s="17" t="s">
        <v>103</v>
      </c>
      <c r="D26" s="17"/>
      <c r="E26" s="17"/>
      <c r="F26" s="17"/>
      <c r="G26" s="17"/>
      <c r="H26" s="17"/>
      <c r="I26" s="17"/>
      <c r="J26" s="17"/>
      <c r="K26" s="17"/>
      <c r="L26" s="17"/>
      <c r="M26" s="18" t="s">
        <v>104</v>
      </c>
      <c r="N26" s="17"/>
      <c r="O26" s="17"/>
      <c r="P26" s="17"/>
      <c r="Q26" s="17"/>
      <c r="R26" s="17"/>
      <c r="S26" s="17"/>
      <c r="T26" s="17"/>
      <c r="U26" s="17"/>
      <c r="V26" s="18" t="s">
        <v>104</v>
      </c>
      <c r="W26" s="17"/>
      <c r="X26" s="17"/>
      <c r="Y26" s="17"/>
      <c r="Z26" s="17"/>
      <c r="AA26" s="18" t="s">
        <v>104</v>
      </c>
      <c r="AB26" s="17"/>
      <c r="AC26" s="17"/>
      <c r="AD26" s="17"/>
      <c r="AE26" s="17"/>
      <c r="AF26" s="18" t="s">
        <v>370</v>
      </c>
      <c r="AG26" s="17"/>
      <c r="AH26" s="17"/>
      <c r="AI26" s="17"/>
      <c r="AJ26" s="17"/>
      <c r="AK26" s="17"/>
      <c r="AL26" s="18" t="s">
        <v>370</v>
      </c>
      <c r="AM26" s="11"/>
    </row>
    <row r="27" spans="1:39" x14ac:dyDescent="0.2">
      <c r="A27" s="26"/>
      <c r="B27" s="23" t="s">
        <v>389</v>
      </c>
      <c r="C27" s="15">
        <v>0.23422069641820001</v>
      </c>
      <c r="D27" s="15">
        <v>0.20899813364879999</v>
      </c>
      <c r="E27" s="15">
        <v>0.2301922803218</v>
      </c>
      <c r="F27" s="15">
        <v>0.24592070170370001</v>
      </c>
      <c r="G27" s="15">
        <v>0.2496325413055</v>
      </c>
      <c r="H27" s="15">
        <v>0.42089830967070002</v>
      </c>
      <c r="I27" s="15">
        <v>0.33083593760430002</v>
      </c>
      <c r="J27" s="15">
        <v>0.13651696426480001</v>
      </c>
      <c r="K27" s="15">
        <v>0.14147373467640001</v>
      </c>
      <c r="L27" s="15">
        <v>7.9906335274550003E-2</v>
      </c>
      <c r="M27" s="15">
        <v>0.25803381594519997</v>
      </c>
      <c r="N27" s="15">
        <v>0.21450332241940001</v>
      </c>
      <c r="O27" s="15">
        <v>0.40909090909090001</v>
      </c>
      <c r="P27" s="15">
        <v>0.1646498469447</v>
      </c>
      <c r="Q27" s="15">
        <v>0.17518603566900001</v>
      </c>
      <c r="R27" s="15">
        <v>0.2183405815436</v>
      </c>
      <c r="S27" s="15">
        <v>0.25059526795039999</v>
      </c>
      <c r="T27" s="15">
        <v>0.31084658543589999</v>
      </c>
      <c r="U27" s="15">
        <v>0.30867892276949999</v>
      </c>
      <c r="V27" s="15">
        <v>0.29571116794020003</v>
      </c>
      <c r="W27" s="15">
        <v>0.18804173618860001</v>
      </c>
      <c r="X27" s="15">
        <v>0.18327088974309999</v>
      </c>
      <c r="Y27" s="15">
        <v>0.24904718455909999</v>
      </c>
      <c r="Z27" s="15">
        <v>0.27198157340189999</v>
      </c>
      <c r="AA27" s="15">
        <v>0.43956290440799989</v>
      </c>
      <c r="AB27" s="15">
        <v>0.2332680596667</v>
      </c>
      <c r="AC27" s="15">
        <v>0.23646394266109999</v>
      </c>
      <c r="AD27" s="15">
        <v>0.1852619987968</v>
      </c>
      <c r="AE27" s="15">
        <v>0.16813362826120001</v>
      </c>
      <c r="AF27" s="15">
        <v>0.13278013893419999</v>
      </c>
      <c r="AG27" s="15">
        <v>0.1946751844639</v>
      </c>
      <c r="AH27" s="15">
        <v>6.653359544347999E-2</v>
      </c>
      <c r="AI27" s="15">
        <v>7.8059085643889997E-2</v>
      </c>
      <c r="AJ27" s="15">
        <v>0.21961467158709999</v>
      </c>
      <c r="AK27" s="15">
        <v>0.29515648848629999</v>
      </c>
      <c r="AL27" s="15">
        <v>0.29019844518510002</v>
      </c>
      <c r="AM27" s="11"/>
    </row>
    <row r="28" spans="1:39" x14ac:dyDescent="0.2">
      <c r="A28" s="24"/>
      <c r="B28" s="24"/>
      <c r="C28" s="16">
        <v>477</v>
      </c>
      <c r="D28" s="16">
        <v>94</v>
      </c>
      <c r="E28" s="16">
        <v>133</v>
      </c>
      <c r="F28" s="16">
        <v>118</v>
      </c>
      <c r="G28" s="16">
        <v>132</v>
      </c>
      <c r="H28" s="16">
        <v>112</v>
      </c>
      <c r="I28" s="16">
        <v>151</v>
      </c>
      <c r="J28" s="16">
        <v>56</v>
      </c>
      <c r="K28" s="16">
        <v>67</v>
      </c>
      <c r="L28" s="16">
        <v>52</v>
      </c>
      <c r="M28" s="16">
        <v>258</v>
      </c>
      <c r="N28" s="16">
        <v>192</v>
      </c>
      <c r="O28" s="16">
        <v>9</v>
      </c>
      <c r="P28" s="16">
        <v>89</v>
      </c>
      <c r="Q28" s="16">
        <v>45</v>
      </c>
      <c r="R28" s="16">
        <v>56</v>
      </c>
      <c r="S28" s="16">
        <v>129</v>
      </c>
      <c r="T28" s="16">
        <v>61</v>
      </c>
      <c r="U28" s="16">
        <v>25</v>
      </c>
      <c r="V28" s="16">
        <v>72</v>
      </c>
      <c r="W28" s="16">
        <v>95</v>
      </c>
      <c r="X28" s="16">
        <v>112</v>
      </c>
      <c r="Y28" s="16">
        <v>84</v>
      </c>
      <c r="Z28" s="16">
        <v>94</v>
      </c>
      <c r="AA28" s="16">
        <v>63</v>
      </c>
      <c r="AB28" s="16">
        <v>11</v>
      </c>
      <c r="AC28" s="16">
        <v>192</v>
      </c>
      <c r="AD28" s="16">
        <v>51</v>
      </c>
      <c r="AE28" s="16">
        <v>10</v>
      </c>
      <c r="AF28" s="16">
        <v>15</v>
      </c>
      <c r="AG28" s="16">
        <v>29</v>
      </c>
      <c r="AH28" s="16">
        <v>3</v>
      </c>
      <c r="AI28" s="16">
        <v>1</v>
      </c>
      <c r="AJ28" s="16">
        <v>5</v>
      </c>
      <c r="AK28" s="16">
        <v>3</v>
      </c>
      <c r="AL28" s="16">
        <v>168</v>
      </c>
      <c r="AM28" s="11"/>
    </row>
    <row r="29" spans="1:39" x14ac:dyDescent="0.2">
      <c r="A29" s="24"/>
      <c r="B29" s="24"/>
      <c r="C29" s="17" t="s">
        <v>103</v>
      </c>
      <c r="D29" s="17"/>
      <c r="E29" s="17"/>
      <c r="F29" s="17"/>
      <c r="G29" s="17"/>
      <c r="H29" s="18" t="s">
        <v>111</v>
      </c>
      <c r="I29" s="18" t="s">
        <v>111</v>
      </c>
      <c r="J29" s="17"/>
      <c r="K29" s="18" t="s">
        <v>132</v>
      </c>
      <c r="L29" s="17"/>
      <c r="M29" s="17"/>
      <c r="N29" s="17"/>
      <c r="O29" s="17"/>
      <c r="P29" s="17"/>
      <c r="Q29" s="17"/>
      <c r="R29" s="17"/>
      <c r="S29" s="17"/>
      <c r="T29" s="18" t="s">
        <v>139</v>
      </c>
      <c r="U29" s="17"/>
      <c r="V29" s="18" t="s">
        <v>139</v>
      </c>
      <c r="W29" s="17"/>
      <c r="X29" s="17"/>
      <c r="Y29" s="17"/>
      <c r="Z29" s="17"/>
      <c r="AA29" s="18" t="s">
        <v>390</v>
      </c>
      <c r="AB29" s="17"/>
      <c r="AC29" s="17"/>
      <c r="AD29" s="17"/>
      <c r="AE29" s="17"/>
      <c r="AF29" s="17"/>
      <c r="AG29" s="17"/>
      <c r="AH29" s="17"/>
      <c r="AI29" s="17"/>
      <c r="AJ29" s="17"/>
      <c r="AK29" s="17"/>
      <c r="AL29" s="17"/>
      <c r="AM29" s="11"/>
    </row>
    <row r="30" spans="1:39" x14ac:dyDescent="0.2">
      <c r="A30" s="26"/>
      <c r="B30" s="23" t="s">
        <v>391</v>
      </c>
      <c r="C30" s="15">
        <v>0.46724567995180011</v>
      </c>
      <c r="D30" s="15">
        <v>0.47883108679429998</v>
      </c>
      <c r="E30" s="15">
        <v>0.48732792344550002</v>
      </c>
      <c r="F30" s="15">
        <v>0.41176149307400001</v>
      </c>
      <c r="G30" s="15">
        <v>0.48505682503359998</v>
      </c>
      <c r="H30" s="15">
        <v>0.31227334612009999</v>
      </c>
      <c r="I30" s="15">
        <v>0.3331774990934</v>
      </c>
      <c r="J30" s="15">
        <v>0.4400137094139</v>
      </c>
      <c r="K30" s="15">
        <v>0.59720940791069999</v>
      </c>
      <c r="L30" s="15">
        <v>0.68813294779840006</v>
      </c>
      <c r="M30" s="15">
        <v>0.44534396037950003</v>
      </c>
      <c r="N30" s="15">
        <v>0.48418612051600002</v>
      </c>
      <c r="O30" s="15">
        <v>0.36363636363640001</v>
      </c>
      <c r="P30" s="15">
        <v>0.5248972581411</v>
      </c>
      <c r="Q30" s="15">
        <v>0.42060901560809999</v>
      </c>
      <c r="R30" s="15">
        <v>0.46069214055969998</v>
      </c>
      <c r="S30" s="15">
        <v>0.38841511457420003</v>
      </c>
      <c r="T30" s="15">
        <v>0.46163758710039998</v>
      </c>
      <c r="U30" s="15">
        <v>0.49358972378089999</v>
      </c>
      <c r="V30" s="15">
        <v>0.55379508973559999</v>
      </c>
      <c r="W30" s="15">
        <v>0.49450314447659999</v>
      </c>
      <c r="X30" s="15">
        <v>0.47499533157180002</v>
      </c>
      <c r="Y30" s="15">
        <v>0.4145190300121</v>
      </c>
      <c r="Z30" s="15">
        <v>0.46606733509479997</v>
      </c>
      <c r="AA30" s="15">
        <v>0.46127102324680003</v>
      </c>
      <c r="AB30" s="15">
        <v>0.41969622698120002</v>
      </c>
      <c r="AC30" s="15">
        <v>0.40695281110190001</v>
      </c>
      <c r="AD30" s="15">
        <v>0.43632870627539999</v>
      </c>
      <c r="AE30" s="15">
        <v>0.49489710377879997</v>
      </c>
      <c r="AF30" s="15">
        <v>0.59494333518950004</v>
      </c>
      <c r="AG30" s="15">
        <v>0.61311988706690002</v>
      </c>
      <c r="AH30" s="15">
        <v>0.55215066644779998</v>
      </c>
      <c r="AI30" s="15">
        <v>0.4230396815868</v>
      </c>
      <c r="AJ30" s="15">
        <v>0.53232956824580002</v>
      </c>
      <c r="AK30" s="15">
        <v>0.40930187861060002</v>
      </c>
      <c r="AL30" s="15">
        <v>0.48905588148009999</v>
      </c>
      <c r="AM30" s="11"/>
    </row>
    <row r="31" spans="1:39" x14ac:dyDescent="0.2">
      <c r="A31" s="24"/>
      <c r="B31" s="24"/>
      <c r="C31" s="16">
        <v>1206</v>
      </c>
      <c r="D31" s="16">
        <v>282</v>
      </c>
      <c r="E31" s="16">
        <v>350</v>
      </c>
      <c r="F31" s="16">
        <v>248</v>
      </c>
      <c r="G31" s="16">
        <v>326</v>
      </c>
      <c r="H31" s="16">
        <v>79</v>
      </c>
      <c r="I31" s="16">
        <v>137</v>
      </c>
      <c r="J31" s="16">
        <v>176</v>
      </c>
      <c r="K31" s="16">
        <v>281</v>
      </c>
      <c r="L31" s="16">
        <v>421</v>
      </c>
      <c r="M31" s="16">
        <v>609</v>
      </c>
      <c r="N31" s="16">
        <v>531</v>
      </c>
      <c r="O31" s="16">
        <v>8</v>
      </c>
      <c r="P31" s="16">
        <v>326</v>
      </c>
      <c r="Q31" s="16">
        <v>121</v>
      </c>
      <c r="R31" s="16">
        <v>157</v>
      </c>
      <c r="S31" s="16">
        <v>237</v>
      </c>
      <c r="T31" s="16">
        <v>130</v>
      </c>
      <c r="U31" s="16">
        <v>59</v>
      </c>
      <c r="V31" s="16">
        <v>176</v>
      </c>
      <c r="W31" s="16">
        <v>271</v>
      </c>
      <c r="X31" s="16">
        <v>349</v>
      </c>
      <c r="Y31" s="16">
        <v>188</v>
      </c>
      <c r="Z31" s="16">
        <v>230</v>
      </c>
      <c r="AA31" s="16">
        <v>87</v>
      </c>
      <c r="AB31" s="16">
        <v>19</v>
      </c>
      <c r="AC31" s="16">
        <v>423</v>
      </c>
      <c r="AD31" s="16">
        <v>135</v>
      </c>
      <c r="AE31" s="16">
        <v>31</v>
      </c>
      <c r="AF31" s="16">
        <v>64</v>
      </c>
      <c r="AG31" s="16">
        <v>127</v>
      </c>
      <c r="AH31" s="16">
        <v>37</v>
      </c>
      <c r="AI31" s="16">
        <v>6</v>
      </c>
      <c r="AJ31" s="16">
        <v>17</v>
      </c>
      <c r="AK31" s="16">
        <v>2</v>
      </c>
      <c r="AL31" s="16">
        <v>364</v>
      </c>
      <c r="AM31" s="11"/>
    </row>
    <row r="32" spans="1:39" x14ac:dyDescent="0.2">
      <c r="A32" s="24"/>
      <c r="B32" s="24"/>
      <c r="C32" s="17" t="s">
        <v>103</v>
      </c>
      <c r="D32" s="17"/>
      <c r="E32" s="17"/>
      <c r="F32" s="17"/>
      <c r="G32" s="17"/>
      <c r="H32" s="17"/>
      <c r="I32" s="17"/>
      <c r="J32" s="18" t="s">
        <v>139</v>
      </c>
      <c r="K32" s="18" t="s">
        <v>135</v>
      </c>
      <c r="L32" s="18" t="s">
        <v>135</v>
      </c>
      <c r="M32" s="17"/>
      <c r="N32" s="17"/>
      <c r="O32" s="17"/>
      <c r="P32" s="18" t="s">
        <v>145</v>
      </c>
      <c r="Q32" s="17"/>
      <c r="R32" s="17"/>
      <c r="S32" s="17"/>
      <c r="T32" s="17"/>
      <c r="U32" s="17"/>
      <c r="V32" s="18" t="s">
        <v>145</v>
      </c>
      <c r="W32" s="17"/>
      <c r="X32" s="17"/>
      <c r="Y32" s="17"/>
      <c r="Z32" s="17"/>
      <c r="AA32" s="17"/>
      <c r="AB32" s="17"/>
      <c r="AC32" s="17"/>
      <c r="AD32" s="17"/>
      <c r="AE32" s="17"/>
      <c r="AF32" s="18" t="s">
        <v>139</v>
      </c>
      <c r="AG32" s="18" t="s">
        <v>139</v>
      </c>
      <c r="AH32" s="17"/>
      <c r="AI32" s="17"/>
      <c r="AJ32" s="17"/>
      <c r="AK32" s="17"/>
      <c r="AL32" s="17"/>
      <c r="AM32" s="11"/>
    </row>
    <row r="33" spans="1:39" x14ac:dyDescent="0.2">
      <c r="A33" s="26"/>
      <c r="B33" s="23" t="s">
        <v>392</v>
      </c>
      <c r="C33" s="15">
        <v>0.49428683990599998</v>
      </c>
      <c r="D33" s="15">
        <v>0.5585495861184</v>
      </c>
      <c r="E33" s="15">
        <v>0.46546933278570002</v>
      </c>
      <c r="F33" s="15">
        <v>0.44118441920279999</v>
      </c>
      <c r="G33" s="15">
        <v>0.51614937010429995</v>
      </c>
      <c r="H33" s="15">
        <v>0.28423465790079999</v>
      </c>
      <c r="I33" s="15">
        <v>0.43107898115409998</v>
      </c>
      <c r="J33" s="15">
        <v>0.51245090212900002</v>
      </c>
      <c r="K33" s="15">
        <v>0.62379432253909994</v>
      </c>
      <c r="L33" s="15">
        <v>0.68492226194470007</v>
      </c>
      <c r="M33" s="15">
        <v>0.48310030436160001</v>
      </c>
      <c r="N33" s="15">
        <v>0.50310828822559994</v>
      </c>
      <c r="O33" s="15">
        <v>0.27272727272730002</v>
      </c>
      <c r="P33" s="15">
        <v>0.57402302282820006</v>
      </c>
      <c r="Q33" s="15">
        <v>0.52257293236759994</v>
      </c>
      <c r="R33" s="15">
        <v>0.47162825779060003</v>
      </c>
      <c r="S33" s="15">
        <v>0.47654349685780001</v>
      </c>
      <c r="T33" s="15">
        <v>0.43908988234099999</v>
      </c>
      <c r="U33" s="15">
        <v>0.38488469613409998</v>
      </c>
      <c r="V33" s="15">
        <v>0.4760602998588</v>
      </c>
      <c r="W33" s="15">
        <v>0.51324616348719998</v>
      </c>
      <c r="X33" s="15">
        <v>0.53963331387409996</v>
      </c>
      <c r="Y33" s="15">
        <v>0.51420389243350006</v>
      </c>
      <c r="Z33" s="15">
        <v>0.43461055176859997</v>
      </c>
      <c r="AA33" s="15">
        <v>0.36959189566200001</v>
      </c>
      <c r="AB33" s="15">
        <v>0.48773256845289997</v>
      </c>
      <c r="AC33" s="15">
        <v>0.46740053907020002</v>
      </c>
      <c r="AD33" s="15">
        <v>0.55082076879420006</v>
      </c>
      <c r="AE33" s="15">
        <v>0.55270098186880001</v>
      </c>
      <c r="AF33" s="15">
        <v>0.60050974676470004</v>
      </c>
      <c r="AG33" s="15">
        <v>0.62480557453300001</v>
      </c>
      <c r="AH33" s="15">
        <v>0.58358887562450001</v>
      </c>
      <c r="AI33" s="15">
        <v>0.31332690598640001</v>
      </c>
      <c r="AJ33" s="15">
        <v>0.52011385642060004</v>
      </c>
      <c r="AK33" s="15">
        <v>0.40930187861060002</v>
      </c>
      <c r="AL33" s="15">
        <v>0.45428512823459999</v>
      </c>
      <c r="AM33" s="11"/>
    </row>
    <row r="34" spans="1:39" x14ac:dyDescent="0.2">
      <c r="A34" s="24"/>
      <c r="B34" s="24"/>
      <c r="C34" s="16">
        <v>1303</v>
      </c>
      <c r="D34" s="16">
        <v>328</v>
      </c>
      <c r="E34" s="16">
        <v>355</v>
      </c>
      <c r="F34" s="16">
        <v>278</v>
      </c>
      <c r="G34" s="16">
        <v>342</v>
      </c>
      <c r="H34" s="16">
        <v>80</v>
      </c>
      <c r="I34" s="16">
        <v>174</v>
      </c>
      <c r="J34" s="16">
        <v>220</v>
      </c>
      <c r="K34" s="16">
        <v>293</v>
      </c>
      <c r="L34" s="16">
        <v>419</v>
      </c>
      <c r="M34" s="16">
        <v>665</v>
      </c>
      <c r="N34" s="16">
        <v>571</v>
      </c>
      <c r="O34" s="16">
        <v>6</v>
      </c>
      <c r="P34" s="16">
        <v>364</v>
      </c>
      <c r="Q34" s="16">
        <v>153</v>
      </c>
      <c r="R34" s="16">
        <v>169</v>
      </c>
      <c r="S34" s="16">
        <v>282</v>
      </c>
      <c r="T34" s="16">
        <v>128</v>
      </c>
      <c r="U34" s="16">
        <v>51</v>
      </c>
      <c r="V34" s="16">
        <v>156</v>
      </c>
      <c r="W34" s="16">
        <v>286</v>
      </c>
      <c r="X34" s="16">
        <v>416</v>
      </c>
      <c r="Y34" s="16">
        <v>229</v>
      </c>
      <c r="Z34" s="16">
        <v>208</v>
      </c>
      <c r="AA34" s="16">
        <v>76</v>
      </c>
      <c r="AB34" s="16">
        <v>25</v>
      </c>
      <c r="AC34" s="16">
        <v>505</v>
      </c>
      <c r="AD34" s="16">
        <v>163</v>
      </c>
      <c r="AE34" s="16">
        <v>32</v>
      </c>
      <c r="AF34" s="16">
        <v>66</v>
      </c>
      <c r="AG34" s="16">
        <v>126</v>
      </c>
      <c r="AH34" s="16">
        <v>38</v>
      </c>
      <c r="AI34" s="16">
        <v>4</v>
      </c>
      <c r="AJ34" s="16">
        <v>13</v>
      </c>
      <c r="AK34" s="16">
        <v>2</v>
      </c>
      <c r="AL34" s="16">
        <v>354</v>
      </c>
      <c r="AM34" s="11"/>
    </row>
    <row r="35" spans="1:39" x14ac:dyDescent="0.2">
      <c r="A35" s="24"/>
      <c r="B35" s="24"/>
      <c r="C35" s="17" t="s">
        <v>103</v>
      </c>
      <c r="D35" s="18" t="s">
        <v>181</v>
      </c>
      <c r="E35" s="17"/>
      <c r="F35" s="17"/>
      <c r="G35" s="17"/>
      <c r="H35" s="17"/>
      <c r="I35" s="18" t="s">
        <v>139</v>
      </c>
      <c r="J35" s="18" t="s">
        <v>119</v>
      </c>
      <c r="K35" s="18" t="s">
        <v>122</v>
      </c>
      <c r="L35" s="18" t="s">
        <v>135</v>
      </c>
      <c r="M35" s="17"/>
      <c r="N35" s="17"/>
      <c r="O35" s="17"/>
      <c r="P35" s="17"/>
      <c r="Q35" s="17"/>
      <c r="R35" s="17"/>
      <c r="S35" s="17"/>
      <c r="T35" s="17"/>
      <c r="U35" s="17"/>
      <c r="V35" s="17"/>
      <c r="W35" s="17"/>
      <c r="X35" s="18" t="s">
        <v>132</v>
      </c>
      <c r="Y35" s="17"/>
      <c r="Z35" s="17"/>
      <c r="AA35" s="17"/>
      <c r="AB35" s="17"/>
      <c r="AC35" s="17"/>
      <c r="AD35" s="17"/>
      <c r="AE35" s="17"/>
      <c r="AF35" s="17"/>
      <c r="AG35" s="18" t="s">
        <v>114</v>
      </c>
      <c r="AH35" s="17"/>
      <c r="AI35" s="17"/>
      <c r="AJ35" s="17"/>
      <c r="AK35" s="17"/>
      <c r="AL35" s="17"/>
      <c r="AM35" s="11"/>
    </row>
    <row r="36" spans="1:39" x14ac:dyDescent="0.2">
      <c r="A36" s="26"/>
      <c r="B36" s="23" t="s">
        <v>393</v>
      </c>
      <c r="C36" s="15">
        <v>0.14740762716690001</v>
      </c>
      <c r="D36" s="15">
        <v>0.120291469894</v>
      </c>
      <c r="E36" s="15">
        <v>0.16631462216430001</v>
      </c>
      <c r="F36" s="15">
        <v>0.13979125486339999</v>
      </c>
      <c r="G36" s="15">
        <v>0.15744780813459999</v>
      </c>
      <c r="H36" s="15">
        <v>0.16451662956980001</v>
      </c>
      <c r="I36" s="15">
        <v>0.14529782643639999</v>
      </c>
      <c r="J36" s="15">
        <v>0.1314421905531</v>
      </c>
      <c r="K36" s="15">
        <v>0.1269313922974</v>
      </c>
      <c r="L36" s="15">
        <v>0.12260345313819999</v>
      </c>
      <c r="M36" s="15">
        <v>0.1583554180566</v>
      </c>
      <c r="N36" s="15">
        <v>0.12865695594679999</v>
      </c>
      <c r="O36" s="15">
        <v>0.31818181818180002</v>
      </c>
      <c r="P36" s="15">
        <v>0.13476744231500001</v>
      </c>
      <c r="Q36" s="15">
        <v>9.6070328216239995E-2</v>
      </c>
      <c r="R36" s="15">
        <v>0.17899816703509999</v>
      </c>
      <c r="S36" s="15">
        <v>0.22295421350280001</v>
      </c>
      <c r="T36" s="15">
        <v>0.1185217280055</v>
      </c>
      <c r="U36" s="15">
        <v>8.9807015474449997E-2</v>
      </c>
      <c r="V36" s="15">
        <v>9.0808439639169999E-2</v>
      </c>
      <c r="W36" s="15">
        <v>0.179950656677</v>
      </c>
      <c r="X36" s="15">
        <v>0.12176939673910001</v>
      </c>
      <c r="Y36" s="15">
        <v>0.15007106365610001</v>
      </c>
      <c r="Z36" s="15">
        <v>0.1474189244613</v>
      </c>
      <c r="AA36" s="15">
        <v>0.1021250793126</v>
      </c>
      <c r="AB36" s="15">
        <v>0.21411798083639999</v>
      </c>
      <c r="AC36" s="15">
        <v>0.12487683415549999</v>
      </c>
      <c r="AD36" s="15">
        <v>0.1604720968203</v>
      </c>
      <c r="AE36" s="15">
        <v>8.5409902185270004E-2</v>
      </c>
      <c r="AF36" s="15">
        <v>0.16832560321670001</v>
      </c>
      <c r="AG36" s="15">
        <v>0.14249866075949999</v>
      </c>
      <c r="AH36" s="15">
        <v>0.1127954249911</v>
      </c>
      <c r="AI36" s="15">
        <v>0.27324839873470003</v>
      </c>
      <c r="AJ36" s="15">
        <v>0.33731319149319999</v>
      </c>
      <c r="AK36" s="15">
        <v>0.19314866077410001</v>
      </c>
      <c r="AL36" s="15">
        <v>0.1642446774503</v>
      </c>
      <c r="AM36" s="11"/>
    </row>
    <row r="37" spans="1:39" x14ac:dyDescent="0.2">
      <c r="A37" s="24"/>
      <c r="B37" s="24"/>
      <c r="C37" s="16">
        <v>339</v>
      </c>
      <c r="D37" s="16">
        <v>69</v>
      </c>
      <c r="E37" s="16">
        <v>108</v>
      </c>
      <c r="F37" s="16">
        <v>79</v>
      </c>
      <c r="G37" s="16">
        <v>83</v>
      </c>
      <c r="H37" s="16">
        <v>44</v>
      </c>
      <c r="I37" s="16">
        <v>61</v>
      </c>
      <c r="J37" s="16">
        <v>50</v>
      </c>
      <c r="K37" s="16">
        <v>65</v>
      </c>
      <c r="L37" s="16">
        <v>71</v>
      </c>
      <c r="M37" s="16">
        <v>188</v>
      </c>
      <c r="N37" s="16">
        <v>122</v>
      </c>
      <c r="O37" s="16">
        <v>7</v>
      </c>
      <c r="P37" s="16">
        <v>86</v>
      </c>
      <c r="Q37" s="16">
        <v>24</v>
      </c>
      <c r="R37" s="16">
        <v>55</v>
      </c>
      <c r="S37" s="16">
        <v>115</v>
      </c>
      <c r="T37" s="16">
        <v>27</v>
      </c>
      <c r="U37" s="16">
        <v>7</v>
      </c>
      <c r="V37" s="16">
        <v>25</v>
      </c>
      <c r="W37" s="16">
        <v>109</v>
      </c>
      <c r="X37" s="16">
        <v>79</v>
      </c>
      <c r="Y37" s="16">
        <v>60</v>
      </c>
      <c r="Z37" s="16">
        <v>44</v>
      </c>
      <c r="AA37" s="16">
        <v>16</v>
      </c>
      <c r="AB37" s="16">
        <v>9</v>
      </c>
      <c r="AC37" s="16">
        <v>115</v>
      </c>
      <c r="AD37" s="16">
        <v>47</v>
      </c>
      <c r="AE37" s="16">
        <v>3</v>
      </c>
      <c r="AF37" s="16">
        <v>18</v>
      </c>
      <c r="AG37" s="16">
        <v>28</v>
      </c>
      <c r="AH37" s="16">
        <v>8</v>
      </c>
      <c r="AI37" s="16">
        <v>4</v>
      </c>
      <c r="AJ37" s="16">
        <v>7</v>
      </c>
      <c r="AK37" s="16">
        <v>1</v>
      </c>
      <c r="AL37" s="16">
        <v>108</v>
      </c>
      <c r="AM37" s="11"/>
    </row>
    <row r="38" spans="1:39" x14ac:dyDescent="0.2">
      <c r="A38" s="24"/>
      <c r="B38" s="24"/>
      <c r="C38" s="17" t="s">
        <v>103</v>
      </c>
      <c r="D38" s="17"/>
      <c r="E38" s="17"/>
      <c r="F38" s="17"/>
      <c r="G38" s="17"/>
      <c r="H38" s="17"/>
      <c r="I38" s="17"/>
      <c r="J38" s="17"/>
      <c r="K38" s="17"/>
      <c r="L38" s="17"/>
      <c r="M38" s="17"/>
      <c r="N38" s="17"/>
      <c r="O38" s="18" t="s">
        <v>104</v>
      </c>
      <c r="P38" s="17"/>
      <c r="Q38" s="17"/>
      <c r="R38" s="17"/>
      <c r="S38" s="18" t="s">
        <v>394</v>
      </c>
      <c r="T38" s="17"/>
      <c r="U38" s="17"/>
      <c r="V38" s="17"/>
      <c r="W38" s="17"/>
      <c r="X38" s="17"/>
      <c r="Y38" s="17"/>
      <c r="Z38" s="17"/>
      <c r="AA38" s="17"/>
      <c r="AB38" s="17"/>
      <c r="AC38" s="17"/>
      <c r="AD38" s="17"/>
      <c r="AE38" s="17"/>
      <c r="AF38" s="17"/>
      <c r="AG38" s="17"/>
      <c r="AH38" s="17"/>
      <c r="AI38" s="17"/>
      <c r="AJ38" s="17"/>
      <c r="AK38" s="17"/>
      <c r="AL38" s="17"/>
      <c r="AM38" s="11"/>
    </row>
    <row r="39" spans="1:39" x14ac:dyDescent="0.2">
      <c r="A39" s="26"/>
      <c r="B39" s="23" t="s">
        <v>48</v>
      </c>
      <c r="C39" s="15">
        <v>1</v>
      </c>
      <c r="D39" s="15">
        <v>1</v>
      </c>
      <c r="E39" s="15">
        <v>1</v>
      </c>
      <c r="F39" s="15">
        <v>1</v>
      </c>
      <c r="G39" s="15">
        <v>1</v>
      </c>
      <c r="H39" s="15">
        <v>1</v>
      </c>
      <c r="I39" s="15">
        <v>1</v>
      </c>
      <c r="J39" s="15">
        <v>1</v>
      </c>
      <c r="K39" s="15">
        <v>1</v>
      </c>
      <c r="L39" s="15">
        <v>1</v>
      </c>
      <c r="M39" s="15">
        <v>1</v>
      </c>
      <c r="N39" s="15">
        <v>1</v>
      </c>
      <c r="O39" s="15">
        <v>1</v>
      </c>
      <c r="P39" s="15">
        <v>1</v>
      </c>
      <c r="Q39" s="15">
        <v>1</v>
      </c>
      <c r="R39" s="15">
        <v>1</v>
      </c>
      <c r="S39" s="15">
        <v>1</v>
      </c>
      <c r="T39" s="15">
        <v>1</v>
      </c>
      <c r="U39" s="15">
        <v>1</v>
      </c>
      <c r="V39" s="15">
        <v>1</v>
      </c>
      <c r="W39" s="15">
        <v>1</v>
      </c>
      <c r="X39" s="15">
        <v>1</v>
      </c>
      <c r="Y39" s="15">
        <v>1</v>
      </c>
      <c r="Z39" s="15">
        <v>1</v>
      </c>
      <c r="AA39" s="15">
        <v>1</v>
      </c>
      <c r="AB39" s="15">
        <v>1</v>
      </c>
      <c r="AC39" s="15">
        <v>1</v>
      </c>
      <c r="AD39" s="15">
        <v>1</v>
      </c>
      <c r="AE39" s="15">
        <v>1</v>
      </c>
      <c r="AF39" s="15">
        <v>1</v>
      </c>
      <c r="AG39" s="15">
        <v>1</v>
      </c>
      <c r="AH39" s="15">
        <v>1</v>
      </c>
      <c r="AI39" s="15">
        <v>1</v>
      </c>
      <c r="AJ39" s="15">
        <v>1</v>
      </c>
      <c r="AK39" s="15">
        <v>1</v>
      </c>
      <c r="AL39" s="15">
        <v>1</v>
      </c>
      <c r="AM39" s="11"/>
    </row>
    <row r="40" spans="1:39" x14ac:dyDescent="0.2">
      <c r="A40" s="24"/>
      <c r="B40" s="24"/>
      <c r="C40" s="16">
        <v>2392</v>
      </c>
      <c r="D40" s="16">
        <v>542</v>
      </c>
      <c r="E40" s="16">
        <v>666</v>
      </c>
      <c r="F40" s="16">
        <v>557</v>
      </c>
      <c r="G40" s="16">
        <v>627</v>
      </c>
      <c r="H40" s="16">
        <v>270</v>
      </c>
      <c r="I40" s="16">
        <v>419</v>
      </c>
      <c r="J40" s="16">
        <v>395</v>
      </c>
      <c r="K40" s="16">
        <v>480</v>
      </c>
      <c r="L40" s="16">
        <v>608</v>
      </c>
      <c r="M40" s="16">
        <v>1252</v>
      </c>
      <c r="N40" s="16">
        <v>1009</v>
      </c>
      <c r="O40" s="16">
        <v>22</v>
      </c>
      <c r="P40" s="16">
        <v>618</v>
      </c>
      <c r="Q40" s="16">
        <v>259</v>
      </c>
      <c r="R40" s="16">
        <v>316</v>
      </c>
      <c r="S40" s="16">
        <v>563</v>
      </c>
      <c r="T40" s="16">
        <v>237</v>
      </c>
      <c r="U40" s="16">
        <v>106</v>
      </c>
      <c r="V40" s="16">
        <v>293</v>
      </c>
      <c r="W40" s="16">
        <v>564</v>
      </c>
      <c r="X40" s="16">
        <v>688</v>
      </c>
      <c r="Y40" s="16">
        <v>390</v>
      </c>
      <c r="Z40" s="16">
        <v>418</v>
      </c>
      <c r="AA40" s="16">
        <v>169</v>
      </c>
      <c r="AB40" s="16">
        <v>48</v>
      </c>
      <c r="AC40" s="16">
        <v>949</v>
      </c>
      <c r="AD40" s="16">
        <v>272</v>
      </c>
      <c r="AE40" s="16">
        <v>56</v>
      </c>
      <c r="AF40" s="16">
        <v>109</v>
      </c>
      <c r="AG40" s="16">
        <v>193</v>
      </c>
      <c r="AH40" s="16">
        <v>62</v>
      </c>
      <c r="AI40" s="16">
        <v>12</v>
      </c>
      <c r="AJ40" s="16">
        <v>28</v>
      </c>
      <c r="AK40" s="16">
        <v>6</v>
      </c>
      <c r="AL40" s="16">
        <v>705</v>
      </c>
      <c r="AM40" s="11"/>
    </row>
    <row r="41" spans="1:39" x14ac:dyDescent="0.2">
      <c r="A41" s="24"/>
      <c r="B41" s="24"/>
      <c r="C41" s="17" t="s">
        <v>103</v>
      </c>
      <c r="D41" s="17" t="s">
        <v>103</v>
      </c>
      <c r="E41" s="17" t="s">
        <v>103</v>
      </c>
      <c r="F41" s="17" t="s">
        <v>103</v>
      </c>
      <c r="G41" s="17" t="s">
        <v>103</v>
      </c>
      <c r="H41" s="17" t="s">
        <v>103</v>
      </c>
      <c r="I41" s="17" t="s">
        <v>103</v>
      </c>
      <c r="J41" s="17" t="s">
        <v>103</v>
      </c>
      <c r="K41" s="17" t="s">
        <v>103</v>
      </c>
      <c r="L41" s="17" t="s">
        <v>103</v>
      </c>
      <c r="M41" s="17" t="s">
        <v>103</v>
      </c>
      <c r="N41" s="17" t="s">
        <v>103</v>
      </c>
      <c r="O41" s="17" t="s">
        <v>103</v>
      </c>
      <c r="P41" s="17" t="s">
        <v>103</v>
      </c>
      <c r="Q41" s="17" t="s">
        <v>103</v>
      </c>
      <c r="R41" s="17" t="s">
        <v>103</v>
      </c>
      <c r="S41" s="17" t="s">
        <v>103</v>
      </c>
      <c r="T41" s="17" t="s">
        <v>103</v>
      </c>
      <c r="U41" s="17" t="s">
        <v>103</v>
      </c>
      <c r="V41" s="17" t="s">
        <v>103</v>
      </c>
      <c r="W41" s="17" t="s">
        <v>103</v>
      </c>
      <c r="X41" s="17" t="s">
        <v>103</v>
      </c>
      <c r="Y41" s="17" t="s">
        <v>103</v>
      </c>
      <c r="Z41" s="17" t="s">
        <v>103</v>
      </c>
      <c r="AA41" s="17" t="s">
        <v>103</v>
      </c>
      <c r="AB41" s="17" t="s">
        <v>103</v>
      </c>
      <c r="AC41" s="17" t="s">
        <v>103</v>
      </c>
      <c r="AD41" s="17" t="s">
        <v>103</v>
      </c>
      <c r="AE41" s="17" t="s">
        <v>103</v>
      </c>
      <c r="AF41" s="17" t="s">
        <v>103</v>
      </c>
      <c r="AG41" s="17" t="s">
        <v>103</v>
      </c>
      <c r="AH41" s="17" t="s">
        <v>103</v>
      </c>
      <c r="AI41" s="17" t="s">
        <v>103</v>
      </c>
      <c r="AJ41" s="17" t="s">
        <v>103</v>
      </c>
      <c r="AK41" s="17" t="s">
        <v>103</v>
      </c>
      <c r="AL41" s="17" t="s">
        <v>103</v>
      </c>
      <c r="AM41" s="11"/>
    </row>
    <row r="42" spans="1:39" x14ac:dyDescent="0.2">
      <c r="A42" s="19" t="s">
        <v>395</v>
      </c>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row>
    <row r="43" spans="1:39" x14ac:dyDescent="0.2">
      <c r="A43" s="21" t="s">
        <v>126</v>
      </c>
    </row>
  </sheetData>
  <mergeCells count="22">
    <mergeCell ref="AJ2:AL2"/>
    <mergeCell ref="A2:C2"/>
    <mergeCell ref="A3:B5"/>
    <mergeCell ref="B6:B8"/>
    <mergeCell ref="B9:B11"/>
    <mergeCell ref="A6:A41"/>
    <mergeCell ref="M3:O3"/>
    <mergeCell ref="P3:V3"/>
    <mergeCell ref="W3:AB3"/>
    <mergeCell ref="AC3:AL3"/>
    <mergeCell ref="D3:G3"/>
    <mergeCell ref="H3:L3"/>
    <mergeCell ref="B12:B14"/>
    <mergeCell ref="B15:B17"/>
    <mergeCell ref="B18:B20"/>
    <mergeCell ref="B21:B23"/>
    <mergeCell ref="B39:B41"/>
    <mergeCell ref="B24:B26"/>
    <mergeCell ref="B27:B29"/>
    <mergeCell ref="B30:B32"/>
    <mergeCell ref="B33:B35"/>
    <mergeCell ref="B36:B38"/>
  </mergeCells>
  <hyperlinks>
    <hyperlink ref="A1" location="'TOC'!A1:A1" display="Back to TOC" xr:uid="{00000000-0004-0000-1000-000000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M16"/>
  <sheetViews>
    <sheetView workbookViewId="0">
      <pane xSplit="3" ySplit="5" topLeftCell="D6" activePane="bottomRight" state="frozen"/>
      <selection pane="topRight" activeCell="D1" sqref="D1"/>
      <selection pane="bottomLeft" activeCell="A6" sqref="A6"/>
      <selection pane="bottomRight" activeCell="D6" sqref="D6"/>
    </sheetView>
  </sheetViews>
  <sheetFormatPr baseColWidth="10" defaultColWidth="8.83203125" defaultRowHeight="15" x14ac:dyDescent="0.2"/>
  <cols>
    <col min="1" max="1" width="50" style="1" bestFit="1" customWidth="1"/>
    <col min="2" max="2" width="25" style="1" bestFit="1" customWidth="1"/>
    <col min="3" max="38" width="12.6640625" style="1" customWidth="1"/>
  </cols>
  <sheetData>
    <row r="1" spans="1:39" ht="52" customHeight="1" x14ac:dyDescent="0.2">
      <c r="A1" s="10" t="str">
        <f>HYPERLINK("#TOC!A1","Return to Table of Contents")</f>
        <v>Return to Table of Contents</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11"/>
    </row>
    <row r="2" spans="1:39" ht="36" customHeight="1" x14ac:dyDescent="0.2">
      <c r="A2" s="29" t="s">
        <v>570</v>
      </c>
      <c r="B2" s="28"/>
      <c r="C2" s="28"/>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27" t="s">
        <v>47</v>
      </c>
      <c r="AK2" s="28"/>
      <c r="AL2" s="28"/>
      <c r="AM2" s="11"/>
    </row>
    <row r="3" spans="1:39" ht="37" customHeight="1" x14ac:dyDescent="0.2">
      <c r="A3" s="30"/>
      <c r="B3" s="28"/>
      <c r="C3" s="14" t="s">
        <v>48</v>
      </c>
      <c r="D3" s="31" t="s">
        <v>49</v>
      </c>
      <c r="E3" s="28"/>
      <c r="F3" s="28"/>
      <c r="G3" s="28"/>
      <c r="H3" s="31" t="s">
        <v>50</v>
      </c>
      <c r="I3" s="28"/>
      <c r="J3" s="28"/>
      <c r="K3" s="28"/>
      <c r="L3" s="28"/>
      <c r="M3" s="31" t="s">
        <v>51</v>
      </c>
      <c r="N3" s="28"/>
      <c r="O3" s="28"/>
      <c r="P3" s="31" t="s">
        <v>52</v>
      </c>
      <c r="Q3" s="28"/>
      <c r="R3" s="28"/>
      <c r="S3" s="28"/>
      <c r="T3" s="28"/>
      <c r="U3" s="28"/>
      <c r="V3" s="28"/>
      <c r="W3" s="31" t="s">
        <v>53</v>
      </c>
      <c r="X3" s="28"/>
      <c r="Y3" s="28"/>
      <c r="Z3" s="28"/>
      <c r="AA3" s="28"/>
      <c r="AB3" s="28"/>
      <c r="AC3" s="31" t="s">
        <v>54</v>
      </c>
      <c r="AD3" s="28"/>
      <c r="AE3" s="28"/>
      <c r="AF3" s="28"/>
      <c r="AG3" s="28"/>
      <c r="AH3" s="28"/>
      <c r="AI3" s="28"/>
      <c r="AJ3" s="28"/>
      <c r="AK3" s="28"/>
      <c r="AL3" s="28"/>
      <c r="AM3" s="11"/>
    </row>
    <row r="4" spans="1:39" ht="16" customHeight="1" x14ac:dyDescent="0.2">
      <c r="A4" s="24"/>
      <c r="B4" s="28"/>
      <c r="C4" s="12" t="s">
        <v>55</v>
      </c>
      <c r="D4" s="12" t="s">
        <v>55</v>
      </c>
      <c r="E4" s="12" t="s">
        <v>56</v>
      </c>
      <c r="F4" s="12" t="s">
        <v>57</v>
      </c>
      <c r="G4" s="12" t="s">
        <v>58</v>
      </c>
      <c r="H4" s="12" t="s">
        <v>55</v>
      </c>
      <c r="I4" s="12" t="s">
        <v>56</v>
      </c>
      <c r="J4" s="12" t="s">
        <v>57</v>
      </c>
      <c r="K4" s="12" t="s">
        <v>58</v>
      </c>
      <c r="L4" s="12" t="s">
        <v>59</v>
      </c>
      <c r="M4" s="12" t="s">
        <v>55</v>
      </c>
      <c r="N4" s="12" t="s">
        <v>56</v>
      </c>
      <c r="O4" s="12" t="s">
        <v>57</v>
      </c>
      <c r="P4" s="12" t="s">
        <v>55</v>
      </c>
      <c r="Q4" s="12" t="s">
        <v>56</v>
      </c>
      <c r="R4" s="12" t="s">
        <v>57</v>
      </c>
      <c r="S4" s="12" t="s">
        <v>58</v>
      </c>
      <c r="T4" s="12" t="s">
        <v>59</v>
      </c>
      <c r="U4" s="12" t="s">
        <v>60</v>
      </c>
      <c r="V4" s="12" t="s">
        <v>61</v>
      </c>
      <c r="W4" s="12" t="s">
        <v>55</v>
      </c>
      <c r="X4" s="12" t="s">
        <v>56</v>
      </c>
      <c r="Y4" s="12" t="s">
        <v>57</v>
      </c>
      <c r="Z4" s="12" t="s">
        <v>58</v>
      </c>
      <c r="AA4" s="12" t="s">
        <v>59</v>
      </c>
      <c r="AB4" s="12" t="s">
        <v>60</v>
      </c>
      <c r="AC4" s="12" t="s">
        <v>55</v>
      </c>
      <c r="AD4" s="12" t="s">
        <v>56</v>
      </c>
      <c r="AE4" s="12" t="s">
        <v>57</v>
      </c>
      <c r="AF4" s="12" t="s">
        <v>58</v>
      </c>
      <c r="AG4" s="12" t="s">
        <v>59</v>
      </c>
      <c r="AH4" s="12" t="s">
        <v>60</v>
      </c>
      <c r="AI4" s="12" t="s">
        <v>61</v>
      </c>
      <c r="AJ4" s="12" t="s">
        <v>62</v>
      </c>
      <c r="AK4" s="12" t="s">
        <v>63</v>
      </c>
      <c r="AL4" s="12" t="s">
        <v>64</v>
      </c>
      <c r="AM4" s="11"/>
    </row>
    <row r="5" spans="1:39" ht="37" x14ac:dyDescent="0.2">
      <c r="A5" s="24"/>
      <c r="B5" s="28"/>
      <c r="C5" s="14" t="s">
        <v>65</v>
      </c>
      <c r="D5" s="14" t="s">
        <v>66</v>
      </c>
      <c r="E5" s="14" t="s">
        <v>67</v>
      </c>
      <c r="F5" s="14" t="s">
        <v>68</v>
      </c>
      <c r="G5" s="14" t="s">
        <v>69</v>
      </c>
      <c r="H5" s="14" t="s">
        <v>70</v>
      </c>
      <c r="I5" s="14" t="s">
        <v>71</v>
      </c>
      <c r="J5" s="14" t="s">
        <v>72</v>
      </c>
      <c r="K5" s="14" t="s">
        <v>73</v>
      </c>
      <c r="L5" s="14" t="s">
        <v>74</v>
      </c>
      <c r="M5" s="14" t="s">
        <v>75</v>
      </c>
      <c r="N5" s="14" t="s">
        <v>76</v>
      </c>
      <c r="O5" s="14" t="s">
        <v>77</v>
      </c>
      <c r="P5" s="14" t="s">
        <v>78</v>
      </c>
      <c r="Q5" s="14" t="s">
        <v>79</v>
      </c>
      <c r="R5" s="14" t="s">
        <v>80</v>
      </c>
      <c r="S5" s="14" t="s">
        <v>81</v>
      </c>
      <c r="T5" s="14" t="s">
        <v>82</v>
      </c>
      <c r="U5" s="14" t="s">
        <v>83</v>
      </c>
      <c r="V5" s="14" t="s">
        <v>84</v>
      </c>
      <c r="W5" s="14" t="s">
        <v>85</v>
      </c>
      <c r="X5" s="14" t="s">
        <v>86</v>
      </c>
      <c r="Y5" s="14" t="s">
        <v>87</v>
      </c>
      <c r="Z5" s="14" t="s">
        <v>88</v>
      </c>
      <c r="AA5" s="14" t="s">
        <v>89</v>
      </c>
      <c r="AB5" s="14" t="s">
        <v>90</v>
      </c>
      <c r="AC5" s="14" t="s">
        <v>91</v>
      </c>
      <c r="AD5" s="14" t="s">
        <v>92</v>
      </c>
      <c r="AE5" s="14" t="s">
        <v>93</v>
      </c>
      <c r="AF5" s="14" t="s">
        <v>94</v>
      </c>
      <c r="AG5" s="14" t="s">
        <v>95</v>
      </c>
      <c r="AH5" s="14" t="s">
        <v>96</v>
      </c>
      <c r="AI5" s="14" t="s">
        <v>97</v>
      </c>
      <c r="AJ5" s="14" t="s">
        <v>98</v>
      </c>
      <c r="AK5" s="14" t="s">
        <v>99</v>
      </c>
      <c r="AL5" s="14" t="s">
        <v>100</v>
      </c>
      <c r="AM5" s="11"/>
    </row>
    <row r="6" spans="1:39" x14ac:dyDescent="0.2">
      <c r="A6" s="25" t="s">
        <v>396</v>
      </c>
      <c r="B6" s="23" t="s">
        <v>360</v>
      </c>
      <c r="C6" s="15">
        <v>0.28798318649120003</v>
      </c>
      <c r="D6" s="15">
        <v>0.18886178554489999</v>
      </c>
      <c r="E6" s="15">
        <v>0.34064316433109998</v>
      </c>
      <c r="F6" s="15">
        <v>0.2564912111496</v>
      </c>
      <c r="G6" s="15">
        <v>0.3453248248877</v>
      </c>
      <c r="H6" s="15">
        <v>0.28854385007189998</v>
      </c>
      <c r="I6" s="15">
        <v>0.33307198771379998</v>
      </c>
      <c r="J6" s="15">
        <v>0.26942305595740002</v>
      </c>
      <c r="K6" s="15">
        <v>0.2728683433181</v>
      </c>
      <c r="L6" s="15">
        <v>0.29998601223310001</v>
      </c>
      <c r="M6" s="15">
        <v>0.26708031299070001</v>
      </c>
      <c r="N6" s="15">
        <v>0.31465209205349998</v>
      </c>
      <c r="O6" s="15">
        <v>9.0909090909089996E-2</v>
      </c>
      <c r="P6" s="15">
        <v>0.1123143215209</v>
      </c>
      <c r="Q6" s="15">
        <v>0.2180159093314</v>
      </c>
      <c r="R6" s="15">
        <v>0.17292476782050001</v>
      </c>
      <c r="S6" s="15">
        <v>0.29656625757339999</v>
      </c>
      <c r="T6" s="15">
        <v>0.47766171888440001</v>
      </c>
      <c r="U6" s="15">
        <v>0.35506420971879998</v>
      </c>
      <c r="V6" s="15">
        <v>0.55921984317929996</v>
      </c>
      <c r="W6" s="15">
        <v>9.9374594697630006E-2</v>
      </c>
      <c r="X6" s="15">
        <v>0.18580734019340001</v>
      </c>
      <c r="Y6" s="15">
        <v>0.3594247974975</v>
      </c>
      <c r="Z6" s="15">
        <v>0.47453421319889999</v>
      </c>
      <c r="AA6" s="15">
        <v>0.51782574532220005</v>
      </c>
      <c r="AB6" s="15">
        <v>0.31874177727030001</v>
      </c>
      <c r="AC6" s="15">
        <v>0.19017427048489999</v>
      </c>
      <c r="AD6" s="15">
        <v>0.29646271382990003</v>
      </c>
      <c r="AE6" s="15">
        <v>0.1943219951205</v>
      </c>
      <c r="AF6" s="15">
        <v>0.2410158488435</v>
      </c>
      <c r="AG6" s="15">
        <v>0.31278789115369998</v>
      </c>
      <c r="AH6" s="15">
        <v>0.37748765584279997</v>
      </c>
      <c r="AI6" s="15">
        <v>0.35921765996209998</v>
      </c>
      <c r="AJ6" s="15">
        <v>0.35239401576259999</v>
      </c>
      <c r="AK6" s="15">
        <v>6.055157952635E-2</v>
      </c>
      <c r="AL6" s="15">
        <v>0.39919476599679998</v>
      </c>
      <c r="AM6" s="11"/>
    </row>
    <row r="7" spans="1:39" x14ac:dyDescent="0.2">
      <c r="A7" s="24"/>
      <c r="B7" s="24"/>
      <c r="C7" s="16">
        <v>670</v>
      </c>
      <c r="D7" s="16">
        <v>100</v>
      </c>
      <c r="E7" s="16">
        <v>222</v>
      </c>
      <c r="F7" s="16">
        <v>136</v>
      </c>
      <c r="G7" s="16">
        <v>212</v>
      </c>
      <c r="H7" s="16">
        <v>90</v>
      </c>
      <c r="I7" s="16">
        <v>132</v>
      </c>
      <c r="J7" s="16">
        <v>102</v>
      </c>
      <c r="K7" s="16">
        <v>128</v>
      </c>
      <c r="L7" s="16">
        <v>169</v>
      </c>
      <c r="M7" s="16">
        <v>341</v>
      </c>
      <c r="N7" s="16">
        <v>299</v>
      </c>
      <c r="O7" s="16">
        <v>2</v>
      </c>
      <c r="P7" s="16">
        <v>71</v>
      </c>
      <c r="Q7" s="16">
        <v>56</v>
      </c>
      <c r="R7" s="16">
        <v>54</v>
      </c>
      <c r="S7" s="16">
        <v>168</v>
      </c>
      <c r="T7" s="16">
        <v>118</v>
      </c>
      <c r="U7" s="16">
        <v>42</v>
      </c>
      <c r="V7" s="16">
        <v>161</v>
      </c>
      <c r="W7" s="16">
        <v>54</v>
      </c>
      <c r="X7" s="16">
        <v>134</v>
      </c>
      <c r="Y7" s="16">
        <v>140</v>
      </c>
      <c r="Z7" s="16">
        <v>203</v>
      </c>
      <c r="AA7" s="16">
        <v>95</v>
      </c>
      <c r="AB7" s="16">
        <v>16</v>
      </c>
      <c r="AC7" s="16">
        <v>180</v>
      </c>
      <c r="AD7" s="16">
        <v>72</v>
      </c>
      <c r="AE7" s="16">
        <v>13</v>
      </c>
      <c r="AF7" s="16">
        <v>27</v>
      </c>
      <c r="AG7" s="16">
        <v>58</v>
      </c>
      <c r="AH7" s="16">
        <v>23</v>
      </c>
      <c r="AI7" s="16">
        <v>5</v>
      </c>
      <c r="AJ7" s="16">
        <v>9</v>
      </c>
      <c r="AK7" s="16">
        <v>1</v>
      </c>
      <c r="AL7" s="16">
        <v>282</v>
      </c>
      <c r="AM7" s="11"/>
    </row>
    <row r="8" spans="1:39" x14ac:dyDescent="0.2">
      <c r="A8" s="24"/>
      <c r="B8" s="24"/>
      <c r="C8" s="17" t="s">
        <v>103</v>
      </c>
      <c r="D8" s="17"/>
      <c r="E8" s="18" t="s">
        <v>119</v>
      </c>
      <c r="F8" s="17"/>
      <c r="G8" s="18" t="s">
        <v>118</v>
      </c>
      <c r="H8" s="17"/>
      <c r="I8" s="17"/>
      <c r="J8" s="17"/>
      <c r="K8" s="17"/>
      <c r="L8" s="17"/>
      <c r="M8" s="17"/>
      <c r="N8" s="17"/>
      <c r="O8" s="17"/>
      <c r="P8" s="17"/>
      <c r="Q8" s="18" t="s">
        <v>139</v>
      </c>
      <c r="R8" s="17"/>
      <c r="S8" s="18" t="s">
        <v>118</v>
      </c>
      <c r="T8" s="18" t="s">
        <v>138</v>
      </c>
      <c r="U8" s="18" t="s">
        <v>118</v>
      </c>
      <c r="V8" s="18" t="s">
        <v>121</v>
      </c>
      <c r="W8" s="17"/>
      <c r="X8" s="18" t="s">
        <v>139</v>
      </c>
      <c r="Y8" s="18" t="s">
        <v>122</v>
      </c>
      <c r="Z8" s="18" t="s">
        <v>122</v>
      </c>
      <c r="AA8" s="18" t="s">
        <v>122</v>
      </c>
      <c r="AB8" s="18" t="s">
        <v>139</v>
      </c>
      <c r="AC8" s="17"/>
      <c r="AD8" s="17"/>
      <c r="AE8" s="17"/>
      <c r="AF8" s="17"/>
      <c r="AG8" s="17"/>
      <c r="AH8" s="17"/>
      <c r="AI8" s="17"/>
      <c r="AJ8" s="17"/>
      <c r="AK8" s="17"/>
      <c r="AL8" s="18" t="s">
        <v>119</v>
      </c>
      <c r="AM8" s="11"/>
    </row>
    <row r="9" spans="1:39" x14ac:dyDescent="0.2">
      <c r="A9" s="26"/>
      <c r="B9" s="23" t="s">
        <v>362</v>
      </c>
      <c r="C9" s="15">
        <v>0.71201681350879997</v>
      </c>
      <c r="D9" s="15">
        <v>0.81113821445510004</v>
      </c>
      <c r="E9" s="15">
        <v>0.65935683566890002</v>
      </c>
      <c r="F9" s="15">
        <v>0.74350878885040006</v>
      </c>
      <c r="G9" s="15">
        <v>0.6546751751123</v>
      </c>
      <c r="H9" s="15">
        <v>0.71145614992809991</v>
      </c>
      <c r="I9" s="15">
        <v>0.66692801228620002</v>
      </c>
      <c r="J9" s="15">
        <v>0.7305769440426001</v>
      </c>
      <c r="K9" s="15">
        <v>0.72713165668190005</v>
      </c>
      <c r="L9" s="15">
        <v>0.70001398776689994</v>
      </c>
      <c r="M9" s="15">
        <v>0.73291968700929999</v>
      </c>
      <c r="N9" s="15">
        <v>0.68534790794649991</v>
      </c>
      <c r="O9" s="15">
        <v>0.90909090909089996</v>
      </c>
      <c r="P9" s="15">
        <v>0.88768567847910007</v>
      </c>
      <c r="Q9" s="15">
        <v>0.7819840906687</v>
      </c>
      <c r="R9" s="15">
        <v>0.82707523217949996</v>
      </c>
      <c r="S9" s="15">
        <v>0.70343374242660006</v>
      </c>
      <c r="T9" s="15">
        <v>0.52233828111559999</v>
      </c>
      <c r="U9" s="15">
        <v>0.64493579028119996</v>
      </c>
      <c r="V9" s="15">
        <v>0.44078015682069999</v>
      </c>
      <c r="W9" s="15">
        <v>0.90062540530239998</v>
      </c>
      <c r="X9" s="15">
        <v>0.81419265980660005</v>
      </c>
      <c r="Y9" s="15">
        <v>0.64057520250249989</v>
      </c>
      <c r="Z9" s="15">
        <v>0.52546578680110001</v>
      </c>
      <c r="AA9" s="15">
        <v>0.48217425467780001</v>
      </c>
      <c r="AB9" s="15">
        <v>0.68125822272969994</v>
      </c>
      <c r="AC9" s="15">
        <v>0.8098257295150999</v>
      </c>
      <c r="AD9" s="15">
        <v>0.70353728617010003</v>
      </c>
      <c r="AE9" s="15">
        <v>0.80567800487949992</v>
      </c>
      <c r="AF9" s="15">
        <v>0.75898415115649998</v>
      </c>
      <c r="AG9" s="15">
        <v>0.68721210884630002</v>
      </c>
      <c r="AH9" s="15">
        <v>0.62251234415720003</v>
      </c>
      <c r="AI9" s="15">
        <v>0.64078234003790002</v>
      </c>
      <c r="AJ9" s="15">
        <v>0.64760598423740001</v>
      </c>
      <c r="AK9" s="15">
        <v>0.93944842047370003</v>
      </c>
      <c r="AL9" s="15">
        <v>0.60080523400319996</v>
      </c>
      <c r="AM9" s="11"/>
    </row>
    <row r="10" spans="1:39" x14ac:dyDescent="0.2">
      <c r="A10" s="24"/>
      <c r="B10" s="24"/>
      <c r="C10" s="16">
        <v>1722</v>
      </c>
      <c r="D10" s="16">
        <v>443</v>
      </c>
      <c r="E10" s="16">
        <v>444</v>
      </c>
      <c r="F10" s="16">
        <v>421</v>
      </c>
      <c r="G10" s="16">
        <v>414</v>
      </c>
      <c r="H10" s="16">
        <v>180</v>
      </c>
      <c r="I10" s="16">
        <v>287</v>
      </c>
      <c r="J10" s="16">
        <v>293</v>
      </c>
      <c r="K10" s="16">
        <v>352</v>
      </c>
      <c r="L10" s="16">
        <v>439</v>
      </c>
      <c r="M10" s="16">
        <v>912</v>
      </c>
      <c r="N10" s="16">
        <v>709</v>
      </c>
      <c r="O10" s="16">
        <v>20</v>
      </c>
      <c r="P10" s="16">
        <v>547</v>
      </c>
      <c r="Q10" s="16">
        <v>204</v>
      </c>
      <c r="R10" s="16">
        <v>262</v>
      </c>
      <c r="S10" s="16">
        <v>394</v>
      </c>
      <c r="T10" s="16">
        <v>119</v>
      </c>
      <c r="U10" s="16">
        <v>64</v>
      </c>
      <c r="V10" s="16">
        <v>132</v>
      </c>
      <c r="W10" s="16">
        <v>510</v>
      </c>
      <c r="X10" s="16">
        <v>554</v>
      </c>
      <c r="Y10" s="16">
        <v>250</v>
      </c>
      <c r="Z10" s="16">
        <v>215</v>
      </c>
      <c r="AA10" s="16">
        <v>74</v>
      </c>
      <c r="AB10" s="16">
        <v>32</v>
      </c>
      <c r="AC10" s="16">
        <v>768</v>
      </c>
      <c r="AD10" s="16">
        <v>200</v>
      </c>
      <c r="AE10" s="16">
        <v>43</v>
      </c>
      <c r="AF10" s="16">
        <v>82</v>
      </c>
      <c r="AG10" s="16">
        <v>136</v>
      </c>
      <c r="AH10" s="16">
        <v>39</v>
      </c>
      <c r="AI10" s="16">
        <v>7</v>
      </c>
      <c r="AJ10" s="16">
        <v>19</v>
      </c>
      <c r="AK10" s="16">
        <v>5</v>
      </c>
      <c r="AL10" s="16">
        <v>423</v>
      </c>
      <c r="AM10" s="11"/>
    </row>
    <row r="11" spans="1:39" x14ac:dyDescent="0.2">
      <c r="A11" s="24"/>
      <c r="B11" s="24"/>
      <c r="C11" s="17" t="s">
        <v>103</v>
      </c>
      <c r="D11" s="18" t="s">
        <v>397</v>
      </c>
      <c r="E11" s="17"/>
      <c r="F11" s="18" t="s">
        <v>145</v>
      </c>
      <c r="G11" s="17"/>
      <c r="H11" s="17"/>
      <c r="I11" s="17"/>
      <c r="J11" s="17"/>
      <c r="K11" s="17"/>
      <c r="L11" s="17"/>
      <c r="M11" s="17"/>
      <c r="N11" s="17"/>
      <c r="O11" s="17"/>
      <c r="P11" s="18" t="s">
        <v>193</v>
      </c>
      <c r="Q11" s="18" t="s">
        <v>171</v>
      </c>
      <c r="R11" s="18" t="s">
        <v>189</v>
      </c>
      <c r="S11" s="18" t="s">
        <v>173</v>
      </c>
      <c r="T11" s="17"/>
      <c r="U11" s="17"/>
      <c r="V11" s="17"/>
      <c r="W11" s="18" t="s">
        <v>368</v>
      </c>
      <c r="X11" s="18" t="s">
        <v>111</v>
      </c>
      <c r="Y11" s="17"/>
      <c r="Z11" s="17"/>
      <c r="AA11" s="17"/>
      <c r="AB11" s="17"/>
      <c r="AC11" s="18" t="s">
        <v>113</v>
      </c>
      <c r="AD11" s="17"/>
      <c r="AE11" s="17"/>
      <c r="AF11" s="17"/>
      <c r="AG11" s="17"/>
      <c r="AH11" s="17"/>
      <c r="AI11" s="17"/>
      <c r="AJ11" s="17"/>
      <c r="AK11" s="17"/>
      <c r="AL11" s="17"/>
      <c r="AM11" s="11"/>
    </row>
    <row r="12" spans="1:39" x14ac:dyDescent="0.2">
      <c r="A12" s="26"/>
      <c r="B12" s="23" t="s">
        <v>48</v>
      </c>
      <c r="C12" s="15">
        <v>1</v>
      </c>
      <c r="D12" s="15">
        <v>1</v>
      </c>
      <c r="E12" s="15">
        <v>1</v>
      </c>
      <c r="F12" s="15">
        <v>1</v>
      </c>
      <c r="G12" s="15">
        <v>1</v>
      </c>
      <c r="H12" s="15">
        <v>1</v>
      </c>
      <c r="I12" s="15">
        <v>1</v>
      </c>
      <c r="J12" s="15">
        <v>1</v>
      </c>
      <c r="K12" s="15">
        <v>1</v>
      </c>
      <c r="L12" s="15">
        <v>1</v>
      </c>
      <c r="M12" s="15">
        <v>1</v>
      </c>
      <c r="N12" s="15">
        <v>1</v>
      </c>
      <c r="O12" s="15">
        <v>1</v>
      </c>
      <c r="P12" s="15">
        <v>1</v>
      </c>
      <c r="Q12" s="15">
        <v>1</v>
      </c>
      <c r="R12" s="15">
        <v>1</v>
      </c>
      <c r="S12" s="15">
        <v>1</v>
      </c>
      <c r="T12" s="15">
        <v>1</v>
      </c>
      <c r="U12" s="15">
        <v>1</v>
      </c>
      <c r="V12" s="15">
        <v>1</v>
      </c>
      <c r="W12" s="15">
        <v>1</v>
      </c>
      <c r="X12" s="15">
        <v>1</v>
      </c>
      <c r="Y12" s="15">
        <v>1</v>
      </c>
      <c r="Z12" s="15">
        <v>1</v>
      </c>
      <c r="AA12" s="15">
        <v>1</v>
      </c>
      <c r="AB12" s="15">
        <v>1</v>
      </c>
      <c r="AC12" s="15">
        <v>1</v>
      </c>
      <c r="AD12" s="15">
        <v>1</v>
      </c>
      <c r="AE12" s="15">
        <v>1</v>
      </c>
      <c r="AF12" s="15">
        <v>1</v>
      </c>
      <c r="AG12" s="15">
        <v>1</v>
      </c>
      <c r="AH12" s="15">
        <v>1</v>
      </c>
      <c r="AI12" s="15">
        <v>1</v>
      </c>
      <c r="AJ12" s="15">
        <v>1</v>
      </c>
      <c r="AK12" s="15">
        <v>1</v>
      </c>
      <c r="AL12" s="15">
        <v>1</v>
      </c>
      <c r="AM12" s="11"/>
    </row>
    <row r="13" spans="1:39" x14ac:dyDescent="0.2">
      <c r="A13" s="24"/>
      <c r="B13" s="24"/>
      <c r="C13" s="16">
        <v>2392</v>
      </c>
      <c r="D13" s="16">
        <v>543</v>
      </c>
      <c r="E13" s="16">
        <v>666</v>
      </c>
      <c r="F13" s="16">
        <v>557</v>
      </c>
      <c r="G13" s="16">
        <v>626</v>
      </c>
      <c r="H13" s="16">
        <v>270</v>
      </c>
      <c r="I13" s="16">
        <v>419</v>
      </c>
      <c r="J13" s="16">
        <v>395</v>
      </c>
      <c r="K13" s="16">
        <v>480</v>
      </c>
      <c r="L13" s="16">
        <v>608</v>
      </c>
      <c r="M13" s="16">
        <v>1253</v>
      </c>
      <c r="N13" s="16">
        <v>1008</v>
      </c>
      <c r="O13" s="16">
        <v>22</v>
      </c>
      <c r="P13" s="16">
        <v>618</v>
      </c>
      <c r="Q13" s="16">
        <v>260</v>
      </c>
      <c r="R13" s="16">
        <v>316</v>
      </c>
      <c r="S13" s="16">
        <v>562</v>
      </c>
      <c r="T13" s="16">
        <v>237</v>
      </c>
      <c r="U13" s="16">
        <v>106</v>
      </c>
      <c r="V13" s="16">
        <v>293</v>
      </c>
      <c r="W13" s="16">
        <v>564</v>
      </c>
      <c r="X13" s="16">
        <v>688</v>
      </c>
      <c r="Y13" s="16">
        <v>390</v>
      </c>
      <c r="Z13" s="16">
        <v>418</v>
      </c>
      <c r="AA13" s="16">
        <v>169</v>
      </c>
      <c r="AB13" s="16">
        <v>48</v>
      </c>
      <c r="AC13" s="16">
        <v>948</v>
      </c>
      <c r="AD13" s="16">
        <v>272</v>
      </c>
      <c r="AE13" s="16">
        <v>56</v>
      </c>
      <c r="AF13" s="16">
        <v>109</v>
      </c>
      <c r="AG13" s="16">
        <v>194</v>
      </c>
      <c r="AH13" s="16">
        <v>62</v>
      </c>
      <c r="AI13" s="16">
        <v>12</v>
      </c>
      <c r="AJ13" s="16">
        <v>28</v>
      </c>
      <c r="AK13" s="16">
        <v>6</v>
      </c>
      <c r="AL13" s="16">
        <v>705</v>
      </c>
      <c r="AM13" s="11"/>
    </row>
    <row r="14" spans="1:39" x14ac:dyDescent="0.2">
      <c r="A14" s="24"/>
      <c r="B14" s="24"/>
      <c r="C14" s="17" t="s">
        <v>103</v>
      </c>
      <c r="D14" s="17" t="s">
        <v>103</v>
      </c>
      <c r="E14" s="17" t="s">
        <v>103</v>
      </c>
      <c r="F14" s="17" t="s">
        <v>103</v>
      </c>
      <c r="G14" s="17" t="s">
        <v>103</v>
      </c>
      <c r="H14" s="17" t="s">
        <v>103</v>
      </c>
      <c r="I14" s="17" t="s">
        <v>103</v>
      </c>
      <c r="J14" s="17" t="s">
        <v>103</v>
      </c>
      <c r="K14" s="17" t="s">
        <v>103</v>
      </c>
      <c r="L14" s="17" t="s">
        <v>103</v>
      </c>
      <c r="M14" s="17" t="s">
        <v>103</v>
      </c>
      <c r="N14" s="17" t="s">
        <v>103</v>
      </c>
      <c r="O14" s="17" t="s">
        <v>103</v>
      </c>
      <c r="P14" s="17" t="s">
        <v>103</v>
      </c>
      <c r="Q14" s="17" t="s">
        <v>103</v>
      </c>
      <c r="R14" s="17" t="s">
        <v>103</v>
      </c>
      <c r="S14" s="17" t="s">
        <v>103</v>
      </c>
      <c r="T14" s="17" t="s">
        <v>103</v>
      </c>
      <c r="U14" s="17" t="s">
        <v>103</v>
      </c>
      <c r="V14" s="17" t="s">
        <v>103</v>
      </c>
      <c r="W14" s="17" t="s">
        <v>103</v>
      </c>
      <c r="X14" s="17" t="s">
        <v>103</v>
      </c>
      <c r="Y14" s="17" t="s">
        <v>103</v>
      </c>
      <c r="Z14" s="17" t="s">
        <v>103</v>
      </c>
      <c r="AA14" s="17" t="s">
        <v>103</v>
      </c>
      <c r="AB14" s="17" t="s">
        <v>103</v>
      </c>
      <c r="AC14" s="17" t="s">
        <v>103</v>
      </c>
      <c r="AD14" s="17" t="s">
        <v>103</v>
      </c>
      <c r="AE14" s="17" t="s">
        <v>103</v>
      </c>
      <c r="AF14" s="17" t="s">
        <v>103</v>
      </c>
      <c r="AG14" s="17" t="s">
        <v>103</v>
      </c>
      <c r="AH14" s="17" t="s">
        <v>103</v>
      </c>
      <c r="AI14" s="17" t="s">
        <v>103</v>
      </c>
      <c r="AJ14" s="17" t="s">
        <v>103</v>
      </c>
      <c r="AK14" s="17" t="s">
        <v>103</v>
      </c>
      <c r="AL14" s="17" t="s">
        <v>103</v>
      </c>
      <c r="AM14" s="11"/>
    </row>
    <row r="15" spans="1:39" x14ac:dyDescent="0.2">
      <c r="A15" s="19" t="s">
        <v>398</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row>
    <row r="16" spans="1:39" x14ac:dyDescent="0.2">
      <c r="A16" s="21" t="s">
        <v>126</v>
      </c>
    </row>
  </sheetData>
  <mergeCells count="13">
    <mergeCell ref="B12:B14"/>
    <mergeCell ref="A6:A14"/>
    <mergeCell ref="AJ2:AL2"/>
    <mergeCell ref="A2:C2"/>
    <mergeCell ref="A3:B5"/>
    <mergeCell ref="B6:B8"/>
    <mergeCell ref="B9:B11"/>
    <mergeCell ref="M3:O3"/>
    <mergeCell ref="P3:V3"/>
    <mergeCell ref="W3:AB3"/>
    <mergeCell ref="AC3:AL3"/>
    <mergeCell ref="D3:G3"/>
    <mergeCell ref="H3:L3"/>
  </mergeCells>
  <hyperlinks>
    <hyperlink ref="A1" location="'TOC'!A1:A1" display="Back to TOC" xr:uid="{00000000-0004-0000-1100-000000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M19"/>
  <sheetViews>
    <sheetView workbookViewId="0">
      <pane xSplit="3" ySplit="5" topLeftCell="D6" activePane="bottomRight" state="frozen"/>
      <selection pane="topRight" activeCell="D1" sqref="D1"/>
      <selection pane="bottomLeft" activeCell="A6" sqref="A6"/>
      <selection pane="bottomRight" activeCell="D6" sqref="D6"/>
    </sheetView>
  </sheetViews>
  <sheetFormatPr baseColWidth="10" defaultColWidth="8.83203125" defaultRowHeight="15" x14ac:dyDescent="0.2"/>
  <cols>
    <col min="1" max="1" width="50" style="2" bestFit="1" customWidth="1"/>
    <col min="2" max="2" width="25" style="1" bestFit="1" customWidth="1"/>
    <col min="3" max="38" width="12.6640625" style="1" customWidth="1"/>
  </cols>
  <sheetData>
    <row r="1" spans="1:39" ht="52" customHeight="1" x14ac:dyDescent="0.2">
      <c r="A1" s="10" t="str">
        <f>HYPERLINK("#TOC!A1","Return to Table of Contents")</f>
        <v>Return to Table of Contents</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11"/>
    </row>
    <row r="2" spans="1:39" ht="36" customHeight="1" x14ac:dyDescent="0.2">
      <c r="A2" s="29" t="s">
        <v>571</v>
      </c>
      <c r="B2" s="28"/>
      <c r="C2" s="28"/>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27" t="s">
        <v>399</v>
      </c>
      <c r="AK2" s="28"/>
      <c r="AL2" s="28"/>
      <c r="AM2" s="11"/>
    </row>
    <row r="3" spans="1:39" ht="37" customHeight="1" x14ac:dyDescent="0.2">
      <c r="A3" s="30"/>
      <c r="B3" s="28"/>
      <c r="C3" s="14" t="s">
        <v>48</v>
      </c>
      <c r="D3" s="31" t="s">
        <v>49</v>
      </c>
      <c r="E3" s="28"/>
      <c r="F3" s="28"/>
      <c r="G3" s="28"/>
      <c r="H3" s="31" t="s">
        <v>50</v>
      </c>
      <c r="I3" s="28"/>
      <c r="J3" s="28"/>
      <c r="K3" s="28"/>
      <c r="L3" s="28"/>
      <c r="M3" s="31" t="s">
        <v>51</v>
      </c>
      <c r="N3" s="28"/>
      <c r="O3" s="28"/>
      <c r="P3" s="31" t="s">
        <v>52</v>
      </c>
      <c r="Q3" s="28"/>
      <c r="R3" s="28"/>
      <c r="S3" s="28"/>
      <c r="T3" s="28"/>
      <c r="U3" s="28"/>
      <c r="V3" s="28"/>
      <c r="W3" s="31" t="s">
        <v>53</v>
      </c>
      <c r="X3" s="28"/>
      <c r="Y3" s="28"/>
      <c r="Z3" s="28"/>
      <c r="AA3" s="28"/>
      <c r="AB3" s="28"/>
      <c r="AC3" s="31" t="s">
        <v>54</v>
      </c>
      <c r="AD3" s="28"/>
      <c r="AE3" s="28"/>
      <c r="AF3" s="28"/>
      <c r="AG3" s="28"/>
      <c r="AH3" s="28"/>
      <c r="AI3" s="28"/>
      <c r="AJ3" s="28"/>
      <c r="AK3" s="28"/>
      <c r="AL3" s="28"/>
      <c r="AM3" s="11"/>
    </row>
    <row r="4" spans="1:39" ht="16" customHeight="1" x14ac:dyDescent="0.2">
      <c r="A4" s="32"/>
      <c r="B4" s="28"/>
      <c r="C4" s="12" t="s">
        <v>55</v>
      </c>
      <c r="D4" s="12" t="s">
        <v>55</v>
      </c>
      <c r="E4" s="12" t="s">
        <v>56</v>
      </c>
      <c r="F4" s="12" t="s">
        <v>57</v>
      </c>
      <c r="G4" s="12" t="s">
        <v>58</v>
      </c>
      <c r="H4" s="12" t="s">
        <v>55</v>
      </c>
      <c r="I4" s="12" t="s">
        <v>56</v>
      </c>
      <c r="J4" s="12" t="s">
        <v>57</v>
      </c>
      <c r="K4" s="12" t="s">
        <v>58</v>
      </c>
      <c r="L4" s="12" t="s">
        <v>59</v>
      </c>
      <c r="M4" s="12" t="s">
        <v>55</v>
      </c>
      <c r="N4" s="12" t="s">
        <v>56</v>
      </c>
      <c r="O4" s="12" t="s">
        <v>57</v>
      </c>
      <c r="P4" s="12" t="s">
        <v>55</v>
      </c>
      <c r="Q4" s="12" t="s">
        <v>56</v>
      </c>
      <c r="R4" s="12" t="s">
        <v>57</v>
      </c>
      <c r="S4" s="12" t="s">
        <v>58</v>
      </c>
      <c r="T4" s="12" t="s">
        <v>59</v>
      </c>
      <c r="U4" s="12" t="s">
        <v>60</v>
      </c>
      <c r="V4" s="12" t="s">
        <v>61</v>
      </c>
      <c r="W4" s="12" t="s">
        <v>55</v>
      </c>
      <c r="X4" s="12" t="s">
        <v>56</v>
      </c>
      <c r="Y4" s="12" t="s">
        <v>57</v>
      </c>
      <c r="Z4" s="12" t="s">
        <v>58</v>
      </c>
      <c r="AA4" s="12" t="s">
        <v>59</v>
      </c>
      <c r="AB4" s="12" t="s">
        <v>60</v>
      </c>
      <c r="AC4" s="12" t="s">
        <v>55</v>
      </c>
      <c r="AD4" s="12" t="s">
        <v>56</v>
      </c>
      <c r="AE4" s="12" t="s">
        <v>57</v>
      </c>
      <c r="AF4" s="12" t="s">
        <v>58</v>
      </c>
      <c r="AG4" s="12" t="s">
        <v>59</v>
      </c>
      <c r="AH4" s="12" t="s">
        <v>60</v>
      </c>
      <c r="AI4" s="12" t="s">
        <v>61</v>
      </c>
      <c r="AJ4" s="12" t="s">
        <v>62</v>
      </c>
      <c r="AK4" s="12" t="s">
        <v>63</v>
      </c>
      <c r="AL4" s="12" t="s">
        <v>64</v>
      </c>
      <c r="AM4" s="11"/>
    </row>
    <row r="5" spans="1:39" ht="37" x14ac:dyDescent="0.2">
      <c r="A5" s="32"/>
      <c r="B5" s="28"/>
      <c r="C5" s="14" t="s">
        <v>65</v>
      </c>
      <c r="D5" s="14" t="s">
        <v>66</v>
      </c>
      <c r="E5" s="14" t="s">
        <v>67</v>
      </c>
      <c r="F5" s="14" t="s">
        <v>68</v>
      </c>
      <c r="G5" s="14" t="s">
        <v>69</v>
      </c>
      <c r="H5" s="14" t="s">
        <v>70</v>
      </c>
      <c r="I5" s="14" t="s">
        <v>71</v>
      </c>
      <c r="J5" s="14" t="s">
        <v>72</v>
      </c>
      <c r="K5" s="14" t="s">
        <v>73</v>
      </c>
      <c r="L5" s="14" t="s">
        <v>74</v>
      </c>
      <c r="M5" s="14" t="s">
        <v>75</v>
      </c>
      <c r="N5" s="14" t="s">
        <v>76</v>
      </c>
      <c r="O5" s="14" t="s">
        <v>77</v>
      </c>
      <c r="P5" s="14" t="s">
        <v>78</v>
      </c>
      <c r="Q5" s="14" t="s">
        <v>79</v>
      </c>
      <c r="R5" s="14" t="s">
        <v>80</v>
      </c>
      <c r="S5" s="14" t="s">
        <v>81</v>
      </c>
      <c r="T5" s="14" t="s">
        <v>82</v>
      </c>
      <c r="U5" s="14" t="s">
        <v>83</v>
      </c>
      <c r="V5" s="14" t="s">
        <v>84</v>
      </c>
      <c r="W5" s="14" t="s">
        <v>85</v>
      </c>
      <c r="X5" s="14" t="s">
        <v>86</v>
      </c>
      <c r="Y5" s="14" t="s">
        <v>87</v>
      </c>
      <c r="Z5" s="14" t="s">
        <v>88</v>
      </c>
      <c r="AA5" s="14" t="s">
        <v>89</v>
      </c>
      <c r="AB5" s="14" t="s">
        <v>90</v>
      </c>
      <c r="AC5" s="14" t="s">
        <v>91</v>
      </c>
      <c r="AD5" s="14" t="s">
        <v>92</v>
      </c>
      <c r="AE5" s="14" t="s">
        <v>93</v>
      </c>
      <c r="AF5" s="14" t="s">
        <v>94</v>
      </c>
      <c r="AG5" s="14" t="s">
        <v>95</v>
      </c>
      <c r="AH5" s="14" t="s">
        <v>96</v>
      </c>
      <c r="AI5" s="14" t="s">
        <v>97</v>
      </c>
      <c r="AJ5" s="14" t="s">
        <v>98</v>
      </c>
      <c r="AK5" s="14" t="s">
        <v>99</v>
      </c>
      <c r="AL5" s="14" t="s">
        <v>100</v>
      </c>
      <c r="AM5" s="11"/>
    </row>
    <row r="6" spans="1:39" x14ac:dyDescent="0.2">
      <c r="A6" s="25" t="s">
        <v>400</v>
      </c>
      <c r="B6" s="23" t="s">
        <v>401</v>
      </c>
      <c r="C6" s="15">
        <v>0.68587931276450009</v>
      </c>
      <c r="D6" s="15">
        <v>0.75216031082029999</v>
      </c>
      <c r="E6" s="15">
        <v>0.67296112093310001</v>
      </c>
      <c r="F6" s="15">
        <v>0.74799561005330006</v>
      </c>
      <c r="G6" s="15">
        <v>0.62771885980249997</v>
      </c>
      <c r="H6" s="15">
        <v>0.89233189005460001</v>
      </c>
      <c r="I6" s="15">
        <v>0.77778361244319993</v>
      </c>
      <c r="J6" s="15">
        <v>0.75859193649209999</v>
      </c>
      <c r="K6" s="15">
        <v>0.59705626802739997</v>
      </c>
      <c r="L6" s="15">
        <v>0.38883019075710001</v>
      </c>
      <c r="M6" s="15">
        <v>0.63630273423210004</v>
      </c>
      <c r="N6" s="15">
        <v>0.73329779821990004</v>
      </c>
      <c r="O6" s="15">
        <v>1</v>
      </c>
      <c r="P6" s="15">
        <v>0.51671078308490004</v>
      </c>
      <c r="Q6" s="15">
        <v>0.8331327915868999</v>
      </c>
      <c r="R6" s="15">
        <v>0.8005089152539</v>
      </c>
      <c r="S6" s="15">
        <v>0.70664149052759995</v>
      </c>
      <c r="T6" s="15">
        <v>0.64335955362109998</v>
      </c>
      <c r="U6" s="15">
        <v>0.70564624716169999</v>
      </c>
      <c r="V6" s="15">
        <v>0.66744946401579996</v>
      </c>
      <c r="W6" s="15">
        <v>0.61003757550649995</v>
      </c>
      <c r="X6" s="15">
        <v>0.70964203987860008</v>
      </c>
      <c r="Y6" s="15">
        <v>0.67934670923259999</v>
      </c>
      <c r="Z6" s="15">
        <v>0.70547668035480005</v>
      </c>
      <c r="AA6" s="15">
        <v>0.67909417747430001</v>
      </c>
      <c r="AB6" s="15">
        <v>0.76069634823989996</v>
      </c>
      <c r="AC6" s="15">
        <v>0.82006494054559997</v>
      </c>
      <c r="AD6" s="15">
        <v>0.67087449833750001</v>
      </c>
      <c r="AE6" s="15">
        <v>0.62626529921349994</v>
      </c>
      <c r="AF6" s="15">
        <v>0.46269441298210001</v>
      </c>
      <c r="AG6" s="15">
        <v>0.49852025591810001</v>
      </c>
      <c r="AH6" s="15">
        <v>0.64156328990619993</v>
      </c>
      <c r="AI6" s="15">
        <v>0.34464683702179999</v>
      </c>
      <c r="AJ6" s="15">
        <v>0.58268428077290002</v>
      </c>
      <c r="AK6" s="15">
        <v>1</v>
      </c>
      <c r="AL6" s="15">
        <v>0.68006834702480001</v>
      </c>
      <c r="AM6" s="11"/>
    </row>
    <row r="7" spans="1:39" x14ac:dyDescent="0.2">
      <c r="A7" s="32"/>
      <c r="B7" s="24"/>
      <c r="C7" s="16">
        <v>427</v>
      </c>
      <c r="D7" s="16">
        <v>72</v>
      </c>
      <c r="E7" s="16">
        <v>135</v>
      </c>
      <c r="F7" s="16">
        <v>95</v>
      </c>
      <c r="G7" s="16">
        <v>125</v>
      </c>
      <c r="H7" s="16">
        <v>77</v>
      </c>
      <c r="I7" s="16">
        <v>106</v>
      </c>
      <c r="J7" s="16">
        <v>78</v>
      </c>
      <c r="K7" s="16">
        <v>73</v>
      </c>
      <c r="L7" s="16">
        <v>64</v>
      </c>
      <c r="M7" s="16">
        <v>210</v>
      </c>
      <c r="N7" s="16">
        <v>199</v>
      </c>
      <c r="O7" s="16">
        <v>2</v>
      </c>
      <c r="P7" s="16">
        <v>36</v>
      </c>
      <c r="Q7" s="16">
        <v>43</v>
      </c>
      <c r="R7" s="16">
        <v>40</v>
      </c>
      <c r="S7" s="16">
        <v>111</v>
      </c>
      <c r="T7" s="16">
        <v>70</v>
      </c>
      <c r="U7" s="16">
        <v>28</v>
      </c>
      <c r="V7" s="16">
        <v>99</v>
      </c>
      <c r="W7" s="16">
        <v>31</v>
      </c>
      <c r="X7" s="16">
        <v>92</v>
      </c>
      <c r="Y7" s="16">
        <v>87</v>
      </c>
      <c r="Z7" s="16">
        <v>129</v>
      </c>
      <c r="AA7" s="16">
        <v>61</v>
      </c>
      <c r="AB7" s="16">
        <v>11</v>
      </c>
      <c r="AC7" s="16">
        <v>141</v>
      </c>
      <c r="AD7" s="16">
        <v>43</v>
      </c>
      <c r="AE7" s="16">
        <v>7</v>
      </c>
      <c r="AF7" s="16">
        <v>12</v>
      </c>
      <c r="AG7" s="16">
        <v>28</v>
      </c>
      <c r="AH7" s="16">
        <v>13</v>
      </c>
      <c r="AI7" s="16">
        <v>1</v>
      </c>
      <c r="AJ7" s="16">
        <v>3</v>
      </c>
      <c r="AK7" s="16">
        <v>1</v>
      </c>
      <c r="AL7" s="16">
        <v>178</v>
      </c>
      <c r="AM7" s="11"/>
    </row>
    <row r="8" spans="1:39" x14ac:dyDescent="0.2">
      <c r="A8" s="32"/>
      <c r="B8" s="24"/>
      <c r="C8" s="17" t="s">
        <v>103</v>
      </c>
      <c r="D8" s="17"/>
      <c r="E8" s="17"/>
      <c r="F8" s="17"/>
      <c r="G8" s="17"/>
      <c r="H8" s="18" t="s">
        <v>112</v>
      </c>
      <c r="I8" s="18" t="s">
        <v>174</v>
      </c>
      <c r="J8" s="18" t="s">
        <v>174</v>
      </c>
      <c r="K8" s="18" t="s">
        <v>132</v>
      </c>
      <c r="L8" s="17"/>
      <c r="M8" s="17"/>
      <c r="N8" s="17"/>
      <c r="O8" s="17"/>
      <c r="P8" s="17"/>
      <c r="Q8" s="18" t="s">
        <v>139</v>
      </c>
      <c r="R8" s="17"/>
      <c r="S8" s="17"/>
      <c r="T8" s="17"/>
      <c r="U8" s="17"/>
      <c r="V8" s="17"/>
      <c r="W8" s="17"/>
      <c r="X8" s="17"/>
      <c r="Y8" s="17"/>
      <c r="Z8" s="17"/>
      <c r="AA8" s="17"/>
      <c r="AB8" s="17"/>
      <c r="AC8" s="18" t="s">
        <v>116</v>
      </c>
      <c r="AD8" s="17"/>
      <c r="AE8" s="17"/>
      <c r="AF8" s="17"/>
      <c r="AG8" s="17"/>
      <c r="AH8" s="17"/>
      <c r="AI8" s="17"/>
      <c r="AJ8" s="17"/>
      <c r="AK8" s="17" t="s">
        <v>103</v>
      </c>
      <c r="AL8" s="17"/>
      <c r="AM8" s="11"/>
    </row>
    <row r="9" spans="1:39" x14ac:dyDescent="0.2">
      <c r="A9" s="26"/>
      <c r="B9" s="23" t="s">
        <v>402</v>
      </c>
      <c r="C9" s="15">
        <v>0.21393227311669999</v>
      </c>
      <c r="D9" s="15">
        <v>0.16957184004840001</v>
      </c>
      <c r="E9" s="15">
        <v>0.22386518156060001</v>
      </c>
      <c r="F9" s="15">
        <v>0.1928948664746</v>
      </c>
      <c r="G9" s="15">
        <v>0.23814356141119999</v>
      </c>
      <c r="H9" s="15">
        <v>4.6105744173749998E-2</v>
      </c>
      <c r="I9" s="15">
        <v>0.1127409486414</v>
      </c>
      <c r="J9" s="15">
        <v>0.1167784796952</v>
      </c>
      <c r="K9" s="15">
        <v>0.28859457065350003</v>
      </c>
      <c r="L9" s="15">
        <v>0.52261950293729997</v>
      </c>
      <c r="M9" s="15">
        <v>0.25606342141029997</v>
      </c>
      <c r="N9" s="15">
        <v>0.17798445713979999</v>
      </c>
      <c r="O9" s="15">
        <v>0</v>
      </c>
      <c r="P9" s="15">
        <v>0.29710809191699999</v>
      </c>
      <c r="Q9" s="15">
        <v>0.13117203183330001</v>
      </c>
      <c r="R9" s="15">
        <v>0.18626869705820001</v>
      </c>
      <c r="S9" s="15">
        <v>0.18024204802230001</v>
      </c>
      <c r="T9" s="15">
        <v>0.23188217468139999</v>
      </c>
      <c r="U9" s="15">
        <v>0.2185814996099</v>
      </c>
      <c r="V9" s="15">
        <v>0.23991152421360001</v>
      </c>
      <c r="W9" s="15">
        <v>0.30262923628549998</v>
      </c>
      <c r="X9" s="15">
        <v>0.22035342698220001</v>
      </c>
      <c r="Y9" s="15">
        <v>0.2135985076877</v>
      </c>
      <c r="Z9" s="15">
        <v>0.196507300238</v>
      </c>
      <c r="AA9" s="15">
        <v>0.2089364392102</v>
      </c>
      <c r="AB9" s="15">
        <v>0.11911722780840001</v>
      </c>
      <c r="AC9" s="15">
        <v>9.4654433363119989E-2</v>
      </c>
      <c r="AD9" s="15">
        <v>0.2190021300618</v>
      </c>
      <c r="AE9" s="15">
        <v>0.2121013186772</v>
      </c>
      <c r="AF9" s="15">
        <v>0.30071847788689998</v>
      </c>
      <c r="AG9" s="15">
        <v>0.35751284375890002</v>
      </c>
      <c r="AH9" s="15">
        <v>0.26904832074559998</v>
      </c>
      <c r="AI9" s="15">
        <v>0.1707157308568</v>
      </c>
      <c r="AJ9" s="15">
        <v>0.41731571922709998</v>
      </c>
      <c r="AK9" s="15">
        <v>0</v>
      </c>
      <c r="AL9" s="15">
        <v>0.23592585087090001</v>
      </c>
      <c r="AM9" s="11"/>
    </row>
    <row r="10" spans="1:39" x14ac:dyDescent="0.2">
      <c r="A10" s="32"/>
      <c r="B10" s="24"/>
      <c r="C10" s="16">
        <v>178</v>
      </c>
      <c r="D10" s="16">
        <v>20</v>
      </c>
      <c r="E10" s="16">
        <v>66</v>
      </c>
      <c r="F10" s="16">
        <v>32</v>
      </c>
      <c r="G10" s="16">
        <v>60</v>
      </c>
      <c r="H10" s="16">
        <v>6</v>
      </c>
      <c r="I10" s="16">
        <v>14</v>
      </c>
      <c r="J10" s="16">
        <v>13</v>
      </c>
      <c r="K10" s="16">
        <v>40</v>
      </c>
      <c r="L10" s="16">
        <v>93</v>
      </c>
      <c r="M10" s="16">
        <v>102</v>
      </c>
      <c r="N10" s="16">
        <v>69</v>
      </c>
      <c r="O10" s="16">
        <v>0</v>
      </c>
      <c r="P10" s="16">
        <v>23</v>
      </c>
      <c r="Q10" s="16">
        <v>12</v>
      </c>
      <c r="R10" s="16">
        <v>13</v>
      </c>
      <c r="S10" s="16">
        <v>40</v>
      </c>
      <c r="T10" s="16">
        <v>32</v>
      </c>
      <c r="U10" s="16">
        <v>10</v>
      </c>
      <c r="V10" s="16">
        <v>48</v>
      </c>
      <c r="W10" s="16">
        <v>18</v>
      </c>
      <c r="X10" s="16">
        <v>34</v>
      </c>
      <c r="Y10" s="16">
        <v>39</v>
      </c>
      <c r="Z10" s="16">
        <v>52</v>
      </c>
      <c r="AA10" s="16">
        <v>25</v>
      </c>
      <c r="AB10" s="16">
        <v>3</v>
      </c>
      <c r="AC10" s="16">
        <v>27</v>
      </c>
      <c r="AD10" s="16">
        <v>22</v>
      </c>
      <c r="AE10" s="16">
        <v>4</v>
      </c>
      <c r="AF10" s="16">
        <v>8</v>
      </c>
      <c r="AG10" s="16">
        <v>23</v>
      </c>
      <c r="AH10" s="16">
        <v>7</v>
      </c>
      <c r="AI10" s="16">
        <v>1</v>
      </c>
      <c r="AJ10" s="16">
        <v>6</v>
      </c>
      <c r="AK10" s="16">
        <v>0</v>
      </c>
      <c r="AL10" s="16">
        <v>80</v>
      </c>
      <c r="AM10" s="11"/>
    </row>
    <row r="11" spans="1:39" x14ac:dyDescent="0.2">
      <c r="A11" s="32"/>
      <c r="B11" s="24"/>
      <c r="C11" s="17" t="s">
        <v>103</v>
      </c>
      <c r="D11" s="17"/>
      <c r="E11" s="17"/>
      <c r="F11" s="17"/>
      <c r="G11" s="17"/>
      <c r="H11" s="17"/>
      <c r="I11" s="17"/>
      <c r="J11" s="17"/>
      <c r="K11" s="18" t="s">
        <v>247</v>
      </c>
      <c r="L11" s="18" t="s">
        <v>138</v>
      </c>
      <c r="M11" s="17"/>
      <c r="N11" s="17"/>
      <c r="O11" s="17"/>
      <c r="P11" s="17"/>
      <c r="Q11" s="17"/>
      <c r="R11" s="17"/>
      <c r="S11" s="17"/>
      <c r="T11" s="17"/>
      <c r="U11" s="17"/>
      <c r="V11" s="17"/>
      <c r="W11" s="17"/>
      <c r="X11" s="17"/>
      <c r="Y11" s="17"/>
      <c r="Z11" s="17"/>
      <c r="AA11" s="17"/>
      <c r="AB11" s="17"/>
      <c r="AC11" s="17"/>
      <c r="AD11" s="17"/>
      <c r="AE11" s="17"/>
      <c r="AF11" s="17"/>
      <c r="AG11" s="18" t="s">
        <v>119</v>
      </c>
      <c r="AH11" s="17"/>
      <c r="AI11" s="17"/>
      <c r="AJ11" s="17"/>
      <c r="AK11" s="17" t="s">
        <v>103</v>
      </c>
      <c r="AL11" s="18" t="s">
        <v>139</v>
      </c>
      <c r="AM11" s="11"/>
    </row>
    <row r="12" spans="1:39" x14ac:dyDescent="0.2">
      <c r="A12" s="26"/>
      <c r="B12" s="23" t="s">
        <v>403</v>
      </c>
      <c r="C12" s="15">
        <v>0.1001884141188</v>
      </c>
      <c r="D12" s="15">
        <v>7.8267849131249997E-2</v>
      </c>
      <c r="E12" s="15">
        <v>0.1031736975063</v>
      </c>
      <c r="F12" s="15">
        <v>5.9109523472110001E-2</v>
      </c>
      <c r="G12" s="15">
        <v>0.1341375787863</v>
      </c>
      <c r="H12" s="15">
        <v>6.1562365771609999E-2</v>
      </c>
      <c r="I12" s="15">
        <v>0.1094754389153</v>
      </c>
      <c r="J12" s="15">
        <v>0.12462958381270001</v>
      </c>
      <c r="K12" s="15">
        <v>0.1143491613191</v>
      </c>
      <c r="L12" s="15">
        <v>8.8550306305610005E-2</v>
      </c>
      <c r="M12" s="15">
        <v>0.1076338443576</v>
      </c>
      <c r="N12" s="15">
        <v>8.8717744640229995E-2</v>
      </c>
      <c r="O12" s="15">
        <v>0</v>
      </c>
      <c r="P12" s="15">
        <v>0.18618112499809999</v>
      </c>
      <c r="Q12" s="15">
        <v>3.5695176579889999E-2</v>
      </c>
      <c r="R12" s="15">
        <v>1.3222387687819999E-2</v>
      </c>
      <c r="S12" s="15">
        <v>0.11311646145</v>
      </c>
      <c r="T12" s="15">
        <v>0.12475827169750001</v>
      </c>
      <c r="U12" s="15">
        <v>7.5772253228440001E-2</v>
      </c>
      <c r="V12" s="15">
        <v>9.2639011770669993E-2</v>
      </c>
      <c r="W12" s="15">
        <v>8.7333188208080004E-2</v>
      </c>
      <c r="X12" s="15">
        <v>7.0004533139150005E-2</v>
      </c>
      <c r="Y12" s="15">
        <v>0.1070547830798</v>
      </c>
      <c r="Z12" s="15">
        <v>9.8016019407140012E-2</v>
      </c>
      <c r="AA12" s="15">
        <v>0.11196938331550001</v>
      </c>
      <c r="AB12" s="15">
        <v>0.1201864239517</v>
      </c>
      <c r="AC12" s="15">
        <v>8.5280626091249992E-2</v>
      </c>
      <c r="AD12" s="15">
        <v>0.1101233716007</v>
      </c>
      <c r="AE12" s="15">
        <v>0.16163338210940001</v>
      </c>
      <c r="AF12" s="15">
        <v>0.23658710913100001</v>
      </c>
      <c r="AG12" s="15">
        <v>0.1439669003231</v>
      </c>
      <c r="AH12" s="15">
        <v>8.9388389348199995E-2</v>
      </c>
      <c r="AI12" s="15">
        <v>0.48463743212139998</v>
      </c>
      <c r="AJ12" s="15">
        <v>0</v>
      </c>
      <c r="AK12" s="15">
        <v>0</v>
      </c>
      <c r="AL12" s="15">
        <v>8.4005802104300004E-2</v>
      </c>
      <c r="AM12" s="11"/>
    </row>
    <row r="13" spans="1:39" x14ac:dyDescent="0.2">
      <c r="A13" s="32"/>
      <c r="B13" s="24"/>
      <c r="C13" s="16">
        <v>65</v>
      </c>
      <c r="D13" s="16">
        <v>8</v>
      </c>
      <c r="E13" s="16">
        <v>21</v>
      </c>
      <c r="F13" s="16">
        <v>9</v>
      </c>
      <c r="G13" s="16">
        <v>27</v>
      </c>
      <c r="H13" s="16">
        <v>7</v>
      </c>
      <c r="I13" s="16">
        <v>12</v>
      </c>
      <c r="J13" s="16">
        <v>11</v>
      </c>
      <c r="K13" s="16">
        <v>15</v>
      </c>
      <c r="L13" s="16">
        <v>12</v>
      </c>
      <c r="M13" s="16">
        <v>29</v>
      </c>
      <c r="N13" s="16">
        <v>31</v>
      </c>
      <c r="O13" s="16">
        <v>0</v>
      </c>
      <c r="P13" s="16">
        <v>12</v>
      </c>
      <c r="Q13" s="16">
        <v>1</v>
      </c>
      <c r="R13" s="16">
        <v>1</v>
      </c>
      <c r="S13" s="16">
        <v>17</v>
      </c>
      <c r="T13" s="16">
        <v>16</v>
      </c>
      <c r="U13" s="16">
        <v>4</v>
      </c>
      <c r="V13" s="16">
        <v>14</v>
      </c>
      <c r="W13" s="16">
        <v>5</v>
      </c>
      <c r="X13" s="16">
        <v>8</v>
      </c>
      <c r="Y13" s="16">
        <v>14</v>
      </c>
      <c r="Z13" s="16">
        <v>22</v>
      </c>
      <c r="AA13" s="16">
        <v>9</v>
      </c>
      <c r="AB13" s="16">
        <v>2</v>
      </c>
      <c r="AC13" s="16">
        <v>12</v>
      </c>
      <c r="AD13" s="16">
        <v>7</v>
      </c>
      <c r="AE13" s="16">
        <v>2</v>
      </c>
      <c r="AF13" s="16">
        <v>7</v>
      </c>
      <c r="AG13" s="16">
        <v>7</v>
      </c>
      <c r="AH13" s="16">
        <v>3</v>
      </c>
      <c r="AI13" s="16">
        <v>3</v>
      </c>
      <c r="AJ13" s="16">
        <v>0</v>
      </c>
      <c r="AK13" s="16">
        <v>0</v>
      </c>
      <c r="AL13" s="16">
        <v>24</v>
      </c>
      <c r="AM13" s="11"/>
    </row>
    <row r="14" spans="1:39" x14ac:dyDescent="0.2">
      <c r="A14" s="32"/>
      <c r="B14" s="24"/>
      <c r="C14" s="17" t="s">
        <v>103</v>
      </c>
      <c r="D14" s="17"/>
      <c r="E14" s="17"/>
      <c r="F14" s="17"/>
      <c r="G14" s="17"/>
      <c r="H14" s="17"/>
      <c r="I14" s="17"/>
      <c r="J14" s="17"/>
      <c r="K14" s="17"/>
      <c r="L14" s="17"/>
      <c r="M14" s="17"/>
      <c r="N14" s="17"/>
      <c r="O14" s="17"/>
      <c r="P14" s="18" t="s">
        <v>181</v>
      </c>
      <c r="Q14" s="17"/>
      <c r="R14" s="17"/>
      <c r="S14" s="17"/>
      <c r="T14" s="17"/>
      <c r="U14" s="17"/>
      <c r="V14" s="17"/>
      <c r="W14" s="17"/>
      <c r="X14" s="17"/>
      <c r="Y14" s="17"/>
      <c r="Z14" s="17"/>
      <c r="AA14" s="17"/>
      <c r="AB14" s="17"/>
      <c r="AC14" s="17"/>
      <c r="AD14" s="17"/>
      <c r="AE14" s="17"/>
      <c r="AF14" s="17"/>
      <c r="AG14" s="17"/>
      <c r="AH14" s="17"/>
      <c r="AI14" s="17"/>
      <c r="AJ14" s="17"/>
      <c r="AK14" s="17" t="s">
        <v>103</v>
      </c>
      <c r="AL14" s="17"/>
      <c r="AM14" s="11"/>
    </row>
    <row r="15" spans="1:39" x14ac:dyDescent="0.2">
      <c r="A15" s="26"/>
      <c r="B15" s="23" t="s">
        <v>48</v>
      </c>
      <c r="C15" s="15">
        <v>1</v>
      </c>
      <c r="D15" s="15">
        <v>1</v>
      </c>
      <c r="E15" s="15">
        <v>1</v>
      </c>
      <c r="F15" s="15">
        <v>1</v>
      </c>
      <c r="G15" s="15">
        <v>1</v>
      </c>
      <c r="H15" s="15">
        <v>1</v>
      </c>
      <c r="I15" s="15">
        <v>1</v>
      </c>
      <c r="J15" s="15">
        <v>1</v>
      </c>
      <c r="K15" s="15">
        <v>1</v>
      </c>
      <c r="L15" s="15">
        <v>1</v>
      </c>
      <c r="M15" s="15">
        <v>1</v>
      </c>
      <c r="N15" s="15">
        <v>1</v>
      </c>
      <c r="O15" s="15">
        <v>1</v>
      </c>
      <c r="P15" s="15">
        <v>1</v>
      </c>
      <c r="Q15" s="15">
        <v>1</v>
      </c>
      <c r="R15" s="15">
        <v>1</v>
      </c>
      <c r="S15" s="15">
        <v>1</v>
      </c>
      <c r="T15" s="15">
        <v>1</v>
      </c>
      <c r="U15" s="15">
        <v>1</v>
      </c>
      <c r="V15" s="15">
        <v>1</v>
      </c>
      <c r="W15" s="15">
        <v>1</v>
      </c>
      <c r="X15" s="15">
        <v>1</v>
      </c>
      <c r="Y15" s="15">
        <v>1</v>
      </c>
      <c r="Z15" s="15">
        <v>1</v>
      </c>
      <c r="AA15" s="15">
        <v>1</v>
      </c>
      <c r="AB15" s="15">
        <v>1</v>
      </c>
      <c r="AC15" s="15">
        <v>1</v>
      </c>
      <c r="AD15" s="15">
        <v>1</v>
      </c>
      <c r="AE15" s="15">
        <v>1</v>
      </c>
      <c r="AF15" s="15">
        <v>1</v>
      </c>
      <c r="AG15" s="15">
        <v>1</v>
      </c>
      <c r="AH15" s="15">
        <v>1</v>
      </c>
      <c r="AI15" s="15">
        <v>1</v>
      </c>
      <c r="AJ15" s="15">
        <v>1</v>
      </c>
      <c r="AK15" s="15">
        <v>1</v>
      </c>
      <c r="AL15" s="15">
        <v>1</v>
      </c>
      <c r="AM15" s="11"/>
    </row>
    <row r="16" spans="1:39" x14ac:dyDescent="0.2">
      <c r="A16" s="32"/>
      <c r="B16" s="24"/>
      <c r="C16" s="16">
        <v>670</v>
      </c>
      <c r="D16" s="16">
        <v>100</v>
      </c>
      <c r="E16" s="16">
        <v>222</v>
      </c>
      <c r="F16" s="16">
        <v>136</v>
      </c>
      <c r="G16" s="16">
        <v>212</v>
      </c>
      <c r="H16" s="16">
        <v>90</v>
      </c>
      <c r="I16" s="16">
        <v>132</v>
      </c>
      <c r="J16" s="16">
        <v>102</v>
      </c>
      <c r="K16" s="16">
        <v>128</v>
      </c>
      <c r="L16" s="16">
        <v>169</v>
      </c>
      <c r="M16" s="16">
        <v>341</v>
      </c>
      <c r="N16" s="16">
        <v>299</v>
      </c>
      <c r="O16" s="16">
        <v>2</v>
      </c>
      <c r="P16" s="16">
        <v>71</v>
      </c>
      <c r="Q16" s="16">
        <v>56</v>
      </c>
      <c r="R16" s="16">
        <v>54</v>
      </c>
      <c r="S16" s="16">
        <v>168</v>
      </c>
      <c r="T16" s="16">
        <v>118</v>
      </c>
      <c r="U16" s="16">
        <v>42</v>
      </c>
      <c r="V16" s="16">
        <v>161</v>
      </c>
      <c r="W16" s="16">
        <v>54</v>
      </c>
      <c r="X16" s="16">
        <v>134</v>
      </c>
      <c r="Y16" s="16">
        <v>140</v>
      </c>
      <c r="Z16" s="16">
        <v>203</v>
      </c>
      <c r="AA16" s="16">
        <v>95</v>
      </c>
      <c r="AB16" s="16">
        <v>16</v>
      </c>
      <c r="AC16" s="16">
        <v>180</v>
      </c>
      <c r="AD16" s="16">
        <v>72</v>
      </c>
      <c r="AE16" s="16">
        <v>13</v>
      </c>
      <c r="AF16" s="16">
        <v>27</v>
      </c>
      <c r="AG16" s="16">
        <v>58</v>
      </c>
      <c r="AH16" s="16">
        <v>23</v>
      </c>
      <c r="AI16" s="16">
        <v>5</v>
      </c>
      <c r="AJ16" s="16">
        <v>9</v>
      </c>
      <c r="AK16" s="16">
        <v>1</v>
      </c>
      <c r="AL16" s="16">
        <v>282</v>
      </c>
      <c r="AM16" s="11"/>
    </row>
    <row r="17" spans="1:39" x14ac:dyDescent="0.2">
      <c r="A17" s="32"/>
      <c r="B17" s="24"/>
      <c r="C17" s="17" t="s">
        <v>103</v>
      </c>
      <c r="D17" s="17" t="s">
        <v>103</v>
      </c>
      <c r="E17" s="17" t="s">
        <v>103</v>
      </c>
      <c r="F17" s="17" t="s">
        <v>103</v>
      </c>
      <c r="G17" s="17" t="s">
        <v>103</v>
      </c>
      <c r="H17" s="17" t="s">
        <v>103</v>
      </c>
      <c r="I17" s="17" t="s">
        <v>103</v>
      </c>
      <c r="J17" s="17" t="s">
        <v>103</v>
      </c>
      <c r="K17" s="17" t="s">
        <v>103</v>
      </c>
      <c r="L17" s="17" t="s">
        <v>103</v>
      </c>
      <c r="M17" s="17" t="s">
        <v>103</v>
      </c>
      <c r="N17" s="17" t="s">
        <v>103</v>
      </c>
      <c r="O17" s="17" t="s">
        <v>103</v>
      </c>
      <c r="P17" s="17" t="s">
        <v>103</v>
      </c>
      <c r="Q17" s="17" t="s">
        <v>103</v>
      </c>
      <c r="R17" s="17" t="s">
        <v>103</v>
      </c>
      <c r="S17" s="17" t="s">
        <v>103</v>
      </c>
      <c r="T17" s="17" t="s">
        <v>103</v>
      </c>
      <c r="U17" s="17" t="s">
        <v>103</v>
      </c>
      <c r="V17" s="17" t="s">
        <v>103</v>
      </c>
      <c r="W17" s="17" t="s">
        <v>103</v>
      </c>
      <c r="X17" s="17" t="s">
        <v>103</v>
      </c>
      <c r="Y17" s="17" t="s">
        <v>103</v>
      </c>
      <c r="Z17" s="17" t="s">
        <v>103</v>
      </c>
      <c r="AA17" s="17" t="s">
        <v>103</v>
      </c>
      <c r="AB17" s="17" t="s">
        <v>103</v>
      </c>
      <c r="AC17" s="17" t="s">
        <v>103</v>
      </c>
      <c r="AD17" s="17" t="s">
        <v>103</v>
      </c>
      <c r="AE17" s="17" t="s">
        <v>103</v>
      </c>
      <c r="AF17" s="17" t="s">
        <v>103</v>
      </c>
      <c r="AG17" s="17" t="s">
        <v>103</v>
      </c>
      <c r="AH17" s="17" t="s">
        <v>103</v>
      </c>
      <c r="AI17" s="17" t="s">
        <v>103</v>
      </c>
      <c r="AJ17" s="17" t="s">
        <v>103</v>
      </c>
      <c r="AK17" s="17" t="s">
        <v>103</v>
      </c>
      <c r="AL17" s="17" t="s">
        <v>103</v>
      </c>
      <c r="AM17" s="11"/>
    </row>
    <row r="18" spans="1:39" x14ac:dyDescent="0.2">
      <c r="A18" s="19" t="s">
        <v>404</v>
      </c>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row>
    <row r="19" spans="1:39" x14ac:dyDescent="0.2">
      <c r="A19" s="21" t="s">
        <v>126</v>
      </c>
    </row>
  </sheetData>
  <mergeCells count="14">
    <mergeCell ref="B12:B14"/>
    <mergeCell ref="B15:B17"/>
    <mergeCell ref="A6:A17"/>
    <mergeCell ref="AJ2:AL2"/>
    <mergeCell ref="A2:C2"/>
    <mergeCell ref="A3:B5"/>
    <mergeCell ref="B6:B8"/>
    <mergeCell ref="B9:B11"/>
    <mergeCell ref="M3:O3"/>
    <mergeCell ref="P3:V3"/>
    <mergeCell ref="W3:AB3"/>
    <mergeCell ref="AC3:AL3"/>
    <mergeCell ref="D3:G3"/>
    <mergeCell ref="H3:L3"/>
  </mergeCells>
  <hyperlinks>
    <hyperlink ref="A1" location="'TOC'!A1:A1" display="Back to TOC" xr:uid="{00000000-0004-0000-12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16"/>
  <sheetViews>
    <sheetView workbookViewId="0">
      <pane xSplit="3" ySplit="5" topLeftCell="D6" activePane="bottomRight" state="frozen"/>
      <selection pane="topRight" activeCell="D1" sqref="D1"/>
      <selection pane="bottomLeft" activeCell="A6" sqref="A6"/>
      <selection pane="bottomRight" activeCell="H20" sqref="H20"/>
    </sheetView>
  </sheetViews>
  <sheetFormatPr baseColWidth="10" defaultColWidth="8.83203125" defaultRowHeight="15" x14ac:dyDescent="0.2"/>
  <cols>
    <col min="1" max="1" width="50" style="1" bestFit="1" customWidth="1"/>
    <col min="2" max="2" width="25" style="1" bestFit="1" customWidth="1"/>
    <col min="3" max="38" width="12.6640625" style="1" customWidth="1"/>
  </cols>
  <sheetData>
    <row r="1" spans="1:39" ht="52" customHeight="1" x14ac:dyDescent="0.2">
      <c r="A1" s="10" t="str">
        <f>HYPERLINK("#TOC!A1","Return to Table of Contents")</f>
        <v>Return to Table of Contents</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11"/>
    </row>
    <row r="2" spans="1:39" ht="36" customHeight="1" x14ac:dyDescent="0.2">
      <c r="A2" s="29" t="s">
        <v>560</v>
      </c>
      <c r="B2" s="28"/>
      <c r="C2" s="28"/>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27" t="s">
        <v>47</v>
      </c>
      <c r="AK2" s="28"/>
      <c r="AL2" s="28"/>
      <c r="AM2" s="11"/>
    </row>
    <row r="3" spans="1:39" ht="37" customHeight="1" x14ac:dyDescent="0.2">
      <c r="A3" s="30"/>
      <c r="B3" s="28"/>
      <c r="C3" s="14" t="s">
        <v>48</v>
      </c>
      <c r="D3" s="31" t="s">
        <v>49</v>
      </c>
      <c r="E3" s="28"/>
      <c r="F3" s="28"/>
      <c r="G3" s="28"/>
      <c r="H3" s="31" t="s">
        <v>50</v>
      </c>
      <c r="I3" s="28"/>
      <c r="J3" s="28"/>
      <c r="K3" s="28"/>
      <c r="L3" s="28"/>
      <c r="M3" s="31" t="s">
        <v>51</v>
      </c>
      <c r="N3" s="28"/>
      <c r="O3" s="28"/>
      <c r="P3" s="31" t="s">
        <v>52</v>
      </c>
      <c r="Q3" s="28"/>
      <c r="R3" s="28"/>
      <c r="S3" s="28"/>
      <c r="T3" s="28"/>
      <c r="U3" s="28"/>
      <c r="V3" s="28"/>
      <c r="W3" s="31" t="s">
        <v>53</v>
      </c>
      <c r="X3" s="28"/>
      <c r="Y3" s="28"/>
      <c r="Z3" s="28"/>
      <c r="AA3" s="28"/>
      <c r="AB3" s="28"/>
      <c r="AC3" s="31" t="s">
        <v>54</v>
      </c>
      <c r="AD3" s="28"/>
      <c r="AE3" s="28"/>
      <c r="AF3" s="28"/>
      <c r="AG3" s="28"/>
      <c r="AH3" s="28"/>
      <c r="AI3" s="28"/>
      <c r="AJ3" s="28"/>
      <c r="AK3" s="28"/>
      <c r="AL3" s="28"/>
      <c r="AM3" s="11"/>
    </row>
    <row r="4" spans="1:39" ht="16" customHeight="1" x14ac:dyDescent="0.2">
      <c r="A4" s="24"/>
      <c r="B4" s="28"/>
      <c r="C4" s="12" t="s">
        <v>55</v>
      </c>
      <c r="D4" s="12" t="s">
        <v>55</v>
      </c>
      <c r="E4" s="12" t="s">
        <v>56</v>
      </c>
      <c r="F4" s="12" t="s">
        <v>57</v>
      </c>
      <c r="G4" s="12" t="s">
        <v>58</v>
      </c>
      <c r="H4" s="12" t="s">
        <v>55</v>
      </c>
      <c r="I4" s="12" t="s">
        <v>56</v>
      </c>
      <c r="J4" s="12" t="s">
        <v>57</v>
      </c>
      <c r="K4" s="12" t="s">
        <v>58</v>
      </c>
      <c r="L4" s="12" t="s">
        <v>59</v>
      </c>
      <c r="M4" s="12" t="s">
        <v>55</v>
      </c>
      <c r="N4" s="12" t="s">
        <v>56</v>
      </c>
      <c r="O4" s="12" t="s">
        <v>57</v>
      </c>
      <c r="P4" s="12" t="s">
        <v>55</v>
      </c>
      <c r="Q4" s="12" t="s">
        <v>56</v>
      </c>
      <c r="R4" s="12" t="s">
        <v>57</v>
      </c>
      <c r="S4" s="12" t="s">
        <v>58</v>
      </c>
      <c r="T4" s="12" t="s">
        <v>59</v>
      </c>
      <c r="U4" s="12" t="s">
        <v>60</v>
      </c>
      <c r="V4" s="12" t="s">
        <v>61</v>
      </c>
      <c r="W4" s="12" t="s">
        <v>55</v>
      </c>
      <c r="X4" s="12" t="s">
        <v>56</v>
      </c>
      <c r="Y4" s="12" t="s">
        <v>57</v>
      </c>
      <c r="Z4" s="12" t="s">
        <v>58</v>
      </c>
      <c r="AA4" s="12" t="s">
        <v>59</v>
      </c>
      <c r="AB4" s="12" t="s">
        <v>60</v>
      </c>
      <c r="AC4" s="12" t="s">
        <v>55</v>
      </c>
      <c r="AD4" s="12" t="s">
        <v>56</v>
      </c>
      <c r="AE4" s="12" t="s">
        <v>57</v>
      </c>
      <c r="AF4" s="12" t="s">
        <v>58</v>
      </c>
      <c r="AG4" s="12" t="s">
        <v>59</v>
      </c>
      <c r="AH4" s="12" t="s">
        <v>60</v>
      </c>
      <c r="AI4" s="12" t="s">
        <v>61</v>
      </c>
      <c r="AJ4" s="12" t="s">
        <v>62</v>
      </c>
      <c r="AK4" s="12" t="s">
        <v>63</v>
      </c>
      <c r="AL4" s="12" t="s">
        <v>64</v>
      </c>
      <c r="AM4" s="11"/>
    </row>
    <row r="5" spans="1:39" ht="37" x14ac:dyDescent="0.2">
      <c r="A5" s="24"/>
      <c r="B5" s="28"/>
      <c r="C5" s="14" t="s">
        <v>65</v>
      </c>
      <c r="D5" s="14" t="s">
        <v>66</v>
      </c>
      <c r="E5" s="14" t="s">
        <v>67</v>
      </c>
      <c r="F5" s="14" t="s">
        <v>68</v>
      </c>
      <c r="G5" s="14" t="s">
        <v>69</v>
      </c>
      <c r="H5" s="14" t="s">
        <v>70</v>
      </c>
      <c r="I5" s="14" t="s">
        <v>71</v>
      </c>
      <c r="J5" s="14" t="s">
        <v>72</v>
      </c>
      <c r="K5" s="14" t="s">
        <v>73</v>
      </c>
      <c r="L5" s="14" t="s">
        <v>74</v>
      </c>
      <c r="M5" s="14" t="s">
        <v>75</v>
      </c>
      <c r="N5" s="14" t="s">
        <v>76</v>
      </c>
      <c r="O5" s="14" t="s">
        <v>77</v>
      </c>
      <c r="P5" s="14" t="s">
        <v>78</v>
      </c>
      <c r="Q5" s="14" t="s">
        <v>79</v>
      </c>
      <c r="R5" s="14" t="s">
        <v>80</v>
      </c>
      <c r="S5" s="14" t="s">
        <v>81</v>
      </c>
      <c r="T5" s="14" t="s">
        <v>82</v>
      </c>
      <c r="U5" s="14" t="s">
        <v>83</v>
      </c>
      <c r="V5" s="14" t="s">
        <v>84</v>
      </c>
      <c r="W5" s="14" t="s">
        <v>85</v>
      </c>
      <c r="X5" s="14" t="s">
        <v>86</v>
      </c>
      <c r="Y5" s="14" t="s">
        <v>87</v>
      </c>
      <c r="Z5" s="14" t="s">
        <v>88</v>
      </c>
      <c r="AA5" s="14" t="s">
        <v>89</v>
      </c>
      <c r="AB5" s="14" t="s">
        <v>90</v>
      </c>
      <c r="AC5" s="14" t="s">
        <v>91</v>
      </c>
      <c r="AD5" s="14" t="s">
        <v>92</v>
      </c>
      <c r="AE5" s="14" t="s">
        <v>93</v>
      </c>
      <c r="AF5" s="14" t="s">
        <v>94</v>
      </c>
      <c r="AG5" s="14" t="s">
        <v>95</v>
      </c>
      <c r="AH5" s="14" t="s">
        <v>96</v>
      </c>
      <c r="AI5" s="14" t="s">
        <v>97</v>
      </c>
      <c r="AJ5" s="14" t="s">
        <v>98</v>
      </c>
      <c r="AK5" s="14" t="s">
        <v>99</v>
      </c>
      <c r="AL5" s="14" t="s">
        <v>100</v>
      </c>
      <c r="AM5" s="11"/>
    </row>
    <row r="6" spans="1:39" x14ac:dyDescent="0.2">
      <c r="A6" s="25" t="s">
        <v>101</v>
      </c>
      <c r="B6" s="23" t="s">
        <v>102</v>
      </c>
      <c r="C6" s="15">
        <v>0.34345280224760011</v>
      </c>
      <c r="D6" s="15">
        <v>0.38327603554049999</v>
      </c>
      <c r="E6" s="15">
        <v>0.3015194640528</v>
      </c>
      <c r="F6" s="15">
        <v>0.37440432170990001</v>
      </c>
      <c r="G6" s="15">
        <v>0.32670627372450001</v>
      </c>
      <c r="H6" s="15">
        <v>0.2808038365162</v>
      </c>
      <c r="I6" s="15">
        <v>0.2802393572322</v>
      </c>
      <c r="J6" s="15">
        <v>0.39780594128160002</v>
      </c>
      <c r="K6" s="15">
        <v>0.40656984232780002</v>
      </c>
      <c r="L6" s="15">
        <v>0.39549932140069999</v>
      </c>
      <c r="M6" s="15">
        <v>0.39234093663730002</v>
      </c>
      <c r="N6" s="15">
        <v>0.29969565759869998</v>
      </c>
      <c r="O6" s="15">
        <v>0.54545454545450001</v>
      </c>
      <c r="P6" s="15">
        <v>0.69485400923899998</v>
      </c>
      <c r="Q6" s="15">
        <v>0.41682114760479999</v>
      </c>
      <c r="R6" s="15">
        <v>0.50396878586560001</v>
      </c>
      <c r="S6" s="15">
        <v>0.29532867902370002</v>
      </c>
      <c r="T6" s="15">
        <v>5.0426337736190013E-2</v>
      </c>
      <c r="U6" s="15">
        <v>2.6359749009820001E-2</v>
      </c>
      <c r="V6" s="15">
        <v>2.5315879363200001E-2</v>
      </c>
      <c r="W6" s="15">
        <v>0.66102058107109996</v>
      </c>
      <c r="X6" s="15">
        <v>0.49212101701189997</v>
      </c>
      <c r="Y6" s="15">
        <v>0.2496829199194</v>
      </c>
      <c r="Z6" s="15">
        <v>5.7802286782619998E-2</v>
      </c>
      <c r="AA6" s="15">
        <v>2.1439140229960001E-2</v>
      </c>
      <c r="AB6" s="15">
        <v>0.26527476171089998</v>
      </c>
      <c r="AC6" s="15">
        <v>0.41557547093179997</v>
      </c>
      <c r="AD6" s="15">
        <v>0.38198862368089997</v>
      </c>
      <c r="AE6" s="15">
        <v>0.2895052518433</v>
      </c>
      <c r="AF6" s="15">
        <v>0.51666647039019997</v>
      </c>
      <c r="AG6" s="15">
        <v>0.38908664847680002</v>
      </c>
      <c r="AH6" s="15">
        <v>0.28163333808800001</v>
      </c>
      <c r="AI6" s="15">
        <v>0.17164615146090001</v>
      </c>
      <c r="AJ6" s="15">
        <v>0.1621770597911</v>
      </c>
      <c r="AK6" s="15">
        <v>0.33699788108899997</v>
      </c>
      <c r="AL6" s="15">
        <v>0.25682948840199998</v>
      </c>
      <c r="AM6" s="11"/>
    </row>
    <row r="7" spans="1:39" x14ac:dyDescent="0.2">
      <c r="A7" s="24"/>
      <c r="B7" s="24"/>
      <c r="C7" s="16">
        <v>969</v>
      </c>
      <c r="D7" s="16">
        <v>239</v>
      </c>
      <c r="E7" s="16">
        <v>238</v>
      </c>
      <c r="F7" s="16">
        <v>246</v>
      </c>
      <c r="G7" s="16">
        <v>246</v>
      </c>
      <c r="H7" s="16">
        <v>75</v>
      </c>
      <c r="I7" s="16">
        <v>124</v>
      </c>
      <c r="J7" s="16">
        <v>161</v>
      </c>
      <c r="K7" s="16">
        <v>203</v>
      </c>
      <c r="L7" s="16">
        <v>252</v>
      </c>
      <c r="M7" s="16">
        <v>515</v>
      </c>
      <c r="N7" s="16">
        <v>333</v>
      </c>
      <c r="O7" s="16">
        <v>12</v>
      </c>
      <c r="P7" s="16">
        <v>432</v>
      </c>
      <c r="Q7" s="16">
        <v>113</v>
      </c>
      <c r="R7" s="16">
        <v>161</v>
      </c>
      <c r="S7" s="16">
        <v>243</v>
      </c>
      <c r="T7" s="16">
        <v>11</v>
      </c>
      <c r="U7" s="16">
        <v>2</v>
      </c>
      <c r="V7" s="16">
        <v>7</v>
      </c>
      <c r="W7" s="16">
        <v>377</v>
      </c>
      <c r="X7" s="16">
        <v>339</v>
      </c>
      <c r="Y7" s="16">
        <v>100</v>
      </c>
      <c r="Z7" s="16">
        <v>24</v>
      </c>
      <c r="AA7" s="16">
        <v>4</v>
      </c>
      <c r="AB7" s="16">
        <v>16</v>
      </c>
      <c r="AC7" s="16">
        <v>416</v>
      </c>
      <c r="AD7" s="16">
        <v>118</v>
      </c>
      <c r="AE7" s="16">
        <v>18</v>
      </c>
      <c r="AF7" s="16">
        <v>59</v>
      </c>
      <c r="AG7" s="16">
        <v>80</v>
      </c>
      <c r="AH7" s="16">
        <v>19</v>
      </c>
      <c r="AI7" s="16">
        <v>3</v>
      </c>
      <c r="AJ7" s="16">
        <v>6</v>
      </c>
      <c r="AK7" s="16">
        <v>2</v>
      </c>
      <c r="AL7" s="16">
        <v>248</v>
      </c>
      <c r="AM7" s="11"/>
    </row>
    <row r="8" spans="1:39" x14ac:dyDescent="0.2">
      <c r="A8" s="24"/>
      <c r="B8" s="24"/>
      <c r="C8" s="17" t="s">
        <v>103</v>
      </c>
      <c r="D8" s="17"/>
      <c r="E8" s="17"/>
      <c r="F8" s="17"/>
      <c r="G8" s="17"/>
      <c r="H8" s="17"/>
      <c r="I8" s="17"/>
      <c r="J8" s="18" t="s">
        <v>104</v>
      </c>
      <c r="K8" s="18" t="s">
        <v>105</v>
      </c>
      <c r="L8" s="18" t="s">
        <v>105</v>
      </c>
      <c r="M8" s="18" t="s">
        <v>106</v>
      </c>
      <c r="N8" s="17"/>
      <c r="O8" s="18" t="s">
        <v>104</v>
      </c>
      <c r="P8" s="18" t="s">
        <v>107</v>
      </c>
      <c r="Q8" s="18" t="s">
        <v>108</v>
      </c>
      <c r="R8" s="18" t="s">
        <v>109</v>
      </c>
      <c r="S8" s="18" t="s">
        <v>108</v>
      </c>
      <c r="T8" s="17"/>
      <c r="U8" s="17"/>
      <c r="V8" s="17"/>
      <c r="W8" s="18" t="s">
        <v>110</v>
      </c>
      <c r="X8" s="18" t="s">
        <v>111</v>
      </c>
      <c r="Y8" s="18" t="s">
        <v>112</v>
      </c>
      <c r="Z8" s="17"/>
      <c r="AA8" s="17"/>
      <c r="AB8" s="18" t="s">
        <v>112</v>
      </c>
      <c r="AC8" s="18" t="s">
        <v>113</v>
      </c>
      <c r="AD8" s="18" t="s">
        <v>114</v>
      </c>
      <c r="AE8" s="17"/>
      <c r="AF8" s="18" t="s">
        <v>113</v>
      </c>
      <c r="AG8" s="17"/>
      <c r="AH8" s="17"/>
      <c r="AI8" s="17"/>
      <c r="AJ8" s="17"/>
      <c r="AK8" s="17"/>
      <c r="AL8" s="17"/>
      <c r="AM8" s="11"/>
    </row>
    <row r="9" spans="1:39" x14ac:dyDescent="0.2">
      <c r="A9" s="26"/>
      <c r="B9" s="23" t="s">
        <v>115</v>
      </c>
      <c r="C9" s="15">
        <v>0.6565471977524</v>
      </c>
      <c r="D9" s="15">
        <v>0.61672396445949995</v>
      </c>
      <c r="E9" s="15">
        <v>0.69848053594719994</v>
      </c>
      <c r="F9" s="15">
        <v>0.62559567829009999</v>
      </c>
      <c r="G9" s="15">
        <v>0.67329372627549999</v>
      </c>
      <c r="H9" s="15">
        <v>0.7191961634838</v>
      </c>
      <c r="I9" s="15">
        <v>0.71976064276779994</v>
      </c>
      <c r="J9" s="15">
        <v>0.60219405871840004</v>
      </c>
      <c r="K9" s="15">
        <v>0.59343015767219998</v>
      </c>
      <c r="L9" s="15">
        <v>0.60450067859930001</v>
      </c>
      <c r="M9" s="15">
        <v>0.60765906336270004</v>
      </c>
      <c r="N9" s="15">
        <v>0.70030434240130002</v>
      </c>
      <c r="O9" s="15">
        <v>0.45454545454549999</v>
      </c>
      <c r="P9" s="15">
        <v>0.30514599076100002</v>
      </c>
      <c r="Q9" s="15">
        <v>0.58317885239520006</v>
      </c>
      <c r="R9" s="15">
        <v>0.49603121413439999</v>
      </c>
      <c r="S9" s="15">
        <v>0.70467132097630003</v>
      </c>
      <c r="T9" s="15">
        <v>0.94957366226380002</v>
      </c>
      <c r="U9" s="15">
        <v>0.97364025099020002</v>
      </c>
      <c r="V9" s="15">
        <v>0.9746841206368001</v>
      </c>
      <c r="W9" s="15">
        <v>0.33897941892889999</v>
      </c>
      <c r="X9" s="15">
        <v>0.50787898298809997</v>
      </c>
      <c r="Y9" s="15">
        <v>0.75031708008059994</v>
      </c>
      <c r="Z9" s="15">
        <v>0.94219771321739998</v>
      </c>
      <c r="AA9" s="15">
        <v>0.97856085977000007</v>
      </c>
      <c r="AB9" s="15">
        <v>0.73472523828909997</v>
      </c>
      <c r="AC9" s="15">
        <v>0.58442452906819997</v>
      </c>
      <c r="AD9" s="15">
        <v>0.61801137631909997</v>
      </c>
      <c r="AE9" s="15">
        <v>0.7104947481567</v>
      </c>
      <c r="AF9" s="15">
        <v>0.48333352960979997</v>
      </c>
      <c r="AG9" s="15">
        <v>0.61091335152320003</v>
      </c>
      <c r="AH9" s="15">
        <v>0.71836666191199994</v>
      </c>
      <c r="AI9" s="15">
        <v>0.82835384853909999</v>
      </c>
      <c r="AJ9" s="15">
        <v>0.83782294020890002</v>
      </c>
      <c r="AK9" s="15">
        <v>0.66300211891100003</v>
      </c>
      <c r="AL9" s="15">
        <v>0.74317051159800007</v>
      </c>
      <c r="AM9" s="11"/>
    </row>
    <row r="10" spans="1:39" x14ac:dyDescent="0.2">
      <c r="A10" s="24"/>
      <c r="B10" s="24"/>
      <c r="C10" s="16">
        <v>1639</v>
      </c>
      <c r="D10" s="16">
        <v>341</v>
      </c>
      <c r="E10" s="16">
        <v>480</v>
      </c>
      <c r="F10" s="16">
        <v>361</v>
      </c>
      <c r="G10" s="16">
        <v>457</v>
      </c>
      <c r="H10" s="16">
        <v>195</v>
      </c>
      <c r="I10" s="16">
        <v>295</v>
      </c>
      <c r="J10" s="16">
        <v>232</v>
      </c>
      <c r="K10" s="16">
        <v>270</v>
      </c>
      <c r="L10" s="16">
        <v>351</v>
      </c>
      <c r="M10" s="16">
        <v>728</v>
      </c>
      <c r="N10" s="16">
        <v>669</v>
      </c>
      <c r="O10" s="16">
        <v>10</v>
      </c>
      <c r="P10" s="16">
        <v>182</v>
      </c>
      <c r="Q10" s="16">
        <v>145</v>
      </c>
      <c r="R10" s="16">
        <v>149</v>
      </c>
      <c r="S10" s="16">
        <v>547</v>
      </c>
      <c r="T10" s="16">
        <v>226</v>
      </c>
      <c r="U10" s="16">
        <v>104</v>
      </c>
      <c r="V10" s="16">
        <v>286</v>
      </c>
      <c r="W10" s="16">
        <v>181</v>
      </c>
      <c r="X10" s="16">
        <v>342</v>
      </c>
      <c r="Y10" s="16">
        <v>289</v>
      </c>
      <c r="Z10" s="16">
        <v>394</v>
      </c>
      <c r="AA10" s="16">
        <v>165</v>
      </c>
      <c r="AB10" s="16">
        <v>30</v>
      </c>
      <c r="AC10" s="16">
        <v>521</v>
      </c>
      <c r="AD10" s="16">
        <v>152</v>
      </c>
      <c r="AE10" s="16">
        <v>38</v>
      </c>
      <c r="AF10" s="16">
        <v>50</v>
      </c>
      <c r="AG10" s="16">
        <v>112</v>
      </c>
      <c r="AH10" s="16">
        <v>43</v>
      </c>
      <c r="AI10" s="16">
        <v>9</v>
      </c>
      <c r="AJ10" s="16">
        <v>22</v>
      </c>
      <c r="AK10" s="16">
        <v>4</v>
      </c>
      <c r="AL10" s="16">
        <v>688</v>
      </c>
      <c r="AM10" s="11"/>
    </row>
    <row r="11" spans="1:39" x14ac:dyDescent="0.2">
      <c r="A11" s="24"/>
      <c r="B11" s="24"/>
      <c r="C11" s="17" t="s">
        <v>103</v>
      </c>
      <c r="D11" s="17"/>
      <c r="E11" s="17"/>
      <c r="F11" s="17"/>
      <c r="G11" s="17"/>
      <c r="H11" s="18" t="s">
        <v>116</v>
      </c>
      <c r="I11" s="18" t="s">
        <v>117</v>
      </c>
      <c r="J11" s="17"/>
      <c r="K11" s="17"/>
      <c r="L11" s="17"/>
      <c r="M11" s="17"/>
      <c r="N11" s="18" t="s">
        <v>118</v>
      </c>
      <c r="O11" s="17"/>
      <c r="P11" s="17"/>
      <c r="Q11" s="18" t="s">
        <v>119</v>
      </c>
      <c r="R11" s="18" t="s">
        <v>119</v>
      </c>
      <c r="S11" s="18" t="s">
        <v>120</v>
      </c>
      <c r="T11" s="18" t="s">
        <v>121</v>
      </c>
      <c r="U11" s="18" t="s">
        <v>121</v>
      </c>
      <c r="V11" s="18" t="s">
        <v>121</v>
      </c>
      <c r="W11" s="17"/>
      <c r="X11" s="18" t="s">
        <v>119</v>
      </c>
      <c r="Y11" s="18" t="s">
        <v>122</v>
      </c>
      <c r="Z11" s="18" t="s">
        <v>123</v>
      </c>
      <c r="AA11" s="18" t="s">
        <v>123</v>
      </c>
      <c r="AB11" s="18" t="s">
        <v>119</v>
      </c>
      <c r="AC11" s="17"/>
      <c r="AD11" s="17"/>
      <c r="AE11" s="17"/>
      <c r="AF11" s="17"/>
      <c r="AG11" s="17"/>
      <c r="AH11" s="17"/>
      <c r="AI11" s="17"/>
      <c r="AJ11" s="17"/>
      <c r="AK11" s="17"/>
      <c r="AL11" s="18" t="s">
        <v>124</v>
      </c>
      <c r="AM11" s="11"/>
    </row>
    <row r="12" spans="1:39" x14ac:dyDescent="0.2">
      <c r="A12" s="26"/>
      <c r="B12" s="23" t="s">
        <v>48</v>
      </c>
      <c r="C12" s="15">
        <v>1</v>
      </c>
      <c r="D12" s="15">
        <v>1</v>
      </c>
      <c r="E12" s="15">
        <v>1</v>
      </c>
      <c r="F12" s="15">
        <v>1</v>
      </c>
      <c r="G12" s="15">
        <v>1</v>
      </c>
      <c r="H12" s="15">
        <v>1</v>
      </c>
      <c r="I12" s="15">
        <v>1</v>
      </c>
      <c r="J12" s="15">
        <v>1</v>
      </c>
      <c r="K12" s="15">
        <v>1</v>
      </c>
      <c r="L12" s="15">
        <v>1</v>
      </c>
      <c r="M12" s="15">
        <v>1</v>
      </c>
      <c r="N12" s="15">
        <v>1</v>
      </c>
      <c r="O12" s="15">
        <v>1</v>
      </c>
      <c r="P12" s="15">
        <v>1</v>
      </c>
      <c r="Q12" s="15">
        <v>1</v>
      </c>
      <c r="R12" s="15">
        <v>1</v>
      </c>
      <c r="S12" s="15">
        <v>1</v>
      </c>
      <c r="T12" s="15">
        <v>1</v>
      </c>
      <c r="U12" s="15">
        <v>1</v>
      </c>
      <c r="V12" s="15">
        <v>1</v>
      </c>
      <c r="W12" s="15">
        <v>1</v>
      </c>
      <c r="X12" s="15">
        <v>1</v>
      </c>
      <c r="Y12" s="15">
        <v>1</v>
      </c>
      <c r="Z12" s="15">
        <v>1</v>
      </c>
      <c r="AA12" s="15">
        <v>1</v>
      </c>
      <c r="AB12" s="15">
        <v>1</v>
      </c>
      <c r="AC12" s="15">
        <v>1</v>
      </c>
      <c r="AD12" s="15">
        <v>1</v>
      </c>
      <c r="AE12" s="15">
        <v>1</v>
      </c>
      <c r="AF12" s="15">
        <v>1</v>
      </c>
      <c r="AG12" s="15">
        <v>1</v>
      </c>
      <c r="AH12" s="15">
        <v>1</v>
      </c>
      <c r="AI12" s="15">
        <v>1</v>
      </c>
      <c r="AJ12" s="15">
        <v>1</v>
      </c>
      <c r="AK12" s="15">
        <v>1</v>
      </c>
      <c r="AL12" s="15">
        <v>1</v>
      </c>
      <c r="AM12" s="11"/>
    </row>
    <row r="13" spans="1:39" x14ac:dyDescent="0.2">
      <c r="A13" s="24"/>
      <c r="B13" s="24"/>
      <c r="C13" s="16">
        <v>2608</v>
      </c>
      <c r="D13" s="16">
        <v>580</v>
      </c>
      <c r="E13" s="16">
        <v>718</v>
      </c>
      <c r="F13" s="16">
        <v>607</v>
      </c>
      <c r="G13" s="16">
        <v>703</v>
      </c>
      <c r="H13" s="16">
        <v>270</v>
      </c>
      <c r="I13" s="16">
        <v>419</v>
      </c>
      <c r="J13" s="16">
        <v>393</v>
      </c>
      <c r="K13" s="16">
        <v>473</v>
      </c>
      <c r="L13" s="16">
        <v>603</v>
      </c>
      <c r="M13" s="16">
        <v>1243</v>
      </c>
      <c r="N13" s="16">
        <v>1002</v>
      </c>
      <c r="O13" s="16">
        <v>22</v>
      </c>
      <c r="P13" s="16">
        <v>614</v>
      </c>
      <c r="Q13" s="16">
        <v>258</v>
      </c>
      <c r="R13" s="16">
        <v>310</v>
      </c>
      <c r="S13" s="16">
        <v>790</v>
      </c>
      <c r="T13" s="16">
        <v>237</v>
      </c>
      <c r="U13" s="16">
        <v>106</v>
      </c>
      <c r="V13" s="16">
        <v>293</v>
      </c>
      <c r="W13" s="16">
        <v>558</v>
      </c>
      <c r="X13" s="16">
        <v>681</v>
      </c>
      <c r="Y13" s="16">
        <v>389</v>
      </c>
      <c r="Z13" s="16">
        <v>418</v>
      </c>
      <c r="AA13" s="16">
        <v>169</v>
      </c>
      <c r="AB13" s="16">
        <v>46</v>
      </c>
      <c r="AC13" s="16">
        <v>937</v>
      </c>
      <c r="AD13" s="16">
        <v>270</v>
      </c>
      <c r="AE13" s="16">
        <v>56</v>
      </c>
      <c r="AF13" s="16">
        <v>109</v>
      </c>
      <c r="AG13" s="16">
        <v>192</v>
      </c>
      <c r="AH13" s="16">
        <v>62</v>
      </c>
      <c r="AI13" s="16">
        <v>12</v>
      </c>
      <c r="AJ13" s="16">
        <v>28</v>
      </c>
      <c r="AK13" s="16">
        <v>6</v>
      </c>
      <c r="AL13" s="16">
        <v>936</v>
      </c>
      <c r="AM13" s="11"/>
    </row>
    <row r="14" spans="1:39" x14ac:dyDescent="0.2">
      <c r="A14" s="24"/>
      <c r="B14" s="24"/>
      <c r="C14" s="17" t="s">
        <v>103</v>
      </c>
      <c r="D14" s="17" t="s">
        <v>103</v>
      </c>
      <c r="E14" s="17" t="s">
        <v>103</v>
      </c>
      <c r="F14" s="17" t="s">
        <v>103</v>
      </c>
      <c r="G14" s="17" t="s">
        <v>103</v>
      </c>
      <c r="H14" s="17" t="s">
        <v>103</v>
      </c>
      <c r="I14" s="17" t="s">
        <v>103</v>
      </c>
      <c r="J14" s="17" t="s">
        <v>103</v>
      </c>
      <c r="K14" s="17" t="s">
        <v>103</v>
      </c>
      <c r="L14" s="17" t="s">
        <v>103</v>
      </c>
      <c r="M14" s="17" t="s">
        <v>103</v>
      </c>
      <c r="N14" s="17" t="s">
        <v>103</v>
      </c>
      <c r="O14" s="17" t="s">
        <v>103</v>
      </c>
      <c r="P14" s="17" t="s">
        <v>103</v>
      </c>
      <c r="Q14" s="17" t="s">
        <v>103</v>
      </c>
      <c r="R14" s="17" t="s">
        <v>103</v>
      </c>
      <c r="S14" s="17" t="s">
        <v>103</v>
      </c>
      <c r="T14" s="17" t="s">
        <v>103</v>
      </c>
      <c r="U14" s="17" t="s">
        <v>103</v>
      </c>
      <c r="V14" s="17" t="s">
        <v>103</v>
      </c>
      <c r="W14" s="17" t="s">
        <v>103</v>
      </c>
      <c r="X14" s="17" t="s">
        <v>103</v>
      </c>
      <c r="Y14" s="17" t="s">
        <v>103</v>
      </c>
      <c r="Z14" s="17" t="s">
        <v>103</v>
      </c>
      <c r="AA14" s="17" t="s">
        <v>103</v>
      </c>
      <c r="AB14" s="17" t="s">
        <v>103</v>
      </c>
      <c r="AC14" s="17" t="s">
        <v>103</v>
      </c>
      <c r="AD14" s="17" t="s">
        <v>103</v>
      </c>
      <c r="AE14" s="17" t="s">
        <v>103</v>
      </c>
      <c r="AF14" s="17" t="s">
        <v>103</v>
      </c>
      <c r="AG14" s="17" t="s">
        <v>103</v>
      </c>
      <c r="AH14" s="17" t="s">
        <v>103</v>
      </c>
      <c r="AI14" s="17" t="s">
        <v>103</v>
      </c>
      <c r="AJ14" s="17" t="s">
        <v>103</v>
      </c>
      <c r="AK14" s="17" t="s">
        <v>103</v>
      </c>
      <c r="AL14" s="17" t="s">
        <v>103</v>
      </c>
      <c r="AM14" s="11"/>
    </row>
    <row r="15" spans="1:39" x14ac:dyDescent="0.2">
      <c r="A15" s="19" t="s">
        <v>125</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row>
    <row r="16" spans="1:39" x14ac:dyDescent="0.2">
      <c r="A16" s="21" t="s">
        <v>126</v>
      </c>
    </row>
  </sheetData>
  <mergeCells count="13">
    <mergeCell ref="B12:B14"/>
    <mergeCell ref="A6:A14"/>
    <mergeCell ref="AJ2:AL2"/>
    <mergeCell ref="A2:C2"/>
    <mergeCell ref="A3:B5"/>
    <mergeCell ref="B6:B8"/>
    <mergeCell ref="B9:B11"/>
    <mergeCell ref="M3:O3"/>
    <mergeCell ref="P3:V3"/>
    <mergeCell ref="W3:AB3"/>
    <mergeCell ref="AC3:AL3"/>
    <mergeCell ref="D3:G3"/>
    <mergeCell ref="H3:L3"/>
  </mergeCells>
  <hyperlinks>
    <hyperlink ref="A1" location="'TOC'!A1:A1" display="Back to TOC" xr:uid="{00000000-0004-0000-0100-000000000000}"/>
  </hyperlinks>
  <pageMargins left="0.7" right="0.7" top="0.75" bottom="0.75" header="0.3" footer="0.3"/>
  <pageSetup orientation="portrait"/>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M16"/>
  <sheetViews>
    <sheetView workbookViewId="0">
      <pane xSplit="3" ySplit="5" topLeftCell="D6" activePane="bottomRight" state="frozen"/>
      <selection pane="topRight" activeCell="D1" sqref="D1"/>
      <selection pane="bottomLeft" activeCell="A6" sqref="A6"/>
      <selection pane="bottomRight" activeCell="D6" sqref="D6"/>
    </sheetView>
  </sheetViews>
  <sheetFormatPr baseColWidth="10" defaultColWidth="8.83203125" defaultRowHeight="15" x14ac:dyDescent="0.2"/>
  <cols>
    <col min="1" max="1" width="50" style="1" customWidth="1"/>
    <col min="2" max="2" width="25" style="1" bestFit="1" customWidth="1"/>
    <col min="3" max="38" width="12.6640625" style="1" customWidth="1"/>
  </cols>
  <sheetData>
    <row r="1" spans="1:39" ht="52" customHeight="1" x14ac:dyDescent="0.2">
      <c r="A1" s="10" t="str">
        <f>HYPERLINK("#TOC!A1","Return to Table of Contents")</f>
        <v>Return to Table of Contents</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11"/>
    </row>
    <row r="2" spans="1:39" ht="36" customHeight="1" x14ac:dyDescent="0.2">
      <c r="A2" s="29" t="s">
        <v>572</v>
      </c>
      <c r="B2" s="28"/>
      <c r="C2" s="28"/>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27" t="s">
        <v>47</v>
      </c>
      <c r="AK2" s="28"/>
      <c r="AL2" s="28"/>
      <c r="AM2" s="11"/>
    </row>
    <row r="3" spans="1:39" ht="37" customHeight="1" x14ac:dyDescent="0.2">
      <c r="A3" s="30"/>
      <c r="B3" s="28"/>
      <c r="C3" s="14" t="s">
        <v>48</v>
      </c>
      <c r="D3" s="31" t="s">
        <v>49</v>
      </c>
      <c r="E3" s="28"/>
      <c r="F3" s="28"/>
      <c r="G3" s="28"/>
      <c r="H3" s="31" t="s">
        <v>50</v>
      </c>
      <c r="I3" s="28"/>
      <c r="J3" s="28"/>
      <c r="K3" s="28"/>
      <c r="L3" s="28"/>
      <c r="M3" s="31" t="s">
        <v>51</v>
      </c>
      <c r="N3" s="28"/>
      <c r="O3" s="28"/>
      <c r="P3" s="31" t="s">
        <v>52</v>
      </c>
      <c r="Q3" s="28"/>
      <c r="R3" s="28"/>
      <c r="S3" s="28"/>
      <c r="T3" s="28"/>
      <c r="U3" s="28"/>
      <c r="V3" s="28"/>
      <c r="W3" s="31" t="s">
        <v>53</v>
      </c>
      <c r="X3" s="28"/>
      <c r="Y3" s="28"/>
      <c r="Z3" s="28"/>
      <c r="AA3" s="28"/>
      <c r="AB3" s="28"/>
      <c r="AC3" s="31" t="s">
        <v>54</v>
      </c>
      <c r="AD3" s="28"/>
      <c r="AE3" s="28"/>
      <c r="AF3" s="28"/>
      <c r="AG3" s="28"/>
      <c r="AH3" s="28"/>
      <c r="AI3" s="28"/>
      <c r="AJ3" s="28"/>
      <c r="AK3" s="28"/>
      <c r="AL3" s="28"/>
      <c r="AM3" s="11"/>
    </row>
    <row r="4" spans="1:39" ht="16" customHeight="1" x14ac:dyDescent="0.2">
      <c r="A4" s="24"/>
      <c r="B4" s="28"/>
      <c r="C4" s="12" t="s">
        <v>55</v>
      </c>
      <c r="D4" s="12" t="s">
        <v>55</v>
      </c>
      <c r="E4" s="12" t="s">
        <v>56</v>
      </c>
      <c r="F4" s="12" t="s">
        <v>57</v>
      </c>
      <c r="G4" s="12" t="s">
        <v>58</v>
      </c>
      <c r="H4" s="12" t="s">
        <v>55</v>
      </c>
      <c r="I4" s="12" t="s">
        <v>56</v>
      </c>
      <c r="J4" s="12" t="s">
        <v>57</v>
      </c>
      <c r="K4" s="12" t="s">
        <v>58</v>
      </c>
      <c r="L4" s="12" t="s">
        <v>59</v>
      </c>
      <c r="M4" s="12" t="s">
        <v>55</v>
      </c>
      <c r="N4" s="12" t="s">
        <v>56</v>
      </c>
      <c r="O4" s="12" t="s">
        <v>57</v>
      </c>
      <c r="P4" s="12" t="s">
        <v>55</v>
      </c>
      <c r="Q4" s="12" t="s">
        <v>56</v>
      </c>
      <c r="R4" s="12" t="s">
        <v>57</v>
      </c>
      <c r="S4" s="12" t="s">
        <v>58</v>
      </c>
      <c r="T4" s="12" t="s">
        <v>59</v>
      </c>
      <c r="U4" s="12" t="s">
        <v>60</v>
      </c>
      <c r="V4" s="12" t="s">
        <v>61</v>
      </c>
      <c r="W4" s="12" t="s">
        <v>55</v>
      </c>
      <c r="X4" s="12" t="s">
        <v>56</v>
      </c>
      <c r="Y4" s="12" t="s">
        <v>57</v>
      </c>
      <c r="Z4" s="12" t="s">
        <v>58</v>
      </c>
      <c r="AA4" s="12" t="s">
        <v>59</v>
      </c>
      <c r="AB4" s="12" t="s">
        <v>60</v>
      </c>
      <c r="AC4" s="12" t="s">
        <v>55</v>
      </c>
      <c r="AD4" s="12" t="s">
        <v>56</v>
      </c>
      <c r="AE4" s="12" t="s">
        <v>57</v>
      </c>
      <c r="AF4" s="12" t="s">
        <v>58</v>
      </c>
      <c r="AG4" s="12" t="s">
        <v>59</v>
      </c>
      <c r="AH4" s="12" t="s">
        <v>60</v>
      </c>
      <c r="AI4" s="12" t="s">
        <v>61</v>
      </c>
      <c r="AJ4" s="12" t="s">
        <v>62</v>
      </c>
      <c r="AK4" s="12" t="s">
        <v>63</v>
      </c>
      <c r="AL4" s="12" t="s">
        <v>64</v>
      </c>
      <c r="AM4" s="11"/>
    </row>
    <row r="5" spans="1:39" ht="37" x14ac:dyDescent="0.2">
      <c r="A5" s="24"/>
      <c r="B5" s="28"/>
      <c r="C5" s="14" t="s">
        <v>65</v>
      </c>
      <c r="D5" s="14" t="s">
        <v>66</v>
      </c>
      <c r="E5" s="14" t="s">
        <v>67</v>
      </c>
      <c r="F5" s="14" t="s">
        <v>68</v>
      </c>
      <c r="G5" s="14" t="s">
        <v>69</v>
      </c>
      <c r="H5" s="14" t="s">
        <v>70</v>
      </c>
      <c r="I5" s="14" t="s">
        <v>71</v>
      </c>
      <c r="J5" s="14" t="s">
        <v>72</v>
      </c>
      <c r="K5" s="14" t="s">
        <v>73</v>
      </c>
      <c r="L5" s="14" t="s">
        <v>74</v>
      </c>
      <c r="M5" s="14" t="s">
        <v>75</v>
      </c>
      <c r="N5" s="14" t="s">
        <v>76</v>
      </c>
      <c r="O5" s="14" t="s">
        <v>77</v>
      </c>
      <c r="P5" s="14" t="s">
        <v>78</v>
      </c>
      <c r="Q5" s="14" t="s">
        <v>79</v>
      </c>
      <c r="R5" s="14" t="s">
        <v>80</v>
      </c>
      <c r="S5" s="14" t="s">
        <v>81</v>
      </c>
      <c r="T5" s="14" t="s">
        <v>82</v>
      </c>
      <c r="U5" s="14" t="s">
        <v>83</v>
      </c>
      <c r="V5" s="14" t="s">
        <v>84</v>
      </c>
      <c r="W5" s="14" t="s">
        <v>85</v>
      </c>
      <c r="X5" s="14" t="s">
        <v>86</v>
      </c>
      <c r="Y5" s="14" t="s">
        <v>87</v>
      </c>
      <c r="Z5" s="14" t="s">
        <v>88</v>
      </c>
      <c r="AA5" s="14" t="s">
        <v>89</v>
      </c>
      <c r="AB5" s="14" t="s">
        <v>90</v>
      </c>
      <c r="AC5" s="14" t="s">
        <v>91</v>
      </c>
      <c r="AD5" s="14" t="s">
        <v>92</v>
      </c>
      <c r="AE5" s="14" t="s">
        <v>93</v>
      </c>
      <c r="AF5" s="14" t="s">
        <v>94</v>
      </c>
      <c r="AG5" s="14" t="s">
        <v>95</v>
      </c>
      <c r="AH5" s="14" t="s">
        <v>96</v>
      </c>
      <c r="AI5" s="14" t="s">
        <v>97</v>
      </c>
      <c r="AJ5" s="14" t="s">
        <v>98</v>
      </c>
      <c r="AK5" s="14" t="s">
        <v>99</v>
      </c>
      <c r="AL5" s="14" t="s">
        <v>100</v>
      </c>
      <c r="AM5" s="11"/>
    </row>
    <row r="6" spans="1:39" x14ac:dyDescent="0.2">
      <c r="A6" s="25" t="s">
        <v>405</v>
      </c>
      <c r="B6" s="23" t="s">
        <v>360</v>
      </c>
      <c r="C6" s="15">
        <v>0.57029631404960002</v>
      </c>
      <c r="D6" s="15">
        <v>0.54456196820589997</v>
      </c>
      <c r="E6" s="15">
        <v>0.63251881578239999</v>
      </c>
      <c r="F6" s="15">
        <v>0.51102691304689996</v>
      </c>
      <c r="G6" s="15">
        <v>0.57984992609899999</v>
      </c>
      <c r="H6" s="15">
        <v>0.49617679547990001</v>
      </c>
      <c r="I6" s="15">
        <v>0.58224592227460004</v>
      </c>
      <c r="J6" s="15">
        <v>0.57107777756590006</v>
      </c>
      <c r="K6" s="15">
        <v>0.58225545490850006</v>
      </c>
      <c r="L6" s="15">
        <v>0.64223772018419989</v>
      </c>
      <c r="M6" s="15">
        <v>0.48597483210760001</v>
      </c>
      <c r="N6" s="15">
        <v>0.65121983998279998</v>
      </c>
      <c r="O6" s="15">
        <v>0.38095238095240003</v>
      </c>
      <c r="P6" s="15">
        <v>0.38454848558220001</v>
      </c>
      <c r="Q6" s="15">
        <v>0.4752111672878</v>
      </c>
      <c r="R6" s="15">
        <v>0.45211532742440003</v>
      </c>
      <c r="S6" s="15">
        <v>0.57121115901109998</v>
      </c>
      <c r="T6" s="15">
        <v>0.78222101914380004</v>
      </c>
      <c r="U6" s="15">
        <v>0.76400556139980003</v>
      </c>
      <c r="V6" s="15">
        <v>0.82419207417210005</v>
      </c>
      <c r="W6" s="15">
        <v>0.31219234486339997</v>
      </c>
      <c r="X6" s="15">
        <v>0.45675379039500003</v>
      </c>
      <c r="Y6" s="15">
        <v>0.65777871580430003</v>
      </c>
      <c r="Z6" s="15">
        <v>0.82214336139389999</v>
      </c>
      <c r="AA6" s="15">
        <v>0.77263571416679999</v>
      </c>
      <c r="AB6" s="15">
        <v>0.55664804528349998</v>
      </c>
      <c r="AC6" s="15">
        <v>0.45156120926179999</v>
      </c>
      <c r="AD6" s="15">
        <v>0.61056102942750001</v>
      </c>
      <c r="AE6" s="15">
        <v>0.70149664507490006</v>
      </c>
      <c r="AF6" s="15">
        <v>0.64722679749720002</v>
      </c>
      <c r="AG6" s="15">
        <v>0.64997877328879994</v>
      </c>
      <c r="AH6" s="15">
        <v>0.71944328700080007</v>
      </c>
      <c r="AI6" s="15">
        <v>0.41939922138879998</v>
      </c>
      <c r="AJ6" s="15">
        <v>0.84128028408569999</v>
      </c>
      <c r="AK6" s="15">
        <v>0.57257467891259994</v>
      </c>
      <c r="AL6" s="15">
        <v>0.64092013210109999</v>
      </c>
      <c r="AM6" s="11"/>
    </row>
    <row r="7" spans="1:39" x14ac:dyDescent="0.2">
      <c r="A7" s="24"/>
      <c r="B7" s="24"/>
      <c r="C7" s="16">
        <v>1368</v>
      </c>
      <c r="D7" s="16">
        <v>313</v>
      </c>
      <c r="E7" s="16">
        <v>407</v>
      </c>
      <c r="F7" s="16">
        <v>279</v>
      </c>
      <c r="G7" s="16">
        <v>369</v>
      </c>
      <c r="H7" s="16">
        <v>140</v>
      </c>
      <c r="I7" s="16">
        <v>230</v>
      </c>
      <c r="J7" s="16">
        <v>223</v>
      </c>
      <c r="K7" s="16">
        <v>279</v>
      </c>
      <c r="L7" s="16">
        <v>376</v>
      </c>
      <c r="M7" s="16">
        <v>645</v>
      </c>
      <c r="N7" s="16">
        <v>651</v>
      </c>
      <c r="O7" s="16">
        <v>8</v>
      </c>
      <c r="P7" s="16">
        <v>252</v>
      </c>
      <c r="Q7" s="16">
        <v>129</v>
      </c>
      <c r="R7" s="16">
        <v>139</v>
      </c>
      <c r="S7" s="16">
        <v>320</v>
      </c>
      <c r="T7" s="16">
        <v>194</v>
      </c>
      <c r="U7" s="16">
        <v>86</v>
      </c>
      <c r="V7" s="16">
        <v>248</v>
      </c>
      <c r="W7" s="16">
        <v>177</v>
      </c>
      <c r="X7" s="16">
        <v>345</v>
      </c>
      <c r="Y7" s="16">
        <v>262</v>
      </c>
      <c r="Z7" s="16">
        <v>349</v>
      </c>
      <c r="AA7" s="16">
        <v>137</v>
      </c>
      <c r="AB7" s="16">
        <v>29</v>
      </c>
      <c r="AC7" s="16">
        <v>437</v>
      </c>
      <c r="AD7" s="16">
        <v>164</v>
      </c>
      <c r="AE7" s="16">
        <v>38</v>
      </c>
      <c r="AF7" s="16">
        <v>67</v>
      </c>
      <c r="AG7" s="16">
        <v>123</v>
      </c>
      <c r="AH7" s="16">
        <v>44</v>
      </c>
      <c r="AI7" s="16">
        <v>6</v>
      </c>
      <c r="AJ7" s="16">
        <v>23</v>
      </c>
      <c r="AK7" s="16">
        <v>4</v>
      </c>
      <c r="AL7" s="16">
        <v>462</v>
      </c>
      <c r="AM7" s="11"/>
    </row>
    <row r="8" spans="1:39" x14ac:dyDescent="0.2">
      <c r="A8" s="24"/>
      <c r="B8" s="24"/>
      <c r="C8" s="17" t="s">
        <v>103</v>
      </c>
      <c r="D8" s="17"/>
      <c r="E8" s="18" t="s">
        <v>181</v>
      </c>
      <c r="F8" s="17"/>
      <c r="G8" s="17"/>
      <c r="H8" s="17"/>
      <c r="I8" s="17"/>
      <c r="J8" s="17"/>
      <c r="K8" s="17"/>
      <c r="L8" s="18" t="s">
        <v>139</v>
      </c>
      <c r="M8" s="17"/>
      <c r="N8" s="18" t="s">
        <v>118</v>
      </c>
      <c r="O8" s="17"/>
      <c r="P8" s="17"/>
      <c r="Q8" s="17"/>
      <c r="R8" s="17"/>
      <c r="S8" s="18" t="s">
        <v>119</v>
      </c>
      <c r="T8" s="18" t="s">
        <v>121</v>
      </c>
      <c r="U8" s="18" t="s">
        <v>219</v>
      </c>
      <c r="V8" s="18" t="s">
        <v>121</v>
      </c>
      <c r="W8" s="17"/>
      <c r="X8" s="18" t="s">
        <v>119</v>
      </c>
      <c r="Y8" s="18" t="s">
        <v>122</v>
      </c>
      <c r="Z8" s="18" t="s">
        <v>361</v>
      </c>
      <c r="AA8" s="18" t="s">
        <v>122</v>
      </c>
      <c r="AB8" s="17"/>
      <c r="AC8" s="17"/>
      <c r="AD8" s="18" t="s">
        <v>139</v>
      </c>
      <c r="AE8" s="17"/>
      <c r="AF8" s="18" t="s">
        <v>139</v>
      </c>
      <c r="AG8" s="18" t="s">
        <v>139</v>
      </c>
      <c r="AH8" s="18" t="s">
        <v>139</v>
      </c>
      <c r="AI8" s="17"/>
      <c r="AJ8" s="18" t="s">
        <v>139</v>
      </c>
      <c r="AK8" s="17"/>
      <c r="AL8" s="18" t="s">
        <v>119</v>
      </c>
      <c r="AM8" s="11"/>
    </row>
    <row r="9" spans="1:39" x14ac:dyDescent="0.2">
      <c r="A9" s="26"/>
      <c r="B9" s="23" t="s">
        <v>362</v>
      </c>
      <c r="C9" s="15">
        <v>0.42970368595039998</v>
      </c>
      <c r="D9" s="15">
        <v>0.45543803179409997</v>
      </c>
      <c r="E9" s="15">
        <v>0.36748118421760001</v>
      </c>
      <c r="F9" s="15">
        <v>0.48897308695309999</v>
      </c>
      <c r="G9" s="15">
        <v>0.42015007390109999</v>
      </c>
      <c r="H9" s="15">
        <v>0.50382320452009999</v>
      </c>
      <c r="I9" s="15">
        <v>0.41775407772540002</v>
      </c>
      <c r="J9" s="15">
        <v>0.42892222243409989</v>
      </c>
      <c r="K9" s="15">
        <v>0.4177445450915</v>
      </c>
      <c r="L9" s="15">
        <v>0.3577622798158</v>
      </c>
      <c r="M9" s="15">
        <v>0.51402516789240005</v>
      </c>
      <c r="N9" s="15">
        <v>0.34878016001720002</v>
      </c>
      <c r="O9" s="15">
        <v>0.61904761904759997</v>
      </c>
      <c r="P9" s="15">
        <v>0.61545151441779999</v>
      </c>
      <c r="Q9" s="15">
        <v>0.5247888327122</v>
      </c>
      <c r="R9" s="15">
        <v>0.54788467257569995</v>
      </c>
      <c r="S9" s="15">
        <v>0.42878884098890002</v>
      </c>
      <c r="T9" s="15">
        <v>0.21777898085620001</v>
      </c>
      <c r="U9" s="15">
        <v>0.2359944386002</v>
      </c>
      <c r="V9" s="15">
        <v>0.1758079258279</v>
      </c>
      <c r="W9" s="15">
        <v>0.68780765513660003</v>
      </c>
      <c r="X9" s="15">
        <v>0.54324620960500003</v>
      </c>
      <c r="Y9" s="15">
        <v>0.34222128419570003</v>
      </c>
      <c r="Z9" s="15">
        <v>0.17785663860609999</v>
      </c>
      <c r="AA9" s="15">
        <v>0.22736428583320001</v>
      </c>
      <c r="AB9" s="15">
        <v>0.44335195471650002</v>
      </c>
      <c r="AC9" s="15">
        <v>0.54843879073820001</v>
      </c>
      <c r="AD9" s="15">
        <v>0.38943897057249999</v>
      </c>
      <c r="AE9" s="15">
        <v>0.2985033549251</v>
      </c>
      <c r="AF9" s="15">
        <v>0.35277320250279998</v>
      </c>
      <c r="AG9" s="15">
        <v>0.35002122671120001</v>
      </c>
      <c r="AH9" s="15">
        <v>0.28055671299919999</v>
      </c>
      <c r="AI9" s="15">
        <v>0.58060077861119996</v>
      </c>
      <c r="AJ9" s="15">
        <v>0.15871971591430001</v>
      </c>
      <c r="AK9" s="15">
        <v>0.4274253210874</v>
      </c>
      <c r="AL9" s="15">
        <v>0.35907986789890001</v>
      </c>
      <c r="AM9" s="11"/>
    </row>
    <row r="10" spans="1:39" x14ac:dyDescent="0.2">
      <c r="A10" s="24"/>
      <c r="B10" s="24"/>
      <c r="C10" s="16">
        <v>999</v>
      </c>
      <c r="D10" s="16">
        <v>228</v>
      </c>
      <c r="E10" s="16">
        <v>251</v>
      </c>
      <c r="F10" s="16">
        <v>272</v>
      </c>
      <c r="G10" s="16">
        <v>248</v>
      </c>
      <c r="H10" s="16">
        <v>129</v>
      </c>
      <c r="I10" s="16">
        <v>185</v>
      </c>
      <c r="J10" s="16">
        <v>169</v>
      </c>
      <c r="K10" s="16">
        <v>198</v>
      </c>
      <c r="L10" s="16">
        <v>227</v>
      </c>
      <c r="M10" s="16">
        <v>598</v>
      </c>
      <c r="N10" s="16">
        <v>347</v>
      </c>
      <c r="O10" s="16">
        <v>13</v>
      </c>
      <c r="P10" s="16">
        <v>359</v>
      </c>
      <c r="Q10" s="16">
        <v>128</v>
      </c>
      <c r="R10" s="16">
        <v>175</v>
      </c>
      <c r="S10" s="16">
        <v>231</v>
      </c>
      <c r="T10" s="16">
        <v>43</v>
      </c>
      <c r="U10" s="16">
        <v>20</v>
      </c>
      <c r="V10" s="16">
        <v>43</v>
      </c>
      <c r="W10" s="16">
        <v>379</v>
      </c>
      <c r="X10" s="16">
        <v>336</v>
      </c>
      <c r="Y10" s="16">
        <v>127</v>
      </c>
      <c r="Z10" s="16">
        <v>68</v>
      </c>
      <c r="AA10" s="16">
        <v>30</v>
      </c>
      <c r="AB10" s="16">
        <v>18</v>
      </c>
      <c r="AC10" s="16">
        <v>502</v>
      </c>
      <c r="AD10" s="16">
        <v>106</v>
      </c>
      <c r="AE10" s="16">
        <v>18</v>
      </c>
      <c r="AF10" s="16">
        <v>41</v>
      </c>
      <c r="AG10" s="16">
        <v>69</v>
      </c>
      <c r="AH10" s="16">
        <v>18</v>
      </c>
      <c r="AI10" s="16">
        <v>6</v>
      </c>
      <c r="AJ10" s="16">
        <v>5</v>
      </c>
      <c r="AK10" s="16">
        <v>2</v>
      </c>
      <c r="AL10" s="16">
        <v>232</v>
      </c>
      <c r="AM10" s="11"/>
    </row>
    <row r="11" spans="1:39" x14ac:dyDescent="0.2">
      <c r="A11" s="24"/>
      <c r="B11" s="24"/>
      <c r="C11" s="17" t="s">
        <v>103</v>
      </c>
      <c r="D11" s="17"/>
      <c r="E11" s="17"/>
      <c r="F11" s="18" t="s">
        <v>104</v>
      </c>
      <c r="G11" s="17"/>
      <c r="H11" s="18" t="s">
        <v>132</v>
      </c>
      <c r="I11" s="17"/>
      <c r="J11" s="17"/>
      <c r="K11" s="17"/>
      <c r="L11" s="17"/>
      <c r="M11" s="18" t="s">
        <v>106</v>
      </c>
      <c r="N11" s="17"/>
      <c r="O11" s="18" t="s">
        <v>104</v>
      </c>
      <c r="P11" s="18" t="s">
        <v>109</v>
      </c>
      <c r="Q11" s="18" t="s">
        <v>148</v>
      </c>
      <c r="R11" s="18" t="s">
        <v>108</v>
      </c>
      <c r="S11" s="18" t="s">
        <v>171</v>
      </c>
      <c r="T11" s="17"/>
      <c r="U11" s="17"/>
      <c r="V11" s="17"/>
      <c r="W11" s="18" t="s">
        <v>184</v>
      </c>
      <c r="X11" s="18" t="s">
        <v>111</v>
      </c>
      <c r="Y11" s="18" t="s">
        <v>155</v>
      </c>
      <c r="Z11" s="17"/>
      <c r="AA11" s="17"/>
      <c r="AB11" s="18" t="s">
        <v>145</v>
      </c>
      <c r="AC11" s="18" t="s">
        <v>406</v>
      </c>
      <c r="AD11" s="17"/>
      <c r="AE11" s="17"/>
      <c r="AF11" s="17"/>
      <c r="AG11" s="17"/>
      <c r="AH11" s="17"/>
      <c r="AI11" s="17"/>
      <c r="AJ11" s="17"/>
      <c r="AK11" s="17"/>
      <c r="AL11" s="17"/>
      <c r="AM11" s="11"/>
    </row>
    <row r="12" spans="1:39" x14ac:dyDescent="0.2">
      <c r="A12" s="26"/>
      <c r="B12" s="23" t="s">
        <v>48</v>
      </c>
      <c r="C12" s="15">
        <v>1</v>
      </c>
      <c r="D12" s="15">
        <v>1</v>
      </c>
      <c r="E12" s="15">
        <v>1</v>
      </c>
      <c r="F12" s="15">
        <v>1</v>
      </c>
      <c r="G12" s="15">
        <v>1</v>
      </c>
      <c r="H12" s="15">
        <v>1</v>
      </c>
      <c r="I12" s="15">
        <v>1</v>
      </c>
      <c r="J12" s="15">
        <v>1</v>
      </c>
      <c r="K12" s="15">
        <v>1</v>
      </c>
      <c r="L12" s="15">
        <v>1</v>
      </c>
      <c r="M12" s="15">
        <v>1</v>
      </c>
      <c r="N12" s="15">
        <v>1</v>
      </c>
      <c r="O12" s="15">
        <v>1</v>
      </c>
      <c r="P12" s="15">
        <v>1</v>
      </c>
      <c r="Q12" s="15">
        <v>1</v>
      </c>
      <c r="R12" s="15">
        <v>1</v>
      </c>
      <c r="S12" s="15">
        <v>1</v>
      </c>
      <c r="T12" s="15">
        <v>1</v>
      </c>
      <c r="U12" s="15">
        <v>1</v>
      </c>
      <c r="V12" s="15">
        <v>1</v>
      </c>
      <c r="W12" s="15">
        <v>1</v>
      </c>
      <c r="X12" s="15">
        <v>1</v>
      </c>
      <c r="Y12" s="15">
        <v>1</v>
      </c>
      <c r="Z12" s="15">
        <v>1</v>
      </c>
      <c r="AA12" s="15">
        <v>1</v>
      </c>
      <c r="AB12" s="15">
        <v>1</v>
      </c>
      <c r="AC12" s="15">
        <v>1</v>
      </c>
      <c r="AD12" s="15">
        <v>1</v>
      </c>
      <c r="AE12" s="15">
        <v>1</v>
      </c>
      <c r="AF12" s="15">
        <v>1</v>
      </c>
      <c r="AG12" s="15">
        <v>1</v>
      </c>
      <c r="AH12" s="15">
        <v>1</v>
      </c>
      <c r="AI12" s="15">
        <v>1</v>
      </c>
      <c r="AJ12" s="15">
        <v>1</v>
      </c>
      <c r="AK12" s="15">
        <v>1</v>
      </c>
      <c r="AL12" s="15">
        <v>1</v>
      </c>
      <c r="AM12" s="11"/>
    </row>
    <row r="13" spans="1:39" x14ac:dyDescent="0.2">
      <c r="A13" s="24"/>
      <c r="B13" s="24"/>
      <c r="C13" s="16">
        <v>2367</v>
      </c>
      <c r="D13" s="16">
        <v>541</v>
      </c>
      <c r="E13" s="16">
        <v>658</v>
      </c>
      <c r="F13" s="16">
        <v>551</v>
      </c>
      <c r="G13" s="16">
        <v>617</v>
      </c>
      <c r="H13" s="16">
        <v>269</v>
      </c>
      <c r="I13" s="16">
        <v>415</v>
      </c>
      <c r="J13" s="16">
        <v>392</v>
      </c>
      <c r="K13" s="16">
        <v>477</v>
      </c>
      <c r="L13" s="16">
        <v>603</v>
      </c>
      <c r="M13" s="16">
        <v>1243</v>
      </c>
      <c r="N13" s="16">
        <v>998</v>
      </c>
      <c r="O13" s="16">
        <v>21</v>
      </c>
      <c r="P13" s="16">
        <v>611</v>
      </c>
      <c r="Q13" s="16">
        <v>257</v>
      </c>
      <c r="R13" s="16">
        <v>314</v>
      </c>
      <c r="S13" s="16">
        <v>551</v>
      </c>
      <c r="T13" s="16">
        <v>237</v>
      </c>
      <c r="U13" s="16">
        <v>106</v>
      </c>
      <c r="V13" s="16">
        <v>291</v>
      </c>
      <c r="W13" s="16">
        <v>556</v>
      </c>
      <c r="X13" s="16">
        <v>681</v>
      </c>
      <c r="Y13" s="16">
        <v>389</v>
      </c>
      <c r="Z13" s="16">
        <v>417</v>
      </c>
      <c r="AA13" s="16">
        <v>167</v>
      </c>
      <c r="AB13" s="16">
        <v>47</v>
      </c>
      <c r="AC13" s="16">
        <v>939</v>
      </c>
      <c r="AD13" s="16">
        <v>270</v>
      </c>
      <c r="AE13" s="16">
        <v>56</v>
      </c>
      <c r="AF13" s="16">
        <v>108</v>
      </c>
      <c r="AG13" s="16">
        <v>192</v>
      </c>
      <c r="AH13" s="16">
        <v>62</v>
      </c>
      <c r="AI13" s="16">
        <v>12</v>
      </c>
      <c r="AJ13" s="16">
        <v>28</v>
      </c>
      <c r="AK13" s="16">
        <v>6</v>
      </c>
      <c r="AL13" s="16">
        <v>694</v>
      </c>
      <c r="AM13" s="11"/>
    </row>
    <row r="14" spans="1:39" x14ac:dyDescent="0.2">
      <c r="A14" s="24"/>
      <c r="B14" s="24"/>
      <c r="C14" s="17" t="s">
        <v>103</v>
      </c>
      <c r="D14" s="17" t="s">
        <v>103</v>
      </c>
      <c r="E14" s="17" t="s">
        <v>103</v>
      </c>
      <c r="F14" s="17" t="s">
        <v>103</v>
      </c>
      <c r="G14" s="17" t="s">
        <v>103</v>
      </c>
      <c r="H14" s="17" t="s">
        <v>103</v>
      </c>
      <c r="I14" s="17" t="s">
        <v>103</v>
      </c>
      <c r="J14" s="17" t="s">
        <v>103</v>
      </c>
      <c r="K14" s="17" t="s">
        <v>103</v>
      </c>
      <c r="L14" s="17" t="s">
        <v>103</v>
      </c>
      <c r="M14" s="17" t="s">
        <v>103</v>
      </c>
      <c r="N14" s="17" t="s">
        <v>103</v>
      </c>
      <c r="O14" s="17" t="s">
        <v>103</v>
      </c>
      <c r="P14" s="17" t="s">
        <v>103</v>
      </c>
      <c r="Q14" s="17" t="s">
        <v>103</v>
      </c>
      <c r="R14" s="17" t="s">
        <v>103</v>
      </c>
      <c r="S14" s="17" t="s">
        <v>103</v>
      </c>
      <c r="T14" s="17" t="s">
        <v>103</v>
      </c>
      <c r="U14" s="17" t="s">
        <v>103</v>
      </c>
      <c r="V14" s="17" t="s">
        <v>103</v>
      </c>
      <c r="W14" s="17" t="s">
        <v>103</v>
      </c>
      <c r="X14" s="17" t="s">
        <v>103</v>
      </c>
      <c r="Y14" s="17" t="s">
        <v>103</v>
      </c>
      <c r="Z14" s="17" t="s">
        <v>103</v>
      </c>
      <c r="AA14" s="17" t="s">
        <v>103</v>
      </c>
      <c r="AB14" s="17" t="s">
        <v>103</v>
      </c>
      <c r="AC14" s="17" t="s">
        <v>103</v>
      </c>
      <c r="AD14" s="17" t="s">
        <v>103</v>
      </c>
      <c r="AE14" s="17" t="s">
        <v>103</v>
      </c>
      <c r="AF14" s="17" t="s">
        <v>103</v>
      </c>
      <c r="AG14" s="17" t="s">
        <v>103</v>
      </c>
      <c r="AH14" s="17" t="s">
        <v>103</v>
      </c>
      <c r="AI14" s="17" t="s">
        <v>103</v>
      </c>
      <c r="AJ14" s="17" t="s">
        <v>103</v>
      </c>
      <c r="AK14" s="17" t="s">
        <v>103</v>
      </c>
      <c r="AL14" s="17" t="s">
        <v>103</v>
      </c>
      <c r="AM14" s="11"/>
    </row>
    <row r="15" spans="1:39" x14ac:dyDescent="0.2">
      <c r="A15" s="19" t="s">
        <v>407</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row>
    <row r="16" spans="1:39" x14ac:dyDescent="0.2">
      <c r="A16" s="21" t="s">
        <v>126</v>
      </c>
    </row>
  </sheetData>
  <mergeCells count="13">
    <mergeCell ref="B12:B14"/>
    <mergeCell ref="A6:A14"/>
    <mergeCell ref="AJ2:AL2"/>
    <mergeCell ref="A2:C2"/>
    <mergeCell ref="A3:B5"/>
    <mergeCell ref="B6:B8"/>
    <mergeCell ref="B9:B11"/>
    <mergeCell ref="M3:O3"/>
    <mergeCell ref="P3:V3"/>
    <mergeCell ref="W3:AB3"/>
    <mergeCell ref="AC3:AL3"/>
    <mergeCell ref="D3:G3"/>
    <mergeCell ref="H3:L3"/>
  </mergeCells>
  <hyperlinks>
    <hyperlink ref="A1" location="'TOC'!A1:A1" display="Back to TOC" xr:uid="{00000000-0004-0000-1300-000000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M28"/>
  <sheetViews>
    <sheetView workbookViewId="0">
      <pane xSplit="3" ySplit="5" topLeftCell="F6" activePane="bottomRight" state="frozen"/>
      <selection pane="topRight" activeCell="D1" sqref="D1"/>
      <selection pane="bottomLeft" activeCell="A6" sqref="A6"/>
      <selection pane="bottomRight" activeCell="D6" sqref="D6"/>
    </sheetView>
  </sheetViews>
  <sheetFormatPr baseColWidth="10" defaultColWidth="8.83203125" defaultRowHeight="15" x14ac:dyDescent="0.2"/>
  <cols>
    <col min="1" max="1" width="50" style="1" customWidth="1"/>
    <col min="2" max="2" width="25" style="1" bestFit="1" customWidth="1"/>
    <col min="3" max="38" width="12.6640625" style="1" customWidth="1"/>
  </cols>
  <sheetData>
    <row r="1" spans="1:39" ht="52" customHeight="1" x14ac:dyDescent="0.2">
      <c r="A1" s="10" t="str">
        <f>HYPERLINK("#TOC!A1","Return to Table of Contents")</f>
        <v>Return to Table of Contents</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11"/>
    </row>
    <row r="2" spans="1:39" ht="36" customHeight="1" x14ac:dyDescent="0.2">
      <c r="A2" s="29" t="s">
        <v>595</v>
      </c>
      <c r="B2" s="28"/>
      <c r="C2" s="28"/>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27" t="s">
        <v>408</v>
      </c>
      <c r="AK2" s="28"/>
      <c r="AL2" s="28"/>
      <c r="AM2" s="11"/>
    </row>
    <row r="3" spans="1:39" ht="37" customHeight="1" x14ac:dyDescent="0.2">
      <c r="A3" s="30"/>
      <c r="B3" s="28"/>
      <c r="C3" s="14" t="s">
        <v>48</v>
      </c>
      <c r="D3" s="31" t="s">
        <v>49</v>
      </c>
      <c r="E3" s="28"/>
      <c r="F3" s="28"/>
      <c r="G3" s="28"/>
      <c r="H3" s="31" t="s">
        <v>50</v>
      </c>
      <c r="I3" s="28"/>
      <c r="J3" s="28"/>
      <c r="K3" s="28"/>
      <c r="L3" s="28"/>
      <c r="M3" s="31" t="s">
        <v>51</v>
      </c>
      <c r="N3" s="28"/>
      <c r="O3" s="28"/>
      <c r="P3" s="31" t="s">
        <v>52</v>
      </c>
      <c r="Q3" s="28"/>
      <c r="R3" s="28"/>
      <c r="S3" s="28"/>
      <c r="T3" s="28"/>
      <c r="U3" s="28"/>
      <c r="V3" s="28"/>
      <c r="W3" s="31" t="s">
        <v>53</v>
      </c>
      <c r="X3" s="28"/>
      <c r="Y3" s="28"/>
      <c r="Z3" s="28"/>
      <c r="AA3" s="28"/>
      <c r="AB3" s="28"/>
      <c r="AC3" s="31" t="s">
        <v>54</v>
      </c>
      <c r="AD3" s="28"/>
      <c r="AE3" s="28"/>
      <c r="AF3" s="28"/>
      <c r="AG3" s="28"/>
      <c r="AH3" s="28"/>
      <c r="AI3" s="28"/>
      <c r="AJ3" s="28"/>
      <c r="AK3" s="28"/>
      <c r="AL3" s="28"/>
      <c r="AM3" s="11"/>
    </row>
    <row r="4" spans="1:39" ht="16" customHeight="1" x14ac:dyDescent="0.2">
      <c r="A4" s="24"/>
      <c r="B4" s="28"/>
      <c r="C4" s="12" t="s">
        <v>55</v>
      </c>
      <c r="D4" s="12" t="s">
        <v>55</v>
      </c>
      <c r="E4" s="12" t="s">
        <v>56</v>
      </c>
      <c r="F4" s="12" t="s">
        <v>57</v>
      </c>
      <c r="G4" s="12" t="s">
        <v>58</v>
      </c>
      <c r="H4" s="12" t="s">
        <v>55</v>
      </c>
      <c r="I4" s="12" t="s">
        <v>56</v>
      </c>
      <c r="J4" s="12" t="s">
        <v>57</v>
      </c>
      <c r="K4" s="12" t="s">
        <v>58</v>
      </c>
      <c r="L4" s="12" t="s">
        <v>59</v>
      </c>
      <c r="M4" s="12" t="s">
        <v>55</v>
      </c>
      <c r="N4" s="12" t="s">
        <v>56</v>
      </c>
      <c r="O4" s="12" t="s">
        <v>57</v>
      </c>
      <c r="P4" s="12" t="s">
        <v>55</v>
      </c>
      <c r="Q4" s="12" t="s">
        <v>56</v>
      </c>
      <c r="R4" s="12" t="s">
        <v>57</v>
      </c>
      <c r="S4" s="12" t="s">
        <v>58</v>
      </c>
      <c r="T4" s="12" t="s">
        <v>59</v>
      </c>
      <c r="U4" s="12" t="s">
        <v>60</v>
      </c>
      <c r="V4" s="12" t="s">
        <v>61</v>
      </c>
      <c r="W4" s="12" t="s">
        <v>55</v>
      </c>
      <c r="X4" s="12" t="s">
        <v>56</v>
      </c>
      <c r="Y4" s="12" t="s">
        <v>57</v>
      </c>
      <c r="Z4" s="12" t="s">
        <v>58</v>
      </c>
      <c r="AA4" s="12" t="s">
        <v>59</v>
      </c>
      <c r="AB4" s="12" t="s">
        <v>60</v>
      </c>
      <c r="AC4" s="12" t="s">
        <v>55</v>
      </c>
      <c r="AD4" s="12" t="s">
        <v>56</v>
      </c>
      <c r="AE4" s="12" t="s">
        <v>57</v>
      </c>
      <c r="AF4" s="12" t="s">
        <v>58</v>
      </c>
      <c r="AG4" s="12" t="s">
        <v>59</v>
      </c>
      <c r="AH4" s="12" t="s">
        <v>60</v>
      </c>
      <c r="AI4" s="12" t="s">
        <v>61</v>
      </c>
      <c r="AJ4" s="12" t="s">
        <v>62</v>
      </c>
      <c r="AK4" s="12" t="s">
        <v>63</v>
      </c>
      <c r="AL4" s="12" t="s">
        <v>64</v>
      </c>
      <c r="AM4" s="11"/>
    </row>
    <row r="5" spans="1:39" ht="37" x14ac:dyDescent="0.2">
      <c r="A5" s="24"/>
      <c r="B5" s="28"/>
      <c r="C5" s="14" t="s">
        <v>65</v>
      </c>
      <c r="D5" s="14" t="s">
        <v>66</v>
      </c>
      <c r="E5" s="14" t="s">
        <v>67</v>
      </c>
      <c r="F5" s="14" t="s">
        <v>68</v>
      </c>
      <c r="G5" s="14" t="s">
        <v>69</v>
      </c>
      <c r="H5" s="14" t="s">
        <v>70</v>
      </c>
      <c r="I5" s="14" t="s">
        <v>71</v>
      </c>
      <c r="J5" s="14" t="s">
        <v>72</v>
      </c>
      <c r="K5" s="14" t="s">
        <v>73</v>
      </c>
      <c r="L5" s="14" t="s">
        <v>74</v>
      </c>
      <c r="M5" s="14" t="s">
        <v>75</v>
      </c>
      <c r="N5" s="14" t="s">
        <v>76</v>
      </c>
      <c r="O5" s="14" t="s">
        <v>77</v>
      </c>
      <c r="P5" s="14" t="s">
        <v>78</v>
      </c>
      <c r="Q5" s="14" t="s">
        <v>79</v>
      </c>
      <c r="R5" s="14" t="s">
        <v>80</v>
      </c>
      <c r="S5" s="14" t="s">
        <v>81</v>
      </c>
      <c r="T5" s="14" t="s">
        <v>82</v>
      </c>
      <c r="U5" s="14" t="s">
        <v>83</v>
      </c>
      <c r="V5" s="14" t="s">
        <v>84</v>
      </c>
      <c r="W5" s="14" t="s">
        <v>85</v>
      </c>
      <c r="X5" s="14" t="s">
        <v>86</v>
      </c>
      <c r="Y5" s="14" t="s">
        <v>87</v>
      </c>
      <c r="Z5" s="14" t="s">
        <v>88</v>
      </c>
      <c r="AA5" s="14" t="s">
        <v>89</v>
      </c>
      <c r="AB5" s="14" t="s">
        <v>90</v>
      </c>
      <c r="AC5" s="14" t="s">
        <v>91</v>
      </c>
      <c r="AD5" s="14" t="s">
        <v>92</v>
      </c>
      <c r="AE5" s="14" t="s">
        <v>93</v>
      </c>
      <c r="AF5" s="14" t="s">
        <v>94</v>
      </c>
      <c r="AG5" s="14" t="s">
        <v>95</v>
      </c>
      <c r="AH5" s="14" t="s">
        <v>96</v>
      </c>
      <c r="AI5" s="14" t="s">
        <v>97</v>
      </c>
      <c r="AJ5" s="14" t="s">
        <v>98</v>
      </c>
      <c r="AK5" s="14" t="s">
        <v>99</v>
      </c>
      <c r="AL5" s="14" t="s">
        <v>100</v>
      </c>
      <c r="AM5" s="11"/>
    </row>
    <row r="6" spans="1:39" x14ac:dyDescent="0.2">
      <c r="A6" s="25" t="s">
        <v>594</v>
      </c>
      <c r="B6" s="23" t="s">
        <v>409</v>
      </c>
      <c r="C6" s="15">
        <v>0.58157496108399998</v>
      </c>
      <c r="D6" s="15">
        <v>0.61629210360700004</v>
      </c>
      <c r="E6" s="15">
        <v>0.59757165187890005</v>
      </c>
      <c r="F6" s="15">
        <v>0.54054370884479996</v>
      </c>
      <c r="G6" s="15">
        <v>0.56686357924270003</v>
      </c>
      <c r="H6" s="15">
        <v>0.58106665061919993</v>
      </c>
      <c r="I6" s="15">
        <v>0.61193973925989997</v>
      </c>
      <c r="J6" s="15">
        <v>0.55418686811249995</v>
      </c>
      <c r="K6" s="15">
        <v>0.59756356450939996</v>
      </c>
      <c r="L6" s="15">
        <v>0.58571226820409994</v>
      </c>
      <c r="M6" s="15">
        <v>0.65938263240929995</v>
      </c>
      <c r="N6" s="15">
        <v>0.53267242376199997</v>
      </c>
      <c r="O6" s="15">
        <v>0.5</v>
      </c>
      <c r="P6" s="15">
        <v>0.61763709343770001</v>
      </c>
      <c r="Q6" s="15">
        <v>0.55895352417419997</v>
      </c>
      <c r="R6" s="15">
        <v>0.62891071558290002</v>
      </c>
      <c r="S6" s="15">
        <v>0.55857690737630006</v>
      </c>
      <c r="T6" s="15">
        <v>0.58643120724679998</v>
      </c>
      <c r="U6" s="15">
        <v>0.48647443587419997</v>
      </c>
      <c r="V6" s="15">
        <v>0.6025350832163</v>
      </c>
      <c r="W6" s="15">
        <v>0.61107227908719997</v>
      </c>
      <c r="X6" s="15">
        <v>0.60316375106139997</v>
      </c>
      <c r="Y6" s="15">
        <v>0.61265530461499995</v>
      </c>
      <c r="Z6" s="15">
        <v>0.52667411793770003</v>
      </c>
      <c r="AA6" s="15">
        <v>0.60506302143470003</v>
      </c>
      <c r="AB6" s="15">
        <v>0.63575239704029995</v>
      </c>
      <c r="AC6" s="15">
        <v>0.61618380963219999</v>
      </c>
      <c r="AD6" s="15">
        <v>0.66987230808330001</v>
      </c>
      <c r="AE6" s="15">
        <v>0.62528980245310006</v>
      </c>
      <c r="AF6" s="15">
        <v>0.54621070073159994</v>
      </c>
      <c r="AG6" s="15">
        <v>0.59577946873650001</v>
      </c>
      <c r="AH6" s="15">
        <v>0.64532033328310012</v>
      </c>
      <c r="AI6" s="15">
        <v>0.4132922419551</v>
      </c>
      <c r="AJ6" s="15">
        <v>0.53295687249549994</v>
      </c>
      <c r="AK6" s="15">
        <v>0.1057531563242</v>
      </c>
      <c r="AL6" s="15">
        <v>0.52237108602539994</v>
      </c>
      <c r="AM6" s="11"/>
    </row>
    <row r="7" spans="1:39" x14ac:dyDescent="0.2">
      <c r="A7" s="24"/>
      <c r="B7" s="24"/>
      <c r="C7" s="16">
        <v>813</v>
      </c>
      <c r="D7" s="16">
        <v>191</v>
      </c>
      <c r="E7" s="16">
        <v>246</v>
      </c>
      <c r="F7" s="16">
        <v>161</v>
      </c>
      <c r="G7" s="16">
        <v>215</v>
      </c>
      <c r="H7" s="16">
        <v>85</v>
      </c>
      <c r="I7" s="16">
        <v>149</v>
      </c>
      <c r="J7" s="16">
        <v>127</v>
      </c>
      <c r="K7" s="16">
        <v>177</v>
      </c>
      <c r="L7" s="16">
        <v>219</v>
      </c>
      <c r="M7" s="16">
        <v>414</v>
      </c>
      <c r="N7" s="16">
        <v>370</v>
      </c>
      <c r="O7" s="16">
        <v>4</v>
      </c>
      <c r="P7" s="16">
        <v>157</v>
      </c>
      <c r="Q7" s="16">
        <v>78</v>
      </c>
      <c r="R7" s="16">
        <v>83</v>
      </c>
      <c r="S7" s="16">
        <v>182</v>
      </c>
      <c r="T7" s="16">
        <v>117</v>
      </c>
      <c r="U7" s="16">
        <v>48</v>
      </c>
      <c r="V7" s="16">
        <v>148</v>
      </c>
      <c r="W7" s="16">
        <v>107</v>
      </c>
      <c r="X7" s="16">
        <v>213</v>
      </c>
      <c r="Y7" s="16">
        <v>168</v>
      </c>
      <c r="Z7" s="16">
        <v>196</v>
      </c>
      <c r="AA7" s="16">
        <v>82</v>
      </c>
      <c r="AB7" s="16">
        <v>17</v>
      </c>
      <c r="AC7" s="16">
        <v>272</v>
      </c>
      <c r="AD7" s="16">
        <v>114</v>
      </c>
      <c r="AE7" s="16">
        <v>25</v>
      </c>
      <c r="AF7" s="16">
        <v>37</v>
      </c>
      <c r="AG7" s="16">
        <v>73</v>
      </c>
      <c r="AH7" s="16">
        <v>27</v>
      </c>
      <c r="AI7" s="16">
        <v>2</v>
      </c>
      <c r="AJ7" s="16">
        <v>15</v>
      </c>
      <c r="AK7" s="16">
        <v>1</v>
      </c>
      <c r="AL7" s="16">
        <v>247</v>
      </c>
      <c r="AM7" s="11"/>
    </row>
    <row r="8" spans="1:39" x14ac:dyDescent="0.2">
      <c r="A8" s="24"/>
      <c r="B8" s="24"/>
      <c r="C8" s="17" t="s">
        <v>103</v>
      </c>
      <c r="D8" s="17"/>
      <c r="E8" s="17"/>
      <c r="F8" s="17"/>
      <c r="G8" s="17"/>
      <c r="H8" s="17"/>
      <c r="I8" s="17"/>
      <c r="J8" s="17"/>
      <c r="K8" s="17"/>
      <c r="L8" s="17"/>
      <c r="M8" s="18" t="s">
        <v>106</v>
      </c>
      <c r="N8" s="17"/>
      <c r="O8" s="17"/>
      <c r="P8" s="17"/>
      <c r="Q8" s="17"/>
      <c r="R8" s="17"/>
      <c r="S8" s="17"/>
      <c r="T8" s="17"/>
      <c r="U8" s="17"/>
      <c r="V8" s="17"/>
      <c r="W8" s="17"/>
      <c r="X8" s="17"/>
      <c r="Y8" s="17"/>
      <c r="Z8" s="17"/>
      <c r="AA8" s="17"/>
      <c r="AB8" s="17"/>
      <c r="AC8" s="17"/>
      <c r="AD8" s="17"/>
      <c r="AE8" s="17"/>
      <c r="AF8" s="17"/>
      <c r="AG8" s="17"/>
      <c r="AH8" s="17"/>
      <c r="AI8" s="17"/>
      <c r="AJ8" s="17"/>
      <c r="AK8" s="17"/>
      <c r="AL8" s="17"/>
      <c r="AM8" s="11"/>
    </row>
    <row r="9" spans="1:39" x14ac:dyDescent="0.2">
      <c r="A9" s="26"/>
      <c r="B9" s="23" t="s">
        <v>410</v>
      </c>
      <c r="C9" s="15">
        <v>0.34310858978460002</v>
      </c>
      <c r="D9" s="15">
        <v>0.28061759284780002</v>
      </c>
      <c r="E9" s="15">
        <v>0.36868794346189998</v>
      </c>
      <c r="F9" s="15">
        <v>0.34590958138229999</v>
      </c>
      <c r="G9" s="15">
        <v>0.36323634358220003</v>
      </c>
      <c r="H9" s="15">
        <v>0.46677618550240002</v>
      </c>
      <c r="I9" s="15">
        <v>0.3191253533833</v>
      </c>
      <c r="J9" s="15">
        <v>0.27998957478820002</v>
      </c>
      <c r="K9" s="15">
        <v>0.32695906236580002</v>
      </c>
      <c r="L9" s="15">
        <v>0.32303390527379999</v>
      </c>
      <c r="M9" s="15">
        <v>0.37980527520489998</v>
      </c>
      <c r="N9" s="15">
        <v>0.32113328071539998</v>
      </c>
      <c r="O9" s="15">
        <v>0.125</v>
      </c>
      <c r="P9" s="15">
        <v>0.1518836429365</v>
      </c>
      <c r="Q9" s="15">
        <v>0.1469044075533</v>
      </c>
      <c r="R9" s="15">
        <v>0.1410773383427</v>
      </c>
      <c r="S9" s="15">
        <v>0.32846115738319998</v>
      </c>
      <c r="T9" s="15">
        <v>0.42811216025940002</v>
      </c>
      <c r="U9" s="15">
        <v>0.41673701479070002</v>
      </c>
      <c r="V9" s="15">
        <v>0.61520590909869999</v>
      </c>
      <c r="W9" s="15">
        <v>0.13832495400290001</v>
      </c>
      <c r="X9" s="15">
        <v>0.15350877398330001</v>
      </c>
      <c r="Y9" s="15">
        <v>0.30623008261669998</v>
      </c>
      <c r="Z9" s="15">
        <v>0.47876727644970002</v>
      </c>
      <c r="AA9" s="15">
        <v>0.66156915293690011</v>
      </c>
      <c r="AB9" s="15">
        <v>0.30190164129180003</v>
      </c>
      <c r="AC9" s="15">
        <v>8.3507123160730001E-2</v>
      </c>
      <c r="AD9" s="15">
        <v>0.21565479169480001</v>
      </c>
      <c r="AE9" s="15">
        <v>0.28421289543380002</v>
      </c>
      <c r="AF9" s="15">
        <v>0.29841358992419997</v>
      </c>
      <c r="AG9" s="15">
        <v>0.49342298111790001</v>
      </c>
      <c r="AH9" s="15">
        <v>0.54710409893620005</v>
      </c>
      <c r="AI9" s="15">
        <v>0.41509453384349998</v>
      </c>
      <c r="AJ9" s="15">
        <v>0.69872479262639997</v>
      </c>
      <c r="AK9" s="15">
        <v>0.51548994280869997</v>
      </c>
      <c r="AL9" s="15">
        <v>0.53861329948269998</v>
      </c>
      <c r="AM9" s="11"/>
    </row>
    <row r="10" spans="1:39" x14ac:dyDescent="0.2">
      <c r="A10" s="24"/>
      <c r="B10" s="24"/>
      <c r="C10" s="16">
        <v>427</v>
      </c>
      <c r="D10" s="16">
        <v>83</v>
      </c>
      <c r="E10" s="16">
        <v>132</v>
      </c>
      <c r="F10" s="16">
        <v>79</v>
      </c>
      <c r="G10" s="16">
        <v>133</v>
      </c>
      <c r="H10" s="16">
        <v>67</v>
      </c>
      <c r="I10" s="16">
        <v>72</v>
      </c>
      <c r="J10" s="16">
        <v>68</v>
      </c>
      <c r="K10" s="16">
        <v>80</v>
      </c>
      <c r="L10" s="16">
        <v>110</v>
      </c>
      <c r="M10" s="16">
        <v>221</v>
      </c>
      <c r="N10" s="16">
        <v>189</v>
      </c>
      <c r="O10" s="16">
        <v>1</v>
      </c>
      <c r="P10" s="16">
        <v>34</v>
      </c>
      <c r="Q10" s="16">
        <v>21</v>
      </c>
      <c r="R10" s="16">
        <v>21</v>
      </c>
      <c r="S10" s="16">
        <v>93</v>
      </c>
      <c r="T10" s="16">
        <v>77</v>
      </c>
      <c r="U10" s="16">
        <v>34</v>
      </c>
      <c r="V10" s="16">
        <v>147</v>
      </c>
      <c r="W10" s="16">
        <v>21</v>
      </c>
      <c r="X10" s="16">
        <v>50</v>
      </c>
      <c r="Y10" s="16">
        <v>85</v>
      </c>
      <c r="Z10" s="16">
        <v>158</v>
      </c>
      <c r="AA10" s="16">
        <v>87</v>
      </c>
      <c r="AB10" s="16">
        <v>9</v>
      </c>
      <c r="AC10" s="16">
        <v>33</v>
      </c>
      <c r="AD10" s="16">
        <v>39</v>
      </c>
      <c r="AE10" s="16">
        <v>9</v>
      </c>
      <c r="AF10" s="16">
        <v>23</v>
      </c>
      <c r="AG10" s="16">
        <v>58</v>
      </c>
      <c r="AH10" s="16">
        <v>24</v>
      </c>
      <c r="AI10" s="16">
        <v>3</v>
      </c>
      <c r="AJ10" s="16">
        <v>12</v>
      </c>
      <c r="AK10" s="16">
        <v>3</v>
      </c>
      <c r="AL10" s="16">
        <v>223</v>
      </c>
      <c r="AM10" s="11"/>
    </row>
    <row r="11" spans="1:39" x14ac:dyDescent="0.2">
      <c r="A11" s="24"/>
      <c r="B11" s="24"/>
      <c r="C11" s="17" t="s">
        <v>103</v>
      </c>
      <c r="D11" s="17"/>
      <c r="E11" s="17"/>
      <c r="F11" s="17"/>
      <c r="G11" s="17"/>
      <c r="H11" s="18" t="s">
        <v>181</v>
      </c>
      <c r="I11" s="17"/>
      <c r="J11" s="17"/>
      <c r="K11" s="17"/>
      <c r="L11" s="17"/>
      <c r="M11" s="17"/>
      <c r="N11" s="17"/>
      <c r="O11" s="17"/>
      <c r="P11" s="17"/>
      <c r="Q11" s="17"/>
      <c r="R11" s="17"/>
      <c r="S11" s="18" t="s">
        <v>229</v>
      </c>
      <c r="T11" s="18" t="s">
        <v>135</v>
      </c>
      <c r="U11" s="18" t="s">
        <v>247</v>
      </c>
      <c r="V11" s="18" t="s">
        <v>183</v>
      </c>
      <c r="W11" s="17"/>
      <c r="X11" s="17"/>
      <c r="Y11" s="18" t="s">
        <v>105</v>
      </c>
      <c r="Z11" s="18" t="s">
        <v>137</v>
      </c>
      <c r="AA11" s="18" t="s">
        <v>251</v>
      </c>
      <c r="AB11" s="17"/>
      <c r="AC11" s="17"/>
      <c r="AD11" s="18" t="s">
        <v>139</v>
      </c>
      <c r="AE11" s="17"/>
      <c r="AF11" s="18" t="s">
        <v>119</v>
      </c>
      <c r="AG11" s="18" t="s">
        <v>140</v>
      </c>
      <c r="AH11" s="18" t="s">
        <v>140</v>
      </c>
      <c r="AI11" s="17"/>
      <c r="AJ11" s="18" t="s">
        <v>140</v>
      </c>
      <c r="AK11" s="17"/>
      <c r="AL11" s="18" t="s">
        <v>202</v>
      </c>
      <c r="AM11" s="11"/>
    </row>
    <row r="12" spans="1:39" x14ac:dyDescent="0.2">
      <c r="A12" s="26"/>
      <c r="B12" s="23" t="s">
        <v>411</v>
      </c>
      <c r="C12" s="15">
        <v>0.29778742367069999</v>
      </c>
      <c r="D12" s="15">
        <v>0.26304493105370003</v>
      </c>
      <c r="E12" s="15">
        <v>0.30834509557169998</v>
      </c>
      <c r="F12" s="15">
        <v>0.26584997959310003</v>
      </c>
      <c r="G12" s="15">
        <v>0.33880844660319998</v>
      </c>
      <c r="H12" s="15">
        <v>0.35823931801839998</v>
      </c>
      <c r="I12" s="15">
        <v>0.26012072844739997</v>
      </c>
      <c r="J12" s="15">
        <v>0.23965109899920001</v>
      </c>
      <c r="K12" s="15">
        <v>0.31574515481249998</v>
      </c>
      <c r="L12" s="15">
        <v>0.34704276890640001</v>
      </c>
      <c r="M12" s="15">
        <v>0.33250748508110001</v>
      </c>
      <c r="N12" s="15">
        <v>0.28303564766880002</v>
      </c>
      <c r="O12" s="15">
        <v>0.125</v>
      </c>
      <c r="P12" s="15">
        <v>0.16919352165070001</v>
      </c>
      <c r="Q12" s="15">
        <v>0.1198251452786</v>
      </c>
      <c r="R12" s="15">
        <v>0.1568479689641</v>
      </c>
      <c r="S12" s="15">
        <v>0.27028842327930003</v>
      </c>
      <c r="T12" s="15">
        <v>0.32180775858089999</v>
      </c>
      <c r="U12" s="15">
        <v>0.36277542425249998</v>
      </c>
      <c r="V12" s="15">
        <v>0.54636675984619998</v>
      </c>
      <c r="W12" s="15">
        <v>0.1166005589578</v>
      </c>
      <c r="X12" s="15">
        <v>0.1908387522312</v>
      </c>
      <c r="Y12" s="15">
        <v>0.24434350756000001</v>
      </c>
      <c r="Z12" s="15">
        <v>0.39602165940700002</v>
      </c>
      <c r="AA12" s="15">
        <v>0.57560297762290002</v>
      </c>
      <c r="AB12" s="15">
        <v>0.33770011939299999</v>
      </c>
      <c r="AC12" s="15">
        <v>0.1417011975686</v>
      </c>
      <c r="AD12" s="15">
        <v>0.20926384466850001</v>
      </c>
      <c r="AE12" s="15">
        <v>0.29940352334280002</v>
      </c>
      <c r="AF12" s="15">
        <v>0.34426269482779998</v>
      </c>
      <c r="AG12" s="15">
        <v>0.4317416985759</v>
      </c>
      <c r="AH12" s="15">
        <v>0.48098670297619989</v>
      </c>
      <c r="AI12" s="15">
        <v>0.1181003961087</v>
      </c>
      <c r="AJ12" s="15">
        <v>0.59853996777439999</v>
      </c>
      <c r="AK12" s="15">
        <v>0.23033447520729999</v>
      </c>
      <c r="AL12" s="15">
        <v>0.38974050904919999</v>
      </c>
      <c r="AM12" s="11"/>
    </row>
    <row r="13" spans="1:39" x14ac:dyDescent="0.2">
      <c r="A13" s="24"/>
      <c r="B13" s="24"/>
      <c r="C13" s="16">
        <v>387</v>
      </c>
      <c r="D13" s="16">
        <v>80</v>
      </c>
      <c r="E13" s="16">
        <v>122</v>
      </c>
      <c r="F13" s="16">
        <v>61</v>
      </c>
      <c r="G13" s="16">
        <v>124</v>
      </c>
      <c r="H13" s="16">
        <v>50</v>
      </c>
      <c r="I13" s="16">
        <v>60</v>
      </c>
      <c r="J13" s="16">
        <v>57</v>
      </c>
      <c r="K13" s="16">
        <v>77</v>
      </c>
      <c r="L13" s="16">
        <v>125</v>
      </c>
      <c r="M13" s="16">
        <v>206</v>
      </c>
      <c r="N13" s="16">
        <v>171</v>
      </c>
      <c r="O13" s="16">
        <v>1</v>
      </c>
      <c r="P13" s="16">
        <v>46</v>
      </c>
      <c r="Q13" s="16">
        <v>18</v>
      </c>
      <c r="R13" s="16">
        <v>23</v>
      </c>
      <c r="S13" s="16">
        <v>71</v>
      </c>
      <c r="T13" s="16">
        <v>63</v>
      </c>
      <c r="U13" s="16">
        <v>30</v>
      </c>
      <c r="V13" s="16">
        <v>136</v>
      </c>
      <c r="W13" s="16">
        <v>24</v>
      </c>
      <c r="X13" s="16">
        <v>66</v>
      </c>
      <c r="Y13" s="16">
        <v>64</v>
      </c>
      <c r="Z13" s="16">
        <v>136</v>
      </c>
      <c r="AA13" s="16">
        <v>80</v>
      </c>
      <c r="AB13" s="16">
        <v>8</v>
      </c>
      <c r="AC13" s="16">
        <v>58</v>
      </c>
      <c r="AD13" s="16">
        <v>38</v>
      </c>
      <c r="AE13" s="16">
        <v>11</v>
      </c>
      <c r="AF13" s="16">
        <v>25</v>
      </c>
      <c r="AG13" s="16">
        <v>47</v>
      </c>
      <c r="AH13" s="16">
        <v>20</v>
      </c>
      <c r="AI13" s="16">
        <v>1</v>
      </c>
      <c r="AJ13" s="16">
        <v>13</v>
      </c>
      <c r="AK13" s="16">
        <v>1</v>
      </c>
      <c r="AL13" s="16">
        <v>173</v>
      </c>
      <c r="AM13" s="11"/>
    </row>
    <row r="14" spans="1:39" x14ac:dyDescent="0.2">
      <c r="A14" s="24"/>
      <c r="B14" s="24"/>
      <c r="C14" s="17" t="s">
        <v>103</v>
      </c>
      <c r="D14" s="17"/>
      <c r="E14" s="17"/>
      <c r="F14" s="17"/>
      <c r="G14" s="17"/>
      <c r="H14" s="17"/>
      <c r="I14" s="17"/>
      <c r="J14" s="17"/>
      <c r="K14" s="17"/>
      <c r="L14" s="17"/>
      <c r="M14" s="17"/>
      <c r="N14" s="17"/>
      <c r="O14" s="17"/>
      <c r="P14" s="17"/>
      <c r="Q14" s="17"/>
      <c r="R14" s="17"/>
      <c r="S14" s="17"/>
      <c r="T14" s="18" t="s">
        <v>105</v>
      </c>
      <c r="U14" s="18" t="s">
        <v>105</v>
      </c>
      <c r="V14" s="18" t="s">
        <v>183</v>
      </c>
      <c r="W14" s="17"/>
      <c r="X14" s="17"/>
      <c r="Y14" s="18" t="s">
        <v>139</v>
      </c>
      <c r="Z14" s="18" t="s">
        <v>137</v>
      </c>
      <c r="AA14" s="18" t="s">
        <v>138</v>
      </c>
      <c r="AB14" s="17"/>
      <c r="AC14" s="17"/>
      <c r="AD14" s="17"/>
      <c r="AE14" s="17"/>
      <c r="AF14" s="18" t="s">
        <v>139</v>
      </c>
      <c r="AG14" s="18" t="s">
        <v>140</v>
      </c>
      <c r="AH14" s="18" t="s">
        <v>119</v>
      </c>
      <c r="AI14" s="17"/>
      <c r="AJ14" s="18" t="s">
        <v>139</v>
      </c>
      <c r="AK14" s="17"/>
      <c r="AL14" s="18" t="s">
        <v>140</v>
      </c>
      <c r="AM14" s="11"/>
    </row>
    <row r="15" spans="1:39" x14ac:dyDescent="0.2">
      <c r="A15" s="26"/>
      <c r="B15" s="23" t="s">
        <v>412</v>
      </c>
      <c r="C15" s="15">
        <v>0.32817210677809999</v>
      </c>
      <c r="D15" s="15">
        <v>0.2404416225564</v>
      </c>
      <c r="E15" s="15">
        <v>0.37024072832409999</v>
      </c>
      <c r="F15" s="15">
        <v>0.33163088046979999</v>
      </c>
      <c r="G15" s="15">
        <v>0.34989266109779998</v>
      </c>
      <c r="H15" s="15">
        <v>0.43643530560959998</v>
      </c>
      <c r="I15" s="15">
        <v>0.32861000490620002</v>
      </c>
      <c r="J15" s="15">
        <v>0.25093403571389999</v>
      </c>
      <c r="K15" s="15">
        <v>0.30113131818200001</v>
      </c>
      <c r="L15" s="15">
        <v>0.31996357793629998</v>
      </c>
      <c r="M15" s="15">
        <v>0.31624221967130001</v>
      </c>
      <c r="N15" s="15">
        <v>0.34727228773419999</v>
      </c>
      <c r="O15" s="15">
        <v>0</v>
      </c>
      <c r="P15" s="15">
        <v>0.10969888736110001</v>
      </c>
      <c r="Q15" s="15">
        <v>0.1966919058346</v>
      </c>
      <c r="R15" s="15">
        <v>0.14857998035780001</v>
      </c>
      <c r="S15" s="15">
        <v>0.27462220915980001</v>
      </c>
      <c r="T15" s="15">
        <v>0.43119916773389999</v>
      </c>
      <c r="U15" s="15">
        <v>0.46505988165300011</v>
      </c>
      <c r="V15" s="15">
        <v>0.58798470820820004</v>
      </c>
      <c r="W15" s="15">
        <v>0.1134994909469</v>
      </c>
      <c r="X15" s="15">
        <v>0.15841855021019999</v>
      </c>
      <c r="Y15" s="15">
        <v>0.31573774094320001</v>
      </c>
      <c r="Z15" s="15">
        <v>0.43526501288469999</v>
      </c>
      <c r="AA15" s="15">
        <v>0.67046983173639996</v>
      </c>
      <c r="AB15" s="15">
        <v>0.25912271045579999</v>
      </c>
      <c r="AC15" s="15">
        <v>0.1873404999761</v>
      </c>
      <c r="AD15" s="15">
        <v>0.27801979603119997</v>
      </c>
      <c r="AE15" s="15">
        <v>0.23986643141899999</v>
      </c>
      <c r="AF15" s="15">
        <v>0.28493785348279999</v>
      </c>
      <c r="AG15" s="15">
        <v>0.43178095409209999</v>
      </c>
      <c r="AH15" s="15">
        <v>0.46165819355839999</v>
      </c>
      <c r="AI15" s="15">
        <v>0.71028637968989994</v>
      </c>
      <c r="AJ15" s="15">
        <v>0.54487883217129995</v>
      </c>
      <c r="AK15" s="15">
        <v>0.59026321351559996</v>
      </c>
      <c r="AL15" s="15">
        <v>0.42072682898870001</v>
      </c>
      <c r="AM15" s="11"/>
    </row>
    <row r="16" spans="1:39" x14ac:dyDescent="0.2">
      <c r="A16" s="24"/>
      <c r="B16" s="24"/>
      <c r="C16" s="16">
        <v>416</v>
      </c>
      <c r="D16" s="16">
        <v>74</v>
      </c>
      <c r="E16" s="16">
        <v>141</v>
      </c>
      <c r="F16" s="16">
        <v>73</v>
      </c>
      <c r="G16" s="16">
        <v>128</v>
      </c>
      <c r="H16" s="16">
        <v>60</v>
      </c>
      <c r="I16" s="16">
        <v>81</v>
      </c>
      <c r="J16" s="16">
        <v>60</v>
      </c>
      <c r="K16" s="16">
        <v>79</v>
      </c>
      <c r="L16" s="16">
        <v>108</v>
      </c>
      <c r="M16" s="16">
        <v>195</v>
      </c>
      <c r="N16" s="16">
        <v>209</v>
      </c>
      <c r="O16" s="16">
        <v>0</v>
      </c>
      <c r="P16" s="16">
        <v>30</v>
      </c>
      <c r="Q16" s="16">
        <v>26</v>
      </c>
      <c r="R16" s="16">
        <v>20</v>
      </c>
      <c r="S16" s="16">
        <v>77</v>
      </c>
      <c r="T16" s="16">
        <v>74</v>
      </c>
      <c r="U16" s="16">
        <v>43</v>
      </c>
      <c r="V16" s="16">
        <v>146</v>
      </c>
      <c r="W16" s="16">
        <v>20</v>
      </c>
      <c r="X16" s="16">
        <v>53</v>
      </c>
      <c r="Y16" s="16">
        <v>83</v>
      </c>
      <c r="Z16" s="16">
        <v>151</v>
      </c>
      <c r="AA16" s="16">
        <v>89</v>
      </c>
      <c r="AB16" s="16">
        <v>7</v>
      </c>
      <c r="AC16" s="16">
        <v>76</v>
      </c>
      <c r="AD16" s="16">
        <v>42</v>
      </c>
      <c r="AE16" s="16">
        <v>8</v>
      </c>
      <c r="AF16" s="16">
        <v>22</v>
      </c>
      <c r="AG16" s="16">
        <v>48</v>
      </c>
      <c r="AH16" s="16">
        <v>19</v>
      </c>
      <c r="AI16" s="16">
        <v>4</v>
      </c>
      <c r="AJ16" s="16">
        <v>11</v>
      </c>
      <c r="AK16" s="16">
        <v>2</v>
      </c>
      <c r="AL16" s="16">
        <v>184</v>
      </c>
      <c r="AM16" s="11"/>
    </row>
    <row r="17" spans="1:39" x14ac:dyDescent="0.2">
      <c r="A17" s="24"/>
      <c r="B17" s="24"/>
      <c r="C17" s="17" t="s">
        <v>103</v>
      </c>
      <c r="D17" s="17"/>
      <c r="E17" s="18" t="s">
        <v>139</v>
      </c>
      <c r="F17" s="17"/>
      <c r="G17" s="17"/>
      <c r="H17" s="18" t="s">
        <v>181</v>
      </c>
      <c r="I17" s="17"/>
      <c r="J17" s="17"/>
      <c r="K17" s="17"/>
      <c r="L17" s="17"/>
      <c r="M17" s="17"/>
      <c r="N17" s="17"/>
      <c r="O17" s="17"/>
      <c r="P17" s="17"/>
      <c r="Q17" s="17"/>
      <c r="R17" s="17"/>
      <c r="S17" s="18" t="s">
        <v>119</v>
      </c>
      <c r="T17" s="18" t="s">
        <v>247</v>
      </c>
      <c r="U17" s="18" t="s">
        <v>247</v>
      </c>
      <c r="V17" s="18" t="s">
        <v>121</v>
      </c>
      <c r="W17" s="17"/>
      <c r="X17" s="17"/>
      <c r="Y17" s="18" t="s">
        <v>140</v>
      </c>
      <c r="Z17" s="18" t="s">
        <v>122</v>
      </c>
      <c r="AA17" s="18" t="s">
        <v>251</v>
      </c>
      <c r="AB17" s="17"/>
      <c r="AC17" s="17"/>
      <c r="AD17" s="17"/>
      <c r="AE17" s="17"/>
      <c r="AF17" s="17"/>
      <c r="AG17" s="18" t="s">
        <v>119</v>
      </c>
      <c r="AH17" s="18" t="s">
        <v>139</v>
      </c>
      <c r="AI17" s="17"/>
      <c r="AJ17" s="17"/>
      <c r="AK17" s="17"/>
      <c r="AL17" s="18" t="s">
        <v>119</v>
      </c>
      <c r="AM17" s="11"/>
    </row>
    <row r="18" spans="1:39" x14ac:dyDescent="0.2">
      <c r="A18" s="26"/>
      <c r="B18" s="23" t="s">
        <v>413</v>
      </c>
      <c r="C18" s="15">
        <v>0.30805577420180003</v>
      </c>
      <c r="D18" s="15">
        <v>0.24479251805079999</v>
      </c>
      <c r="E18" s="15">
        <v>0.3834471155602</v>
      </c>
      <c r="F18" s="15">
        <v>0.24947614903410001</v>
      </c>
      <c r="G18" s="15">
        <v>0.32014075902439998</v>
      </c>
      <c r="H18" s="15">
        <v>0.32109319195719999</v>
      </c>
      <c r="I18" s="15">
        <v>0.31085212884550001</v>
      </c>
      <c r="J18" s="15">
        <v>0.24055287953330001</v>
      </c>
      <c r="K18" s="15">
        <v>0.34674902379779998</v>
      </c>
      <c r="L18" s="15">
        <v>0.34917179023389999</v>
      </c>
      <c r="M18" s="15">
        <v>0.32853839649420002</v>
      </c>
      <c r="N18" s="15">
        <v>0.30184013209740002</v>
      </c>
      <c r="O18" s="15">
        <v>0</v>
      </c>
      <c r="P18" s="15">
        <v>0.12248485502210001</v>
      </c>
      <c r="Q18" s="15">
        <v>0.1259532547402</v>
      </c>
      <c r="R18" s="15">
        <v>0.14087817098479999</v>
      </c>
      <c r="S18" s="15">
        <v>0.2518577404831</v>
      </c>
      <c r="T18" s="15">
        <v>0.37626987164570003</v>
      </c>
      <c r="U18" s="15">
        <v>0.49035801289570002</v>
      </c>
      <c r="V18" s="15">
        <v>0.57257544755690004</v>
      </c>
      <c r="W18" s="15">
        <v>8.6263514797260007E-2</v>
      </c>
      <c r="X18" s="15">
        <v>0.1664080609802</v>
      </c>
      <c r="Y18" s="15">
        <v>0.23613083037509999</v>
      </c>
      <c r="Z18" s="15">
        <v>0.43424695586790002</v>
      </c>
      <c r="AA18" s="15">
        <v>0.62827043359559998</v>
      </c>
      <c r="AB18" s="15">
        <v>0.40802251716080001</v>
      </c>
      <c r="AC18" s="15">
        <v>0.14752925123669999</v>
      </c>
      <c r="AD18" s="15">
        <v>0.27831863307409999</v>
      </c>
      <c r="AE18" s="15">
        <v>0.2240018222156</v>
      </c>
      <c r="AF18" s="15">
        <v>0.26826014194809999</v>
      </c>
      <c r="AG18" s="15">
        <v>0.36702825450519999</v>
      </c>
      <c r="AH18" s="15">
        <v>0.49346586099779999</v>
      </c>
      <c r="AI18" s="15">
        <v>0.2289733355603</v>
      </c>
      <c r="AJ18" s="15">
        <v>0.59318330569389999</v>
      </c>
      <c r="AK18" s="15">
        <v>0.59026321351559996</v>
      </c>
      <c r="AL18" s="15">
        <v>0.41829465368009999</v>
      </c>
      <c r="AM18" s="11"/>
    </row>
    <row r="19" spans="1:39" x14ac:dyDescent="0.2">
      <c r="A19" s="24"/>
      <c r="B19" s="24"/>
      <c r="C19" s="16">
        <v>390</v>
      </c>
      <c r="D19" s="16">
        <v>77</v>
      </c>
      <c r="E19" s="16">
        <v>137</v>
      </c>
      <c r="F19" s="16">
        <v>59</v>
      </c>
      <c r="G19" s="16">
        <v>117</v>
      </c>
      <c r="H19" s="16">
        <v>46</v>
      </c>
      <c r="I19" s="16">
        <v>64</v>
      </c>
      <c r="J19" s="16">
        <v>51</v>
      </c>
      <c r="K19" s="16">
        <v>83</v>
      </c>
      <c r="L19" s="16">
        <v>124</v>
      </c>
      <c r="M19" s="16">
        <v>194</v>
      </c>
      <c r="N19" s="16">
        <v>184</v>
      </c>
      <c r="O19" s="16">
        <v>0</v>
      </c>
      <c r="P19" s="16">
        <v>29</v>
      </c>
      <c r="Q19" s="16">
        <v>15</v>
      </c>
      <c r="R19" s="16">
        <v>22</v>
      </c>
      <c r="S19" s="16">
        <v>73</v>
      </c>
      <c r="T19" s="16">
        <v>75</v>
      </c>
      <c r="U19" s="16">
        <v>40</v>
      </c>
      <c r="V19" s="16">
        <v>136</v>
      </c>
      <c r="W19" s="16">
        <v>14</v>
      </c>
      <c r="X19" s="16">
        <v>59</v>
      </c>
      <c r="Y19" s="16">
        <v>63</v>
      </c>
      <c r="Z19" s="16">
        <v>149</v>
      </c>
      <c r="AA19" s="16">
        <v>81</v>
      </c>
      <c r="AB19" s="16">
        <v>12</v>
      </c>
      <c r="AC19" s="16">
        <v>55</v>
      </c>
      <c r="AD19" s="16">
        <v>42</v>
      </c>
      <c r="AE19" s="16">
        <v>9</v>
      </c>
      <c r="AF19" s="16">
        <v>20</v>
      </c>
      <c r="AG19" s="16">
        <v>41</v>
      </c>
      <c r="AH19" s="16">
        <v>20</v>
      </c>
      <c r="AI19" s="16">
        <v>2</v>
      </c>
      <c r="AJ19" s="16">
        <v>12</v>
      </c>
      <c r="AK19" s="16">
        <v>2</v>
      </c>
      <c r="AL19" s="16">
        <v>187</v>
      </c>
      <c r="AM19" s="11"/>
    </row>
    <row r="20" spans="1:39" x14ac:dyDescent="0.2">
      <c r="A20" s="24"/>
      <c r="B20" s="24"/>
      <c r="C20" s="17" t="s">
        <v>103</v>
      </c>
      <c r="D20" s="17"/>
      <c r="E20" s="18" t="s">
        <v>134</v>
      </c>
      <c r="F20" s="17"/>
      <c r="G20" s="17"/>
      <c r="H20" s="17"/>
      <c r="I20" s="17"/>
      <c r="J20" s="17"/>
      <c r="K20" s="17"/>
      <c r="L20" s="17"/>
      <c r="M20" s="17"/>
      <c r="N20" s="17"/>
      <c r="O20" s="17"/>
      <c r="P20" s="17"/>
      <c r="Q20" s="17"/>
      <c r="R20" s="17"/>
      <c r="S20" s="18" t="s">
        <v>139</v>
      </c>
      <c r="T20" s="18" t="s">
        <v>247</v>
      </c>
      <c r="U20" s="18" t="s">
        <v>138</v>
      </c>
      <c r="V20" s="18" t="s">
        <v>183</v>
      </c>
      <c r="W20" s="17"/>
      <c r="X20" s="17"/>
      <c r="Y20" s="18" t="s">
        <v>139</v>
      </c>
      <c r="Z20" s="18" t="s">
        <v>135</v>
      </c>
      <c r="AA20" s="18" t="s">
        <v>138</v>
      </c>
      <c r="AB20" s="18" t="s">
        <v>139</v>
      </c>
      <c r="AC20" s="17"/>
      <c r="AD20" s="17"/>
      <c r="AE20" s="17"/>
      <c r="AF20" s="17"/>
      <c r="AG20" s="18" t="s">
        <v>139</v>
      </c>
      <c r="AH20" s="18" t="s">
        <v>119</v>
      </c>
      <c r="AI20" s="17"/>
      <c r="AJ20" s="18" t="s">
        <v>139</v>
      </c>
      <c r="AK20" s="17"/>
      <c r="AL20" s="18" t="s">
        <v>119</v>
      </c>
      <c r="AM20" s="11"/>
    </row>
    <row r="21" spans="1:39" x14ac:dyDescent="0.2">
      <c r="A21" s="26"/>
      <c r="B21" s="23" t="s">
        <v>265</v>
      </c>
      <c r="C21" s="15">
        <v>0.1809348508776</v>
      </c>
      <c r="D21" s="15">
        <v>0.1669666620585</v>
      </c>
      <c r="E21" s="15">
        <v>0.15158260592389999</v>
      </c>
      <c r="F21" s="15">
        <v>0.20188627731549999</v>
      </c>
      <c r="G21" s="15">
        <v>0.2091198285352</v>
      </c>
      <c r="H21" s="15">
        <v>0.1370845446276</v>
      </c>
      <c r="I21" s="15">
        <v>0.16785285560650001</v>
      </c>
      <c r="J21" s="15">
        <v>0.2040424193823</v>
      </c>
      <c r="K21" s="15">
        <v>0.2080389777053</v>
      </c>
      <c r="L21" s="15">
        <v>0.17442178842530001</v>
      </c>
      <c r="M21" s="15">
        <v>0.15109070577059999</v>
      </c>
      <c r="N21" s="15">
        <v>0.19444994320280001</v>
      </c>
      <c r="O21" s="15">
        <v>0.625</v>
      </c>
      <c r="P21" s="15">
        <v>0.20285916231580001</v>
      </c>
      <c r="Q21" s="15">
        <v>0.25401256012660001</v>
      </c>
      <c r="R21" s="15">
        <v>0.2149892013803</v>
      </c>
      <c r="S21" s="15">
        <v>0.26209493652060001</v>
      </c>
      <c r="T21" s="15">
        <v>0.12395489975560001</v>
      </c>
      <c r="U21" s="15">
        <v>0.133684166031</v>
      </c>
      <c r="V21" s="15">
        <v>7.3031482948829995E-2</v>
      </c>
      <c r="W21" s="15">
        <v>0.27236388314010002</v>
      </c>
      <c r="X21" s="15">
        <v>0.210867962499</v>
      </c>
      <c r="Y21" s="15">
        <v>0.2182979743922</v>
      </c>
      <c r="Z21" s="15">
        <v>0.1166269228785</v>
      </c>
      <c r="AA21" s="15">
        <v>0.11421964240760001</v>
      </c>
      <c r="AB21" s="15">
        <v>0.2322697043567</v>
      </c>
      <c r="AC21" s="15">
        <v>0.2409604270289</v>
      </c>
      <c r="AD21" s="15">
        <v>0.1176710344951</v>
      </c>
      <c r="AE21" s="15">
        <v>0.1180548208067</v>
      </c>
      <c r="AF21" s="15">
        <v>0.24552883154249999</v>
      </c>
      <c r="AG21" s="15">
        <v>0.14261861690130001</v>
      </c>
      <c r="AH21" s="15">
        <v>0.1696146011004</v>
      </c>
      <c r="AI21" s="15">
        <v>0.28971362031010001</v>
      </c>
      <c r="AJ21" s="15">
        <v>8.2275975282430011E-2</v>
      </c>
      <c r="AK21" s="15">
        <v>0.48451005719130003</v>
      </c>
      <c r="AL21" s="15">
        <v>0.16129327662439999</v>
      </c>
      <c r="AM21" s="11"/>
    </row>
    <row r="22" spans="1:39" x14ac:dyDescent="0.2">
      <c r="A22" s="24"/>
      <c r="B22" s="24"/>
      <c r="C22" s="16">
        <v>253</v>
      </c>
      <c r="D22" s="16">
        <v>52</v>
      </c>
      <c r="E22" s="16">
        <v>66</v>
      </c>
      <c r="F22" s="16">
        <v>62</v>
      </c>
      <c r="G22" s="16">
        <v>73</v>
      </c>
      <c r="H22" s="16">
        <v>18</v>
      </c>
      <c r="I22" s="16">
        <v>36</v>
      </c>
      <c r="J22" s="16">
        <v>46</v>
      </c>
      <c r="K22" s="16">
        <v>60</v>
      </c>
      <c r="L22" s="16">
        <v>66</v>
      </c>
      <c r="M22" s="16">
        <v>111</v>
      </c>
      <c r="N22" s="16">
        <v>125</v>
      </c>
      <c r="O22" s="16">
        <v>5</v>
      </c>
      <c r="P22" s="16">
        <v>54</v>
      </c>
      <c r="Q22" s="16">
        <v>30</v>
      </c>
      <c r="R22" s="16">
        <v>38</v>
      </c>
      <c r="S22" s="16">
        <v>76</v>
      </c>
      <c r="T22" s="16">
        <v>26</v>
      </c>
      <c r="U22" s="16">
        <v>10</v>
      </c>
      <c r="V22" s="16">
        <v>19</v>
      </c>
      <c r="W22" s="16">
        <v>50</v>
      </c>
      <c r="X22" s="16">
        <v>76</v>
      </c>
      <c r="Y22" s="16">
        <v>51</v>
      </c>
      <c r="Z22" s="16">
        <v>46</v>
      </c>
      <c r="AA22" s="16">
        <v>15</v>
      </c>
      <c r="AB22" s="16">
        <v>4</v>
      </c>
      <c r="AC22" s="16">
        <v>110</v>
      </c>
      <c r="AD22" s="16">
        <v>24</v>
      </c>
      <c r="AE22" s="16">
        <v>6</v>
      </c>
      <c r="AF22" s="16">
        <v>15</v>
      </c>
      <c r="AG22" s="16">
        <v>18</v>
      </c>
      <c r="AH22" s="16">
        <v>8</v>
      </c>
      <c r="AI22" s="16">
        <v>2</v>
      </c>
      <c r="AJ22" s="16">
        <v>3</v>
      </c>
      <c r="AK22" s="16">
        <v>1</v>
      </c>
      <c r="AL22" s="16">
        <v>66</v>
      </c>
      <c r="AM22" s="11"/>
    </row>
    <row r="23" spans="1:39" x14ac:dyDescent="0.2">
      <c r="A23" s="24"/>
      <c r="B23" s="24"/>
      <c r="C23" s="17" t="s">
        <v>103</v>
      </c>
      <c r="D23" s="17"/>
      <c r="E23" s="17"/>
      <c r="F23" s="17"/>
      <c r="G23" s="17"/>
      <c r="H23" s="17"/>
      <c r="I23" s="17"/>
      <c r="J23" s="17"/>
      <c r="K23" s="17"/>
      <c r="L23" s="17"/>
      <c r="M23" s="17"/>
      <c r="N23" s="17"/>
      <c r="O23" s="18" t="s">
        <v>140</v>
      </c>
      <c r="P23" s="18" t="s">
        <v>159</v>
      </c>
      <c r="Q23" s="18" t="s">
        <v>159</v>
      </c>
      <c r="R23" s="18" t="s">
        <v>159</v>
      </c>
      <c r="S23" s="18" t="s">
        <v>173</v>
      </c>
      <c r="T23" s="17"/>
      <c r="U23" s="17"/>
      <c r="V23" s="17"/>
      <c r="W23" s="18" t="s">
        <v>145</v>
      </c>
      <c r="X23" s="17"/>
      <c r="Y23" s="17"/>
      <c r="Z23" s="17"/>
      <c r="AA23" s="17"/>
      <c r="AB23" s="17"/>
      <c r="AC23" s="17"/>
      <c r="AD23" s="17"/>
      <c r="AE23" s="17"/>
      <c r="AF23" s="17"/>
      <c r="AG23" s="17"/>
      <c r="AH23" s="17"/>
      <c r="AI23" s="17"/>
      <c r="AJ23" s="17"/>
      <c r="AK23" s="17"/>
      <c r="AL23" s="17"/>
      <c r="AM23" s="11"/>
    </row>
    <row r="24" spans="1:39" x14ac:dyDescent="0.2">
      <c r="A24" s="26"/>
      <c r="B24" s="23" t="s">
        <v>48</v>
      </c>
      <c r="C24" s="15">
        <v>1</v>
      </c>
      <c r="D24" s="15">
        <v>1</v>
      </c>
      <c r="E24" s="15">
        <v>1</v>
      </c>
      <c r="F24" s="15">
        <v>1</v>
      </c>
      <c r="G24" s="15">
        <v>1</v>
      </c>
      <c r="H24" s="15">
        <v>1</v>
      </c>
      <c r="I24" s="15">
        <v>1</v>
      </c>
      <c r="J24" s="15">
        <v>1</v>
      </c>
      <c r="K24" s="15">
        <v>1</v>
      </c>
      <c r="L24" s="15">
        <v>1</v>
      </c>
      <c r="M24" s="15">
        <v>1</v>
      </c>
      <c r="N24" s="15">
        <v>1</v>
      </c>
      <c r="O24" s="15">
        <v>1</v>
      </c>
      <c r="P24" s="15">
        <v>1</v>
      </c>
      <c r="Q24" s="15">
        <v>1</v>
      </c>
      <c r="R24" s="15">
        <v>1</v>
      </c>
      <c r="S24" s="15">
        <v>1</v>
      </c>
      <c r="T24" s="15">
        <v>1</v>
      </c>
      <c r="U24" s="15">
        <v>1</v>
      </c>
      <c r="V24" s="15">
        <v>1</v>
      </c>
      <c r="W24" s="15">
        <v>1</v>
      </c>
      <c r="X24" s="15">
        <v>1</v>
      </c>
      <c r="Y24" s="15">
        <v>1</v>
      </c>
      <c r="Z24" s="15">
        <v>1</v>
      </c>
      <c r="AA24" s="15">
        <v>1</v>
      </c>
      <c r="AB24" s="15">
        <v>1</v>
      </c>
      <c r="AC24" s="15">
        <v>1</v>
      </c>
      <c r="AD24" s="15">
        <v>1</v>
      </c>
      <c r="AE24" s="15">
        <v>1</v>
      </c>
      <c r="AF24" s="15">
        <v>1</v>
      </c>
      <c r="AG24" s="15">
        <v>1</v>
      </c>
      <c r="AH24" s="15">
        <v>1</v>
      </c>
      <c r="AI24" s="15">
        <v>1</v>
      </c>
      <c r="AJ24" s="15">
        <v>1</v>
      </c>
      <c r="AK24" s="15">
        <v>1</v>
      </c>
      <c r="AL24" s="15">
        <v>1</v>
      </c>
      <c r="AM24" s="11"/>
    </row>
    <row r="25" spans="1:39" x14ac:dyDescent="0.2">
      <c r="A25" s="24"/>
      <c r="B25" s="24"/>
      <c r="C25" s="16">
        <v>1338</v>
      </c>
      <c r="D25" s="16">
        <v>307</v>
      </c>
      <c r="E25" s="16">
        <v>395</v>
      </c>
      <c r="F25" s="16">
        <v>274</v>
      </c>
      <c r="G25" s="16">
        <v>362</v>
      </c>
      <c r="H25" s="16">
        <v>138</v>
      </c>
      <c r="I25" s="16">
        <v>227</v>
      </c>
      <c r="J25" s="16">
        <v>222</v>
      </c>
      <c r="K25" s="16">
        <v>276</v>
      </c>
      <c r="L25" s="16">
        <v>367</v>
      </c>
      <c r="M25" s="16">
        <v>638</v>
      </c>
      <c r="N25" s="16">
        <v>640</v>
      </c>
      <c r="O25" s="16">
        <v>8</v>
      </c>
      <c r="P25" s="16">
        <v>244</v>
      </c>
      <c r="Q25" s="16">
        <v>129</v>
      </c>
      <c r="R25" s="16">
        <v>136</v>
      </c>
      <c r="S25" s="16">
        <v>305</v>
      </c>
      <c r="T25" s="16">
        <v>190</v>
      </c>
      <c r="U25" s="16">
        <v>86</v>
      </c>
      <c r="V25" s="16">
        <v>248</v>
      </c>
      <c r="W25" s="16">
        <v>171</v>
      </c>
      <c r="X25" s="16">
        <v>340</v>
      </c>
      <c r="Y25" s="16">
        <v>258</v>
      </c>
      <c r="Z25" s="16">
        <v>347</v>
      </c>
      <c r="AA25" s="16">
        <v>137</v>
      </c>
      <c r="AB25" s="16">
        <v>27</v>
      </c>
      <c r="AC25" s="16">
        <v>425</v>
      </c>
      <c r="AD25" s="16">
        <v>161</v>
      </c>
      <c r="AE25" s="16">
        <v>38</v>
      </c>
      <c r="AF25" s="16">
        <v>66</v>
      </c>
      <c r="AG25" s="16">
        <v>123</v>
      </c>
      <c r="AH25" s="16">
        <v>43</v>
      </c>
      <c r="AI25" s="16">
        <v>6</v>
      </c>
      <c r="AJ25" s="16">
        <v>22</v>
      </c>
      <c r="AK25" s="16">
        <v>4</v>
      </c>
      <c r="AL25" s="16">
        <v>450</v>
      </c>
      <c r="AM25" s="11"/>
    </row>
    <row r="26" spans="1:39" x14ac:dyDescent="0.2">
      <c r="A26" s="24"/>
      <c r="B26" s="24"/>
      <c r="C26" s="17" t="s">
        <v>103</v>
      </c>
      <c r="D26" s="17" t="s">
        <v>103</v>
      </c>
      <c r="E26" s="17" t="s">
        <v>103</v>
      </c>
      <c r="F26" s="17" t="s">
        <v>103</v>
      </c>
      <c r="G26" s="17" t="s">
        <v>103</v>
      </c>
      <c r="H26" s="17" t="s">
        <v>103</v>
      </c>
      <c r="I26" s="17" t="s">
        <v>103</v>
      </c>
      <c r="J26" s="17" t="s">
        <v>103</v>
      </c>
      <c r="K26" s="17" t="s">
        <v>103</v>
      </c>
      <c r="L26" s="17" t="s">
        <v>103</v>
      </c>
      <c r="M26" s="17" t="s">
        <v>103</v>
      </c>
      <c r="N26" s="17" t="s">
        <v>103</v>
      </c>
      <c r="O26" s="17" t="s">
        <v>103</v>
      </c>
      <c r="P26" s="17" t="s">
        <v>103</v>
      </c>
      <c r="Q26" s="17" t="s">
        <v>103</v>
      </c>
      <c r="R26" s="17" t="s">
        <v>103</v>
      </c>
      <c r="S26" s="17" t="s">
        <v>103</v>
      </c>
      <c r="T26" s="17" t="s">
        <v>103</v>
      </c>
      <c r="U26" s="17" t="s">
        <v>103</v>
      </c>
      <c r="V26" s="17" t="s">
        <v>103</v>
      </c>
      <c r="W26" s="17" t="s">
        <v>103</v>
      </c>
      <c r="X26" s="17" t="s">
        <v>103</v>
      </c>
      <c r="Y26" s="17" t="s">
        <v>103</v>
      </c>
      <c r="Z26" s="17" t="s">
        <v>103</v>
      </c>
      <c r="AA26" s="17" t="s">
        <v>103</v>
      </c>
      <c r="AB26" s="17" t="s">
        <v>103</v>
      </c>
      <c r="AC26" s="17" t="s">
        <v>103</v>
      </c>
      <c r="AD26" s="17" t="s">
        <v>103</v>
      </c>
      <c r="AE26" s="17" t="s">
        <v>103</v>
      </c>
      <c r="AF26" s="17" t="s">
        <v>103</v>
      </c>
      <c r="AG26" s="17" t="s">
        <v>103</v>
      </c>
      <c r="AH26" s="17" t="s">
        <v>103</v>
      </c>
      <c r="AI26" s="17" t="s">
        <v>103</v>
      </c>
      <c r="AJ26" s="17" t="s">
        <v>103</v>
      </c>
      <c r="AK26" s="17" t="s">
        <v>103</v>
      </c>
      <c r="AL26" s="17" t="s">
        <v>103</v>
      </c>
      <c r="AM26" s="11"/>
    </row>
    <row r="27" spans="1:39" x14ac:dyDescent="0.2">
      <c r="A27" s="19" t="s">
        <v>414</v>
      </c>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row>
    <row r="28" spans="1:39" x14ac:dyDescent="0.2">
      <c r="A28" s="21" t="s">
        <v>126</v>
      </c>
    </row>
  </sheetData>
  <mergeCells count="17">
    <mergeCell ref="B15:B17"/>
    <mergeCell ref="B18:B20"/>
    <mergeCell ref="B21:B23"/>
    <mergeCell ref="B24:B26"/>
    <mergeCell ref="AJ2:AL2"/>
    <mergeCell ref="A2:C2"/>
    <mergeCell ref="A3:B5"/>
    <mergeCell ref="B6:B8"/>
    <mergeCell ref="B9:B11"/>
    <mergeCell ref="A6:A26"/>
    <mergeCell ref="M3:O3"/>
    <mergeCell ref="P3:V3"/>
    <mergeCell ref="W3:AB3"/>
    <mergeCell ref="AC3:AL3"/>
    <mergeCell ref="D3:G3"/>
    <mergeCell ref="H3:L3"/>
    <mergeCell ref="B12:B14"/>
  </mergeCells>
  <hyperlinks>
    <hyperlink ref="A1" location="'TOC'!A1:A1" display="Back to TOC" xr:uid="{00000000-0004-0000-1400-000000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M19"/>
  <sheetViews>
    <sheetView workbookViewId="0">
      <pane xSplit="3" ySplit="5" topLeftCell="D6" activePane="bottomRight" state="frozen"/>
      <selection pane="topRight" activeCell="D1" sqref="D1"/>
      <selection pane="bottomLeft" activeCell="A6" sqref="A6"/>
      <selection pane="bottomRight" activeCell="D6" sqref="D6"/>
    </sheetView>
  </sheetViews>
  <sheetFormatPr baseColWidth="10" defaultColWidth="8.83203125" defaultRowHeight="15" x14ac:dyDescent="0.2"/>
  <cols>
    <col min="1" max="1" width="50" style="2" bestFit="1" customWidth="1"/>
    <col min="2" max="2" width="25" style="1" bestFit="1" customWidth="1"/>
    <col min="3" max="38" width="12.6640625" style="1" customWidth="1"/>
  </cols>
  <sheetData>
    <row r="1" spans="1:39" ht="52" customHeight="1" x14ac:dyDescent="0.2">
      <c r="A1" s="10" t="str">
        <f>HYPERLINK("#TOC!A1","Return to Table of Contents")</f>
        <v>Return to Table of Contents</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11"/>
    </row>
    <row r="2" spans="1:39" ht="36" customHeight="1" x14ac:dyDescent="0.2">
      <c r="A2" s="29" t="s">
        <v>573</v>
      </c>
      <c r="B2" s="28"/>
      <c r="C2" s="28"/>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27" t="s">
        <v>47</v>
      </c>
      <c r="AK2" s="28"/>
      <c r="AL2" s="28"/>
      <c r="AM2" s="11"/>
    </row>
    <row r="3" spans="1:39" ht="37" customHeight="1" x14ac:dyDescent="0.2">
      <c r="A3" s="30"/>
      <c r="B3" s="28"/>
      <c r="C3" s="14" t="s">
        <v>48</v>
      </c>
      <c r="D3" s="31" t="s">
        <v>49</v>
      </c>
      <c r="E3" s="28"/>
      <c r="F3" s="28"/>
      <c r="G3" s="28"/>
      <c r="H3" s="31" t="s">
        <v>50</v>
      </c>
      <c r="I3" s="28"/>
      <c r="J3" s="28"/>
      <c r="K3" s="28"/>
      <c r="L3" s="28"/>
      <c r="M3" s="31" t="s">
        <v>51</v>
      </c>
      <c r="N3" s="28"/>
      <c r="O3" s="28"/>
      <c r="P3" s="31" t="s">
        <v>52</v>
      </c>
      <c r="Q3" s="28"/>
      <c r="R3" s="28"/>
      <c r="S3" s="28"/>
      <c r="T3" s="28"/>
      <c r="U3" s="28"/>
      <c r="V3" s="28"/>
      <c r="W3" s="31" t="s">
        <v>53</v>
      </c>
      <c r="X3" s="28"/>
      <c r="Y3" s="28"/>
      <c r="Z3" s="28"/>
      <c r="AA3" s="28"/>
      <c r="AB3" s="28"/>
      <c r="AC3" s="31" t="s">
        <v>54</v>
      </c>
      <c r="AD3" s="28"/>
      <c r="AE3" s="28"/>
      <c r="AF3" s="28"/>
      <c r="AG3" s="28"/>
      <c r="AH3" s="28"/>
      <c r="AI3" s="28"/>
      <c r="AJ3" s="28"/>
      <c r="AK3" s="28"/>
      <c r="AL3" s="28"/>
      <c r="AM3" s="11"/>
    </row>
    <row r="4" spans="1:39" ht="16" customHeight="1" x14ac:dyDescent="0.2">
      <c r="A4" s="32"/>
      <c r="B4" s="28"/>
      <c r="C4" s="12" t="s">
        <v>55</v>
      </c>
      <c r="D4" s="12" t="s">
        <v>55</v>
      </c>
      <c r="E4" s="12" t="s">
        <v>56</v>
      </c>
      <c r="F4" s="12" t="s">
        <v>57</v>
      </c>
      <c r="G4" s="12" t="s">
        <v>58</v>
      </c>
      <c r="H4" s="12" t="s">
        <v>55</v>
      </c>
      <c r="I4" s="12" t="s">
        <v>56</v>
      </c>
      <c r="J4" s="12" t="s">
        <v>57</v>
      </c>
      <c r="K4" s="12" t="s">
        <v>58</v>
      </c>
      <c r="L4" s="12" t="s">
        <v>59</v>
      </c>
      <c r="M4" s="12" t="s">
        <v>55</v>
      </c>
      <c r="N4" s="12" t="s">
        <v>56</v>
      </c>
      <c r="O4" s="12" t="s">
        <v>57</v>
      </c>
      <c r="P4" s="12" t="s">
        <v>55</v>
      </c>
      <c r="Q4" s="12" t="s">
        <v>56</v>
      </c>
      <c r="R4" s="12" t="s">
        <v>57</v>
      </c>
      <c r="S4" s="12" t="s">
        <v>58</v>
      </c>
      <c r="T4" s="12" t="s">
        <v>59</v>
      </c>
      <c r="U4" s="12" t="s">
        <v>60</v>
      </c>
      <c r="V4" s="12" t="s">
        <v>61</v>
      </c>
      <c r="W4" s="12" t="s">
        <v>55</v>
      </c>
      <c r="X4" s="12" t="s">
        <v>56</v>
      </c>
      <c r="Y4" s="12" t="s">
        <v>57</v>
      </c>
      <c r="Z4" s="12" t="s">
        <v>58</v>
      </c>
      <c r="AA4" s="12" t="s">
        <v>59</v>
      </c>
      <c r="AB4" s="12" t="s">
        <v>60</v>
      </c>
      <c r="AC4" s="12" t="s">
        <v>55</v>
      </c>
      <c r="AD4" s="12" t="s">
        <v>56</v>
      </c>
      <c r="AE4" s="12" t="s">
        <v>57</v>
      </c>
      <c r="AF4" s="12" t="s">
        <v>58</v>
      </c>
      <c r="AG4" s="12" t="s">
        <v>59</v>
      </c>
      <c r="AH4" s="12" t="s">
        <v>60</v>
      </c>
      <c r="AI4" s="12" t="s">
        <v>61</v>
      </c>
      <c r="AJ4" s="12" t="s">
        <v>62</v>
      </c>
      <c r="AK4" s="12" t="s">
        <v>63</v>
      </c>
      <c r="AL4" s="12" t="s">
        <v>64</v>
      </c>
      <c r="AM4" s="11"/>
    </row>
    <row r="5" spans="1:39" ht="37" x14ac:dyDescent="0.2">
      <c r="A5" s="32"/>
      <c r="B5" s="28"/>
      <c r="C5" s="14" t="s">
        <v>65</v>
      </c>
      <c r="D5" s="14" t="s">
        <v>66</v>
      </c>
      <c r="E5" s="14" t="s">
        <v>67</v>
      </c>
      <c r="F5" s="14" t="s">
        <v>68</v>
      </c>
      <c r="G5" s="14" t="s">
        <v>69</v>
      </c>
      <c r="H5" s="14" t="s">
        <v>70</v>
      </c>
      <c r="I5" s="14" t="s">
        <v>71</v>
      </c>
      <c r="J5" s="14" t="s">
        <v>72</v>
      </c>
      <c r="K5" s="14" t="s">
        <v>73</v>
      </c>
      <c r="L5" s="14" t="s">
        <v>74</v>
      </c>
      <c r="M5" s="14" t="s">
        <v>75</v>
      </c>
      <c r="N5" s="14" t="s">
        <v>76</v>
      </c>
      <c r="O5" s="14" t="s">
        <v>77</v>
      </c>
      <c r="P5" s="14" t="s">
        <v>78</v>
      </c>
      <c r="Q5" s="14" t="s">
        <v>79</v>
      </c>
      <c r="R5" s="14" t="s">
        <v>80</v>
      </c>
      <c r="S5" s="14" t="s">
        <v>81</v>
      </c>
      <c r="T5" s="14" t="s">
        <v>82</v>
      </c>
      <c r="U5" s="14" t="s">
        <v>83</v>
      </c>
      <c r="V5" s="14" t="s">
        <v>84</v>
      </c>
      <c r="W5" s="14" t="s">
        <v>85</v>
      </c>
      <c r="X5" s="14" t="s">
        <v>86</v>
      </c>
      <c r="Y5" s="14" t="s">
        <v>87</v>
      </c>
      <c r="Z5" s="14" t="s">
        <v>88</v>
      </c>
      <c r="AA5" s="14" t="s">
        <v>89</v>
      </c>
      <c r="AB5" s="14" t="s">
        <v>90</v>
      </c>
      <c r="AC5" s="14" t="s">
        <v>91</v>
      </c>
      <c r="AD5" s="14" t="s">
        <v>92</v>
      </c>
      <c r="AE5" s="14" t="s">
        <v>93</v>
      </c>
      <c r="AF5" s="14" t="s">
        <v>94</v>
      </c>
      <c r="AG5" s="14" t="s">
        <v>95</v>
      </c>
      <c r="AH5" s="14" t="s">
        <v>96</v>
      </c>
      <c r="AI5" s="14" t="s">
        <v>97</v>
      </c>
      <c r="AJ5" s="14" t="s">
        <v>98</v>
      </c>
      <c r="AK5" s="14" t="s">
        <v>99</v>
      </c>
      <c r="AL5" s="14" t="s">
        <v>100</v>
      </c>
      <c r="AM5" s="11"/>
    </row>
    <row r="6" spans="1:39" x14ac:dyDescent="0.2">
      <c r="A6" s="25" t="s">
        <v>417</v>
      </c>
      <c r="B6" s="23" t="s">
        <v>75</v>
      </c>
      <c r="C6" s="15">
        <v>0.48533317984039998</v>
      </c>
      <c r="D6" s="15">
        <v>0.50581337969389994</v>
      </c>
      <c r="E6" s="15">
        <v>0.47283282412080002</v>
      </c>
      <c r="F6" s="15">
        <v>0.49864454860309998</v>
      </c>
      <c r="G6" s="15">
        <v>0.46916293512469998</v>
      </c>
      <c r="H6" s="15">
        <v>0.52203959432739999</v>
      </c>
      <c r="I6" s="15">
        <v>0.51141009060279996</v>
      </c>
      <c r="J6" s="15">
        <v>0.44656515475789998</v>
      </c>
      <c r="K6" s="15">
        <v>0.42147364834970003</v>
      </c>
      <c r="L6" s="15">
        <v>0.491032690025</v>
      </c>
      <c r="M6" s="15">
        <v>1</v>
      </c>
      <c r="N6" s="15">
        <v>0</v>
      </c>
      <c r="O6" s="15">
        <v>0</v>
      </c>
      <c r="P6" s="15">
        <v>0.55064498912300008</v>
      </c>
      <c r="Q6" s="15">
        <v>0.39123033241830002</v>
      </c>
      <c r="R6" s="15">
        <v>0.57466107248550002</v>
      </c>
      <c r="S6" s="15">
        <v>0.53539948915879998</v>
      </c>
      <c r="T6" s="15">
        <v>0.43634819300119998</v>
      </c>
      <c r="U6" s="15">
        <v>0.33580139046809998</v>
      </c>
      <c r="V6" s="15">
        <v>0.39602669418699998</v>
      </c>
      <c r="W6" s="15">
        <v>0.61214631711110001</v>
      </c>
      <c r="X6" s="15">
        <v>0.49994614403339999</v>
      </c>
      <c r="Y6" s="15">
        <v>0.48488619393310001</v>
      </c>
      <c r="Z6" s="15">
        <v>0.3667445285341</v>
      </c>
      <c r="AA6" s="15">
        <v>0.40767113947619998</v>
      </c>
      <c r="AB6" s="15">
        <v>0.51248615680209997</v>
      </c>
      <c r="AC6" s="15">
        <v>0.49644663923749999</v>
      </c>
      <c r="AD6" s="15">
        <v>0.51503545307830001</v>
      </c>
      <c r="AE6" s="15">
        <v>0.6083766734696</v>
      </c>
      <c r="AF6" s="15">
        <v>0.37957158370490002</v>
      </c>
      <c r="AG6" s="15">
        <v>0.42611854391030002</v>
      </c>
      <c r="AH6" s="15">
        <v>0.53676076083220003</v>
      </c>
      <c r="AI6" s="15">
        <v>0.2751364071979</v>
      </c>
      <c r="AJ6" s="15">
        <v>0.38204257416839998</v>
      </c>
      <c r="AK6" s="15">
        <v>0.3975494606153</v>
      </c>
      <c r="AL6" s="15">
        <v>0.48622078203559999</v>
      </c>
      <c r="AM6" s="11"/>
    </row>
    <row r="7" spans="1:39" x14ac:dyDescent="0.2">
      <c r="A7" s="32"/>
      <c r="B7" s="24"/>
      <c r="C7" s="16">
        <v>1253</v>
      </c>
      <c r="D7" s="16">
        <v>279</v>
      </c>
      <c r="E7" s="16">
        <v>348</v>
      </c>
      <c r="F7" s="16">
        <v>307</v>
      </c>
      <c r="G7" s="16">
        <v>319</v>
      </c>
      <c r="H7" s="16">
        <v>154</v>
      </c>
      <c r="I7" s="16">
        <v>233</v>
      </c>
      <c r="J7" s="16">
        <v>208</v>
      </c>
      <c r="K7" s="16">
        <v>245</v>
      </c>
      <c r="L7" s="16">
        <v>357</v>
      </c>
      <c r="M7" s="16">
        <v>1253</v>
      </c>
      <c r="N7" s="16">
        <v>0</v>
      </c>
      <c r="O7" s="16">
        <v>0</v>
      </c>
      <c r="P7" s="16">
        <v>357</v>
      </c>
      <c r="Q7" s="16">
        <v>135</v>
      </c>
      <c r="R7" s="16">
        <v>201</v>
      </c>
      <c r="S7" s="16">
        <v>269</v>
      </c>
      <c r="T7" s="16">
        <v>120</v>
      </c>
      <c r="U7" s="16">
        <v>45</v>
      </c>
      <c r="V7" s="16">
        <v>126</v>
      </c>
      <c r="W7" s="16">
        <v>363</v>
      </c>
      <c r="X7" s="16">
        <v>388</v>
      </c>
      <c r="Y7" s="16">
        <v>216</v>
      </c>
      <c r="Z7" s="16">
        <v>184</v>
      </c>
      <c r="AA7" s="16">
        <v>73</v>
      </c>
      <c r="AB7" s="16">
        <v>25</v>
      </c>
      <c r="AC7" s="16">
        <v>522</v>
      </c>
      <c r="AD7" s="16">
        <v>169</v>
      </c>
      <c r="AE7" s="16">
        <v>34</v>
      </c>
      <c r="AF7" s="16">
        <v>49</v>
      </c>
      <c r="AG7" s="16">
        <v>92</v>
      </c>
      <c r="AH7" s="16">
        <v>38</v>
      </c>
      <c r="AI7" s="16">
        <v>5</v>
      </c>
      <c r="AJ7" s="16">
        <v>17</v>
      </c>
      <c r="AK7" s="16">
        <v>3</v>
      </c>
      <c r="AL7" s="16">
        <v>324</v>
      </c>
      <c r="AM7" s="11"/>
    </row>
    <row r="8" spans="1:39" x14ac:dyDescent="0.2">
      <c r="A8" s="32"/>
      <c r="B8" s="24"/>
      <c r="C8" s="17" t="s">
        <v>103</v>
      </c>
      <c r="D8" s="17"/>
      <c r="E8" s="17"/>
      <c r="F8" s="17"/>
      <c r="G8" s="17"/>
      <c r="H8" s="17"/>
      <c r="I8" s="17"/>
      <c r="J8" s="17"/>
      <c r="K8" s="17"/>
      <c r="L8" s="17"/>
      <c r="M8" s="18" t="s">
        <v>208</v>
      </c>
      <c r="N8" s="17"/>
      <c r="O8" s="17"/>
      <c r="P8" s="18" t="s">
        <v>418</v>
      </c>
      <c r="Q8" s="17"/>
      <c r="R8" s="18" t="s">
        <v>418</v>
      </c>
      <c r="S8" s="18" t="s">
        <v>370</v>
      </c>
      <c r="T8" s="17"/>
      <c r="U8" s="17"/>
      <c r="V8" s="17"/>
      <c r="W8" s="18" t="s">
        <v>419</v>
      </c>
      <c r="X8" s="18" t="s">
        <v>145</v>
      </c>
      <c r="Y8" s="17"/>
      <c r="Z8" s="17"/>
      <c r="AA8" s="17"/>
      <c r="AB8" s="17"/>
      <c r="AC8" s="17"/>
      <c r="AD8" s="17"/>
      <c r="AE8" s="17"/>
      <c r="AF8" s="17"/>
      <c r="AG8" s="17"/>
      <c r="AH8" s="17"/>
      <c r="AI8" s="17"/>
      <c r="AJ8" s="17"/>
      <c r="AK8" s="17"/>
      <c r="AL8" s="17"/>
      <c r="AM8" s="11"/>
    </row>
    <row r="9" spans="1:39" x14ac:dyDescent="0.2">
      <c r="A9" s="26"/>
      <c r="B9" s="23" t="s">
        <v>76</v>
      </c>
      <c r="C9" s="15">
        <v>0.50520916478339994</v>
      </c>
      <c r="D9" s="15">
        <v>0.4941866203061</v>
      </c>
      <c r="E9" s="15">
        <v>0.52089757985499996</v>
      </c>
      <c r="F9" s="15">
        <v>0.48473909107590002</v>
      </c>
      <c r="G9" s="15">
        <v>0.51631609973960002</v>
      </c>
      <c r="H9" s="15">
        <v>0.46941047014179998</v>
      </c>
      <c r="I9" s="15">
        <v>0.47967703792080002</v>
      </c>
      <c r="J9" s="15">
        <v>0.54473729438499996</v>
      </c>
      <c r="K9" s="15">
        <v>0.57025216849920002</v>
      </c>
      <c r="L9" s="15">
        <v>0.50259884057119997</v>
      </c>
      <c r="M9" s="15">
        <v>0</v>
      </c>
      <c r="N9" s="15">
        <v>1</v>
      </c>
      <c r="O9" s="15">
        <v>0</v>
      </c>
      <c r="P9" s="15">
        <v>0.445754545251</v>
      </c>
      <c r="Q9" s="15">
        <v>0.60512235269949999</v>
      </c>
      <c r="R9" s="15">
        <v>0.40124334743149997</v>
      </c>
      <c r="S9" s="15">
        <v>0.45042888979779999</v>
      </c>
      <c r="T9" s="15">
        <v>0.54822481746520002</v>
      </c>
      <c r="U9" s="15">
        <v>0.66419860953189991</v>
      </c>
      <c r="V9" s="15">
        <v>0.60084363957240006</v>
      </c>
      <c r="W9" s="15">
        <v>0.37179578808750002</v>
      </c>
      <c r="X9" s="15">
        <v>0.49097700920960002</v>
      </c>
      <c r="Y9" s="15">
        <v>0.51038177591800005</v>
      </c>
      <c r="Z9" s="15">
        <v>0.6332554714659</v>
      </c>
      <c r="AA9" s="15">
        <v>0.57746825317299999</v>
      </c>
      <c r="AB9" s="15">
        <v>0.46982896176360001</v>
      </c>
      <c r="AC9" s="15">
        <v>0.49604431649589997</v>
      </c>
      <c r="AD9" s="15">
        <v>0.48125320215790002</v>
      </c>
      <c r="AE9" s="15">
        <v>0.39162332653040011</v>
      </c>
      <c r="AF9" s="15">
        <v>0.61023279706270006</v>
      </c>
      <c r="AG9" s="15">
        <v>0.55793470359300001</v>
      </c>
      <c r="AH9" s="15">
        <v>0.46323923916780002</v>
      </c>
      <c r="AI9" s="15">
        <v>0.7248635928021</v>
      </c>
      <c r="AJ9" s="15">
        <v>0.61795742583159996</v>
      </c>
      <c r="AK9" s="15">
        <v>0.60245053938470006</v>
      </c>
      <c r="AL9" s="15">
        <v>0.4989894710435</v>
      </c>
      <c r="AM9" s="11"/>
    </row>
    <row r="10" spans="1:39" x14ac:dyDescent="0.2">
      <c r="A10" s="32"/>
      <c r="B10" s="24"/>
      <c r="C10" s="16">
        <v>1009</v>
      </c>
      <c r="D10" s="16">
        <v>240</v>
      </c>
      <c r="E10" s="16">
        <v>279</v>
      </c>
      <c r="F10" s="16">
        <v>217</v>
      </c>
      <c r="G10" s="16">
        <v>273</v>
      </c>
      <c r="H10" s="16">
        <v>111</v>
      </c>
      <c r="I10" s="16">
        <v>181</v>
      </c>
      <c r="J10" s="16">
        <v>183</v>
      </c>
      <c r="K10" s="16">
        <v>232</v>
      </c>
      <c r="L10" s="16">
        <v>248</v>
      </c>
      <c r="M10" s="16">
        <v>0</v>
      </c>
      <c r="N10" s="16">
        <v>1009</v>
      </c>
      <c r="O10" s="16">
        <v>0</v>
      </c>
      <c r="P10" s="16">
        <v>258</v>
      </c>
      <c r="Q10" s="16">
        <v>124</v>
      </c>
      <c r="R10" s="16">
        <v>107</v>
      </c>
      <c r="S10" s="16">
        <v>183</v>
      </c>
      <c r="T10" s="16">
        <v>110</v>
      </c>
      <c r="U10" s="16">
        <v>61</v>
      </c>
      <c r="V10" s="16">
        <v>166</v>
      </c>
      <c r="W10" s="16">
        <v>192</v>
      </c>
      <c r="X10" s="16">
        <v>293</v>
      </c>
      <c r="Y10" s="16">
        <v>170</v>
      </c>
      <c r="Z10" s="16">
        <v>233</v>
      </c>
      <c r="AA10" s="16">
        <v>92</v>
      </c>
      <c r="AB10" s="16">
        <v>22</v>
      </c>
      <c r="AC10" s="16">
        <v>418</v>
      </c>
      <c r="AD10" s="16">
        <v>102</v>
      </c>
      <c r="AE10" s="16">
        <v>22</v>
      </c>
      <c r="AF10" s="16">
        <v>59</v>
      </c>
      <c r="AG10" s="16">
        <v>97</v>
      </c>
      <c r="AH10" s="16">
        <v>24</v>
      </c>
      <c r="AI10" s="16">
        <v>7</v>
      </c>
      <c r="AJ10" s="16">
        <v>11</v>
      </c>
      <c r="AK10" s="16">
        <v>3</v>
      </c>
      <c r="AL10" s="16">
        <v>266</v>
      </c>
      <c r="AM10" s="11"/>
    </row>
    <row r="11" spans="1:39" x14ac:dyDescent="0.2">
      <c r="A11" s="32"/>
      <c r="B11" s="24"/>
      <c r="C11" s="17" t="s">
        <v>103</v>
      </c>
      <c r="D11" s="17"/>
      <c r="E11" s="17"/>
      <c r="F11" s="17"/>
      <c r="G11" s="17"/>
      <c r="H11" s="17"/>
      <c r="I11" s="17"/>
      <c r="J11" s="17"/>
      <c r="K11" s="17"/>
      <c r="L11" s="17"/>
      <c r="M11" s="17"/>
      <c r="N11" s="18" t="s">
        <v>120</v>
      </c>
      <c r="O11" s="17"/>
      <c r="P11" s="17"/>
      <c r="Q11" s="18" t="s">
        <v>420</v>
      </c>
      <c r="R11" s="17"/>
      <c r="S11" s="17"/>
      <c r="T11" s="17"/>
      <c r="U11" s="18" t="s">
        <v>420</v>
      </c>
      <c r="V11" s="18" t="s">
        <v>420</v>
      </c>
      <c r="W11" s="17"/>
      <c r="X11" s="18" t="s">
        <v>139</v>
      </c>
      <c r="Y11" s="18" t="s">
        <v>139</v>
      </c>
      <c r="Z11" s="18" t="s">
        <v>140</v>
      </c>
      <c r="AA11" s="18" t="s">
        <v>139</v>
      </c>
      <c r="AB11" s="17"/>
      <c r="AC11" s="17"/>
      <c r="AD11" s="17"/>
      <c r="AE11" s="17"/>
      <c r="AF11" s="17"/>
      <c r="AG11" s="17"/>
      <c r="AH11" s="17"/>
      <c r="AI11" s="17"/>
      <c r="AJ11" s="17"/>
      <c r="AK11" s="17"/>
      <c r="AL11" s="17"/>
      <c r="AM11" s="11"/>
    </row>
    <row r="12" spans="1:39" x14ac:dyDescent="0.2">
      <c r="A12" s="26"/>
      <c r="B12" s="23" t="s">
        <v>77</v>
      </c>
      <c r="C12" s="15">
        <v>9.457655376125999E-3</v>
      </c>
      <c r="D12" s="15">
        <v>0</v>
      </c>
      <c r="E12" s="15">
        <v>6.2695960241769986E-3</v>
      </c>
      <c r="F12" s="15">
        <v>1.6616360320970001E-2</v>
      </c>
      <c r="G12" s="15">
        <v>1.4520965135689999E-2</v>
      </c>
      <c r="H12" s="15">
        <v>8.5499355308479991E-3</v>
      </c>
      <c r="I12" s="15">
        <v>8.9128714763980002E-3</v>
      </c>
      <c r="J12" s="15">
        <v>8.6975508570879996E-3</v>
      </c>
      <c r="K12" s="15">
        <v>8.2741831511109996E-3</v>
      </c>
      <c r="L12" s="15">
        <v>6.3684694037819999E-3</v>
      </c>
      <c r="M12" s="15">
        <v>0</v>
      </c>
      <c r="N12" s="15">
        <v>0</v>
      </c>
      <c r="O12" s="15">
        <v>1</v>
      </c>
      <c r="P12" s="15">
        <v>3.6004656260350001E-3</v>
      </c>
      <c r="Q12" s="15">
        <v>3.647314882173E-3</v>
      </c>
      <c r="R12" s="15">
        <v>2.4095580082930002E-2</v>
      </c>
      <c r="S12" s="15">
        <v>1.4171621043470001E-2</v>
      </c>
      <c r="T12" s="15">
        <v>1.542698953361E-2</v>
      </c>
      <c r="U12" s="15">
        <v>0</v>
      </c>
      <c r="V12" s="15">
        <v>3.1296662406859999E-3</v>
      </c>
      <c r="W12" s="15">
        <v>1.6057894801410001E-2</v>
      </c>
      <c r="X12" s="15">
        <v>9.0768467569740004E-3</v>
      </c>
      <c r="Y12" s="15">
        <v>4.7320301489320003E-3</v>
      </c>
      <c r="Z12" s="15">
        <v>0</v>
      </c>
      <c r="AA12" s="15">
        <v>1.4860607350819999E-2</v>
      </c>
      <c r="AB12" s="15">
        <v>1.7684881434300002E-2</v>
      </c>
      <c r="AC12" s="15">
        <v>7.5090442666500001E-3</v>
      </c>
      <c r="AD12" s="15">
        <v>3.7113447637609999E-3</v>
      </c>
      <c r="AE12" s="15">
        <v>0</v>
      </c>
      <c r="AF12" s="15">
        <v>1.019561923243E-2</v>
      </c>
      <c r="AG12" s="15">
        <v>1.594675249675E-2</v>
      </c>
      <c r="AH12" s="15">
        <v>0</v>
      </c>
      <c r="AI12" s="15">
        <v>0</v>
      </c>
      <c r="AJ12" s="15">
        <v>0</v>
      </c>
      <c r="AK12" s="15">
        <v>0</v>
      </c>
      <c r="AL12" s="15">
        <v>1.478974692096E-2</v>
      </c>
      <c r="AM12" s="11"/>
    </row>
    <row r="13" spans="1:39" x14ac:dyDescent="0.2">
      <c r="A13" s="32"/>
      <c r="B13" s="24"/>
      <c r="C13" s="16">
        <v>22</v>
      </c>
      <c r="D13" s="16">
        <v>0</v>
      </c>
      <c r="E13" s="16">
        <v>4</v>
      </c>
      <c r="F13" s="16">
        <v>9</v>
      </c>
      <c r="G13" s="16">
        <v>9</v>
      </c>
      <c r="H13" s="16">
        <v>5</v>
      </c>
      <c r="I13" s="16">
        <v>4</v>
      </c>
      <c r="J13" s="16">
        <v>3</v>
      </c>
      <c r="K13" s="16">
        <v>3</v>
      </c>
      <c r="L13" s="16">
        <v>3</v>
      </c>
      <c r="M13" s="16">
        <v>0</v>
      </c>
      <c r="N13" s="16">
        <v>0</v>
      </c>
      <c r="O13" s="16">
        <v>22</v>
      </c>
      <c r="P13" s="16">
        <v>2</v>
      </c>
      <c r="Q13" s="16">
        <v>1</v>
      </c>
      <c r="R13" s="16">
        <v>7</v>
      </c>
      <c r="S13" s="16">
        <v>7</v>
      </c>
      <c r="T13" s="16">
        <v>4</v>
      </c>
      <c r="U13" s="16">
        <v>0</v>
      </c>
      <c r="V13" s="16">
        <v>1</v>
      </c>
      <c r="W13" s="16">
        <v>8</v>
      </c>
      <c r="X13" s="16">
        <v>6</v>
      </c>
      <c r="Y13" s="16">
        <v>2</v>
      </c>
      <c r="Z13" s="16">
        <v>0</v>
      </c>
      <c r="AA13" s="16">
        <v>3</v>
      </c>
      <c r="AB13" s="16">
        <v>1</v>
      </c>
      <c r="AC13" s="16">
        <v>7</v>
      </c>
      <c r="AD13" s="16">
        <v>1</v>
      </c>
      <c r="AE13" s="16">
        <v>0</v>
      </c>
      <c r="AF13" s="16">
        <v>1</v>
      </c>
      <c r="AG13" s="16">
        <v>3</v>
      </c>
      <c r="AH13" s="16">
        <v>0</v>
      </c>
      <c r="AI13" s="16">
        <v>0</v>
      </c>
      <c r="AJ13" s="16">
        <v>0</v>
      </c>
      <c r="AK13" s="16">
        <v>0</v>
      </c>
      <c r="AL13" s="16">
        <v>10</v>
      </c>
      <c r="AM13" s="11"/>
    </row>
    <row r="14" spans="1:39" x14ac:dyDescent="0.2">
      <c r="A14" s="32"/>
      <c r="B14" s="24"/>
      <c r="C14" s="17" t="s">
        <v>103</v>
      </c>
      <c r="D14" s="17"/>
      <c r="E14" s="17"/>
      <c r="F14" s="18" t="s">
        <v>139</v>
      </c>
      <c r="G14" s="18" t="s">
        <v>139</v>
      </c>
      <c r="H14" s="17"/>
      <c r="I14" s="17"/>
      <c r="J14" s="17"/>
      <c r="K14" s="17"/>
      <c r="L14" s="17"/>
      <c r="M14" s="17"/>
      <c r="N14" s="17"/>
      <c r="O14" s="18" t="s">
        <v>122</v>
      </c>
      <c r="P14" s="17"/>
      <c r="Q14" s="17"/>
      <c r="R14" s="17"/>
      <c r="S14" s="17"/>
      <c r="T14" s="17"/>
      <c r="U14" s="17"/>
      <c r="V14" s="17"/>
      <c r="W14" s="17"/>
      <c r="X14" s="17"/>
      <c r="Y14" s="17"/>
      <c r="Z14" s="17"/>
      <c r="AA14" s="17"/>
      <c r="AB14" s="17"/>
      <c r="AC14" s="17"/>
      <c r="AD14" s="17"/>
      <c r="AE14" s="17"/>
      <c r="AF14" s="17"/>
      <c r="AG14" s="17"/>
      <c r="AH14" s="17"/>
      <c r="AI14" s="17"/>
      <c r="AJ14" s="17"/>
      <c r="AK14" s="17"/>
      <c r="AL14" s="17"/>
      <c r="AM14" s="11"/>
    </row>
    <row r="15" spans="1:39" x14ac:dyDescent="0.2">
      <c r="A15" s="26"/>
      <c r="B15" s="23" t="s">
        <v>48</v>
      </c>
      <c r="C15" s="15">
        <v>1</v>
      </c>
      <c r="D15" s="15">
        <v>1</v>
      </c>
      <c r="E15" s="15">
        <v>1</v>
      </c>
      <c r="F15" s="15">
        <v>1</v>
      </c>
      <c r="G15" s="15">
        <v>1</v>
      </c>
      <c r="H15" s="15">
        <v>1</v>
      </c>
      <c r="I15" s="15">
        <v>1</v>
      </c>
      <c r="J15" s="15">
        <v>1</v>
      </c>
      <c r="K15" s="15">
        <v>1</v>
      </c>
      <c r="L15" s="15">
        <v>1</v>
      </c>
      <c r="M15" s="15">
        <v>1</v>
      </c>
      <c r="N15" s="15">
        <v>1</v>
      </c>
      <c r="O15" s="15">
        <v>1</v>
      </c>
      <c r="P15" s="15">
        <v>1</v>
      </c>
      <c r="Q15" s="15">
        <v>1</v>
      </c>
      <c r="R15" s="15">
        <v>1</v>
      </c>
      <c r="S15" s="15">
        <v>1</v>
      </c>
      <c r="T15" s="15">
        <v>1</v>
      </c>
      <c r="U15" s="15">
        <v>1</v>
      </c>
      <c r="V15" s="15">
        <v>1</v>
      </c>
      <c r="W15" s="15">
        <v>1</v>
      </c>
      <c r="X15" s="15">
        <v>1</v>
      </c>
      <c r="Y15" s="15">
        <v>1</v>
      </c>
      <c r="Z15" s="15">
        <v>1</v>
      </c>
      <c r="AA15" s="15">
        <v>1</v>
      </c>
      <c r="AB15" s="15">
        <v>1</v>
      </c>
      <c r="AC15" s="15">
        <v>1</v>
      </c>
      <c r="AD15" s="15">
        <v>1</v>
      </c>
      <c r="AE15" s="15">
        <v>1</v>
      </c>
      <c r="AF15" s="15">
        <v>1</v>
      </c>
      <c r="AG15" s="15">
        <v>1</v>
      </c>
      <c r="AH15" s="15">
        <v>1</v>
      </c>
      <c r="AI15" s="15">
        <v>1</v>
      </c>
      <c r="AJ15" s="15">
        <v>1</v>
      </c>
      <c r="AK15" s="15">
        <v>1</v>
      </c>
      <c r="AL15" s="15">
        <v>1</v>
      </c>
      <c r="AM15" s="11"/>
    </row>
    <row r="16" spans="1:39" x14ac:dyDescent="0.2">
      <c r="A16" s="32"/>
      <c r="B16" s="24"/>
      <c r="C16" s="16">
        <v>2284</v>
      </c>
      <c r="D16" s="16">
        <v>519</v>
      </c>
      <c r="E16" s="16">
        <v>631</v>
      </c>
      <c r="F16" s="16">
        <v>533</v>
      </c>
      <c r="G16" s="16">
        <v>601</v>
      </c>
      <c r="H16" s="16">
        <v>270</v>
      </c>
      <c r="I16" s="16">
        <v>418</v>
      </c>
      <c r="J16" s="16">
        <v>394</v>
      </c>
      <c r="K16" s="16">
        <v>480</v>
      </c>
      <c r="L16" s="16">
        <v>608</v>
      </c>
      <c r="M16" s="16">
        <v>1253</v>
      </c>
      <c r="N16" s="16">
        <v>1009</v>
      </c>
      <c r="O16" s="16">
        <v>22</v>
      </c>
      <c r="P16" s="16">
        <v>617</v>
      </c>
      <c r="Q16" s="16">
        <v>260</v>
      </c>
      <c r="R16" s="16">
        <v>315</v>
      </c>
      <c r="S16" s="16">
        <v>459</v>
      </c>
      <c r="T16" s="16">
        <v>234</v>
      </c>
      <c r="U16" s="16">
        <v>106</v>
      </c>
      <c r="V16" s="16">
        <v>293</v>
      </c>
      <c r="W16" s="16">
        <v>563</v>
      </c>
      <c r="X16" s="16">
        <v>687</v>
      </c>
      <c r="Y16" s="16">
        <v>388</v>
      </c>
      <c r="Z16" s="16">
        <v>417</v>
      </c>
      <c r="AA16" s="16">
        <v>168</v>
      </c>
      <c r="AB16" s="16">
        <v>48</v>
      </c>
      <c r="AC16" s="16">
        <v>947</v>
      </c>
      <c r="AD16" s="16">
        <v>272</v>
      </c>
      <c r="AE16" s="16">
        <v>56</v>
      </c>
      <c r="AF16" s="16">
        <v>109</v>
      </c>
      <c r="AG16" s="16">
        <v>192</v>
      </c>
      <c r="AH16" s="16">
        <v>62</v>
      </c>
      <c r="AI16" s="16">
        <v>12</v>
      </c>
      <c r="AJ16" s="16">
        <v>28</v>
      </c>
      <c r="AK16" s="16">
        <v>6</v>
      </c>
      <c r="AL16" s="16">
        <v>600</v>
      </c>
      <c r="AM16" s="11"/>
    </row>
    <row r="17" spans="1:39" x14ac:dyDescent="0.2">
      <c r="A17" s="32"/>
      <c r="B17" s="24"/>
      <c r="C17" s="17" t="s">
        <v>103</v>
      </c>
      <c r="D17" s="17" t="s">
        <v>103</v>
      </c>
      <c r="E17" s="17" t="s">
        <v>103</v>
      </c>
      <c r="F17" s="17" t="s">
        <v>103</v>
      </c>
      <c r="G17" s="17" t="s">
        <v>103</v>
      </c>
      <c r="H17" s="17" t="s">
        <v>103</v>
      </c>
      <c r="I17" s="17" t="s">
        <v>103</v>
      </c>
      <c r="J17" s="17" t="s">
        <v>103</v>
      </c>
      <c r="K17" s="17" t="s">
        <v>103</v>
      </c>
      <c r="L17" s="17" t="s">
        <v>103</v>
      </c>
      <c r="M17" s="17" t="s">
        <v>103</v>
      </c>
      <c r="N17" s="17" t="s">
        <v>103</v>
      </c>
      <c r="O17" s="17" t="s">
        <v>103</v>
      </c>
      <c r="P17" s="17" t="s">
        <v>103</v>
      </c>
      <c r="Q17" s="17" t="s">
        <v>103</v>
      </c>
      <c r="R17" s="17" t="s">
        <v>103</v>
      </c>
      <c r="S17" s="17" t="s">
        <v>103</v>
      </c>
      <c r="T17" s="17" t="s">
        <v>103</v>
      </c>
      <c r="U17" s="17" t="s">
        <v>103</v>
      </c>
      <c r="V17" s="17" t="s">
        <v>103</v>
      </c>
      <c r="W17" s="17" t="s">
        <v>103</v>
      </c>
      <c r="X17" s="17" t="s">
        <v>103</v>
      </c>
      <c r="Y17" s="17" t="s">
        <v>103</v>
      </c>
      <c r="Z17" s="17" t="s">
        <v>103</v>
      </c>
      <c r="AA17" s="17" t="s">
        <v>103</v>
      </c>
      <c r="AB17" s="17" t="s">
        <v>103</v>
      </c>
      <c r="AC17" s="17" t="s">
        <v>103</v>
      </c>
      <c r="AD17" s="17" t="s">
        <v>103</v>
      </c>
      <c r="AE17" s="17" t="s">
        <v>103</v>
      </c>
      <c r="AF17" s="17" t="s">
        <v>103</v>
      </c>
      <c r="AG17" s="17" t="s">
        <v>103</v>
      </c>
      <c r="AH17" s="17" t="s">
        <v>103</v>
      </c>
      <c r="AI17" s="17" t="s">
        <v>103</v>
      </c>
      <c r="AJ17" s="17" t="s">
        <v>103</v>
      </c>
      <c r="AK17" s="17" t="s">
        <v>103</v>
      </c>
      <c r="AL17" s="17" t="s">
        <v>103</v>
      </c>
      <c r="AM17" s="11"/>
    </row>
    <row r="18" spans="1:39" x14ac:dyDescent="0.2">
      <c r="A18" s="19" t="s">
        <v>421</v>
      </c>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row>
    <row r="19" spans="1:39" x14ac:dyDescent="0.2">
      <c r="A19" s="21" t="s">
        <v>126</v>
      </c>
    </row>
  </sheetData>
  <mergeCells count="14">
    <mergeCell ref="B12:B14"/>
    <mergeCell ref="B15:B17"/>
    <mergeCell ref="A6:A17"/>
    <mergeCell ref="AJ2:AL2"/>
    <mergeCell ref="A2:C2"/>
    <mergeCell ref="A3:B5"/>
    <mergeCell ref="B6:B8"/>
    <mergeCell ref="B9:B11"/>
    <mergeCell ref="M3:O3"/>
    <mergeCell ref="P3:V3"/>
    <mergeCell ref="W3:AB3"/>
    <mergeCell ref="AC3:AL3"/>
    <mergeCell ref="D3:G3"/>
    <mergeCell ref="H3:L3"/>
  </mergeCells>
  <hyperlinks>
    <hyperlink ref="A1" location="'TOC'!A1:A1" display="Back to TOC" xr:uid="{00000000-0004-0000-1A00-000000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M22"/>
  <sheetViews>
    <sheetView workbookViewId="0">
      <pane xSplit="3" ySplit="5" topLeftCell="D6" activePane="bottomRight" state="frozen"/>
      <selection pane="topRight" activeCell="D1" sqref="D1"/>
      <selection pane="bottomLeft" activeCell="A6" sqref="A6"/>
      <selection pane="bottomRight" activeCell="D6" sqref="D6"/>
    </sheetView>
  </sheetViews>
  <sheetFormatPr baseColWidth="10" defaultColWidth="8.83203125" defaultRowHeight="15" x14ac:dyDescent="0.2"/>
  <cols>
    <col min="1" max="1" width="50" style="1" bestFit="1" customWidth="1"/>
    <col min="2" max="2" width="25" style="1" bestFit="1" customWidth="1"/>
    <col min="3" max="38" width="12.6640625" style="1" customWidth="1"/>
  </cols>
  <sheetData>
    <row r="1" spans="1:39" ht="52" customHeight="1" x14ac:dyDescent="0.2">
      <c r="A1" s="10" t="str">
        <f>HYPERLINK("#TOC!A1","Return to Table of Contents")</f>
        <v>Return to Table of Contents</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11"/>
    </row>
    <row r="2" spans="1:39" ht="36" customHeight="1" x14ac:dyDescent="0.2">
      <c r="A2" s="29" t="s">
        <v>574</v>
      </c>
      <c r="B2" s="28"/>
      <c r="C2" s="28"/>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27" t="s">
        <v>47</v>
      </c>
      <c r="AK2" s="28"/>
      <c r="AL2" s="28"/>
      <c r="AM2" s="11"/>
    </row>
    <row r="3" spans="1:39" ht="37" customHeight="1" x14ac:dyDescent="0.2">
      <c r="A3" s="30"/>
      <c r="B3" s="28"/>
      <c r="C3" s="14" t="s">
        <v>48</v>
      </c>
      <c r="D3" s="31" t="s">
        <v>49</v>
      </c>
      <c r="E3" s="28"/>
      <c r="F3" s="28"/>
      <c r="G3" s="28"/>
      <c r="H3" s="31" t="s">
        <v>50</v>
      </c>
      <c r="I3" s="28"/>
      <c r="J3" s="28"/>
      <c r="K3" s="28"/>
      <c r="L3" s="28"/>
      <c r="M3" s="31" t="s">
        <v>51</v>
      </c>
      <c r="N3" s="28"/>
      <c r="O3" s="28"/>
      <c r="P3" s="31" t="s">
        <v>52</v>
      </c>
      <c r="Q3" s="28"/>
      <c r="R3" s="28"/>
      <c r="S3" s="28"/>
      <c r="T3" s="28"/>
      <c r="U3" s="28"/>
      <c r="V3" s="28"/>
      <c r="W3" s="31" t="s">
        <v>53</v>
      </c>
      <c r="X3" s="28"/>
      <c r="Y3" s="28"/>
      <c r="Z3" s="28"/>
      <c r="AA3" s="28"/>
      <c r="AB3" s="28"/>
      <c r="AC3" s="31" t="s">
        <v>54</v>
      </c>
      <c r="AD3" s="28"/>
      <c r="AE3" s="28"/>
      <c r="AF3" s="28"/>
      <c r="AG3" s="28"/>
      <c r="AH3" s="28"/>
      <c r="AI3" s="28"/>
      <c r="AJ3" s="28"/>
      <c r="AK3" s="28"/>
      <c r="AL3" s="28"/>
      <c r="AM3" s="11"/>
    </row>
    <row r="4" spans="1:39" ht="16" customHeight="1" x14ac:dyDescent="0.2">
      <c r="A4" s="24"/>
      <c r="B4" s="28"/>
      <c r="C4" s="12" t="s">
        <v>55</v>
      </c>
      <c r="D4" s="12" t="s">
        <v>55</v>
      </c>
      <c r="E4" s="12" t="s">
        <v>56</v>
      </c>
      <c r="F4" s="12" t="s">
        <v>57</v>
      </c>
      <c r="G4" s="12" t="s">
        <v>58</v>
      </c>
      <c r="H4" s="12" t="s">
        <v>55</v>
      </c>
      <c r="I4" s="12" t="s">
        <v>56</v>
      </c>
      <c r="J4" s="12" t="s">
        <v>57</v>
      </c>
      <c r="K4" s="12" t="s">
        <v>58</v>
      </c>
      <c r="L4" s="12" t="s">
        <v>59</v>
      </c>
      <c r="M4" s="12" t="s">
        <v>55</v>
      </c>
      <c r="N4" s="12" t="s">
        <v>56</v>
      </c>
      <c r="O4" s="12" t="s">
        <v>57</v>
      </c>
      <c r="P4" s="12" t="s">
        <v>55</v>
      </c>
      <c r="Q4" s="12" t="s">
        <v>56</v>
      </c>
      <c r="R4" s="12" t="s">
        <v>57</v>
      </c>
      <c r="S4" s="12" t="s">
        <v>58</v>
      </c>
      <c r="T4" s="12" t="s">
        <v>59</v>
      </c>
      <c r="U4" s="12" t="s">
        <v>60</v>
      </c>
      <c r="V4" s="12" t="s">
        <v>61</v>
      </c>
      <c r="W4" s="12" t="s">
        <v>55</v>
      </c>
      <c r="X4" s="12" t="s">
        <v>56</v>
      </c>
      <c r="Y4" s="12" t="s">
        <v>57</v>
      </c>
      <c r="Z4" s="12" t="s">
        <v>58</v>
      </c>
      <c r="AA4" s="12" t="s">
        <v>59</v>
      </c>
      <c r="AB4" s="12" t="s">
        <v>60</v>
      </c>
      <c r="AC4" s="12" t="s">
        <v>55</v>
      </c>
      <c r="AD4" s="12" t="s">
        <v>56</v>
      </c>
      <c r="AE4" s="12" t="s">
        <v>57</v>
      </c>
      <c r="AF4" s="12" t="s">
        <v>58</v>
      </c>
      <c r="AG4" s="12" t="s">
        <v>59</v>
      </c>
      <c r="AH4" s="12" t="s">
        <v>60</v>
      </c>
      <c r="AI4" s="12" t="s">
        <v>61</v>
      </c>
      <c r="AJ4" s="12" t="s">
        <v>62</v>
      </c>
      <c r="AK4" s="12" t="s">
        <v>63</v>
      </c>
      <c r="AL4" s="12" t="s">
        <v>64</v>
      </c>
      <c r="AM4" s="11"/>
    </row>
    <row r="5" spans="1:39" ht="37" x14ac:dyDescent="0.2">
      <c r="A5" s="24"/>
      <c r="B5" s="28"/>
      <c r="C5" s="14" t="s">
        <v>65</v>
      </c>
      <c r="D5" s="14" t="s">
        <v>66</v>
      </c>
      <c r="E5" s="14" t="s">
        <v>67</v>
      </c>
      <c r="F5" s="14" t="s">
        <v>68</v>
      </c>
      <c r="G5" s="14" t="s">
        <v>69</v>
      </c>
      <c r="H5" s="14" t="s">
        <v>70</v>
      </c>
      <c r="I5" s="14" t="s">
        <v>71</v>
      </c>
      <c r="J5" s="14" t="s">
        <v>72</v>
      </c>
      <c r="K5" s="14" t="s">
        <v>73</v>
      </c>
      <c r="L5" s="14" t="s">
        <v>74</v>
      </c>
      <c r="M5" s="14" t="s">
        <v>75</v>
      </c>
      <c r="N5" s="14" t="s">
        <v>76</v>
      </c>
      <c r="O5" s="14" t="s">
        <v>77</v>
      </c>
      <c r="P5" s="14" t="s">
        <v>78</v>
      </c>
      <c r="Q5" s="14" t="s">
        <v>79</v>
      </c>
      <c r="R5" s="14" t="s">
        <v>80</v>
      </c>
      <c r="S5" s="14" t="s">
        <v>81</v>
      </c>
      <c r="T5" s="14" t="s">
        <v>82</v>
      </c>
      <c r="U5" s="14" t="s">
        <v>83</v>
      </c>
      <c r="V5" s="14" t="s">
        <v>84</v>
      </c>
      <c r="W5" s="14" t="s">
        <v>85</v>
      </c>
      <c r="X5" s="14" t="s">
        <v>86</v>
      </c>
      <c r="Y5" s="14" t="s">
        <v>87</v>
      </c>
      <c r="Z5" s="14" t="s">
        <v>88</v>
      </c>
      <c r="AA5" s="14" t="s">
        <v>89</v>
      </c>
      <c r="AB5" s="14" t="s">
        <v>90</v>
      </c>
      <c r="AC5" s="14" t="s">
        <v>91</v>
      </c>
      <c r="AD5" s="14" t="s">
        <v>92</v>
      </c>
      <c r="AE5" s="14" t="s">
        <v>93</v>
      </c>
      <c r="AF5" s="14" t="s">
        <v>94</v>
      </c>
      <c r="AG5" s="14" t="s">
        <v>95</v>
      </c>
      <c r="AH5" s="14" t="s">
        <v>96</v>
      </c>
      <c r="AI5" s="14" t="s">
        <v>97</v>
      </c>
      <c r="AJ5" s="14" t="s">
        <v>98</v>
      </c>
      <c r="AK5" s="14" t="s">
        <v>99</v>
      </c>
      <c r="AL5" s="14" t="s">
        <v>100</v>
      </c>
      <c r="AM5" s="11"/>
    </row>
    <row r="6" spans="1:39" x14ac:dyDescent="0.2">
      <c r="A6" s="25" t="s">
        <v>422</v>
      </c>
      <c r="B6" s="23" t="s">
        <v>423</v>
      </c>
      <c r="C6" s="15">
        <v>1.3855738999260001E-2</v>
      </c>
      <c r="D6" s="15">
        <v>5.7870604097739996E-3</v>
      </c>
      <c r="E6" s="15">
        <v>2.8201540414419999E-2</v>
      </c>
      <c r="F6" s="15">
        <v>1.3871807481240001E-2</v>
      </c>
      <c r="G6" s="15">
        <v>5.9837798029220004E-3</v>
      </c>
      <c r="H6" s="15">
        <v>2.3988074812009999E-2</v>
      </c>
      <c r="I6" s="15">
        <v>3.8625844490010001E-3</v>
      </c>
      <c r="J6" s="15">
        <v>8.3354932807110007E-3</v>
      </c>
      <c r="K6" s="15">
        <v>1.6178041150310001E-2</v>
      </c>
      <c r="L6" s="15">
        <v>1.640694872917E-2</v>
      </c>
      <c r="M6" s="15">
        <v>8.7166239083359999E-3</v>
      </c>
      <c r="N6" s="15">
        <v>1.8280884998299999E-2</v>
      </c>
      <c r="O6" s="15">
        <v>4.7619047619050003E-2</v>
      </c>
      <c r="P6" s="15">
        <v>1.190085022994E-2</v>
      </c>
      <c r="Q6" s="15">
        <v>2.6018690791670001E-2</v>
      </c>
      <c r="R6" s="15">
        <v>8.5996592675800006E-3</v>
      </c>
      <c r="S6" s="15">
        <v>1.7395096425729999E-2</v>
      </c>
      <c r="T6" s="15">
        <v>1.1740253887080001E-2</v>
      </c>
      <c r="U6" s="15">
        <v>0</v>
      </c>
      <c r="V6" s="15">
        <v>1.3667072062429999E-2</v>
      </c>
      <c r="W6" s="15">
        <v>1.6051146680640001E-2</v>
      </c>
      <c r="X6" s="15">
        <v>1.4451525660389999E-2</v>
      </c>
      <c r="Y6" s="15">
        <v>1.52906464954E-2</v>
      </c>
      <c r="Z6" s="15">
        <v>8.0759336709160003E-3</v>
      </c>
      <c r="AA6" s="15">
        <v>2.148781331852E-2</v>
      </c>
      <c r="AB6" s="15">
        <v>0</v>
      </c>
      <c r="AC6" s="15">
        <v>1.068600102835E-2</v>
      </c>
      <c r="AD6" s="15">
        <v>7.9187341411239998E-3</v>
      </c>
      <c r="AE6" s="15">
        <v>0</v>
      </c>
      <c r="AF6" s="15">
        <v>1.145813188905E-2</v>
      </c>
      <c r="AG6" s="15">
        <v>2.978103154519E-2</v>
      </c>
      <c r="AH6" s="15">
        <v>2.0201750618680001E-2</v>
      </c>
      <c r="AI6" s="15">
        <v>0</v>
      </c>
      <c r="AJ6" s="15">
        <v>9.7711578873819996E-2</v>
      </c>
      <c r="AK6" s="15">
        <v>0</v>
      </c>
      <c r="AL6" s="15">
        <v>1.318687797479E-2</v>
      </c>
      <c r="AM6" s="11"/>
    </row>
    <row r="7" spans="1:39" x14ac:dyDescent="0.2">
      <c r="A7" s="24"/>
      <c r="B7" s="24"/>
      <c r="C7" s="16">
        <v>23</v>
      </c>
      <c r="D7" s="16">
        <v>2</v>
      </c>
      <c r="E7" s="16">
        <v>13</v>
      </c>
      <c r="F7" s="16">
        <v>4</v>
      </c>
      <c r="G7" s="16">
        <v>4</v>
      </c>
      <c r="H7" s="16">
        <v>5</v>
      </c>
      <c r="I7" s="16">
        <v>2</v>
      </c>
      <c r="J7" s="16">
        <v>2</v>
      </c>
      <c r="K7" s="16">
        <v>7</v>
      </c>
      <c r="L7" s="16">
        <v>7</v>
      </c>
      <c r="M7" s="16">
        <v>11</v>
      </c>
      <c r="N7" s="16">
        <v>11</v>
      </c>
      <c r="O7" s="16">
        <v>1</v>
      </c>
      <c r="P7" s="16">
        <v>7</v>
      </c>
      <c r="Q7" s="16">
        <v>2</v>
      </c>
      <c r="R7" s="16">
        <v>2</v>
      </c>
      <c r="S7" s="16">
        <v>6</v>
      </c>
      <c r="T7" s="16">
        <v>3</v>
      </c>
      <c r="U7" s="16">
        <v>0</v>
      </c>
      <c r="V7" s="16">
        <v>3</v>
      </c>
      <c r="W7" s="16">
        <v>7</v>
      </c>
      <c r="X7" s="16">
        <v>6</v>
      </c>
      <c r="Y7" s="16">
        <v>3</v>
      </c>
      <c r="Z7" s="16">
        <v>4</v>
      </c>
      <c r="AA7" s="16">
        <v>3</v>
      </c>
      <c r="AB7" s="16">
        <v>0</v>
      </c>
      <c r="AC7" s="16">
        <v>6</v>
      </c>
      <c r="AD7" s="16">
        <v>1</v>
      </c>
      <c r="AE7" s="16">
        <v>0</v>
      </c>
      <c r="AF7" s="16">
        <v>1</v>
      </c>
      <c r="AG7" s="16">
        <v>3</v>
      </c>
      <c r="AH7" s="16">
        <v>1</v>
      </c>
      <c r="AI7" s="16">
        <v>0</v>
      </c>
      <c r="AJ7" s="16">
        <v>2</v>
      </c>
      <c r="AK7" s="16">
        <v>0</v>
      </c>
      <c r="AL7" s="16">
        <v>9</v>
      </c>
      <c r="AM7" s="11"/>
    </row>
    <row r="8" spans="1:39" x14ac:dyDescent="0.2">
      <c r="A8" s="24"/>
      <c r="B8" s="24"/>
      <c r="C8" s="17" t="s">
        <v>103</v>
      </c>
      <c r="D8" s="17"/>
      <c r="E8" s="18" t="s">
        <v>145</v>
      </c>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1"/>
    </row>
    <row r="9" spans="1:39" x14ac:dyDescent="0.2">
      <c r="A9" s="26"/>
      <c r="B9" s="23" t="s">
        <v>424</v>
      </c>
      <c r="C9" s="15">
        <v>4.9002234978679997E-2</v>
      </c>
      <c r="D9" s="15">
        <v>2.9568348052310001E-2</v>
      </c>
      <c r="E9" s="15">
        <v>6.4540209888949998E-2</v>
      </c>
      <c r="F9" s="15">
        <v>4.9923580770800002E-2</v>
      </c>
      <c r="G9" s="15">
        <v>4.8847737467959999E-2</v>
      </c>
      <c r="H9" s="15">
        <v>6.6703022810220003E-2</v>
      </c>
      <c r="I9" s="15">
        <v>4.1480967934150001E-2</v>
      </c>
      <c r="J9" s="15">
        <v>3.2131512826459999E-2</v>
      </c>
      <c r="K9" s="15">
        <v>3.697182461167E-2</v>
      </c>
      <c r="L9" s="15">
        <v>5.7033328785459997E-2</v>
      </c>
      <c r="M9" s="15">
        <v>5.2483402049010003E-2</v>
      </c>
      <c r="N9" s="15">
        <v>4.6821909353909993E-2</v>
      </c>
      <c r="O9" s="15">
        <v>0</v>
      </c>
      <c r="P9" s="15">
        <v>5.3456585156680003E-2</v>
      </c>
      <c r="Q9" s="15">
        <v>8.7882526941020001E-2</v>
      </c>
      <c r="R9" s="15">
        <v>2.2438675759399999E-2</v>
      </c>
      <c r="S9" s="15">
        <v>4.024653502871E-2</v>
      </c>
      <c r="T9" s="15">
        <v>5.361416179398E-2</v>
      </c>
      <c r="U9" s="15">
        <v>7.8426689046940001E-2</v>
      </c>
      <c r="V9" s="15">
        <v>2.9425010004539998E-2</v>
      </c>
      <c r="W9" s="15">
        <v>4.8615537220080003E-2</v>
      </c>
      <c r="X9" s="15">
        <v>6.6909704602219996E-2</v>
      </c>
      <c r="Y9" s="15">
        <v>3.9941966032740001E-2</v>
      </c>
      <c r="Z9" s="15">
        <v>3.9697064047339997E-2</v>
      </c>
      <c r="AA9" s="15">
        <v>3.9614473396640003E-2</v>
      </c>
      <c r="AB9" s="15">
        <v>3.0076845103730002E-2</v>
      </c>
      <c r="AC9" s="15">
        <v>4.8874499466789997E-2</v>
      </c>
      <c r="AD9" s="15">
        <v>6.2610402268680004E-2</v>
      </c>
      <c r="AE9" s="15">
        <v>0</v>
      </c>
      <c r="AF9" s="15">
        <v>9.4507737930080007E-2</v>
      </c>
      <c r="AG9" s="15">
        <v>0.1177466031192</v>
      </c>
      <c r="AH9" s="15">
        <v>2.9660792724279999E-2</v>
      </c>
      <c r="AI9" s="15">
        <v>0</v>
      </c>
      <c r="AJ9" s="15">
        <v>5.8191257440759987E-2</v>
      </c>
      <c r="AK9" s="15">
        <v>0.19314866077410001</v>
      </c>
      <c r="AL9" s="15">
        <v>2.2804046072709999E-2</v>
      </c>
      <c r="AM9" s="11"/>
    </row>
    <row r="10" spans="1:39" x14ac:dyDescent="0.2">
      <c r="A10" s="24"/>
      <c r="B10" s="24"/>
      <c r="C10" s="16">
        <v>91</v>
      </c>
      <c r="D10" s="16">
        <v>13</v>
      </c>
      <c r="E10" s="16">
        <v>33</v>
      </c>
      <c r="F10" s="16">
        <v>19</v>
      </c>
      <c r="G10" s="16">
        <v>26</v>
      </c>
      <c r="H10" s="16">
        <v>17</v>
      </c>
      <c r="I10" s="16">
        <v>12</v>
      </c>
      <c r="J10" s="16">
        <v>14</v>
      </c>
      <c r="K10" s="16">
        <v>17</v>
      </c>
      <c r="L10" s="16">
        <v>26</v>
      </c>
      <c r="M10" s="16">
        <v>51</v>
      </c>
      <c r="N10" s="16">
        <v>40</v>
      </c>
      <c r="O10" s="16">
        <v>0</v>
      </c>
      <c r="P10" s="16">
        <v>27</v>
      </c>
      <c r="Q10" s="16">
        <v>14</v>
      </c>
      <c r="R10" s="16">
        <v>7</v>
      </c>
      <c r="S10" s="16">
        <v>16</v>
      </c>
      <c r="T10" s="16">
        <v>11</v>
      </c>
      <c r="U10" s="16">
        <v>6</v>
      </c>
      <c r="V10" s="16">
        <v>10</v>
      </c>
      <c r="W10" s="16">
        <v>21</v>
      </c>
      <c r="X10" s="16">
        <v>33</v>
      </c>
      <c r="Y10" s="16">
        <v>13</v>
      </c>
      <c r="Z10" s="16">
        <v>15</v>
      </c>
      <c r="AA10" s="16">
        <v>8</v>
      </c>
      <c r="AB10" s="16">
        <v>1</v>
      </c>
      <c r="AC10" s="16">
        <v>32</v>
      </c>
      <c r="AD10" s="16">
        <v>12</v>
      </c>
      <c r="AE10" s="16">
        <v>0</v>
      </c>
      <c r="AF10" s="16">
        <v>10</v>
      </c>
      <c r="AG10" s="16">
        <v>19</v>
      </c>
      <c r="AH10" s="16">
        <v>2</v>
      </c>
      <c r="AI10" s="16">
        <v>0</v>
      </c>
      <c r="AJ10" s="16">
        <v>2</v>
      </c>
      <c r="AK10" s="16">
        <v>1</v>
      </c>
      <c r="AL10" s="16">
        <v>13</v>
      </c>
      <c r="AM10" s="11"/>
    </row>
    <row r="11" spans="1:39" x14ac:dyDescent="0.2">
      <c r="A11" s="24"/>
      <c r="B11" s="24"/>
      <c r="C11" s="17" t="s">
        <v>103</v>
      </c>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8" t="s">
        <v>114</v>
      </c>
      <c r="AG11" s="18" t="s">
        <v>114</v>
      </c>
      <c r="AH11" s="17"/>
      <c r="AI11" s="17"/>
      <c r="AJ11" s="17"/>
      <c r="AK11" s="17"/>
      <c r="AL11" s="17"/>
      <c r="AM11" s="11"/>
    </row>
    <row r="12" spans="1:39" x14ac:dyDescent="0.2">
      <c r="A12" s="26"/>
      <c r="B12" s="23" t="s">
        <v>425</v>
      </c>
      <c r="C12" s="15">
        <v>5.3623563282149997E-2</v>
      </c>
      <c r="D12" s="15">
        <v>4.8311076772839988E-2</v>
      </c>
      <c r="E12" s="15">
        <v>6.8234500721209998E-2</v>
      </c>
      <c r="F12" s="15">
        <v>6.0917367750240002E-2</v>
      </c>
      <c r="G12" s="15">
        <v>3.678856485313E-2</v>
      </c>
      <c r="H12" s="15">
        <v>7.9642718782130001E-2</v>
      </c>
      <c r="I12" s="15">
        <v>5.7145796117970001E-2</v>
      </c>
      <c r="J12" s="15">
        <v>4.8417735714829997E-2</v>
      </c>
      <c r="K12" s="15">
        <v>5.0981795888649997E-2</v>
      </c>
      <c r="L12" s="15">
        <v>2.81632385953E-2</v>
      </c>
      <c r="M12" s="15">
        <v>5.7556999587920002E-2</v>
      </c>
      <c r="N12" s="15">
        <v>5.11182704173E-2</v>
      </c>
      <c r="O12" s="15">
        <v>0</v>
      </c>
      <c r="P12" s="15">
        <v>6.7574699707109998E-2</v>
      </c>
      <c r="Q12" s="15">
        <v>3.8833352813910003E-2</v>
      </c>
      <c r="R12" s="15">
        <v>4.080949779121E-2</v>
      </c>
      <c r="S12" s="15">
        <v>5.789634111388E-2</v>
      </c>
      <c r="T12" s="15">
        <v>3.1430679751190002E-2</v>
      </c>
      <c r="U12" s="15">
        <v>6.3883417586989996E-2</v>
      </c>
      <c r="V12" s="15">
        <v>6.104137442819E-2</v>
      </c>
      <c r="W12" s="15">
        <v>5.1533236172120002E-2</v>
      </c>
      <c r="X12" s="15">
        <v>5.7855267670949999E-2</v>
      </c>
      <c r="Y12" s="15">
        <v>5.6581449911789997E-2</v>
      </c>
      <c r="Z12" s="15">
        <v>4.3985837984230003E-2</v>
      </c>
      <c r="AA12" s="15">
        <v>5.5218869002159998E-2</v>
      </c>
      <c r="AB12" s="15">
        <v>8.3946175170410003E-2</v>
      </c>
      <c r="AC12" s="15">
        <v>5.8746366384399999E-2</v>
      </c>
      <c r="AD12" s="15">
        <v>4.0048916693070001E-2</v>
      </c>
      <c r="AE12" s="15">
        <v>2.914079102613E-2</v>
      </c>
      <c r="AF12" s="15">
        <v>3.9634787695479998E-2</v>
      </c>
      <c r="AG12" s="15">
        <v>5.1008724409589999E-2</v>
      </c>
      <c r="AH12" s="15">
        <v>3.608546008566E-2</v>
      </c>
      <c r="AI12" s="15">
        <v>5.28164976329E-2</v>
      </c>
      <c r="AJ12" s="15">
        <v>6.3191619718810002E-2</v>
      </c>
      <c r="AK12" s="15">
        <v>0</v>
      </c>
      <c r="AL12" s="15">
        <v>5.8025752046410001E-2</v>
      </c>
      <c r="AM12" s="11"/>
    </row>
    <row r="13" spans="1:39" x14ac:dyDescent="0.2">
      <c r="A13" s="24"/>
      <c r="B13" s="24"/>
      <c r="C13" s="16">
        <v>103</v>
      </c>
      <c r="D13" s="16">
        <v>17</v>
      </c>
      <c r="E13" s="16">
        <v>33</v>
      </c>
      <c r="F13" s="16">
        <v>31</v>
      </c>
      <c r="G13" s="16">
        <v>22</v>
      </c>
      <c r="H13" s="16">
        <v>22</v>
      </c>
      <c r="I13" s="16">
        <v>24</v>
      </c>
      <c r="J13" s="16">
        <v>17</v>
      </c>
      <c r="K13" s="16">
        <v>19</v>
      </c>
      <c r="L13" s="16">
        <v>17</v>
      </c>
      <c r="M13" s="16">
        <v>60</v>
      </c>
      <c r="N13" s="16">
        <v>43</v>
      </c>
      <c r="O13" s="16">
        <v>0</v>
      </c>
      <c r="P13" s="16">
        <v>31</v>
      </c>
      <c r="Q13" s="16">
        <v>9</v>
      </c>
      <c r="R13" s="16">
        <v>11</v>
      </c>
      <c r="S13" s="16">
        <v>23</v>
      </c>
      <c r="T13" s="16">
        <v>8</v>
      </c>
      <c r="U13" s="16">
        <v>5</v>
      </c>
      <c r="V13" s="16">
        <v>16</v>
      </c>
      <c r="W13" s="16">
        <v>23</v>
      </c>
      <c r="X13" s="16">
        <v>31</v>
      </c>
      <c r="Y13" s="16">
        <v>21</v>
      </c>
      <c r="Z13" s="16">
        <v>15</v>
      </c>
      <c r="AA13" s="16">
        <v>9</v>
      </c>
      <c r="AB13" s="16">
        <v>4</v>
      </c>
      <c r="AC13" s="16">
        <v>43</v>
      </c>
      <c r="AD13" s="16">
        <v>10</v>
      </c>
      <c r="AE13" s="16">
        <v>1</v>
      </c>
      <c r="AF13" s="16">
        <v>4</v>
      </c>
      <c r="AG13" s="16">
        <v>11</v>
      </c>
      <c r="AH13" s="16">
        <v>2</v>
      </c>
      <c r="AI13" s="16">
        <v>1</v>
      </c>
      <c r="AJ13" s="16">
        <v>2</v>
      </c>
      <c r="AK13" s="16">
        <v>0</v>
      </c>
      <c r="AL13" s="16">
        <v>29</v>
      </c>
      <c r="AM13" s="11"/>
    </row>
    <row r="14" spans="1:39" x14ac:dyDescent="0.2">
      <c r="A14" s="24"/>
      <c r="B14" s="24"/>
      <c r="C14" s="17" t="s">
        <v>103</v>
      </c>
      <c r="D14" s="17"/>
      <c r="E14" s="17"/>
      <c r="F14" s="17"/>
      <c r="G14" s="17"/>
      <c r="H14" s="18" t="s">
        <v>132</v>
      </c>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1"/>
    </row>
    <row r="15" spans="1:39" x14ac:dyDescent="0.2">
      <c r="A15" s="26"/>
      <c r="B15" s="23" t="s">
        <v>426</v>
      </c>
      <c r="C15" s="15">
        <v>0.88351846273990009</v>
      </c>
      <c r="D15" s="15">
        <v>0.91633351476510005</v>
      </c>
      <c r="E15" s="15">
        <v>0.8390237489754</v>
      </c>
      <c r="F15" s="15">
        <v>0.87528724399769997</v>
      </c>
      <c r="G15" s="15">
        <v>0.90837991787600003</v>
      </c>
      <c r="H15" s="15">
        <v>0.82966618359560007</v>
      </c>
      <c r="I15" s="15">
        <v>0.89751065149889997</v>
      </c>
      <c r="J15" s="15">
        <v>0.91111525817799999</v>
      </c>
      <c r="K15" s="15">
        <v>0.89586833834939994</v>
      </c>
      <c r="L15" s="15">
        <v>0.89839648389009996</v>
      </c>
      <c r="M15" s="15">
        <v>0.88124297445470001</v>
      </c>
      <c r="N15" s="15">
        <v>0.88377893523050011</v>
      </c>
      <c r="O15" s="15">
        <v>0.95238095238100007</v>
      </c>
      <c r="P15" s="15">
        <v>0.86706786490629995</v>
      </c>
      <c r="Q15" s="15">
        <v>0.8472654294534</v>
      </c>
      <c r="R15" s="15">
        <v>0.92815216718179994</v>
      </c>
      <c r="S15" s="15">
        <v>0.8844620274317001</v>
      </c>
      <c r="T15" s="15">
        <v>0.90321490456779996</v>
      </c>
      <c r="U15" s="15">
        <v>0.85768989336610002</v>
      </c>
      <c r="V15" s="15">
        <v>0.89586654350479999</v>
      </c>
      <c r="W15" s="15">
        <v>0.8838000799272</v>
      </c>
      <c r="X15" s="15">
        <v>0.86078350206639997</v>
      </c>
      <c r="Y15" s="15">
        <v>0.8881859375601</v>
      </c>
      <c r="Z15" s="15">
        <v>0.90824116429750001</v>
      </c>
      <c r="AA15" s="15">
        <v>0.88367884428270005</v>
      </c>
      <c r="AB15" s="15">
        <v>0.88597697972589995</v>
      </c>
      <c r="AC15" s="15">
        <v>0.88169313312049991</v>
      </c>
      <c r="AD15" s="15">
        <v>0.88942194689710008</v>
      </c>
      <c r="AE15" s="15">
        <v>0.97085920897389999</v>
      </c>
      <c r="AF15" s="15">
        <v>0.85439934248539995</v>
      </c>
      <c r="AG15" s="15">
        <v>0.80146364092599998</v>
      </c>
      <c r="AH15" s="15">
        <v>0.91405199657140002</v>
      </c>
      <c r="AI15" s="15">
        <v>0.94718350236709992</v>
      </c>
      <c r="AJ15" s="15">
        <v>0.78090554396659995</v>
      </c>
      <c r="AK15" s="15">
        <v>0.80685133922590002</v>
      </c>
      <c r="AL15" s="15">
        <v>0.90598332390609992</v>
      </c>
      <c r="AM15" s="11"/>
    </row>
    <row r="16" spans="1:39" x14ac:dyDescent="0.2">
      <c r="A16" s="24"/>
      <c r="B16" s="24"/>
      <c r="C16" s="16">
        <v>2068</v>
      </c>
      <c r="D16" s="16">
        <v>491</v>
      </c>
      <c r="E16" s="16">
        <v>552</v>
      </c>
      <c r="F16" s="16">
        <v>476</v>
      </c>
      <c r="G16" s="16">
        <v>549</v>
      </c>
      <c r="H16" s="16">
        <v>226</v>
      </c>
      <c r="I16" s="16">
        <v>381</v>
      </c>
      <c r="J16" s="16">
        <v>362</v>
      </c>
      <c r="K16" s="16">
        <v>438</v>
      </c>
      <c r="L16" s="16">
        <v>557</v>
      </c>
      <c r="M16" s="16">
        <v>1130</v>
      </c>
      <c r="N16" s="16">
        <v>911</v>
      </c>
      <c r="O16" s="16">
        <v>20</v>
      </c>
      <c r="P16" s="16">
        <v>553</v>
      </c>
      <c r="Q16" s="16">
        <v>235</v>
      </c>
      <c r="R16" s="16">
        <v>295</v>
      </c>
      <c r="S16" s="16">
        <v>412</v>
      </c>
      <c r="T16" s="16">
        <v>215</v>
      </c>
      <c r="U16" s="16">
        <v>95</v>
      </c>
      <c r="V16" s="16">
        <v>263</v>
      </c>
      <c r="W16" s="16">
        <v>512</v>
      </c>
      <c r="X16" s="16">
        <v>619</v>
      </c>
      <c r="Y16" s="16">
        <v>353</v>
      </c>
      <c r="Z16" s="16">
        <v>383</v>
      </c>
      <c r="AA16" s="16">
        <v>149</v>
      </c>
      <c r="AB16" s="16">
        <v>43</v>
      </c>
      <c r="AC16" s="16">
        <v>868</v>
      </c>
      <c r="AD16" s="16">
        <v>249</v>
      </c>
      <c r="AE16" s="16">
        <v>55</v>
      </c>
      <c r="AF16" s="16">
        <v>94</v>
      </c>
      <c r="AG16" s="16">
        <v>160</v>
      </c>
      <c r="AH16" s="16">
        <v>57</v>
      </c>
      <c r="AI16" s="16">
        <v>11</v>
      </c>
      <c r="AJ16" s="16">
        <v>22</v>
      </c>
      <c r="AK16" s="16">
        <v>5</v>
      </c>
      <c r="AL16" s="16">
        <v>547</v>
      </c>
      <c r="AM16" s="11"/>
    </row>
    <row r="17" spans="1:39" x14ac:dyDescent="0.2">
      <c r="A17" s="24"/>
      <c r="B17" s="24"/>
      <c r="C17" s="17" t="s">
        <v>103</v>
      </c>
      <c r="D17" s="17"/>
      <c r="E17" s="17"/>
      <c r="F17" s="17"/>
      <c r="G17" s="18" t="s">
        <v>104</v>
      </c>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1"/>
    </row>
    <row r="18" spans="1:39" x14ac:dyDescent="0.2">
      <c r="A18" s="26"/>
      <c r="B18" s="23" t="s">
        <v>48</v>
      </c>
      <c r="C18" s="15">
        <v>1</v>
      </c>
      <c r="D18" s="15">
        <v>1</v>
      </c>
      <c r="E18" s="15">
        <v>1</v>
      </c>
      <c r="F18" s="15">
        <v>1</v>
      </c>
      <c r="G18" s="15">
        <v>1</v>
      </c>
      <c r="H18" s="15">
        <v>1</v>
      </c>
      <c r="I18" s="15">
        <v>1</v>
      </c>
      <c r="J18" s="15">
        <v>1</v>
      </c>
      <c r="K18" s="15">
        <v>1</v>
      </c>
      <c r="L18" s="15">
        <v>1</v>
      </c>
      <c r="M18" s="15">
        <v>1</v>
      </c>
      <c r="N18" s="15">
        <v>1</v>
      </c>
      <c r="O18" s="15">
        <v>1</v>
      </c>
      <c r="P18" s="15">
        <v>1</v>
      </c>
      <c r="Q18" s="15">
        <v>1</v>
      </c>
      <c r="R18" s="15">
        <v>1</v>
      </c>
      <c r="S18" s="15">
        <v>1</v>
      </c>
      <c r="T18" s="15">
        <v>1</v>
      </c>
      <c r="U18" s="15">
        <v>1</v>
      </c>
      <c r="V18" s="15">
        <v>1</v>
      </c>
      <c r="W18" s="15">
        <v>1</v>
      </c>
      <c r="X18" s="15">
        <v>1</v>
      </c>
      <c r="Y18" s="15">
        <v>1</v>
      </c>
      <c r="Z18" s="15">
        <v>1</v>
      </c>
      <c r="AA18" s="15">
        <v>1</v>
      </c>
      <c r="AB18" s="15">
        <v>1</v>
      </c>
      <c r="AC18" s="15">
        <v>1</v>
      </c>
      <c r="AD18" s="15">
        <v>1</v>
      </c>
      <c r="AE18" s="15">
        <v>1</v>
      </c>
      <c r="AF18" s="15">
        <v>1</v>
      </c>
      <c r="AG18" s="15">
        <v>1</v>
      </c>
      <c r="AH18" s="15">
        <v>1</v>
      </c>
      <c r="AI18" s="15">
        <v>1</v>
      </c>
      <c r="AJ18" s="15">
        <v>1</v>
      </c>
      <c r="AK18" s="15">
        <v>1</v>
      </c>
      <c r="AL18" s="15">
        <v>1</v>
      </c>
      <c r="AM18" s="11"/>
    </row>
    <row r="19" spans="1:39" x14ac:dyDescent="0.2">
      <c r="A19" s="24"/>
      <c r="B19" s="24"/>
      <c r="C19" s="16">
        <v>2285</v>
      </c>
      <c r="D19" s="16">
        <v>523</v>
      </c>
      <c r="E19" s="16">
        <v>631</v>
      </c>
      <c r="F19" s="16">
        <v>530</v>
      </c>
      <c r="G19" s="16">
        <v>601</v>
      </c>
      <c r="H19" s="16">
        <v>270</v>
      </c>
      <c r="I19" s="16">
        <v>419</v>
      </c>
      <c r="J19" s="16">
        <v>395</v>
      </c>
      <c r="K19" s="16">
        <v>481</v>
      </c>
      <c r="L19" s="16">
        <v>607</v>
      </c>
      <c r="M19" s="16">
        <v>1252</v>
      </c>
      <c r="N19" s="16">
        <v>1005</v>
      </c>
      <c r="O19" s="16">
        <v>21</v>
      </c>
      <c r="P19" s="16">
        <v>618</v>
      </c>
      <c r="Q19" s="16">
        <v>260</v>
      </c>
      <c r="R19" s="16">
        <v>315</v>
      </c>
      <c r="S19" s="16">
        <v>457</v>
      </c>
      <c r="T19" s="16">
        <v>237</v>
      </c>
      <c r="U19" s="16">
        <v>106</v>
      </c>
      <c r="V19" s="16">
        <v>292</v>
      </c>
      <c r="W19" s="16">
        <v>563</v>
      </c>
      <c r="X19" s="16">
        <v>689</v>
      </c>
      <c r="Y19" s="16">
        <v>390</v>
      </c>
      <c r="Z19" s="16">
        <v>417</v>
      </c>
      <c r="AA19" s="16">
        <v>169</v>
      </c>
      <c r="AB19" s="16">
        <v>48</v>
      </c>
      <c r="AC19" s="16">
        <v>949</v>
      </c>
      <c r="AD19" s="16">
        <v>272</v>
      </c>
      <c r="AE19" s="16">
        <v>56</v>
      </c>
      <c r="AF19" s="16">
        <v>109</v>
      </c>
      <c r="AG19" s="16">
        <v>193</v>
      </c>
      <c r="AH19" s="16">
        <v>62</v>
      </c>
      <c r="AI19" s="16">
        <v>12</v>
      </c>
      <c r="AJ19" s="16">
        <v>28</v>
      </c>
      <c r="AK19" s="16">
        <v>6</v>
      </c>
      <c r="AL19" s="16">
        <v>598</v>
      </c>
      <c r="AM19" s="11"/>
    </row>
    <row r="20" spans="1:39" x14ac:dyDescent="0.2">
      <c r="A20" s="24"/>
      <c r="B20" s="24"/>
      <c r="C20" s="17" t="s">
        <v>103</v>
      </c>
      <c r="D20" s="17" t="s">
        <v>103</v>
      </c>
      <c r="E20" s="17" t="s">
        <v>103</v>
      </c>
      <c r="F20" s="17" t="s">
        <v>103</v>
      </c>
      <c r="G20" s="17" t="s">
        <v>103</v>
      </c>
      <c r="H20" s="17" t="s">
        <v>103</v>
      </c>
      <c r="I20" s="17" t="s">
        <v>103</v>
      </c>
      <c r="J20" s="17" t="s">
        <v>103</v>
      </c>
      <c r="K20" s="17" t="s">
        <v>103</v>
      </c>
      <c r="L20" s="17" t="s">
        <v>103</v>
      </c>
      <c r="M20" s="17" t="s">
        <v>103</v>
      </c>
      <c r="N20" s="17" t="s">
        <v>103</v>
      </c>
      <c r="O20" s="17" t="s">
        <v>103</v>
      </c>
      <c r="P20" s="17" t="s">
        <v>103</v>
      </c>
      <c r="Q20" s="17" t="s">
        <v>103</v>
      </c>
      <c r="R20" s="17" t="s">
        <v>103</v>
      </c>
      <c r="S20" s="17" t="s">
        <v>103</v>
      </c>
      <c r="T20" s="17" t="s">
        <v>103</v>
      </c>
      <c r="U20" s="17" t="s">
        <v>103</v>
      </c>
      <c r="V20" s="17" t="s">
        <v>103</v>
      </c>
      <c r="W20" s="17" t="s">
        <v>103</v>
      </c>
      <c r="X20" s="17" t="s">
        <v>103</v>
      </c>
      <c r="Y20" s="17" t="s">
        <v>103</v>
      </c>
      <c r="Z20" s="17" t="s">
        <v>103</v>
      </c>
      <c r="AA20" s="17" t="s">
        <v>103</v>
      </c>
      <c r="AB20" s="17" t="s">
        <v>103</v>
      </c>
      <c r="AC20" s="17" t="s">
        <v>103</v>
      </c>
      <c r="AD20" s="17" t="s">
        <v>103</v>
      </c>
      <c r="AE20" s="17" t="s">
        <v>103</v>
      </c>
      <c r="AF20" s="17" t="s">
        <v>103</v>
      </c>
      <c r="AG20" s="17" t="s">
        <v>103</v>
      </c>
      <c r="AH20" s="17" t="s">
        <v>103</v>
      </c>
      <c r="AI20" s="17" t="s">
        <v>103</v>
      </c>
      <c r="AJ20" s="17" t="s">
        <v>103</v>
      </c>
      <c r="AK20" s="17" t="s">
        <v>103</v>
      </c>
      <c r="AL20" s="17" t="s">
        <v>103</v>
      </c>
      <c r="AM20" s="11"/>
    </row>
    <row r="21" spans="1:39" x14ac:dyDescent="0.2">
      <c r="A21" s="19" t="s">
        <v>427</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row>
    <row r="22" spans="1:39" x14ac:dyDescent="0.2">
      <c r="A22" s="21" t="s">
        <v>126</v>
      </c>
    </row>
  </sheetData>
  <mergeCells count="15">
    <mergeCell ref="B12:B14"/>
    <mergeCell ref="B15:B17"/>
    <mergeCell ref="B18:B20"/>
    <mergeCell ref="A6:A20"/>
    <mergeCell ref="AJ2:AL2"/>
    <mergeCell ref="A2:C2"/>
    <mergeCell ref="A3:B5"/>
    <mergeCell ref="B6:B8"/>
    <mergeCell ref="B9:B11"/>
    <mergeCell ref="M3:O3"/>
    <mergeCell ref="P3:V3"/>
    <mergeCell ref="W3:AB3"/>
    <mergeCell ref="AC3:AL3"/>
    <mergeCell ref="D3:G3"/>
    <mergeCell ref="H3:L3"/>
  </mergeCells>
  <hyperlinks>
    <hyperlink ref="A1" location="'TOC'!A1:A1" display="Back to TOC" xr:uid="{00000000-0004-0000-1B00-000000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M28"/>
  <sheetViews>
    <sheetView workbookViewId="0">
      <pane xSplit="3" ySplit="5" topLeftCell="D6" activePane="bottomRight" state="frozen"/>
      <selection pane="topRight" activeCell="D1" sqref="D1"/>
      <selection pane="bottomLeft" activeCell="A6" sqref="A6"/>
      <selection pane="bottomRight" activeCell="D6" sqref="D6"/>
    </sheetView>
  </sheetViews>
  <sheetFormatPr baseColWidth="10" defaultColWidth="8.83203125" defaultRowHeight="15" x14ac:dyDescent="0.2"/>
  <cols>
    <col min="1" max="1" width="50" style="1" customWidth="1"/>
    <col min="2" max="2" width="25" style="1" bestFit="1" customWidth="1"/>
    <col min="3" max="38" width="12.6640625" style="1" customWidth="1"/>
  </cols>
  <sheetData>
    <row r="1" spans="1:39" ht="52" customHeight="1" x14ac:dyDescent="0.2">
      <c r="A1" s="10" t="str">
        <f>HYPERLINK("#TOC!A1","Return to Table of Contents")</f>
        <v>Return to Table of Contents</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11"/>
    </row>
    <row r="2" spans="1:39" ht="36" customHeight="1" x14ac:dyDescent="0.2">
      <c r="A2" s="29" t="s">
        <v>596</v>
      </c>
      <c r="B2" s="28"/>
      <c r="C2" s="28"/>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27" t="s">
        <v>47</v>
      </c>
      <c r="AK2" s="28"/>
      <c r="AL2" s="28"/>
      <c r="AM2" s="11"/>
    </row>
    <row r="3" spans="1:39" ht="37" customHeight="1" x14ac:dyDescent="0.2">
      <c r="A3" s="30"/>
      <c r="B3" s="28"/>
      <c r="C3" s="14" t="s">
        <v>48</v>
      </c>
      <c r="D3" s="31" t="s">
        <v>49</v>
      </c>
      <c r="E3" s="28"/>
      <c r="F3" s="28"/>
      <c r="G3" s="28"/>
      <c r="H3" s="31" t="s">
        <v>50</v>
      </c>
      <c r="I3" s="28"/>
      <c r="J3" s="28"/>
      <c r="K3" s="28"/>
      <c r="L3" s="28"/>
      <c r="M3" s="31" t="s">
        <v>51</v>
      </c>
      <c r="N3" s="28"/>
      <c r="O3" s="28"/>
      <c r="P3" s="31" t="s">
        <v>52</v>
      </c>
      <c r="Q3" s="28"/>
      <c r="R3" s="28"/>
      <c r="S3" s="28"/>
      <c r="T3" s="28"/>
      <c r="U3" s="28"/>
      <c r="V3" s="28"/>
      <c r="W3" s="31" t="s">
        <v>53</v>
      </c>
      <c r="X3" s="28"/>
      <c r="Y3" s="28"/>
      <c r="Z3" s="28"/>
      <c r="AA3" s="28"/>
      <c r="AB3" s="28"/>
      <c r="AC3" s="31" t="s">
        <v>54</v>
      </c>
      <c r="AD3" s="28"/>
      <c r="AE3" s="28"/>
      <c r="AF3" s="28"/>
      <c r="AG3" s="28"/>
      <c r="AH3" s="28"/>
      <c r="AI3" s="28"/>
      <c r="AJ3" s="28"/>
      <c r="AK3" s="28"/>
      <c r="AL3" s="28"/>
      <c r="AM3" s="11"/>
    </row>
    <row r="4" spans="1:39" ht="16" customHeight="1" x14ac:dyDescent="0.2">
      <c r="A4" s="24"/>
      <c r="B4" s="28"/>
      <c r="C4" s="12" t="s">
        <v>55</v>
      </c>
      <c r="D4" s="12" t="s">
        <v>55</v>
      </c>
      <c r="E4" s="12" t="s">
        <v>56</v>
      </c>
      <c r="F4" s="12" t="s">
        <v>57</v>
      </c>
      <c r="G4" s="12" t="s">
        <v>58</v>
      </c>
      <c r="H4" s="12" t="s">
        <v>55</v>
      </c>
      <c r="I4" s="12" t="s">
        <v>56</v>
      </c>
      <c r="J4" s="12" t="s">
        <v>57</v>
      </c>
      <c r="K4" s="12" t="s">
        <v>58</v>
      </c>
      <c r="L4" s="12" t="s">
        <v>59</v>
      </c>
      <c r="M4" s="12" t="s">
        <v>55</v>
      </c>
      <c r="N4" s="12" t="s">
        <v>56</v>
      </c>
      <c r="O4" s="12" t="s">
        <v>57</v>
      </c>
      <c r="P4" s="12" t="s">
        <v>55</v>
      </c>
      <c r="Q4" s="12" t="s">
        <v>56</v>
      </c>
      <c r="R4" s="12" t="s">
        <v>57</v>
      </c>
      <c r="S4" s="12" t="s">
        <v>58</v>
      </c>
      <c r="T4" s="12" t="s">
        <v>59</v>
      </c>
      <c r="U4" s="12" t="s">
        <v>60</v>
      </c>
      <c r="V4" s="12" t="s">
        <v>61</v>
      </c>
      <c r="W4" s="12" t="s">
        <v>55</v>
      </c>
      <c r="X4" s="12" t="s">
        <v>56</v>
      </c>
      <c r="Y4" s="12" t="s">
        <v>57</v>
      </c>
      <c r="Z4" s="12" t="s">
        <v>58</v>
      </c>
      <c r="AA4" s="12" t="s">
        <v>59</v>
      </c>
      <c r="AB4" s="12" t="s">
        <v>60</v>
      </c>
      <c r="AC4" s="12" t="s">
        <v>55</v>
      </c>
      <c r="AD4" s="12" t="s">
        <v>56</v>
      </c>
      <c r="AE4" s="12" t="s">
        <v>57</v>
      </c>
      <c r="AF4" s="12" t="s">
        <v>58</v>
      </c>
      <c r="AG4" s="12" t="s">
        <v>59</v>
      </c>
      <c r="AH4" s="12" t="s">
        <v>60</v>
      </c>
      <c r="AI4" s="12" t="s">
        <v>61</v>
      </c>
      <c r="AJ4" s="12" t="s">
        <v>62</v>
      </c>
      <c r="AK4" s="12" t="s">
        <v>63</v>
      </c>
      <c r="AL4" s="12" t="s">
        <v>64</v>
      </c>
      <c r="AM4" s="11"/>
    </row>
    <row r="5" spans="1:39" ht="37" x14ac:dyDescent="0.2">
      <c r="A5" s="24"/>
      <c r="B5" s="28"/>
      <c r="C5" s="14" t="s">
        <v>65</v>
      </c>
      <c r="D5" s="14" t="s">
        <v>66</v>
      </c>
      <c r="E5" s="14" t="s">
        <v>67</v>
      </c>
      <c r="F5" s="14" t="s">
        <v>68</v>
      </c>
      <c r="G5" s="14" t="s">
        <v>69</v>
      </c>
      <c r="H5" s="14" t="s">
        <v>70</v>
      </c>
      <c r="I5" s="14" t="s">
        <v>71</v>
      </c>
      <c r="J5" s="14" t="s">
        <v>72</v>
      </c>
      <c r="K5" s="14" t="s">
        <v>73</v>
      </c>
      <c r="L5" s="14" t="s">
        <v>74</v>
      </c>
      <c r="M5" s="14" t="s">
        <v>75</v>
      </c>
      <c r="N5" s="14" t="s">
        <v>76</v>
      </c>
      <c r="O5" s="14" t="s">
        <v>77</v>
      </c>
      <c r="P5" s="14" t="s">
        <v>78</v>
      </c>
      <c r="Q5" s="14" t="s">
        <v>79</v>
      </c>
      <c r="R5" s="14" t="s">
        <v>80</v>
      </c>
      <c r="S5" s="14" t="s">
        <v>81</v>
      </c>
      <c r="T5" s="14" t="s">
        <v>82</v>
      </c>
      <c r="U5" s="14" t="s">
        <v>83</v>
      </c>
      <c r="V5" s="14" t="s">
        <v>84</v>
      </c>
      <c r="W5" s="14" t="s">
        <v>85</v>
      </c>
      <c r="X5" s="14" t="s">
        <v>86</v>
      </c>
      <c r="Y5" s="14" t="s">
        <v>87</v>
      </c>
      <c r="Z5" s="14" t="s">
        <v>88</v>
      </c>
      <c r="AA5" s="14" t="s">
        <v>89</v>
      </c>
      <c r="AB5" s="14" t="s">
        <v>90</v>
      </c>
      <c r="AC5" s="14" t="s">
        <v>91</v>
      </c>
      <c r="AD5" s="14" t="s">
        <v>92</v>
      </c>
      <c r="AE5" s="14" t="s">
        <v>93</v>
      </c>
      <c r="AF5" s="14" t="s">
        <v>94</v>
      </c>
      <c r="AG5" s="14" t="s">
        <v>95</v>
      </c>
      <c r="AH5" s="14" t="s">
        <v>96</v>
      </c>
      <c r="AI5" s="14" t="s">
        <v>97</v>
      </c>
      <c r="AJ5" s="14" t="s">
        <v>98</v>
      </c>
      <c r="AK5" s="14" t="s">
        <v>99</v>
      </c>
      <c r="AL5" s="14" t="s">
        <v>100</v>
      </c>
      <c r="AM5" s="11"/>
    </row>
    <row r="6" spans="1:39" x14ac:dyDescent="0.2">
      <c r="A6" s="25" t="s">
        <v>597</v>
      </c>
      <c r="B6" s="23" t="s">
        <v>428</v>
      </c>
      <c r="C6" s="15">
        <v>0.35783216319110001</v>
      </c>
      <c r="D6" s="15">
        <v>0.44300538107229998</v>
      </c>
      <c r="E6" s="15">
        <v>0.31807437655920001</v>
      </c>
      <c r="F6" s="15">
        <v>0.37875086825600002</v>
      </c>
      <c r="G6" s="15">
        <v>0.30804936822869999</v>
      </c>
      <c r="H6" s="15">
        <v>0.25020632367149997</v>
      </c>
      <c r="I6" s="15">
        <v>0.28548223148349999</v>
      </c>
      <c r="J6" s="15">
        <v>0.45688578415859998</v>
      </c>
      <c r="K6" s="15">
        <v>0.39697666185739999</v>
      </c>
      <c r="L6" s="15">
        <v>0.45308180291150002</v>
      </c>
      <c r="M6" s="15">
        <v>0.36771766417910001</v>
      </c>
      <c r="N6" s="15">
        <v>0.35377651884720002</v>
      </c>
      <c r="O6" s="15">
        <v>0.13636363636359999</v>
      </c>
      <c r="P6" s="15">
        <v>1</v>
      </c>
      <c r="Q6" s="15">
        <v>1</v>
      </c>
      <c r="R6" s="15">
        <v>0</v>
      </c>
      <c r="S6" s="15">
        <v>8.4710922961469994E-4</v>
      </c>
      <c r="T6" s="15">
        <v>0</v>
      </c>
      <c r="U6" s="15">
        <v>0</v>
      </c>
      <c r="V6" s="15">
        <v>0</v>
      </c>
      <c r="W6" s="15">
        <v>0.70262623168500005</v>
      </c>
      <c r="X6" s="15">
        <v>0.59500141135530005</v>
      </c>
      <c r="Y6" s="15">
        <v>0.1552773338208</v>
      </c>
      <c r="Z6" s="15">
        <v>2.4183635477910002E-2</v>
      </c>
      <c r="AA6" s="15">
        <v>1.4066027074059999E-2</v>
      </c>
      <c r="AB6" s="15">
        <v>9.9922850825840015E-2</v>
      </c>
      <c r="AC6" s="15">
        <v>0.52831176682100001</v>
      </c>
      <c r="AD6" s="15">
        <v>0.37566805249940011</v>
      </c>
      <c r="AE6" s="15">
        <v>0.4014924082297</v>
      </c>
      <c r="AF6" s="15">
        <v>0.4657788174452</v>
      </c>
      <c r="AG6" s="15">
        <v>0.33785778774599989</v>
      </c>
      <c r="AH6" s="15">
        <v>0.27624128837470002</v>
      </c>
      <c r="AI6" s="15">
        <v>0</v>
      </c>
      <c r="AJ6" s="15">
        <v>9.0532469855740011E-2</v>
      </c>
      <c r="AK6" s="15">
        <v>0.23427666031329999</v>
      </c>
      <c r="AL6" s="15">
        <v>0.1275850418201</v>
      </c>
      <c r="AM6" s="11"/>
    </row>
    <row r="7" spans="1:39" x14ac:dyDescent="0.2">
      <c r="A7" s="24"/>
      <c r="B7" s="24"/>
      <c r="C7" s="16">
        <v>879</v>
      </c>
      <c r="D7" s="16">
        <v>222</v>
      </c>
      <c r="E7" s="16">
        <v>221</v>
      </c>
      <c r="F7" s="16">
        <v>229</v>
      </c>
      <c r="G7" s="16">
        <v>207</v>
      </c>
      <c r="H7" s="16">
        <v>71</v>
      </c>
      <c r="I7" s="16">
        <v>112</v>
      </c>
      <c r="J7" s="16">
        <v>176</v>
      </c>
      <c r="K7" s="16">
        <v>199</v>
      </c>
      <c r="L7" s="16">
        <v>280</v>
      </c>
      <c r="M7" s="16">
        <v>493</v>
      </c>
      <c r="N7" s="16">
        <v>382</v>
      </c>
      <c r="O7" s="16">
        <v>3</v>
      </c>
      <c r="P7" s="16">
        <v>618</v>
      </c>
      <c r="Q7" s="16">
        <v>260</v>
      </c>
      <c r="R7" s="16">
        <v>0</v>
      </c>
      <c r="S7" s="16">
        <v>1</v>
      </c>
      <c r="T7" s="16">
        <v>0</v>
      </c>
      <c r="U7" s="16">
        <v>0</v>
      </c>
      <c r="V7" s="16">
        <v>0</v>
      </c>
      <c r="W7" s="16">
        <v>395</v>
      </c>
      <c r="X7" s="16">
        <v>399</v>
      </c>
      <c r="Y7" s="16">
        <v>61</v>
      </c>
      <c r="Z7" s="16">
        <v>15</v>
      </c>
      <c r="AA7" s="16">
        <v>2</v>
      </c>
      <c r="AB7" s="16">
        <v>7</v>
      </c>
      <c r="AC7" s="16">
        <v>521</v>
      </c>
      <c r="AD7" s="16">
        <v>109</v>
      </c>
      <c r="AE7" s="16">
        <v>21</v>
      </c>
      <c r="AF7" s="16">
        <v>50</v>
      </c>
      <c r="AG7" s="16">
        <v>73</v>
      </c>
      <c r="AH7" s="16">
        <v>15</v>
      </c>
      <c r="AI7" s="16">
        <v>0</v>
      </c>
      <c r="AJ7" s="16">
        <v>4</v>
      </c>
      <c r="AK7" s="16">
        <v>1</v>
      </c>
      <c r="AL7" s="16">
        <v>85</v>
      </c>
      <c r="AM7" s="11"/>
    </row>
    <row r="8" spans="1:39" x14ac:dyDescent="0.2">
      <c r="A8" s="24"/>
      <c r="B8" s="24"/>
      <c r="C8" s="17" t="s">
        <v>103</v>
      </c>
      <c r="D8" s="18" t="s">
        <v>147</v>
      </c>
      <c r="E8" s="17"/>
      <c r="F8" s="17"/>
      <c r="G8" s="17"/>
      <c r="H8" s="17"/>
      <c r="I8" s="17"/>
      <c r="J8" s="18" t="s">
        <v>122</v>
      </c>
      <c r="K8" s="18" t="s">
        <v>105</v>
      </c>
      <c r="L8" s="18" t="s">
        <v>122</v>
      </c>
      <c r="M8" s="17"/>
      <c r="N8" s="17"/>
      <c r="O8" s="17"/>
      <c r="P8" s="18" t="s">
        <v>241</v>
      </c>
      <c r="Q8" s="18" t="s">
        <v>241</v>
      </c>
      <c r="R8" s="17"/>
      <c r="S8" s="17"/>
      <c r="T8" s="17"/>
      <c r="U8" s="17"/>
      <c r="V8" s="17"/>
      <c r="W8" s="18" t="s">
        <v>243</v>
      </c>
      <c r="X8" s="18" t="s">
        <v>272</v>
      </c>
      <c r="Y8" s="18" t="s">
        <v>194</v>
      </c>
      <c r="Z8" s="17"/>
      <c r="AA8" s="17"/>
      <c r="AB8" s="18" t="s">
        <v>145</v>
      </c>
      <c r="AC8" s="18" t="s">
        <v>429</v>
      </c>
      <c r="AD8" s="18" t="s">
        <v>254</v>
      </c>
      <c r="AE8" s="18" t="s">
        <v>113</v>
      </c>
      <c r="AF8" s="18" t="s">
        <v>254</v>
      </c>
      <c r="AG8" s="18" t="s">
        <v>113</v>
      </c>
      <c r="AH8" s="17"/>
      <c r="AI8" s="17"/>
      <c r="AJ8" s="17"/>
      <c r="AK8" s="17"/>
      <c r="AL8" s="17"/>
      <c r="AM8" s="11"/>
    </row>
    <row r="9" spans="1:39" x14ac:dyDescent="0.2">
      <c r="A9" s="26"/>
      <c r="B9" s="23" t="s">
        <v>430</v>
      </c>
      <c r="C9" s="15">
        <v>0.19494395188149999</v>
      </c>
      <c r="D9" s="15">
        <v>0.13679553003309999</v>
      </c>
      <c r="E9" s="15">
        <v>0.2705565979108</v>
      </c>
      <c r="F9" s="15">
        <v>0.14415410890540001</v>
      </c>
      <c r="G9" s="15">
        <v>0.21091806669320001</v>
      </c>
      <c r="H9" s="15">
        <v>0.22889457548629999</v>
      </c>
      <c r="I9" s="15">
        <v>0.18170464944299999</v>
      </c>
      <c r="J9" s="15">
        <v>0.20116338287079999</v>
      </c>
      <c r="K9" s="15">
        <v>0.1859312596804</v>
      </c>
      <c r="L9" s="15">
        <v>0.18953709262070001</v>
      </c>
      <c r="M9" s="15">
        <v>0.15229790550780001</v>
      </c>
      <c r="N9" s="15">
        <v>0.2399574747546</v>
      </c>
      <c r="O9" s="15">
        <v>4.5454545454549987E-2</v>
      </c>
      <c r="P9" s="15">
        <v>0</v>
      </c>
      <c r="Q9" s="15">
        <v>0</v>
      </c>
      <c r="R9" s="15">
        <v>0</v>
      </c>
      <c r="S9" s="15">
        <v>0</v>
      </c>
      <c r="T9" s="15">
        <v>0</v>
      </c>
      <c r="U9" s="15">
        <v>1</v>
      </c>
      <c r="V9" s="15">
        <v>1</v>
      </c>
      <c r="W9" s="15">
        <v>9.7062574267209999E-3</v>
      </c>
      <c r="X9" s="15">
        <v>1.602889250677E-2</v>
      </c>
      <c r="Y9" s="15">
        <v>0.12727175146969999</v>
      </c>
      <c r="Z9" s="15">
        <v>0.45145978269699999</v>
      </c>
      <c r="AA9" s="15">
        <v>0.8158640536949</v>
      </c>
      <c r="AB9" s="15">
        <v>7.8346377069770004E-2</v>
      </c>
      <c r="AC9" s="15">
        <v>7.0067973197479996E-2</v>
      </c>
      <c r="AD9" s="15">
        <v>0.15727852579009999</v>
      </c>
      <c r="AE9" s="15">
        <v>0.17145905226149999</v>
      </c>
      <c r="AF9" s="15">
        <v>0.1710771873876</v>
      </c>
      <c r="AG9" s="15">
        <v>0.21169967567549999</v>
      </c>
      <c r="AH9" s="15">
        <v>0.33028771198700002</v>
      </c>
      <c r="AI9" s="15">
        <v>0.47207278768019989</v>
      </c>
      <c r="AJ9" s="15">
        <v>0.42607877192420002</v>
      </c>
      <c r="AK9" s="15">
        <v>0.38558392848479989</v>
      </c>
      <c r="AL9" s="15">
        <v>0.35497438138889997</v>
      </c>
      <c r="AM9" s="11"/>
    </row>
    <row r="10" spans="1:39" x14ac:dyDescent="0.2">
      <c r="A10" s="24"/>
      <c r="B10" s="24"/>
      <c r="C10" s="16">
        <v>399</v>
      </c>
      <c r="D10" s="16">
        <v>73</v>
      </c>
      <c r="E10" s="16">
        <v>150</v>
      </c>
      <c r="F10" s="16">
        <v>57</v>
      </c>
      <c r="G10" s="16">
        <v>119</v>
      </c>
      <c r="H10" s="16">
        <v>65</v>
      </c>
      <c r="I10" s="16">
        <v>71</v>
      </c>
      <c r="J10" s="16">
        <v>74</v>
      </c>
      <c r="K10" s="16">
        <v>77</v>
      </c>
      <c r="L10" s="16">
        <v>101</v>
      </c>
      <c r="M10" s="16">
        <v>171</v>
      </c>
      <c r="N10" s="16">
        <v>227</v>
      </c>
      <c r="O10" s="16">
        <v>1</v>
      </c>
      <c r="P10" s="16">
        <v>0</v>
      </c>
      <c r="Q10" s="16">
        <v>0</v>
      </c>
      <c r="R10" s="16">
        <v>0</v>
      </c>
      <c r="S10" s="16">
        <v>0</v>
      </c>
      <c r="T10" s="16">
        <v>0</v>
      </c>
      <c r="U10" s="16">
        <v>106</v>
      </c>
      <c r="V10" s="16">
        <v>293</v>
      </c>
      <c r="W10" s="16">
        <v>4</v>
      </c>
      <c r="X10" s="16">
        <v>11</v>
      </c>
      <c r="Y10" s="16">
        <v>49</v>
      </c>
      <c r="Z10" s="16">
        <v>196</v>
      </c>
      <c r="AA10" s="16">
        <v>134</v>
      </c>
      <c r="AB10" s="16">
        <v>5</v>
      </c>
      <c r="AC10" s="16">
        <v>53</v>
      </c>
      <c r="AD10" s="16">
        <v>38</v>
      </c>
      <c r="AE10" s="16">
        <v>11</v>
      </c>
      <c r="AF10" s="16">
        <v>17</v>
      </c>
      <c r="AG10" s="16">
        <v>40</v>
      </c>
      <c r="AH10" s="16">
        <v>19</v>
      </c>
      <c r="AI10" s="16">
        <v>5</v>
      </c>
      <c r="AJ10" s="16">
        <v>11</v>
      </c>
      <c r="AK10" s="16">
        <v>3</v>
      </c>
      <c r="AL10" s="16">
        <v>202</v>
      </c>
      <c r="AM10" s="11"/>
    </row>
    <row r="11" spans="1:39" x14ac:dyDescent="0.2">
      <c r="A11" s="24"/>
      <c r="B11" s="24"/>
      <c r="C11" s="17" t="s">
        <v>103</v>
      </c>
      <c r="D11" s="17"/>
      <c r="E11" s="18" t="s">
        <v>120</v>
      </c>
      <c r="F11" s="17"/>
      <c r="G11" s="18" t="s">
        <v>139</v>
      </c>
      <c r="H11" s="17"/>
      <c r="I11" s="17"/>
      <c r="J11" s="17"/>
      <c r="K11" s="17"/>
      <c r="L11" s="17"/>
      <c r="M11" s="17"/>
      <c r="N11" s="18" t="s">
        <v>119</v>
      </c>
      <c r="O11" s="17"/>
      <c r="P11" s="17"/>
      <c r="Q11" s="17"/>
      <c r="R11" s="17"/>
      <c r="S11" s="17"/>
      <c r="T11" s="17"/>
      <c r="U11" s="18" t="s">
        <v>431</v>
      </c>
      <c r="V11" s="18" t="s">
        <v>431</v>
      </c>
      <c r="W11" s="17"/>
      <c r="X11" s="17"/>
      <c r="Y11" s="18" t="s">
        <v>122</v>
      </c>
      <c r="Z11" s="18" t="s">
        <v>123</v>
      </c>
      <c r="AA11" s="18" t="s">
        <v>432</v>
      </c>
      <c r="AB11" s="18" t="s">
        <v>105</v>
      </c>
      <c r="AC11" s="17"/>
      <c r="AD11" s="17"/>
      <c r="AE11" s="17"/>
      <c r="AF11" s="17"/>
      <c r="AG11" s="18" t="s">
        <v>119</v>
      </c>
      <c r="AH11" s="18" t="s">
        <v>119</v>
      </c>
      <c r="AI11" s="18" t="s">
        <v>139</v>
      </c>
      <c r="AJ11" s="18" t="s">
        <v>119</v>
      </c>
      <c r="AK11" s="17"/>
      <c r="AL11" s="18" t="s">
        <v>202</v>
      </c>
      <c r="AM11" s="11"/>
    </row>
    <row r="12" spans="1:39" x14ac:dyDescent="0.2">
      <c r="A12" s="26"/>
      <c r="B12" s="23" t="s">
        <v>433</v>
      </c>
      <c r="C12" s="15">
        <v>0.27756216613239998</v>
      </c>
      <c r="D12" s="15">
        <v>0.26241225814840002</v>
      </c>
      <c r="E12" s="15">
        <v>0.25999031645300003</v>
      </c>
      <c r="F12" s="15">
        <v>0.28945354822019997</v>
      </c>
      <c r="G12" s="15">
        <v>0.29814529340570001</v>
      </c>
      <c r="H12" s="15">
        <v>0.30460314145869999</v>
      </c>
      <c r="I12" s="15">
        <v>0.3164821799991</v>
      </c>
      <c r="J12" s="15">
        <v>0.1908952422695</v>
      </c>
      <c r="K12" s="15">
        <v>0.28107735768890002</v>
      </c>
      <c r="L12" s="15">
        <v>0.26206814738509998</v>
      </c>
      <c r="M12" s="15">
        <v>0.30336332643160002</v>
      </c>
      <c r="N12" s="15">
        <v>0.2459352112208</v>
      </c>
      <c r="O12" s="15">
        <v>0.59090909090910004</v>
      </c>
      <c r="P12" s="15">
        <v>0</v>
      </c>
      <c r="Q12" s="15">
        <v>0</v>
      </c>
      <c r="R12" s="15">
        <v>0.84764126179529997</v>
      </c>
      <c r="S12" s="15">
        <v>0.37880281409779998</v>
      </c>
      <c r="T12" s="15">
        <v>0.81481062438319996</v>
      </c>
      <c r="U12" s="15">
        <v>0</v>
      </c>
      <c r="V12" s="15">
        <v>0</v>
      </c>
      <c r="W12" s="15">
        <v>0.14636058761529999</v>
      </c>
      <c r="X12" s="15">
        <v>0.25092380867190001</v>
      </c>
      <c r="Y12" s="15">
        <v>0.43652267205549999</v>
      </c>
      <c r="Z12" s="15">
        <v>0.37468725154249999</v>
      </c>
      <c r="AA12" s="15">
        <v>0.11893178633199999</v>
      </c>
      <c r="AB12" s="15">
        <v>0.29706095590159998</v>
      </c>
      <c r="AC12" s="15">
        <v>0.27130589760009999</v>
      </c>
      <c r="AD12" s="15">
        <v>0.28586263466049999</v>
      </c>
      <c r="AE12" s="15">
        <v>0.22861154125909999</v>
      </c>
      <c r="AF12" s="15">
        <v>0.20710770588749999</v>
      </c>
      <c r="AG12" s="15">
        <v>0.23761077168860001</v>
      </c>
      <c r="AH12" s="15">
        <v>0.2719271308217</v>
      </c>
      <c r="AI12" s="15">
        <v>0.26358535706519998</v>
      </c>
      <c r="AJ12" s="15">
        <v>0.19014446234679999</v>
      </c>
      <c r="AK12" s="15">
        <v>0.27741819042619997</v>
      </c>
      <c r="AL12" s="15">
        <v>0.31382280351239999</v>
      </c>
      <c r="AM12" s="11"/>
    </row>
    <row r="13" spans="1:39" x14ac:dyDescent="0.2">
      <c r="A13" s="24"/>
      <c r="B13" s="24"/>
      <c r="C13" s="16">
        <v>645</v>
      </c>
      <c r="D13" s="16">
        <v>142</v>
      </c>
      <c r="E13" s="16">
        <v>171</v>
      </c>
      <c r="F13" s="16">
        <v>164</v>
      </c>
      <c r="G13" s="16">
        <v>168</v>
      </c>
      <c r="H13" s="16">
        <v>82</v>
      </c>
      <c r="I13" s="16">
        <v>136</v>
      </c>
      <c r="J13" s="16">
        <v>90</v>
      </c>
      <c r="K13" s="16">
        <v>135</v>
      </c>
      <c r="L13" s="16">
        <v>169</v>
      </c>
      <c r="M13" s="16">
        <v>382</v>
      </c>
      <c r="N13" s="16">
        <v>247</v>
      </c>
      <c r="O13" s="16">
        <v>13</v>
      </c>
      <c r="P13" s="16">
        <v>0</v>
      </c>
      <c r="Q13" s="16">
        <v>0</v>
      </c>
      <c r="R13" s="16">
        <v>277</v>
      </c>
      <c r="S13" s="16">
        <v>170</v>
      </c>
      <c r="T13" s="16">
        <v>198</v>
      </c>
      <c r="U13" s="16">
        <v>0</v>
      </c>
      <c r="V13" s="16">
        <v>0</v>
      </c>
      <c r="W13" s="16">
        <v>94</v>
      </c>
      <c r="X13" s="16">
        <v>190</v>
      </c>
      <c r="Y13" s="16">
        <v>167</v>
      </c>
      <c r="Z13" s="16">
        <v>155</v>
      </c>
      <c r="AA13" s="16">
        <v>24</v>
      </c>
      <c r="AB13" s="16">
        <v>13</v>
      </c>
      <c r="AC13" s="16">
        <v>258</v>
      </c>
      <c r="AD13" s="16">
        <v>76</v>
      </c>
      <c r="AE13" s="16">
        <v>14</v>
      </c>
      <c r="AF13" s="16">
        <v>26</v>
      </c>
      <c r="AG13" s="16">
        <v>54</v>
      </c>
      <c r="AH13" s="16">
        <v>19</v>
      </c>
      <c r="AI13" s="16">
        <v>4</v>
      </c>
      <c r="AJ13" s="16">
        <v>6</v>
      </c>
      <c r="AK13" s="16">
        <v>1</v>
      </c>
      <c r="AL13" s="16">
        <v>187</v>
      </c>
      <c r="AM13" s="11"/>
    </row>
    <row r="14" spans="1:39" x14ac:dyDescent="0.2">
      <c r="A14" s="24"/>
      <c r="B14" s="24"/>
      <c r="C14" s="17" t="s">
        <v>103</v>
      </c>
      <c r="D14" s="17"/>
      <c r="E14" s="17"/>
      <c r="F14" s="17"/>
      <c r="G14" s="17"/>
      <c r="H14" s="18" t="s">
        <v>181</v>
      </c>
      <c r="I14" s="18" t="s">
        <v>181</v>
      </c>
      <c r="J14" s="17"/>
      <c r="K14" s="17"/>
      <c r="L14" s="17"/>
      <c r="M14" s="18" t="s">
        <v>104</v>
      </c>
      <c r="N14" s="17"/>
      <c r="O14" s="18" t="s">
        <v>136</v>
      </c>
      <c r="P14" s="17"/>
      <c r="Q14" s="17"/>
      <c r="R14" s="18" t="s">
        <v>434</v>
      </c>
      <c r="S14" s="18" t="s">
        <v>435</v>
      </c>
      <c r="T14" s="18" t="s">
        <v>434</v>
      </c>
      <c r="U14" s="17"/>
      <c r="V14" s="17"/>
      <c r="W14" s="17"/>
      <c r="X14" s="18" t="s">
        <v>263</v>
      </c>
      <c r="Y14" s="18" t="s">
        <v>436</v>
      </c>
      <c r="Z14" s="18" t="s">
        <v>437</v>
      </c>
      <c r="AA14" s="17"/>
      <c r="AB14" s="17"/>
      <c r="AC14" s="17"/>
      <c r="AD14" s="17"/>
      <c r="AE14" s="17"/>
      <c r="AF14" s="17"/>
      <c r="AG14" s="17"/>
      <c r="AH14" s="17"/>
      <c r="AI14" s="17"/>
      <c r="AJ14" s="17"/>
      <c r="AK14" s="17"/>
      <c r="AL14" s="17"/>
      <c r="AM14" s="11"/>
    </row>
    <row r="15" spans="1:39" x14ac:dyDescent="0.2">
      <c r="A15" s="26"/>
      <c r="B15" s="23" t="s">
        <v>438</v>
      </c>
      <c r="C15" s="15">
        <v>8.9388122427429995E-2</v>
      </c>
      <c r="D15" s="15">
        <v>0.1070675703312</v>
      </c>
      <c r="E15" s="15">
        <v>7.7133271194699995E-2</v>
      </c>
      <c r="F15" s="15">
        <v>7.2064002923629994E-2</v>
      </c>
      <c r="G15" s="15">
        <v>0.1020422818765</v>
      </c>
      <c r="H15" s="15">
        <v>0.1172581001577</v>
      </c>
      <c r="I15" s="15">
        <v>0.10986232598160001</v>
      </c>
      <c r="J15" s="15">
        <v>9.4062509504530004E-2</v>
      </c>
      <c r="K15" s="15">
        <v>6.6549471924220005E-2</v>
      </c>
      <c r="L15" s="15">
        <v>5.3207021629979999E-2</v>
      </c>
      <c r="M15" s="15">
        <v>6.771552533929999E-2</v>
      </c>
      <c r="N15" s="15">
        <v>0.1098918481215</v>
      </c>
      <c r="O15" s="15">
        <v>4.5454545454549987E-2</v>
      </c>
      <c r="P15" s="15">
        <v>0</v>
      </c>
      <c r="Q15" s="15">
        <v>0</v>
      </c>
      <c r="R15" s="15">
        <v>0.1523587382047</v>
      </c>
      <c r="S15" s="15">
        <v>0.23618129507550001</v>
      </c>
      <c r="T15" s="15">
        <v>0.18518937561679999</v>
      </c>
      <c r="U15" s="15">
        <v>0</v>
      </c>
      <c r="V15" s="15">
        <v>0</v>
      </c>
      <c r="W15" s="15">
        <v>2.1056832180519999E-2</v>
      </c>
      <c r="X15" s="15">
        <v>6.6277289071190001E-2</v>
      </c>
      <c r="Y15" s="15">
        <v>0.19878682946170001</v>
      </c>
      <c r="Z15" s="15">
        <v>8.4709719979759998E-2</v>
      </c>
      <c r="AA15" s="15">
        <v>2.4996404216470001E-2</v>
      </c>
      <c r="AB15" s="15">
        <v>0.41910933220959989</v>
      </c>
      <c r="AC15" s="15">
        <v>6.2404503750960003E-2</v>
      </c>
      <c r="AD15" s="15">
        <v>0.1100214030614</v>
      </c>
      <c r="AE15" s="15">
        <v>8.9532202541799999E-2</v>
      </c>
      <c r="AF15" s="15">
        <v>5.2325671962810003E-2</v>
      </c>
      <c r="AG15" s="15">
        <v>0.1249143508952</v>
      </c>
      <c r="AH15" s="15">
        <v>9.718342354916E-2</v>
      </c>
      <c r="AI15" s="15">
        <v>0.19633144266999999</v>
      </c>
      <c r="AJ15" s="15">
        <v>0.18707165638129999</v>
      </c>
      <c r="AK15" s="15">
        <v>0.10272122077570001</v>
      </c>
      <c r="AL15" s="15">
        <v>0.10612755033019999</v>
      </c>
      <c r="AM15" s="11"/>
    </row>
    <row r="16" spans="1:39" x14ac:dyDescent="0.2">
      <c r="A16" s="24"/>
      <c r="B16" s="24"/>
      <c r="C16" s="16">
        <v>179</v>
      </c>
      <c r="D16" s="16">
        <v>52</v>
      </c>
      <c r="E16" s="16">
        <v>42</v>
      </c>
      <c r="F16" s="16">
        <v>31</v>
      </c>
      <c r="G16" s="16">
        <v>54</v>
      </c>
      <c r="H16" s="16">
        <v>27</v>
      </c>
      <c r="I16" s="16">
        <v>48</v>
      </c>
      <c r="J16" s="16">
        <v>29</v>
      </c>
      <c r="K16" s="16">
        <v>35</v>
      </c>
      <c r="L16" s="16">
        <v>32</v>
      </c>
      <c r="M16" s="16">
        <v>82</v>
      </c>
      <c r="N16" s="16">
        <v>94</v>
      </c>
      <c r="O16" s="16">
        <v>1</v>
      </c>
      <c r="P16" s="16">
        <v>0</v>
      </c>
      <c r="Q16" s="16">
        <v>0</v>
      </c>
      <c r="R16" s="16">
        <v>39</v>
      </c>
      <c r="S16" s="16">
        <v>101</v>
      </c>
      <c r="T16" s="16">
        <v>39</v>
      </c>
      <c r="U16" s="16">
        <v>0</v>
      </c>
      <c r="V16" s="16">
        <v>0</v>
      </c>
      <c r="W16" s="16">
        <v>11</v>
      </c>
      <c r="X16" s="16">
        <v>39</v>
      </c>
      <c r="Y16" s="16">
        <v>81</v>
      </c>
      <c r="Z16" s="16">
        <v>27</v>
      </c>
      <c r="AA16" s="16">
        <v>4</v>
      </c>
      <c r="AB16" s="16">
        <v>17</v>
      </c>
      <c r="AC16" s="16">
        <v>46</v>
      </c>
      <c r="AD16" s="16">
        <v>26</v>
      </c>
      <c r="AE16" s="16">
        <v>6</v>
      </c>
      <c r="AF16" s="16">
        <v>6</v>
      </c>
      <c r="AG16" s="16">
        <v>17</v>
      </c>
      <c r="AH16" s="16">
        <v>7</v>
      </c>
      <c r="AI16" s="16">
        <v>2</v>
      </c>
      <c r="AJ16" s="16">
        <v>3</v>
      </c>
      <c r="AK16" s="16">
        <v>1</v>
      </c>
      <c r="AL16" s="16">
        <v>65</v>
      </c>
      <c r="AM16" s="11"/>
    </row>
    <row r="17" spans="1:39" x14ac:dyDescent="0.2">
      <c r="A17" s="24"/>
      <c r="B17" s="24"/>
      <c r="C17" s="17" t="s">
        <v>103</v>
      </c>
      <c r="D17" s="17"/>
      <c r="E17" s="17"/>
      <c r="F17" s="17"/>
      <c r="G17" s="17"/>
      <c r="H17" s="17"/>
      <c r="I17" s="17"/>
      <c r="J17" s="17"/>
      <c r="K17" s="17"/>
      <c r="L17" s="17"/>
      <c r="M17" s="17"/>
      <c r="N17" s="18" t="s">
        <v>139</v>
      </c>
      <c r="O17" s="17"/>
      <c r="P17" s="17"/>
      <c r="Q17" s="17"/>
      <c r="R17" s="18" t="s">
        <v>439</v>
      </c>
      <c r="S17" s="18" t="s">
        <v>435</v>
      </c>
      <c r="T17" s="18" t="s">
        <v>439</v>
      </c>
      <c r="U17" s="17"/>
      <c r="V17" s="17"/>
      <c r="W17" s="17"/>
      <c r="X17" s="18" t="s">
        <v>139</v>
      </c>
      <c r="Y17" s="18" t="s">
        <v>281</v>
      </c>
      <c r="Z17" s="18" t="s">
        <v>139</v>
      </c>
      <c r="AA17" s="17"/>
      <c r="AB17" s="18" t="s">
        <v>440</v>
      </c>
      <c r="AC17" s="17"/>
      <c r="AD17" s="17"/>
      <c r="AE17" s="17"/>
      <c r="AF17" s="17"/>
      <c r="AG17" s="17"/>
      <c r="AH17" s="17"/>
      <c r="AI17" s="17"/>
      <c r="AJ17" s="17"/>
      <c r="AK17" s="17"/>
      <c r="AL17" s="17"/>
      <c r="AM17" s="11"/>
    </row>
    <row r="18" spans="1:39" x14ac:dyDescent="0.2">
      <c r="A18" s="26"/>
      <c r="B18" s="23" t="s">
        <v>265</v>
      </c>
      <c r="C18" s="15">
        <v>6.6982220803689999E-2</v>
      </c>
      <c r="D18" s="15">
        <v>3.9944322621180001E-2</v>
      </c>
      <c r="E18" s="15">
        <v>6.1102245461470001E-2</v>
      </c>
      <c r="F18" s="15">
        <v>9.8846532253249991E-2</v>
      </c>
      <c r="G18" s="15">
        <v>6.8257898530279998E-2</v>
      </c>
      <c r="H18" s="15">
        <v>8.0724959022820009E-2</v>
      </c>
      <c r="I18" s="15">
        <v>9.3660738519249997E-2</v>
      </c>
      <c r="J18" s="15">
        <v>4.6779981563459999E-2</v>
      </c>
      <c r="K18" s="15">
        <v>5.2831296021209999E-2</v>
      </c>
      <c r="L18" s="15">
        <v>3.6077948294470003E-2</v>
      </c>
      <c r="M18" s="15">
        <v>9.7697387169560002E-2</v>
      </c>
      <c r="N18" s="15">
        <v>3.5668974334980001E-2</v>
      </c>
      <c r="O18" s="15">
        <v>0.13636363636359999</v>
      </c>
      <c r="P18" s="15">
        <v>0</v>
      </c>
      <c r="Q18" s="15">
        <v>0</v>
      </c>
      <c r="R18" s="15">
        <v>0</v>
      </c>
      <c r="S18" s="15">
        <v>0.3205596773935</v>
      </c>
      <c r="T18" s="15">
        <v>0</v>
      </c>
      <c r="U18" s="15">
        <v>0</v>
      </c>
      <c r="V18" s="15">
        <v>0</v>
      </c>
      <c r="W18" s="15">
        <v>0.1071464965429</v>
      </c>
      <c r="X18" s="15">
        <v>6.1726370626450013E-2</v>
      </c>
      <c r="Y18" s="15">
        <v>6.4416733990669994E-2</v>
      </c>
      <c r="Z18" s="15">
        <v>5.3998055740190003E-2</v>
      </c>
      <c r="AA18" s="15">
        <v>2.6141728682649999E-2</v>
      </c>
      <c r="AB18" s="15">
        <v>1.7684881434300002E-2</v>
      </c>
      <c r="AC18" s="15">
        <v>5.5801657711409998E-2</v>
      </c>
      <c r="AD18" s="15">
        <v>6.3032076736710005E-2</v>
      </c>
      <c r="AE18" s="15">
        <v>0.1089047957079</v>
      </c>
      <c r="AF18" s="15">
        <v>7.0873791114750007E-2</v>
      </c>
      <c r="AG18" s="15">
        <v>8.7917413994730007E-2</v>
      </c>
      <c r="AH18" s="15">
        <v>2.4360445267439999E-2</v>
      </c>
      <c r="AI18" s="15">
        <v>6.8010412584589994E-2</v>
      </c>
      <c r="AJ18" s="15">
        <v>8.4627991595399993E-2</v>
      </c>
      <c r="AK18" s="15">
        <v>0</v>
      </c>
      <c r="AL18" s="15">
        <v>7.7439177018850003E-2</v>
      </c>
      <c r="AM18" s="11"/>
    </row>
    <row r="19" spans="1:39" x14ac:dyDescent="0.2">
      <c r="A19" s="24"/>
      <c r="B19" s="24"/>
      <c r="C19" s="16">
        <v>151</v>
      </c>
      <c r="D19" s="16">
        <v>23</v>
      </c>
      <c r="E19" s="16">
        <v>38</v>
      </c>
      <c r="F19" s="16">
        <v>45</v>
      </c>
      <c r="G19" s="16">
        <v>45</v>
      </c>
      <c r="H19" s="16">
        <v>21</v>
      </c>
      <c r="I19" s="16">
        <v>44</v>
      </c>
      <c r="J19" s="16">
        <v>23</v>
      </c>
      <c r="K19" s="16">
        <v>27</v>
      </c>
      <c r="L19" s="16">
        <v>22</v>
      </c>
      <c r="M19" s="16">
        <v>108</v>
      </c>
      <c r="N19" s="16">
        <v>39</v>
      </c>
      <c r="O19" s="16">
        <v>3</v>
      </c>
      <c r="P19" s="16">
        <v>0</v>
      </c>
      <c r="Q19" s="16">
        <v>0</v>
      </c>
      <c r="R19" s="16">
        <v>0</v>
      </c>
      <c r="S19" s="16">
        <v>151</v>
      </c>
      <c r="T19" s="16">
        <v>0</v>
      </c>
      <c r="U19" s="16">
        <v>0</v>
      </c>
      <c r="V19" s="16">
        <v>0</v>
      </c>
      <c r="W19" s="16">
        <v>56</v>
      </c>
      <c r="X19" s="16">
        <v>43</v>
      </c>
      <c r="Y19" s="16">
        <v>24</v>
      </c>
      <c r="Z19" s="16">
        <v>20</v>
      </c>
      <c r="AA19" s="16">
        <v>5</v>
      </c>
      <c r="AB19" s="16">
        <v>1</v>
      </c>
      <c r="AC19" s="16">
        <v>60</v>
      </c>
      <c r="AD19" s="16">
        <v>20</v>
      </c>
      <c r="AE19" s="16">
        <v>4</v>
      </c>
      <c r="AF19" s="16">
        <v>8</v>
      </c>
      <c r="AG19" s="16">
        <v>10</v>
      </c>
      <c r="AH19" s="16">
        <v>2</v>
      </c>
      <c r="AI19" s="16">
        <v>1</v>
      </c>
      <c r="AJ19" s="16">
        <v>3</v>
      </c>
      <c r="AK19" s="16">
        <v>0</v>
      </c>
      <c r="AL19" s="16">
        <v>43</v>
      </c>
      <c r="AM19" s="11"/>
    </row>
    <row r="20" spans="1:39" x14ac:dyDescent="0.2">
      <c r="A20" s="24"/>
      <c r="B20" s="24"/>
      <c r="C20" s="17" t="s">
        <v>103</v>
      </c>
      <c r="D20" s="17"/>
      <c r="E20" s="17"/>
      <c r="F20" s="18" t="s">
        <v>139</v>
      </c>
      <c r="G20" s="17"/>
      <c r="H20" s="17"/>
      <c r="I20" s="18" t="s">
        <v>132</v>
      </c>
      <c r="J20" s="17"/>
      <c r="K20" s="17"/>
      <c r="L20" s="17"/>
      <c r="M20" s="18" t="s">
        <v>106</v>
      </c>
      <c r="N20" s="17"/>
      <c r="O20" s="18" t="s">
        <v>104</v>
      </c>
      <c r="P20" s="17"/>
      <c r="Q20" s="17"/>
      <c r="R20" s="17"/>
      <c r="S20" s="18" t="s">
        <v>441</v>
      </c>
      <c r="T20" s="17"/>
      <c r="U20" s="17"/>
      <c r="V20" s="17"/>
      <c r="W20" s="17"/>
      <c r="X20" s="17"/>
      <c r="Y20" s="17"/>
      <c r="Z20" s="17"/>
      <c r="AA20" s="17"/>
      <c r="AB20" s="17"/>
      <c r="AC20" s="17"/>
      <c r="AD20" s="17"/>
      <c r="AE20" s="17"/>
      <c r="AF20" s="17"/>
      <c r="AG20" s="17"/>
      <c r="AH20" s="17"/>
      <c r="AI20" s="17"/>
      <c r="AJ20" s="17"/>
      <c r="AK20" s="17"/>
      <c r="AL20" s="17"/>
      <c r="AM20" s="11"/>
    </row>
    <row r="21" spans="1:39" x14ac:dyDescent="0.2">
      <c r="A21" s="26"/>
      <c r="B21" s="23" t="s">
        <v>90</v>
      </c>
      <c r="C21" s="15">
        <v>1.3291375563950001E-2</v>
      </c>
      <c r="D21" s="15">
        <v>1.0774937793940001E-2</v>
      </c>
      <c r="E21" s="15">
        <v>1.314319242087E-2</v>
      </c>
      <c r="F21" s="15">
        <v>1.673093944147E-2</v>
      </c>
      <c r="G21" s="15">
        <v>1.2587091265630001E-2</v>
      </c>
      <c r="H21" s="15">
        <v>1.831290020289E-2</v>
      </c>
      <c r="I21" s="15">
        <v>1.280787457353E-2</v>
      </c>
      <c r="J21" s="15">
        <v>1.0213099632999999E-2</v>
      </c>
      <c r="K21" s="15">
        <v>1.6633952827929999E-2</v>
      </c>
      <c r="L21" s="15">
        <v>6.0279871583319997E-3</v>
      </c>
      <c r="M21" s="15">
        <v>1.1208191372680001E-2</v>
      </c>
      <c r="N21" s="15">
        <v>1.476997272097E-2</v>
      </c>
      <c r="O21" s="15">
        <v>4.5454545454549987E-2</v>
      </c>
      <c r="P21" s="15">
        <v>0</v>
      </c>
      <c r="Q21" s="15">
        <v>0</v>
      </c>
      <c r="R21" s="15">
        <v>0</v>
      </c>
      <c r="S21" s="15">
        <v>6.3609104203669997E-2</v>
      </c>
      <c r="T21" s="15">
        <v>0</v>
      </c>
      <c r="U21" s="15">
        <v>0</v>
      </c>
      <c r="V21" s="15">
        <v>0</v>
      </c>
      <c r="W21" s="15">
        <v>1.310359454957E-2</v>
      </c>
      <c r="X21" s="15">
        <v>1.004222776834E-2</v>
      </c>
      <c r="Y21" s="15">
        <v>1.7724679201679999E-2</v>
      </c>
      <c r="Z21" s="15">
        <v>1.096155456265E-2</v>
      </c>
      <c r="AA21" s="15">
        <v>0</v>
      </c>
      <c r="AB21" s="15">
        <v>8.7875602558940002E-2</v>
      </c>
      <c r="AC21" s="15">
        <v>1.210820091904E-2</v>
      </c>
      <c r="AD21" s="15">
        <v>8.1373072518050003E-3</v>
      </c>
      <c r="AE21" s="15">
        <v>0</v>
      </c>
      <c r="AF21" s="15">
        <v>3.2836826202209998E-2</v>
      </c>
      <c r="AG21" s="15">
        <v>0</v>
      </c>
      <c r="AH21" s="15">
        <v>0</v>
      </c>
      <c r="AI21" s="15">
        <v>0</v>
      </c>
      <c r="AJ21" s="15">
        <v>2.154464789666E-2</v>
      </c>
      <c r="AK21" s="15">
        <v>0</v>
      </c>
      <c r="AL21" s="15">
        <v>2.0051045929459999E-2</v>
      </c>
      <c r="AM21" s="11"/>
    </row>
    <row r="22" spans="1:39" x14ac:dyDescent="0.2">
      <c r="A22" s="24"/>
      <c r="B22" s="24"/>
      <c r="C22" s="16">
        <v>27</v>
      </c>
      <c r="D22" s="16">
        <v>7</v>
      </c>
      <c r="E22" s="16">
        <v>7</v>
      </c>
      <c r="F22" s="16">
        <v>5</v>
      </c>
      <c r="G22" s="16">
        <v>8</v>
      </c>
      <c r="H22" s="16">
        <v>4</v>
      </c>
      <c r="I22" s="16">
        <v>6</v>
      </c>
      <c r="J22" s="16">
        <v>3</v>
      </c>
      <c r="K22" s="16">
        <v>8</v>
      </c>
      <c r="L22" s="16">
        <v>4</v>
      </c>
      <c r="M22" s="16">
        <v>12</v>
      </c>
      <c r="N22" s="16">
        <v>14</v>
      </c>
      <c r="O22" s="16">
        <v>1</v>
      </c>
      <c r="P22" s="16">
        <v>0</v>
      </c>
      <c r="Q22" s="16">
        <v>0</v>
      </c>
      <c r="R22" s="16">
        <v>0</v>
      </c>
      <c r="S22" s="16">
        <v>27</v>
      </c>
      <c r="T22" s="16">
        <v>0</v>
      </c>
      <c r="U22" s="16">
        <v>0</v>
      </c>
      <c r="V22" s="16">
        <v>0</v>
      </c>
      <c r="W22" s="16">
        <v>4</v>
      </c>
      <c r="X22" s="16">
        <v>7</v>
      </c>
      <c r="Y22" s="16">
        <v>7</v>
      </c>
      <c r="Z22" s="16">
        <v>4</v>
      </c>
      <c r="AA22" s="16">
        <v>0</v>
      </c>
      <c r="AB22" s="16">
        <v>5</v>
      </c>
      <c r="AC22" s="16">
        <v>11</v>
      </c>
      <c r="AD22" s="16">
        <v>3</v>
      </c>
      <c r="AE22" s="16">
        <v>0</v>
      </c>
      <c r="AF22" s="16">
        <v>2</v>
      </c>
      <c r="AG22" s="16">
        <v>0</v>
      </c>
      <c r="AH22" s="16">
        <v>0</v>
      </c>
      <c r="AI22" s="16">
        <v>0</v>
      </c>
      <c r="AJ22" s="16">
        <v>1</v>
      </c>
      <c r="AK22" s="16">
        <v>0</v>
      </c>
      <c r="AL22" s="16">
        <v>10</v>
      </c>
      <c r="AM22" s="11"/>
    </row>
    <row r="23" spans="1:39" x14ac:dyDescent="0.2">
      <c r="A23" s="24"/>
      <c r="B23" s="24"/>
      <c r="C23" s="17" t="s">
        <v>103</v>
      </c>
      <c r="D23" s="17"/>
      <c r="E23" s="17"/>
      <c r="F23" s="17"/>
      <c r="G23" s="17"/>
      <c r="H23" s="17"/>
      <c r="I23" s="17"/>
      <c r="J23" s="17"/>
      <c r="K23" s="17"/>
      <c r="L23" s="17"/>
      <c r="M23" s="17"/>
      <c r="N23" s="17"/>
      <c r="O23" s="17"/>
      <c r="P23" s="17"/>
      <c r="Q23" s="17"/>
      <c r="R23" s="17"/>
      <c r="S23" s="18" t="s">
        <v>442</v>
      </c>
      <c r="T23" s="17"/>
      <c r="U23" s="17"/>
      <c r="V23" s="17"/>
      <c r="W23" s="17"/>
      <c r="X23" s="17"/>
      <c r="Y23" s="17"/>
      <c r="Z23" s="17"/>
      <c r="AA23" s="17"/>
      <c r="AB23" s="18" t="s">
        <v>443</v>
      </c>
      <c r="AC23" s="17"/>
      <c r="AD23" s="17"/>
      <c r="AE23" s="17"/>
      <c r="AF23" s="17"/>
      <c r="AG23" s="17"/>
      <c r="AH23" s="17"/>
      <c r="AI23" s="17"/>
      <c r="AJ23" s="17"/>
      <c r="AK23" s="17"/>
      <c r="AL23" s="17"/>
      <c r="AM23" s="11"/>
    </row>
    <row r="24" spans="1:39" x14ac:dyDescent="0.2">
      <c r="A24" s="26"/>
      <c r="B24" s="23" t="s">
        <v>48</v>
      </c>
      <c r="C24" s="15">
        <v>1</v>
      </c>
      <c r="D24" s="15">
        <v>1</v>
      </c>
      <c r="E24" s="15">
        <v>1</v>
      </c>
      <c r="F24" s="15">
        <v>1</v>
      </c>
      <c r="G24" s="15">
        <v>1</v>
      </c>
      <c r="H24" s="15">
        <v>1</v>
      </c>
      <c r="I24" s="15">
        <v>1</v>
      </c>
      <c r="J24" s="15">
        <v>1</v>
      </c>
      <c r="K24" s="15">
        <v>1</v>
      </c>
      <c r="L24" s="15">
        <v>1</v>
      </c>
      <c r="M24" s="15">
        <v>1</v>
      </c>
      <c r="N24" s="15">
        <v>1</v>
      </c>
      <c r="O24" s="15">
        <v>1</v>
      </c>
      <c r="P24" s="15">
        <v>1</v>
      </c>
      <c r="Q24" s="15">
        <v>1</v>
      </c>
      <c r="R24" s="15">
        <v>1</v>
      </c>
      <c r="S24" s="15">
        <v>1</v>
      </c>
      <c r="T24" s="15">
        <v>1</v>
      </c>
      <c r="U24" s="15">
        <v>1</v>
      </c>
      <c r="V24" s="15">
        <v>1</v>
      </c>
      <c r="W24" s="15">
        <v>1</v>
      </c>
      <c r="X24" s="15">
        <v>1</v>
      </c>
      <c r="Y24" s="15">
        <v>1</v>
      </c>
      <c r="Z24" s="15">
        <v>1</v>
      </c>
      <c r="AA24" s="15">
        <v>1</v>
      </c>
      <c r="AB24" s="15">
        <v>1</v>
      </c>
      <c r="AC24" s="15">
        <v>1</v>
      </c>
      <c r="AD24" s="15">
        <v>1</v>
      </c>
      <c r="AE24" s="15">
        <v>1</v>
      </c>
      <c r="AF24" s="15">
        <v>1</v>
      </c>
      <c r="AG24" s="15">
        <v>1</v>
      </c>
      <c r="AH24" s="15">
        <v>1</v>
      </c>
      <c r="AI24" s="15">
        <v>1</v>
      </c>
      <c r="AJ24" s="15">
        <v>1</v>
      </c>
      <c r="AK24" s="15">
        <v>1</v>
      </c>
      <c r="AL24" s="15">
        <v>1</v>
      </c>
      <c r="AM24" s="11"/>
    </row>
    <row r="25" spans="1:39" x14ac:dyDescent="0.2">
      <c r="A25" s="24"/>
      <c r="B25" s="24"/>
      <c r="C25" s="16">
        <v>2280</v>
      </c>
      <c r="D25" s="16">
        <v>519</v>
      </c>
      <c r="E25" s="16">
        <v>629</v>
      </c>
      <c r="F25" s="16">
        <v>531</v>
      </c>
      <c r="G25" s="16">
        <v>601</v>
      </c>
      <c r="H25" s="16">
        <v>270</v>
      </c>
      <c r="I25" s="16">
        <v>417</v>
      </c>
      <c r="J25" s="16">
        <v>395</v>
      </c>
      <c r="K25" s="16">
        <v>481</v>
      </c>
      <c r="L25" s="16">
        <v>608</v>
      </c>
      <c r="M25" s="16">
        <v>1248</v>
      </c>
      <c r="N25" s="16">
        <v>1003</v>
      </c>
      <c r="O25" s="16">
        <v>22</v>
      </c>
      <c r="P25" s="16">
        <v>618</v>
      </c>
      <c r="Q25" s="16">
        <v>260</v>
      </c>
      <c r="R25" s="16">
        <v>316</v>
      </c>
      <c r="S25" s="16">
        <v>450</v>
      </c>
      <c r="T25" s="16">
        <v>237</v>
      </c>
      <c r="U25" s="16">
        <v>106</v>
      </c>
      <c r="V25" s="16">
        <v>293</v>
      </c>
      <c r="W25" s="16">
        <v>564</v>
      </c>
      <c r="X25" s="16">
        <v>689</v>
      </c>
      <c r="Y25" s="16">
        <v>389</v>
      </c>
      <c r="Z25" s="16">
        <v>417</v>
      </c>
      <c r="AA25" s="16">
        <v>169</v>
      </c>
      <c r="AB25" s="16">
        <v>48</v>
      </c>
      <c r="AC25" s="16">
        <v>949</v>
      </c>
      <c r="AD25" s="16">
        <v>272</v>
      </c>
      <c r="AE25" s="16">
        <v>56</v>
      </c>
      <c r="AF25" s="16">
        <v>109</v>
      </c>
      <c r="AG25" s="16">
        <v>194</v>
      </c>
      <c r="AH25" s="16">
        <v>62</v>
      </c>
      <c r="AI25" s="16">
        <v>12</v>
      </c>
      <c r="AJ25" s="16">
        <v>28</v>
      </c>
      <c r="AK25" s="16">
        <v>6</v>
      </c>
      <c r="AL25" s="16">
        <v>592</v>
      </c>
      <c r="AM25" s="11"/>
    </row>
    <row r="26" spans="1:39" x14ac:dyDescent="0.2">
      <c r="A26" s="24"/>
      <c r="B26" s="24"/>
      <c r="C26" s="17" t="s">
        <v>103</v>
      </c>
      <c r="D26" s="17" t="s">
        <v>103</v>
      </c>
      <c r="E26" s="17" t="s">
        <v>103</v>
      </c>
      <c r="F26" s="17" t="s">
        <v>103</v>
      </c>
      <c r="G26" s="17" t="s">
        <v>103</v>
      </c>
      <c r="H26" s="17" t="s">
        <v>103</v>
      </c>
      <c r="I26" s="17" t="s">
        <v>103</v>
      </c>
      <c r="J26" s="17" t="s">
        <v>103</v>
      </c>
      <c r="K26" s="17" t="s">
        <v>103</v>
      </c>
      <c r="L26" s="17" t="s">
        <v>103</v>
      </c>
      <c r="M26" s="17" t="s">
        <v>103</v>
      </c>
      <c r="N26" s="17" t="s">
        <v>103</v>
      </c>
      <c r="O26" s="17" t="s">
        <v>103</v>
      </c>
      <c r="P26" s="17" t="s">
        <v>103</v>
      </c>
      <c r="Q26" s="17" t="s">
        <v>103</v>
      </c>
      <c r="R26" s="17" t="s">
        <v>103</v>
      </c>
      <c r="S26" s="17" t="s">
        <v>103</v>
      </c>
      <c r="T26" s="17" t="s">
        <v>103</v>
      </c>
      <c r="U26" s="17" t="s">
        <v>103</v>
      </c>
      <c r="V26" s="17" t="s">
        <v>103</v>
      </c>
      <c r="W26" s="17" t="s">
        <v>103</v>
      </c>
      <c r="X26" s="17" t="s">
        <v>103</v>
      </c>
      <c r="Y26" s="17" t="s">
        <v>103</v>
      </c>
      <c r="Z26" s="17" t="s">
        <v>103</v>
      </c>
      <c r="AA26" s="17" t="s">
        <v>103</v>
      </c>
      <c r="AB26" s="17" t="s">
        <v>103</v>
      </c>
      <c r="AC26" s="17" t="s">
        <v>103</v>
      </c>
      <c r="AD26" s="17" t="s">
        <v>103</v>
      </c>
      <c r="AE26" s="17" t="s">
        <v>103</v>
      </c>
      <c r="AF26" s="17" t="s">
        <v>103</v>
      </c>
      <c r="AG26" s="17" t="s">
        <v>103</v>
      </c>
      <c r="AH26" s="17" t="s">
        <v>103</v>
      </c>
      <c r="AI26" s="17" t="s">
        <v>103</v>
      </c>
      <c r="AJ26" s="17" t="s">
        <v>103</v>
      </c>
      <c r="AK26" s="17" t="s">
        <v>103</v>
      </c>
      <c r="AL26" s="17" t="s">
        <v>103</v>
      </c>
      <c r="AM26" s="11"/>
    </row>
    <row r="27" spans="1:39" x14ac:dyDescent="0.2">
      <c r="A27" s="19" t="s">
        <v>444</v>
      </c>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row>
    <row r="28" spans="1:39" x14ac:dyDescent="0.2">
      <c r="A28" s="21" t="s">
        <v>126</v>
      </c>
    </row>
  </sheetData>
  <mergeCells count="17">
    <mergeCell ref="B15:B17"/>
    <mergeCell ref="B18:B20"/>
    <mergeCell ref="B21:B23"/>
    <mergeCell ref="B24:B26"/>
    <mergeCell ref="AJ2:AL2"/>
    <mergeCell ref="A2:C2"/>
    <mergeCell ref="A3:B5"/>
    <mergeCell ref="B6:B8"/>
    <mergeCell ref="B9:B11"/>
    <mergeCell ref="A6:A26"/>
    <mergeCell ref="M3:O3"/>
    <mergeCell ref="P3:V3"/>
    <mergeCell ref="W3:AB3"/>
    <mergeCell ref="AC3:AL3"/>
    <mergeCell ref="D3:G3"/>
    <mergeCell ref="H3:L3"/>
    <mergeCell ref="B12:B14"/>
  </mergeCells>
  <hyperlinks>
    <hyperlink ref="A1" location="'TOC'!A1:A1" display="Back to TOC" xr:uid="{00000000-0004-0000-1C00-000000000000}"/>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M19"/>
  <sheetViews>
    <sheetView workbookViewId="0">
      <pane xSplit="3" ySplit="5" topLeftCell="D6" activePane="bottomRight" state="frozen"/>
      <selection pane="topRight" activeCell="D1" sqref="D1"/>
      <selection pane="bottomLeft" activeCell="A6" sqref="A6"/>
      <selection pane="bottomRight" activeCell="D6" sqref="D6"/>
    </sheetView>
  </sheetViews>
  <sheetFormatPr baseColWidth="10" defaultColWidth="8.83203125" defaultRowHeight="15" x14ac:dyDescent="0.2"/>
  <cols>
    <col min="1" max="1" width="50" style="2" bestFit="1" customWidth="1"/>
    <col min="2" max="2" width="25" style="1" bestFit="1" customWidth="1"/>
    <col min="3" max="38" width="12.6640625" style="1" customWidth="1"/>
  </cols>
  <sheetData>
    <row r="1" spans="1:39" ht="52" customHeight="1" x14ac:dyDescent="0.2">
      <c r="A1" s="10" t="str">
        <f>HYPERLINK("#TOC!A1","Return to Table of Contents")</f>
        <v>Return to Table of Contents</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11"/>
    </row>
    <row r="2" spans="1:39" ht="36" customHeight="1" x14ac:dyDescent="0.2">
      <c r="A2" s="29" t="s">
        <v>575</v>
      </c>
      <c r="B2" s="28"/>
      <c r="C2" s="28"/>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27" t="s">
        <v>445</v>
      </c>
      <c r="AK2" s="28"/>
      <c r="AL2" s="28"/>
      <c r="AM2" s="11"/>
    </row>
    <row r="3" spans="1:39" ht="37" customHeight="1" x14ac:dyDescent="0.2">
      <c r="A3" s="30"/>
      <c r="B3" s="28"/>
      <c r="C3" s="14" t="s">
        <v>48</v>
      </c>
      <c r="D3" s="31" t="s">
        <v>49</v>
      </c>
      <c r="E3" s="28"/>
      <c r="F3" s="28"/>
      <c r="G3" s="28"/>
      <c r="H3" s="31" t="s">
        <v>50</v>
      </c>
      <c r="I3" s="28"/>
      <c r="J3" s="28"/>
      <c r="K3" s="28"/>
      <c r="L3" s="28"/>
      <c r="M3" s="31" t="s">
        <v>51</v>
      </c>
      <c r="N3" s="28"/>
      <c r="O3" s="28"/>
      <c r="P3" s="31" t="s">
        <v>52</v>
      </c>
      <c r="Q3" s="28"/>
      <c r="R3" s="28"/>
      <c r="S3" s="28"/>
      <c r="T3" s="28"/>
      <c r="U3" s="28"/>
      <c r="V3" s="28"/>
      <c r="W3" s="31" t="s">
        <v>53</v>
      </c>
      <c r="X3" s="28"/>
      <c r="Y3" s="28"/>
      <c r="Z3" s="28"/>
      <c r="AA3" s="28"/>
      <c r="AB3" s="28"/>
      <c r="AC3" s="31" t="s">
        <v>54</v>
      </c>
      <c r="AD3" s="28"/>
      <c r="AE3" s="28"/>
      <c r="AF3" s="28"/>
      <c r="AG3" s="28"/>
      <c r="AH3" s="28"/>
      <c r="AI3" s="28"/>
      <c r="AJ3" s="28"/>
      <c r="AK3" s="28"/>
      <c r="AL3" s="28"/>
      <c r="AM3" s="11"/>
    </row>
    <row r="4" spans="1:39" ht="16" customHeight="1" x14ac:dyDescent="0.2">
      <c r="A4" s="32"/>
      <c r="B4" s="28"/>
      <c r="C4" s="12" t="s">
        <v>55</v>
      </c>
      <c r="D4" s="12" t="s">
        <v>55</v>
      </c>
      <c r="E4" s="12" t="s">
        <v>56</v>
      </c>
      <c r="F4" s="12" t="s">
        <v>57</v>
      </c>
      <c r="G4" s="12" t="s">
        <v>58</v>
      </c>
      <c r="H4" s="12" t="s">
        <v>55</v>
      </c>
      <c r="I4" s="12" t="s">
        <v>56</v>
      </c>
      <c r="J4" s="12" t="s">
        <v>57</v>
      </c>
      <c r="K4" s="12" t="s">
        <v>58</v>
      </c>
      <c r="L4" s="12" t="s">
        <v>59</v>
      </c>
      <c r="M4" s="12" t="s">
        <v>55</v>
      </c>
      <c r="N4" s="12" t="s">
        <v>56</v>
      </c>
      <c r="O4" s="12" t="s">
        <v>57</v>
      </c>
      <c r="P4" s="12" t="s">
        <v>55</v>
      </c>
      <c r="Q4" s="12" t="s">
        <v>56</v>
      </c>
      <c r="R4" s="12" t="s">
        <v>57</v>
      </c>
      <c r="S4" s="12" t="s">
        <v>58</v>
      </c>
      <c r="T4" s="12" t="s">
        <v>59</v>
      </c>
      <c r="U4" s="12" t="s">
        <v>60</v>
      </c>
      <c r="V4" s="12" t="s">
        <v>61</v>
      </c>
      <c r="W4" s="12" t="s">
        <v>55</v>
      </c>
      <c r="X4" s="12" t="s">
        <v>56</v>
      </c>
      <c r="Y4" s="12" t="s">
        <v>57</v>
      </c>
      <c r="Z4" s="12" t="s">
        <v>58</v>
      </c>
      <c r="AA4" s="12" t="s">
        <v>59</v>
      </c>
      <c r="AB4" s="12" t="s">
        <v>60</v>
      </c>
      <c r="AC4" s="12" t="s">
        <v>55</v>
      </c>
      <c r="AD4" s="12" t="s">
        <v>56</v>
      </c>
      <c r="AE4" s="12" t="s">
        <v>57</v>
      </c>
      <c r="AF4" s="12" t="s">
        <v>58</v>
      </c>
      <c r="AG4" s="12" t="s">
        <v>59</v>
      </c>
      <c r="AH4" s="12" t="s">
        <v>60</v>
      </c>
      <c r="AI4" s="12" t="s">
        <v>61</v>
      </c>
      <c r="AJ4" s="12" t="s">
        <v>62</v>
      </c>
      <c r="AK4" s="12" t="s">
        <v>63</v>
      </c>
      <c r="AL4" s="12" t="s">
        <v>64</v>
      </c>
      <c r="AM4" s="11"/>
    </row>
    <row r="5" spans="1:39" ht="37" x14ac:dyDescent="0.2">
      <c r="A5" s="32"/>
      <c r="B5" s="28"/>
      <c r="C5" s="14" t="s">
        <v>65</v>
      </c>
      <c r="D5" s="14" t="s">
        <v>66</v>
      </c>
      <c r="E5" s="14" t="s">
        <v>67</v>
      </c>
      <c r="F5" s="14" t="s">
        <v>68</v>
      </c>
      <c r="G5" s="14" t="s">
        <v>69</v>
      </c>
      <c r="H5" s="14" t="s">
        <v>70</v>
      </c>
      <c r="I5" s="14" t="s">
        <v>71</v>
      </c>
      <c r="J5" s="14" t="s">
        <v>72</v>
      </c>
      <c r="K5" s="14" t="s">
        <v>73</v>
      </c>
      <c r="L5" s="14" t="s">
        <v>74</v>
      </c>
      <c r="M5" s="14" t="s">
        <v>75</v>
      </c>
      <c r="N5" s="14" t="s">
        <v>76</v>
      </c>
      <c r="O5" s="14" t="s">
        <v>77</v>
      </c>
      <c r="P5" s="14" t="s">
        <v>78</v>
      </c>
      <c r="Q5" s="14" t="s">
        <v>79</v>
      </c>
      <c r="R5" s="14" t="s">
        <v>80</v>
      </c>
      <c r="S5" s="14" t="s">
        <v>81</v>
      </c>
      <c r="T5" s="14" t="s">
        <v>82</v>
      </c>
      <c r="U5" s="14" t="s">
        <v>83</v>
      </c>
      <c r="V5" s="14" t="s">
        <v>84</v>
      </c>
      <c r="W5" s="14" t="s">
        <v>85</v>
      </c>
      <c r="X5" s="14" t="s">
        <v>86</v>
      </c>
      <c r="Y5" s="14" t="s">
        <v>87</v>
      </c>
      <c r="Z5" s="14" t="s">
        <v>88</v>
      </c>
      <c r="AA5" s="14" t="s">
        <v>89</v>
      </c>
      <c r="AB5" s="14" t="s">
        <v>90</v>
      </c>
      <c r="AC5" s="14" t="s">
        <v>91</v>
      </c>
      <c r="AD5" s="14" t="s">
        <v>92</v>
      </c>
      <c r="AE5" s="14" t="s">
        <v>93</v>
      </c>
      <c r="AF5" s="14" t="s">
        <v>94</v>
      </c>
      <c r="AG5" s="14" t="s">
        <v>95</v>
      </c>
      <c r="AH5" s="14" t="s">
        <v>96</v>
      </c>
      <c r="AI5" s="14" t="s">
        <v>97</v>
      </c>
      <c r="AJ5" s="14" t="s">
        <v>98</v>
      </c>
      <c r="AK5" s="14" t="s">
        <v>99</v>
      </c>
      <c r="AL5" s="14" t="s">
        <v>100</v>
      </c>
      <c r="AM5" s="11"/>
    </row>
    <row r="6" spans="1:39" x14ac:dyDescent="0.2">
      <c r="A6" s="25" t="s">
        <v>446</v>
      </c>
      <c r="B6" s="23" t="s">
        <v>447</v>
      </c>
      <c r="C6" s="15">
        <v>0.68255779734879996</v>
      </c>
      <c r="D6" s="15">
        <v>0.65102308362520001</v>
      </c>
      <c r="E6" s="15">
        <v>0.72923752727809998</v>
      </c>
      <c r="F6" s="15">
        <v>0.61179834075679995</v>
      </c>
      <c r="G6" s="15">
        <v>0.72011554005169998</v>
      </c>
      <c r="H6" s="15">
        <v>0.59952801567039993</v>
      </c>
      <c r="I6" s="15">
        <v>0.58290607151950002</v>
      </c>
      <c r="J6" s="15">
        <v>0.71072660077240002</v>
      </c>
      <c r="K6" s="15">
        <v>0.72269748978479997</v>
      </c>
      <c r="L6" s="15">
        <v>0.76426524532410001</v>
      </c>
      <c r="M6" s="15">
        <v>0.73990235759490008</v>
      </c>
      <c r="N6" s="15">
        <v>0.63342138645809998</v>
      </c>
      <c r="O6" s="15">
        <v>0.75</v>
      </c>
      <c r="P6" s="15">
        <v>1</v>
      </c>
      <c r="Q6" s="15">
        <v>0</v>
      </c>
      <c r="R6" s="15"/>
      <c r="S6" s="15"/>
      <c r="T6" s="15"/>
      <c r="U6" s="15">
        <v>0</v>
      </c>
      <c r="V6" s="15">
        <v>1</v>
      </c>
      <c r="W6" s="15">
        <v>0.88837323817500002</v>
      </c>
      <c r="X6" s="15">
        <v>0.56363923193529997</v>
      </c>
      <c r="Y6" s="15">
        <v>0.3657088656645</v>
      </c>
      <c r="Z6" s="15">
        <v>0.57028443316709998</v>
      </c>
      <c r="AA6" s="15">
        <v>0.90837118675090001</v>
      </c>
      <c r="AB6" s="15">
        <v>0.69679396459700005</v>
      </c>
      <c r="AC6" s="15">
        <v>0.62580267652650001</v>
      </c>
      <c r="AD6" s="15">
        <v>0.64698619658629997</v>
      </c>
      <c r="AE6" s="15">
        <v>0.86500547013759999</v>
      </c>
      <c r="AF6" s="15">
        <v>0.82213755835079994</v>
      </c>
      <c r="AG6" s="15">
        <v>0.74493456243279998</v>
      </c>
      <c r="AH6" s="15">
        <v>0.65496109963600002</v>
      </c>
      <c r="AI6" s="15">
        <v>0.87009608060980004</v>
      </c>
      <c r="AJ6" s="15">
        <v>0.92380680005170002</v>
      </c>
      <c r="AK6" s="15">
        <v>0.62204943410330005</v>
      </c>
      <c r="AL6" s="15">
        <v>0.71853204936820003</v>
      </c>
      <c r="AM6" s="11"/>
    </row>
    <row r="7" spans="1:39" x14ac:dyDescent="0.2">
      <c r="A7" s="32"/>
      <c r="B7" s="24"/>
      <c r="C7" s="16">
        <v>911</v>
      </c>
      <c r="D7" s="16">
        <v>202</v>
      </c>
      <c r="E7" s="16">
        <v>273</v>
      </c>
      <c r="F7" s="16">
        <v>191</v>
      </c>
      <c r="G7" s="16">
        <v>245</v>
      </c>
      <c r="H7" s="16">
        <v>84</v>
      </c>
      <c r="I7" s="16">
        <v>112</v>
      </c>
      <c r="J7" s="16">
        <v>177</v>
      </c>
      <c r="K7" s="16">
        <v>201</v>
      </c>
      <c r="L7" s="16">
        <v>297</v>
      </c>
      <c r="M7" s="16">
        <v>483</v>
      </c>
      <c r="N7" s="16">
        <v>424</v>
      </c>
      <c r="O7" s="16">
        <v>3</v>
      </c>
      <c r="P7" s="16">
        <v>618</v>
      </c>
      <c r="Q7" s="16">
        <v>0</v>
      </c>
      <c r="R7" s="16">
        <v>0</v>
      </c>
      <c r="S7" s="16">
        <v>0</v>
      </c>
      <c r="T7" s="16">
        <v>0</v>
      </c>
      <c r="U7" s="16">
        <v>0</v>
      </c>
      <c r="V7" s="16">
        <v>293</v>
      </c>
      <c r="W7" s="16">
        <v>355</v>
      </c>
      <c r="X7" s="16">
        <v>249</v>
      </c>
      <c r="Y7" s="16">
        <v>46</v>
      </c>
      <c r="Z7" s="16">
        <v>128</v>
      </c>
      <c r="AA7" s="16">
        <v>125</v>
      </c>
      <c r="AB7" s="16">
        <v>8</v>
      </c>
      <c r="AC7" s="16">
        <v>385</v>
      </c>
      <c r="AD7" s="16">
        <v>100</v>
      </c>
      <c r="AE7" s="16">
        <v>27</v>
      </c>
      <c r="AF7" s="16">
        <v>56</v>
      </c>
      <c r="AG7" s="16">
        <v>85</v>
      </c>
      <c r="AH7" s="16">
        <v>24</v>
      </c>
      <c r="AI7" s="16">
        <v>4</v>
      </c>
      <c r="AJ7" s="16">
        <v>14</v>
      </c>
      <c r="AK7" s="16">
        <v>3</v>
      </c>
      <c r="AL7" s="16">
        <v>213</v>
      </c>
      <c r="AM7" s="11"/>
    </row>
    <row r="8" spans="1:39" x14ac:dyDescent="0.2">
      <c r="A8" s="32"/>
      <c r="B8" s="24"/>
      <c r="C8" s="17" t="s">
        <v>103</v>
      </c>
      <c r="D8" s="17"/>
      <c r="E8" s="17"/>
      <c r="F8" s="17"/>
      <c r="G8" s="17"/>
      <c r="H8" s="17"/>
      <c r="I8" s="17"/>
      <c r="J8" s="17"/>
      <c r="K8" s="17"/>
      <c r="L8" s="18" t="s">
        <v>105</v>
      </c>
      <c r="M8" s="18" t="s">
        <v>104</v>
      </c>
      <c r="N8" s="17"/>
      <c r="O8" s="17"/>
      <c r="P8" s="18" t="s">
        <v>448</v>
      </c>
      <c r="Q8" s="17"/>
      <c r="R8" s="17" t="s">
        <v>103</v>
      </c>
      <c r="S8" s="17" t="s">
        <v>103</v>
      </c>
      <c r="T8" s="17" t="s">
        <v>103</v>
      </c>
      <c r="U8" s="17"/>
      <c r="V8" s="18" t="s">
        <v>448</v>
      </c>
      <c r="W8" s="18" t="s">
        <v>210</v>
      </c>
      <c r="X8" s="18" t="s">
        <v>181</v>
      </c>
      <c r="Y8" s="17"/>
      <c r="Z8" s="17"/>
      <c r="AA8" s="18" t="s">
        <v>210</v>
      </c>
      <c r="AB8" s="17"/>
      <c r="AC8" s="17"/>
      <c r="AD8" s="17"/>
      <c r="AE8" s="17"/>
      <c r="AF8" s="17"/>
      <c r="AG8" s="17"/>
      <c r="AH8" s="17"/>
      <c r="AI8" s="17"/>
      <c r="AJ8" s="17"/>
      <c r="AK8" s="17"/>
      <c r="AL8" s="17"/>
      <c r="AM8" s="11"/>
    </row>
    <row r="9" spans="1:39" x14ac:dyDescent="0.2">
      <c r="A9" s="26"/>
      <c r="B9" s="23" t="s">
        <v>449</v>
      </c>
      <c r="C9" s="15">
        <v>0.27623671099320002</v>
      </c>
      <c r="D9" s="15">
        <v>0.31169286698659998</v>
      </c>
      <c r="E9" s="15">
        <v>0.25283666153009998</v>
      </c>
      <c r="F9" s="15">
        <v>0.3061739437105</v>
      </c>
      <c r="G9" s="15">
        <v>0.2435943892412</v>
      </c>
      <c r="H9" s="15">
        <v>0.33932420854840001</v>
      </c>
      <c r="I9" s="15">
        <v>0.39506526834470002</v>
      </c>
      <c r="J9" s="15">
        <v>0.2725233999769</v>
      </c>
      <c r="K9" s="15">
        <v>0.2296700216384</v>
      </c>
      <c r="L9" s="15">
        <v>0.17873365192519999</v>
      </c>
      <c r="M9" s="15">
        <v>0.23757712447029999</v>
      </c>
      <c r="N9" s="15">
        <v>0.30934149534790001</v>
      </c>
      <c r="O9" s="15">
        <v>0.25</v>
      </c>
      <c r="P9" s="15">
        <v>0</v>
      </c>
      <c r="Q9" s="15">
        <v>0.87409925177749992</v>
      </c>
      <c r="R9" s="15"/>
      <c r="S9" s="15"/>
      <c r="T9" s="15"/>
      <c r="U9" s="15">
        <v>0.86216172834759996</v>
      </c>
      <c r="V9" s="15">
        <v>0</v>
      </c>
      <c r="W9" s="15">
        <v>9.149816173080999E-2</v>
      </c>
      <c r="X9" s="15">
        <v>0.38696897591520002</v>
      </c>
      <c r="Y9" s="15">
        <v>0.57464943213890007</v>
      </c>
      <c r="Z9" s="15">
        <v>0.36245701435720001</v>
      </c>
      <c r="AA9" s="15">
        <v>8.1086237049459997E-2</v>
      </c>
      <c r="AB9" s="15">
        <v>0.13517601465990001</v>
      </c>
      <c r="AC9" s="15">
        <v>0.3284812411304</v>
      </c>
      <c r="AD9" s="15">
        <v>0.31566872981139998</v>
      </c>
      <c r="AE9" s="15">
        <v>0.13499452986239999</v>
      </c>
      <c r="AF9" s="15">
        <v>0.1516560750798</v>
      </c>
      <c r="AG9" s="15">
        <v>0.15061794753259999</v>
      </c>
      <c r="AH9" s="15">
        <v>0.34503890036399998</v>
      </c>
      <c r="AI9" s="15">
        <v>0.12990391939019999</v>
      </c>
      <c r="AJ9" s="15">
        <v>7.6193199948289991E-2</v>
      </c>
      <c r="AK9" s="15">
        <v>0.37795056589670001</v>
      </c>
      <c r="AL9" s="15">
        <v>0.2522236106954</v>
      </c>
      <c r="AM9" s="11"/>
    </row>
    <row r="10" spans="1:39" x14ac:dyDescent="0.2">
      <c r="A10" s="32"/>
      <c r="B10" s="24"/>
      <c r="C10" s="16">
        <v>322</v>
      </c>
      <c r="D10" s="16">
        <v>83</v>
      </c>
      <c r="E10" s="16">
        <v>92</v>
      </c>
      <c r="F10" s="16">
        <v>79</v>
      </c>
      <c r="G10" s="16">
        <v>68</v>
      </c>
      <c r="H10" s="16">
        <v>45</v>
      </c>
      <c r="I10" s="16">
        <v>66</v>
      </c>
      <c r="J10" s="16">
        <v>67</v>
      </c>
      <c r="K10" s="16">
        <v>67</v>
      </c>
      <c r="L10" s="16">
        <v>65</v>
      </c>
      <c r="M10" s="16">
        <v>166</v>
      </c>
      <c r="N10" s="16">
        <v>155</v>
      </c>
      <c r="O10" s="16">
        <v>1</v>
      </c>
      <c r="P10" s="16">
        <v>0</v>
      </c>
      <c r="Q10" s="16">
        <v>229</v>
      </c>
      <c r="R10" s="16">
        <v>0</v>
      </c>
      <c r="S10" s="16">
        <v>0</v>
      </c>
      <c r="T10" s="16">
        <v>0</v>
      </c>
      <c r="U10" s="16">
        <v>93</v>
      </c>
      <c r="V10" s="16">
        <v>0</v>
      </c>
      <c r="W10" s="16">
        <v>35</v>
      </c>
      <c r="X10" s="16">
        <v>146</v>
      </c>
      <c r="Y10" s="16">
        <v>58</v>
      </c>
      <c r="Z10" s="16">
        <v>71</v>
      </c>
      <c r="AA10" s="16">
        <v>10</v>
      </c>
      <c r="AB10" s="16">
        <v>2</v>
      </c>
      <c r="AC10" s="16">
        <v>169</v>
      </c>
      <c r="AD10" s="16">
        <v>43</v>
      </c>
      <c r="AE10" s="16">
        <v>5</v>
      </c>
      <c r="AF10" s="16">
        <v>9</v>
      </c>
      <c r="AG10" s="16">
        <v>18</v>
      </c>
      <c r="AH10" s="16">
        <v>10</v>
      </c>
      <c r="AI10" s="16">
        <v>1</v>
      </c>
      <c r="AJ10" s="16">
        <v>1</v>
      </c>
      <c r="AK10" s="16">
        <v>1</v>
      </c>
      <c r="AL10" s="16">
        <v>65</v>
      </c>
      <c r="AM10" s="11"/>
    </row>
    <row r="11" spans="1:39" x14ac:dyDescent="0.2">
      <c r="A11" s="32"/>
      <c r="B11" s="24"/>
      <c r="C11" s="17" t="s">
        <v>103</v>
      </c>
      <c r="D11" s="17"/>
      <c r="E11" s="17"/>
      <c r="F11" s="17"/>
      <c r="G11" s="17"/>
      <c r="H11" s="18" t="s">
        <v>132</v>
      </c>
      <c r="I11" s="18" t="s">
        <v>131</v>
      </c>
      <c r="J11" s="17"/>
      <c r="K11" s="17"/>
      <c r="L11" s="17"/>
      <c r="M11" s="17"/>
      <c r="N11" s="17"/>
      <c r="O11" s="17"/>
      <c r="P11" s="17"/>
      <c r="Q11" s="18" t="s">
        <v>262</v>
      </c>
      <c r="R11" s="17" t="s">
        <v>103</v>
      </c>
      <c r="S11" s="17" t="s">
        <v>103</v>
      </c>
      <c r="T11" s="17" t="s">
        <v>103</v>
      </c>
      <c r="U11" s="18" t="s">
        <v>262</v>
      </c>
      <c r="V11" s="17"/>
      <c r="W11" s="17"/>
      <c r="X11" s="18" t="s">
        <v>285</v>
      </c>
      <c r="Y11" s="18" t="s">
        <v>285</v>
      </c>
      <c r="Z11" s="18" t="s">
        <v>285</v>
      </c>
      <c r="AA11" s="17"/>
      <c r="AB11" s="17"/>
      <c r="AC11" s="17"/>
      <c r="AD11" s="17"/>
      <c r="AE11" s="17"/>
      <c r="AF11" s="17"/>
      <c r="AG11" s="17"/>
      <c r="AH11" s="17"/>
      <c r="AI11" s="17"/>
      <c r="AJ11" s="17"/>
      <c r="AK11" s="17"/>
      <c r="AL11" s="17"/>
      <c r="AM11" s="11"/>
    </row>
    <row r="12" spans="1:39" x14ac:dyDescent="0.2">
      <c r="A12" s="26"/>
      <c r="B12" s="23" t="s">
        <v>90</v>
      </c>
      <c r="C12" s="15">
        <v>4.1205491657969988E-2</v>
      </c>
      <c r="D12" s="15">
        <v>3.7284049388219997E-2</v>
      </c>
      <c r="E12" s="15">
        <v>1.7925811191720001E-2</v>
      </c>
      <c r="F12" s="15">
        <v>8.2027715532769996E-2</v>
      </c>
      <c r="G12" s="15">
        <v>3.6290070707180003E-2</v>
      </c>
      <c r="H12" s="15">
        <v>6.1147775781130002E-2</v>
      </c>
      <c r="I12" s="15">
        <v>2.2028660135810001E-2</v>
      </c>
      <c r="J12" s="15">
        <v>1.674999925074E-2</v>
      </c>
      <c r="K12" s="15">
        <v>4.7632488576769987E-2</v>
      </c>
      <c r="L12" s="15">
        <v>5.7001102750649998E-2</v>
      </c>
      <c r="M12" s="15">
        <v>2.2520517934789999E-2</v>
      </c>
      <c r="N12" s="15">
        <v>5.7237118193980002E-2</v>
      </c>
      <c r="O12" s="15">
        <v>0</v>
      </c>
      <c r="P12" s="15">
        <v>0</v>
      </c>
      <c r="Q12" s="15">
        <v>0.1259007482225</v>
      </c>
      <c r="R12" s="15"/>
      <c r="S12" s="15"/>
      <c r="T12" s="15"/>
      <c r="U12" s="15">
        <v>0.13783827165240001</v>
      </c>
      <c r="V12" s="15">
        <v>0</v>
      </c>
      <c r="W12" s="15">
        <v>2.0128600094210001E-2</v>
      </c>
      <c r="X12" s="15">
        <v>4.9391792149569999E-2</v>
      </c>
      <c r="Y12" s="15">
        <v>5.9641702196539997E-2</v>
      </c>
      <c r="Z12" s="15">
        <v>6.7258552475690001E-2</v>
      </c>
      <c r="AA12" s="15">
        <v>1.0542576199649999E-2</v>
      </c>
      <c r="AB12" s="15">
        <v>0.1680300207431</v>
      </c>
      <c r="AC12" s="15">
        <v>4.571608234315E-2</v>
      </c>
      <c r="AD12" s="15">
        <v>3.7345073602230001E-2</v>
      </c>
      <c r="AE12" s="15">
        <v>0</v>
      </c>
      <c r="AF12" s="15">
        <v>2.6206366569400001E-2</v>
      </c>
      <c r="AG12" s="15">
        <v>0.1044474900345</v>
      </c>
      <c r="AH12" s="15">
        <v>0</v>
      </c>
      <c r="AI12" s="15">
        <v>0</v>
      </c>
      <c r="AJ12" s="15">
        <v>0</v>
      </c>
      <c r="AK12" s="15">
        <v>0</v>
      </c>
      <c r="AL12" s="15">
        <v>2.9244339936449999E-2</v>
      </c>
      <c r="AM12" s="11"/>
    </row>
    <row r="13" spans="1:39" x14ac:dyDescent="0.2">
      <c r="A13" s="32"/>
      <c r="B13" s="24"/>
      <c r="C13" s="16">
        <v>44</v>
      </c>
      <c r="D13" s="16">
        <v>10</v>
      </c>
      <c r="E13" s="16">
        <v>6</v>
      </c>
      <c r="F13" s="16">
        <v>15</v>
      </c>
      <c r="G13" s="16">
        <v>13</v>
      </c>
      <c r="H13" s="16">
        <v>7</v>
      </c>
      <c r="I13" s="16">
        <v>5</v>
      </c>
      <c r="J13" s="16">
        <v>6</v>
      </c>
      <c r="K13" s="16">
        <v>8</v>
      </c>
      <c r="L13" s="16">
        <v>18</v>
      </c>
      <c r="M13" s="16">
        <v>14</v>
      </c>
      <c r="N13" s="16">
        <v>30</v>
      </c>
      <c r="O13" s="16">
        <v>0</v>
      </c>
      <c r="P13" s="16">
        <v>0</v>
      </c>
      <c r="Q13" s="16">
        <v>31</v>
      </c>
      <c r="R13" s="16">
        <v>0</v>
      </c>
      <c r="S13" s="16">
        <v>0</v>
      </c>
      <c r="T13" s="16">
        <v>0</v>
      </c>
      <c r="U13" s="16">
        <v>13</v>
      </c>
      <c r="V13" s="16">
        <v>0</v>
      </c>
      <c r="W13" s="16">
        <v>9</v>
      </c>
      <c r="X13" s="16">
        <v>14</v>
      </c>
      <c r="Y13" s="16">
        <v>6</v>
      </c>
      <c r="Z13" s="16">
        <v>12</v>
      </c>
      <c r="AA13" s="16">
        <v>1</v>
      </c>
      <c r="AB13" s="16">
        <v>2</v>
      </c>
      <c r="AC13" s="16">
        <v>19</v>
      </c>
      <c r="AD13" s="16">
        <v>4</v>
      </c>
      <c r="AE13" s="16">
        <v>0</v>
      </c>
      <c r="AF13" s="16">
        <v>2</v>
      </c>
      <c r="AG13" s="16">
        <v>10</v>
      </c>
      <c r="AH13" s="16">
        <v>0</v>
      </c>
      <c r="AI13" s="16">
        <v>0</v>
      </c>
      <c r="AJ13" s="16">
        <v>0</v>
      </c>
      <c r="AK13" s="16">
        <v>0</v>
      </c>
      <c r="AL13" s="16">
        <v>9</v>
      </c>
      <c r="AM13" s="11"/>
    </row>
    <row r="14" spans="1:39" x14ac:dyDescent="0.2">
      <c r="A14" s="32"/>
      <c r="B14" s="24"/>
      <c r="C14" s="17" t="s">
        <v>103</v>
      </c>
      <c r="D14" s="17"/>
      <c r="E14" s="17"/>
      <c r="F14" s="18" t="s">
        <v>104</v>
      </c>
      <c r="G14" s="17"/>
      <c r="H14" s="17"/>
      <c r="I14" s="17"/>
      <c r="J14" s="17"/>
      <c r="K14" s="17"/>
      <c r="L14" s="17"/>
      <c r="M14" s="17"/>
      <c r="N14" s="18" t="s">
        <v>139</v>
      </c>
      <c r="O14" s="17"/>
      <c r="P14" s="17"/>
      <c r="Q14" s="18" t="s">
        <v>262</v>
      </c>
      <c r="R14" s="17" t="s">
        <v>103</v>
      </c>
      <c r="S14" s="17" t="s">
        <v>103</v>
      </c>
      <c r="T14" s="17" t="s">
        <v>103</v>
      </c>
      <c r="U14" s="18" t="s">
        <v>262</v>
      </c>
      <c r="V14" s="17"/>
      <c r="W14" s="17"/>
      <c r="X14" s="17"/>
      <c r="Y14" s="17"/>
      <c r="Z14" s="17"/>
      <c r="AA14" s="17"/>
      <c r="AB14" s="18" t="s">
        <v>263</v>
      </c>
      <c r="AC14" s="17"/>
      <c r="AD14" s="17"/>
      <c r="AE14" s="17"/>
      <c r="AF14" s="17"/>
      <c r="AG14" s="17"/>
      <c r="AH14" s="17"/>
      <c r="AI14" s="17"/>
      <c r="AJ14" s="17"/>
      <c r="AK14" s="17"/>
      <c r="AL14" s="17"/>
      <c r="AM14" s="11"/>
    </row>
    <row r="15" spans="1:39" x14ac:dyDescent="0.2">
      <c r="A15" s="26"/>
      <c r="B15" s="23" t="s">
        <v>48</v>
      </c>
      <c r="C15" s="15">
        <v>1</v>
      </c>
      <c r="D15" s="15">
        <v>1</v>
      </c>
      <c r="E15" s="15">
        <v>1</v>
      </c>
      <c r="F15" s="15">
        <v>1</v>
      </c>
      <c r="G15" s="15">
        <v>1</v>
      </c>
      <c r="H15" s="15">
        <v>1</v>
      </c>
      <c r="I15" s="15">
        <v>1</v>
      </c>
      <c r="J15" s="15">
        <v>1</v>
      </c>
      <c r="K15" s="15">
        <v>1</v>
      </c>
      <c r="L15" s="15">
        <v>1</v>
      </c>
      <c r="M15" s="15">
        <v>1</v>
      </c>
      <c r="N15" s="15">
        <v>1</v>
      </c>
      <c r="O15" s="15">
        <v>1</v>
      </c>
      <c r="P15" s="15">
        <v>1</v>
      </c>
      <c r="Q15" s="15">
        <v>1</v>
      </c>
      <c r="R15" s="15"/>
      <c r="S15" s="15"/>
      <c r="T15" s="15"/>
      <c r="U15" s="15">
        <v>1</v>
      </c>
      <c r="V15" s="15">
        <v>1</v>
      </c>
      <c r="W15" s="15">
        <v>1</v>
      </c>
      <c r="X15" s="15">
        <v>1</v>
      </c>
      <c r="Y15" s="15">
        <v>1</v>
      </c>
      <c r="Z15" s="15">
        <v>1</v>
      </c>
      <c r="AA15" s="15">
        <v>1</v>
      </c>
      <c r="AB15" s="15">
        <v>1</v>
      </c>
      <c r="AC15" s="15">
        <v>1</v>
      </c>
      <c r="AD15" s="15">
        <v>1</v>
      </c>
      <c r="AE15" s="15">
        <v>1</v>
      </c>
      <c r="AF15" s="15">
        <v>1</v>
      </c>
      <c r="AG15" s="15">
        <v>1</v>
      </c>
      <c r="AH15" s="15">
        <v>1</v>
      </c>
      <c r="AI15" s="15">
        <v>1</v>
      </c>
      <c r="AJ15" s="15">
        <v>1</v>
      </c>
      <c r="AK15" s="15">
        <v>1</v>
      </c>
      <c r="AL15" s="15">
        <v>1</v>
      </c>
      <c r="AM15" s="11"/>
    </row>
    <row r="16" spans="1:39" x14ac:dyDescent="0.2">
      <c r="A16" s="32"/>
      <c r="B16" s="24"/>
      <c r="C16" s="16">
        <v>1277</v>
      </c>
      <c r="D16" s="16">
        <v>295</v>
      </c>
      <c r="E16" s="16">
        <v>371</v>
      </c>
      <c r="F16" s="16">
        <v>285</v>
      </c>
      <c r="G16" s="16">
        <v>326</v>
      </c>
      <c r="H16" s="16">
        <v>136</v>
      </c>
      <c r="I16" s="16">
        <v>183</v>
      </c>
      <c r="J16" s="16">
        <v>250</v>
      </c>
      <c r="K16" s="16">
        <v>276</v>
      </c>
      <c r="L16" s="16">
        <v>380</v>
      </c>
      <c r="M16" s="16">
        <v>663</v>
      </c>
      <c r="N16" s="16">
        <v>609</v>
      </c>
      <c r="O16" s="16">
        <v>4</v>
      </c>
      <c r="P16" s="16">
        <v>618</v>
      </c>
      <c r="Q16" s="16">
        <v>260</v>
      </c>
      <c r="R16" s="16">
        <v>0</v>
      </c>
      <c r="S16" s="16">
        <v>0</v>
      </c>
      <c r="T16" s="16">
        <v>0</v>
      </c>
      <c r="U16" s="16">
        <v>106</v>
      </c>
      <c r="V16" s="16">
        <v>293</v>
      </c>
      <c r="W16" s="16">
        <v>399</v>
      </c>
      <c r="X16" s="16">
        <v>409</v>
      </c>
      <c r="Y16" s="16">
        <v>110</v>
      </c>
      <c r="Z16" s="16">
        <v>211</v>
      </c>
      <c r="AA16" s="16">
        <v>136</v>
      </c>
      <c r="AB16" s="16">
        <v>12</v>
      </c>
      <c r="AC16" s="16">
        <v>573</v>
      </c>
      <c r="AD16" s="16">
        <v>147</v>
      </c>
      <c r="AE16" s="16">
        <v>32</v>
      </c>
      <c r="AF16" s="16">
        <v>67</v>
      </c>
      <c r="AG16" s="16">
        <v>113</v>
      </c>
      <c r="AH16" s="16">
        <v>34</v>
      </c>
      <c r="AI16" s="16">
        <v>5</v>
      </c>
      <c r="AJ16" s="16">
        <v>15</v>
      </c>
      <c r="AK16" s="16">
        <v>4</v>
      </c>
      <c r="AL16" s="16">
        <v>287</v>
      </c>
      <c r="AM16" s="11"/>
    </row>
    <row r="17" spans="1:39" x14ac:dyDescent="0.2">
      <c r="A17" s="32"/>
      <c r="B17" s="24"/>
      <c r="C17" s="17" t="s">
        <v>103</v>
      </c>
      <c r="D17" s="17" t="s">
        <v>103</v>
      </c>
      <c r="E17" s="17" t="s">
        <v>103</v>
      </c>
      <c r="F17" s="17" t="s">
        <v>103</v>
      </c>
      <c r="G17" s="17" t="s">
        <v>103</v>
      </c>
      <c r="H17" s="17" t="s">
        <v>103</v>
      </c>
      <c r="I17" s="17" t="s">
        <v>103</v>
      </c>
      <c r="J17" s="17" t="s">
        <v>103</v>
      </c>
      <c r="K17" s="17" t="s">
        <v>103</v>
      </c>
      <c r="L17" s="17" t="s">
        <v>103</v>
      </c>
      <c r="M17" s="17" t="s">
        <v>103</v>
      </c>
      <c r="N17" s="17" t="s">
        <v>103</v>
      </c>
      <c r="O17" s="17" t="s">
        <v>103</v>
      </c>
      <c r="P17" s="17" t="s">
        <v>103</v>
      </c>
      <c r="Q17" s="17" t="s">
        <v>103</v>
      </c>
      <c r="R17" s="17" t="s">
        <v>103</v>
      </c>
      <c r="S17" s="17" t="s">
        <v>103</v>
      </c>
      <c r="T17" s="17" t="s">
        <v>103</v>
      </c>
      <c r="U17" s="17" t="s">
        <v>103</v>
      </c>
      <c r="V17" s="17" t="s">
        <v>103</v>
      </c>
      <c r="W17" s="17" t="s">
        <v>103</v>
      </c>
      <c r="X17" s="17" t="s">
        <v>103</v>
      </c>
      <c r="Y17" s="17" t="s">
        <v>103</v>
      </c>
      <c r="Z17" s="17" t="s">
        <v>103</v>
      </c>
      <c r="AA17" s="17" t="s">
        <v>103</v>
      </c>
      <c r="AB17" s="17" t="s">
        <v>103</v>
      </c>
      <c r="AC17" s="17" t="s">
        <v>103</v>
      </c>
      <c r="AD17" s="17" t="s">
        <v>103</v>
      </c>
      <c r="AE17" s="17" t="s">
        <v>103</v>
      </c>
      <c r="AF17" s="17" t="s">
        <v>103</v>
      </c>
      <c r="AG17" s="17" t="s">
        <v>103</v>
      </c>
      <c r="AH17" s="17" t="s">
        <v>103</v>
      </c>
      <c r="AI17" s="17" t="s">
        <v>103</v>
      </c>
      <c r="AJ17" s="17" t="s">
        <v>103</v>
      </c>
      <c r="AK17" s="17" t="s">
        <v>103</v>
      </c>
      <c r="AL17" s="17" t="s">
        <v>103</v>
      </c>
      <c r="AM17" s="11"/>
    </row>
    <row r="18" spans="1:39" x14ac:dyDescent="0.2">
      <c r="A18" s="19" t="s">
        <v>450</v>
      </c>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row>
    <row r="19" spans="1:39" x14ac:dyDescent="0.2">
      <c r="A19" s="21" t="s">
        <v>126</v>
      </c>
    </row>
  </sheetData>
  <mergeCells count="14">
    <mergeCell ref="B12:B14"/>
    <mergeCell ref="B15:B17"/>
    <mergeCell ref="A6:A17"/>
    <mergeCell ref="AJ2:AL2"/>
    <mergeCell ref="A2:C2"/>
    <mergeCell ref="A3:B5"/>
    <mergeCell ref="B6:B8"/>
    <mergeCell ref="B9:B11"/>
    <mergeCell ref="M3:O3"/>
    <mergeCell ref="P3:V3"/>
    <mergeCell ref="W3:AB3"/>
    <mergeCell ref="AC3:AL3"/>
    <mergeCell ref="D3:G3"/>
    <mergeCell ref="H3:L3"/>
  </mergeCells>
  <hyperlinks>
    <hyperlink ref="A1" location="'TOC'!A1:A1" display="Back to TOC" xr:uid="{00000000-0004-0000-1D00-000000000000}"/>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M22"/>
  <sheetViews>
    <sheetView workbookViewId="0">
      <pane xSplit="3" ySplit="5" topLeftCell="D6" activePane="bottomRight" state="frozen"/>
      <selection pane="topRight" activeCell="D1" sqref="D1"/>
      <selection pane="bottomLeft" activeCell="A6" sqref="A6"/>
      <selection pane="bottomRight" activeCell="D6" sqref="D6"/>
    </sheetView>
  </sheetViews>
  <sheetFormatPr baseColWidth="10" defaultColWidth="8.83203125" defaultRowHeight="15" x14ac:dyDescent="0.2"/>
  <cols>
    <col min="1" max="1" width="50" style="1" bestFit="1" customWidth="1"/>
    <col min="2" max="2" width="25" style="1" bestFit="1" customWidth="1"/>
    <col min="3" max="38" width="12.6640625" style="1" customWidth="1"/>
  </cols>
  <sheetData>
    <row r="1" spans="1:39" ht="52" customHeight="1" x14ac:dyDescent="0.2">
      <c r="A1" s="10" t="str">
        <f>HYPERLINK("#TOC!A1","Return to Table of Contents")</f>
        <v>Return to Table of Contents</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11"/>
    </row>
    <row r="2" spans="1:39" ht="36" customHeight="1" x14ac:dyDescent="0.2">
      <c r="A2" s="29" t="s">
        <v>576</v>
      </c>
      <c r="B2" s="28"/>
      <c r="C2" s="28"/>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27" t="s">
        <v>451</v>
      </c>
      <c r="AK2" s="28"/>
      <c r="AL2" s="28"/>
      <c r="AM2" s="11"/>
    </row>
    <row r="3" spans="1:39" ht="37" customHeight="1" x14ac:dyDescent="0.2">
      <c r="A3" s="30"/>
      <c r="B3" s="28"/>
      <c r="C3" s="14" t="s">
        <v>48</v>
      </c>
      <c r="D3" s="31" t="s">
        <v>49</v>
      </c>
      <c r="E3" s="28"/>
      <c r="F3" s="28"/>
      <c r="G3" s="28"/>
      <c r="H3" s="31" t="s">
        <v>50</v>
      </c>
      <c r="I3" s="28"/>
      <c r="J3" s="28"/>
      <c r="K3" s="28"/>
      <c r="L3" s="28"/>
      <c r="M3" s="31" t="s">
        <v>51</v>
      </c>
      <c r="N3" s="28"/>
      <c r="O3" s="28"/>
      <c r="P3" s="31" t="s">
        <v>52</v>
      </c>
      <c r="Q3" s="28"/>
      <c r="R3" s="28"/>
      <c r="S3" s="28"/>
      <c r="T3" s="28"/>
      <c r="U3" s="28"/>
      <c r="V3" s="28"/>
      <c r="W3" s="31" t="s">
        <v>53</v>
      </c>
      <c r="X3" s="28"/>
      <c r="Y3" s="28"/>
      <c r="Z3" s="28"/>
      <c r="AA3" s="28"/>
      <c r="AB3" s="28"/>
      <c r="AC3" s="31" t="s">
        <v>54</v>
      </c>
      <c r="AD3" s="28"/>
      <c r="AE3" s="28"/>
      <c r="AF3" s="28"/>
      <c r="AG3" s="28"/>
      <c r="AH3" s="28"/>
      <c r="AI3" s="28"/>
      <c r="AJ3" s="28"/>
      <c r="AK3" s="28"/>
      <c r="AL3" s="28"/>
      <c r="AM3" s="11"/>
    </row>
    <row r="4" spans="1:39" ht="16" customHeight="1" x14ac:dyDescent="0.2">
      <c r="A4" s="24"/>
      <c r="B4" s="28"/>
      <c r="C4" s="12" t="s">
        <v>55</v>
      </c>
      <c r="D4" s="12" t="s">
        <v>55</v>
      </c>
      <c r="E4" s="12" t="s">
        <v>56</v>
      </c>
      <c r="F4" s="12" t="s">
        <v>57</v>
      </c>
      <c r="G4" s="12" t="s">
        <v>58</v>
      </c>
      <c r="H4" s="12" t="s">
        <v>55</v>
      </c>
      <c r="I4" s="12" t="s">
        <v>56</v>
      </c>
      <c r="J4" s="12" t="s">
        <v>57</v>
      </c>
      <c r="K4" s="12" t="s">
        <v>58</v>
      </c>
      <c r="L4" s="12" t="s">
        <v>59</v>
      </c>
      <c r="M4" s="12" t="s">
        <v>55</v>
      </c>
      <c r="N4" s="12" t="s">
        <v>56</v>
      </c>
      <c r="O4" s="12" t="s">
        <v>57</v>
      </c>
      <c r="P4" s="12" t="s">
        <v>55</v>
      </c>
      <c r="Q4" s="12" t="s">
        <v>56</v>
      </c>
      <c r="R4" s="12" t="s">
        <v>57</v>
      </c>
      <c r="S4" s="12" t="s">
        <v>58</v>
      </c>
      <c r="T4" s="12" t="s">
        <v>59</v>
      </c>
      <c r="U4" s="12" t="s">
        <v>60</v>
      </c>
      <c r="V4" s="12" t="s">
        <v>61</v>
      </c>
      <c r="W4" s="12" t="s">
        <v>55</v>
      </c>
      <c r="X4" s="12" t="s">
        <v>56</v>
      </c>
      <c r="Y4" s="12" t="s">
        <v>57</v>
      </c>
      <c r="Z4" s="12" t="s">
        <v>58</v>
      </c>
      <c r="AA4" s="12" t="s">
        <v>59</v>
      </c>
      <c r="AB4" s="12" t="s">
        <v>60</v>
      </c>
      <c r="AC4" s="12" t="s">
        <v>55</v>
      </c>
      <c r="AD4" s="12" t="s">
        <v>56</v>
      </c>
      <c r="AE4" s="12" t="s">
        <v>57</v>
      </c>
      <c r="AF4" s="12" t="s">
        <v>58</v>
      </c>
      <c r="AG4" s="12" t="s">
        <v>59</v>
      </c>
      <c r="AH4" s="12" t="s">
        <v>60</v>
      </c>
      <c r="AI4" s="12" t="s">
        <v>61</v>
      </c>
      <c r="AJ4" s="12" t="s">
        <v>62</v>
      </c>
      <c r="AK4" s="12" t="s">
        <v>63</v>
      </c>
      <c r="AL4" s="12" t="s">
        <v>64</v>
      </c>
      <c r="AM4" s="11"/>
    </row>
    <row r="5" spans="1:39" ht="37" x14ac:dyDescent="0.2">
      <c r="A5" s="24"/>
      <c r="B5" s="28"/>
      <c r="C5" s="14" t="s">
        <v>65</v>
      </c>
      <c r="D5" s="14" t="s">
        <v>66</v>
      </c>
      <c r="E5" s="14" t="s">
        <v>67</v>
      </c>
      <c r="F5" s="14" t="s">
        <v>68</v>
      </c>
      <c r="G5" s="14" t="s">
        <v>69</v>
      </c>
      <c r="H5" s="14" t="s">
        <v>70</v>
      </c>
      <c r="I5" s="14" t="s">
        <v>71</v>
      </c>
      <c r="J5" s="14" t="s">
        <v>72</v>
      </c>
      <c r="K5" s="14" t="s">
        <v>73</v>
      </c>
      <c r="L5" s="14" t="s">
        <v>74</v>
      </c>
      <c r="M5" s="14" t="s">
        <v>75</v>
      </c>
      <c r="N5" s="14" t="s">
        <v>76</v>
      </c>
      <c r="O5" s="14" t="s">
        <v>77</v>
      </c>
      <c r="P5" s="14" t="s">
        <v>78</v>
      </c>
      <c r="Q5" s="14" t="s">
        <v>79</v>
      </c>
      <c r="R5" s="14" t="s">
        <v>80</v>
      </c>
      <c r="S5" s="14" t="s">
        <v>81</v>
      </c>
      <c r="T5" s="14" t="s">
        <v>82</v>
      </c>
      <c r="U5" s="14" t="s">
        <v>83</v>
      </c>
      <c r="V5" s="14" t="s">
        <v>84</v>
      </c>
      <c r="W5" s="14" t="s">
        <v>85</v>
      </c>
      <c r="X5" s="14" t="s">
        <v>86</v>
      </c>
      <c r="Y5" s="14" t="s">
        <v>87</v>
      </c>
      <c r="Z5" s="14" t="s">
        <v>88</v>
      </c>
      <c r="AA5" s="14" t="s">
        <v>89</v>
      </c>
      <c r="AB5" s="14" t="s">
        <v>90</v>
      </c>
      <c r="AC5" s="14" t="s">
        <v>91</v>
      </c>
      <c r="AD5" s="14" t="s">
        <v>92</v>
      </c>
      <c r="AE5" s="14" t="s">
        <v>93</v>
      </c>
      <c r="AF5" s="14" t="s">
        <v>94</v>
      </c>
      <c r="AG5" s="14" t="s">
        <v>95</v>
      </c>
      <c r="AH5" s="14" t="s">
        <v>96</v>
      </c>
      <c r="AI5" s="14" t="s">
        <v>97</v>
      </c>
      <c r="AJ5" s="14" t="s">
        <v>98</v>
      </c>
      <c r="AK5" s="14" t="s">
        <v>99</v>
      </c>
      <c r="AL5" s="14" t="s">
        <v>100</v>
      </c>
      <c r="AM5" s="11"/>
    </row>
    <row r="6" spans="1:39" x14ac:dyDescent="0.2">
      <c r="A6" s="25" t="s">
        <v>452</v>
      </c>
      <c r="B6" s="23" t="s">
        <v>428</v>
      </c>
      <c r="C6" s="15">
        <v>0.37310865877659999</v>
      </c>
      <c r="D6" s="15">
        <v>0.40299165908040002</v>
      </c>
      <c r="E6" s="15">
        <v>0.31245347641420002</v>
      </c>
      <c r="F6" s="15">
        <v>0.45980887586710001</v>
      </c>
      <c r="G6" s="15">
        <v>0.32960721105039997</v>
      </c>
      <c r="H6" s="15">
        <v>0.33222765116550002</v>
      </c>
      <c r="I6" s="15">
        <v>0.35525860361079997</v>
      </c>
      <c r="J6" s="15">
        <v>0.40351397155329999</v>
      </c>
      <c r="K6" s="15">
        <v>0.43045890219630001</v>
      </c>
      <c r="L6" s="15">
        <v>0.40468580007040011</v>
      </c>
      <c r="M6" s="15">
        <v>0.44385446704300002</v>
      </c>
      <c r="N6" s="15">
        <v>0.28970120442870001</v>
      </c>
      <c r="O6" s="15">
        <v>0.52941176470590001</v>
      </c>
      <c r="P6" s="15"/>
      <c r="Q6" s="15"/>
      <c r="R6" s="15">
        <v>1</v>
      </c>
      <c r="S6" s="15">
        <v>0.19768789203330001</v>
      </c>
      <c r="T6" s="15">
        <v>0</v>
      </c>
      <c r="U6" s="15"/>
      <c r="V6" s="15"/>
      <c r="W6" s="15">
        <v>0.81811031343280005</v>
      </c>
      <c r="X6" s="15">
        <v>0.69276133008810004</v>
      </c>
      <c r="Y6" s="15">
        <v>0.23521454824890001</v>
      </c>
      <c r="Z6" s="15">
        <v>3.548150448838E-2</v>
      </c>
      <c r="AA6" s="15">
        <v>0</v>
      </c>
      <c r="AB6" s="15">
        <v>0.2286772466808</v>
      </c>
      <c r="AC6" s="15">
        <v>0.56762371946110002</v>
      </c>
      <c r="AD6" s="15">
        <v>0.46573514777660002</v>
      </c>
      <c r="AE6" s="15">
        <v>0.25455252868630002</v>
      </c>
      <c r="AF6" s="15">
        <v>0.374842749812</v>
      </c>
      <c r="AG6" s="15">
        <v>0.28851194794439999</v>
      </c>
      <c r="AH6" s="15">
        <v>0.32024208327079989</v>
      </c>
      <c r="AI6" s="15">
        <v>0.35142395976529989</v>
      </c>
      <c r="AJ6" s="15">
        <v>9.2860702312860005E-2</v>
      </c>
      <c r="AK6" s="15">
        <v>0</v>
      </c>
      <c r="AL6" s="15">
        <v>0.175731019461</v>
      </c>
      <c r="AM6" s="11"/>
    </row>
    <row r="7" spans="1:39" x14ac:dyDescent="0.2">
      <c r="A7" s="24"/>
      <c r="B7" s="24"/>
      <c r="C7" s="16">
        <v>412</v>
      </c>
      <c r="D7" s="16">
        <v>89</v>
      </c>
      <c r="E7" s="16">
        <v>96</v>
      </c>
      <c r="F7" s="16">
        <v>124</v>
      </c>
      <c r="G7" s="16">
        <v>103</v>
      </c>
      <c r="H7" s="16">
        <v>45</v>
      </c>
      <c r="I7" s="16">
        <v>88</v>
      </c>
      <c r="J7" s="16">
        <v>63</v>
      </c>
      <c r="K7" s="16">
        <v>92</v>
      </c>
      <c r="L7" s="16">
        <v>104</v>
      </c>
      <c r="M7" s="16">
        <v>273</v>
      </c>
      <c r="N7" s="16">
        <v>129</v>
      </c>
      <c r="O7" s="16">
        <v>9</v>
      </c>
      <c r="P7" s="16">
        <v>0</v>
      </c>
      <c r="Q7" s="16">
        <v>0</v>
      </c>
      <c r="R7" s="16">
        <v>316</v>
      </c>
      <c r="S7" s="16">
        <v>96</v>
      </c>
      <c r="T7" s="16">
        <v>0</v>
      </c>
      <c r="U7" s="16">
        <v>0</v>
      </c>
      <c r="V7" s="16">
        <v>0</v>
      </c>
      <c r="W7" s="16">
        <v>142</v>
      </c>
      <c r="X7" s="16">
        <v>197</v>
      </c>
      <c r="Y7" s="16">
        <v>60</v>
      </c>
      <c r="Z7" s="16">
        <v>5</v>
      </c>
      <c r="AA7" s="16">
        <v>0</v>
      </c>
      <c r="AB7" s="16">
        <v>8</v>
      </c>
      <c r="AC7" s="16">
        <v>222</v>
      </c>
      <c r="AD7" s="16">
        <v>67</v>
      </c>
      <c r="AE7" s="16">
        <v>6</v>
      </c>
      <c r="AF7" s="16">
        <v>17</v>
      </c>
      <c r="AG7" s="16">
        <v>26</v>
      </c>
      <c r="AH7" s="16">
        <v>9</v>
      </c>
      <c r="AI7" s="16">
        <v>3</v>
      </c>
      <c r="AJ7" s="16">
        <v>1</v>
      </c>
      <c r="AK7" s="16">
        <v>0</v>
      </c>
      <c r="AL7" s="16">
        <v>61</v>
      </c>
      <c r="AM7" s="11"/>
    </row>
    <row r="8" spans="1:39" x14ac:dyDescent="0.2">
      <c r="A8" s="24"/>
      <c r="B8" s="24"/>
      <c r="C8" s="17" t="s">
        <v>103</v>
      </c>
      <c r="D8" s="17"/>
      <c r="E8" s="17"/>
      <c r="F8" s="18" t="s">
        <v>104</v>
      </c>
      <c r="G8" s="17"/>
      <c r="H8" s="17"/>
      <c r="I8" s="17"/>
      <c r="J8" s="17"/>
      <c r="K8" s="17"/>
      <c r="L8" s="17"/>
      <c r="M8" s="18" t="s">
        <v>106</v>
      </c>
      <c r="N8" s="17"/>
      <c r="O8" s="17"/>
      <c r="P8" s="17" t="s">
        <v>103</v>
      </c>
      <c r="Q8" s="17" t="s">
        <v>103</v>
      </c>
      <c r="R8" s="18" t="s">
        <v>112</v>
      </c>
      <c r="S8" s="18" t="s">
        <v>174</v>
      </c>
      <c r="T8" s="17"/>
      <c r="U8" s="17" t="s">
        <v>103</v>
      </c>
      <c r="V8" s="17" t="s">
        <v>103</v>
      </c>
      <c r="W8" s="18" t="s">
        <v>272</v>
      </c>
      <c r="X8" s="18" t="s">
        <v>272</v>
      </c>
      <c r="Y8" s="18" t="s">
        <v>145</v>
      </c>
      <c r="Z8" s="17"/>
      <c r="AA8" s="17"/>
      <c r="AB8" s="18" t="s">
        <v>145</v>
      </c>
      <c r="AC8" s="18" t="s">
        <v>179</v>
      </c>
      <c r="AD8" s="18" t="s">
        <v>113</v>
      </c>
      <c r="AE8" s="17"/>
      <c r="AF8" s="17"/>
      <c r="AG8" s="17"/>
      <c r="AH8" s="17"/>
      <c r="AI8" s="17"/>
      <c r="AJ8" s="17"/>
      <c r="AK8" s="17"/>
      <c r="AL8" s="17"/>
      <c r="AM8" s="11"/>
    </row>
    <row r="9" spans="1:39" x14ac:dyDescent="0.2">
      <c r="A9" s="26"/>
      <c r="B9" s="23" t="s">
        <v>453</v>
      </c>
      <c r="C9" s="15">
        <v>0.28351922232659998</v>
      </c>
      <c r="D9" s="15">
        <v>0.26118141546809998</v>
      </c>
      <c r="E9" s="15">
        <v>0.33108081249679999</v>
      </c>
      <c r="F9" s="15">
        <v>0.23307228453439999</v>
      </c>
      <c r="G9" s="15">
        <v>0.30172378652639997</v>
      </c>
      <c r="H9" s="15">
        <v>0.33908318613290001</v>
      </c>
      <c r="I9" s="15">
        <v>0.24822170318879999</v>
      </c>
      <c r="J9" s="15">
        <v>0.2330213598916</v>
      </c>
      <c r="K9" s="15">
        <v>0.2525698835229</v>
      </c>
      <c r="L9" s="15">
        <v>0.32537155112659999</v>
      </c>
      <c r="M9" s="15">
        <v>0.2429170003293</v>
      </c>
      <c r="N9" s="15">
        <v>0.3286650014593</v>
      </c>
      <c r="O9" s="15">
        <v>0.23529411764710001</v>
      </c>
      <c r="P9" s="15"/>
      <c r="Q9" s="15"/>
      <c r="R9" s="15">
        <v>0</v>
      </c>
      <c r="S9" s="15">
        <v>6.5959747416459991E-2</v>
      </c>
      <c r="T9" s="15">
        <v>1</v>
      </c>
      <c r="U9" s="15"/>
      <c r="V9" s="15"/>
      <c r="W9" s="15">
        <v>1.247903396879E-2</v>
      </c>
      <c r="X9" s="15">
        <v>4.2892422070360002E-2</v>
      </c>
      <c r="Y9" s="15">
        <v>0.20903607439749999</v>
      </c>
      <c r="Z9" s="15">
        <v>0.73428760618850009</v>
      </c>
      <c r="AA9" s="15">
        <v>0.94750905664040008</v>
      </c>
      <c r="AB9" s="15">
        <v>4.4726255664510002E-2</v>
      </c>
      <c r="AC9" s="15">
        <v>0.16205995271769999</v>
      </c>
      <c r="AD9" s="15">
        <v>0.16318947787140001</v>
      </c>
      <c r="AE9" s="15">
        <v>0.31779129744399998</v>
      </c>
      <c r="AF9" s="15">
        <v>0.22815791853690001</v>
      </c>
      <c r="AG9" s="15">
        <v>0.36617582207810001</v>
      </c>
      <c r="AH9" s="15">
        <v>0.37967016173259999</v>
      </c>
      <c r="AI9" s="15">
        <v>0.51119306267800002</v>
      </c>
      <c r="AJ9" s="15">
        <v>0.5201388695636</v>
      </c>
      <c r="AK9" s="15">
        <v>0.72978013394899999</v>
      </c>
      <c r="AL9" s="15">
        <v>0.41773466503669998</v>
      </c>
      <c r="AM9" s="11"/>
    </row>
    <row r="10" spans="1:39" x14ac:dyDescent="0.2">
      <c r="A10" s="24"/>
      <c r="B10" s="24"/>
      <c r="C10" s="16">
        <v>267</v>
      </c>
      <c r="D10" s="16">
        <v>60</v>
      </c>
      <c r="E10" s="16">
        <v>78</v>
      </c>
      <c r="F10" s="16">
        <v>47</v>
      </c>
      <c r="G10" s="16">
        <v>82</v>
      </c>
      <c r="H10" s="16">
        <v>46</v>
      </c>
      <c r="I10" s="16">
        <v>58</v>
      </c>
      <c r="J10" s="16">
        <v>35</v>
      </c>
      <c r="K10" s="16">
        <v>52</v>
      </c>
      <c r="L10" s="16">
        <v>65</v>
      </c>
      <c r="M10" s="16">
        <v>139</v>
      </c>
      <c r="N10" s="16">
        <v>121</v>
      </c>
      <c r="O10" s="16">
        <v>4</v>
      </c>
      <c r="P10" s="16">
        <v>0</v>
      </c>
      <c r="Q10" s="16">
        <v>0</v>
      </c>
      <c r="R10" s="16">
        <v>0</v>
      </c>
      <c r="S10" s="16">
        <v>30</v>
      </c>
      <c r="T10" s="16">
        <v>237</v>
      </c>
      <c r="U10" s="16">
        <v>0</v>
      </c>
      <c r="V10" s="16">
        <v>0</v>
      </c>
      <c r="W10" s="16">
        <v>1</v>
      </c>
      <c r="X10" s="16">
        <v>10</v>
      </c>
      <c r="Y10" s="16">
        <v>59</v>
      </c>
      <c r="Z10" s="16">
        <v>163</v>
      </c>
      <c r="AA10" s="16">
        <v>31</v>
      </c>
      <c r="AB10" s="16">
        <v>2</v>
      </c>
      <c r="AC10" s="16">
        <v>56</v>
      </c>
      <c r="AD10" s="16">
        <v>20</v>
      </c>
      <c r="AE10" s="16">
        <v>9</v>
      </c>
      <c r="AF10" s="16">
        <v>8</v>
      </c>
      <c r="AG10" s="16">
        <v>28</v>
      </c>
      <c r="AH10" s="16">
        <v>10</v>
      </c>
      <c r="AI10" s="16">
        <v>3</v>
      </c>
      <c r="AJ10" s="16">
        <v>9</v>
      </c>
      <c r="AK10" s="16">
        <v>1</v>
      </c>
      <c r="AL10" s="16">
        <v>123</v>
      </c>
      <c r="AM10" s="11"/>
    </row>
    <row r="11" spans="1:39" x14ac:dyDescent="0.2">
      <c r="A11" s="24"/>
      <c r="B11" s="24"/>
      <c r="C11" s="17" t="s">
        <v>103</v>
      </c>
      <c r="D11" s="17"/>
      <c r="E11" s="17"/>
      <c r="F11" s="17"/>
      <c r="G11" s="17"/>
      <c r="H11" s="17"/>
      <c r="I11" s="17"/>
      <c r="J11" s="17"/>
      <c r="K11" s="17"/>
      <c r="L11" s="17"/>
      <c r="M11" s="17"/>
      <c r="N11" s="17"/>
      <c r="O11" s="17"/>
      <c r="P11" s="17" t="s">
        <v>103</v>
      </c>
      <c r="Q11" s="17" t="s">
        <v>103</v>
      </c>
      <c r="R11" s="17"/>
      <c r="S11" s="18" t="s">
        <v>181</v>
      </c>
      <c r="T11" s="18" t="s">
        <v>214</v>
      </c>
      <c r="U11" s="17" t="s">
        <v>103</v>
      </c>
      <c r="V11" s="17" t="s">
        <v>103</v>
      </c>
      <c r="W11" s="17"/>
      <c r="X11" s="17"/>
      <c r="Y11" s="18" t="s">
        <v>122</v>
      </c>
      <c r="Z11" s="18" t="s">
        <v>123</v>
      </c>
      <c r="AA11" s="18" t="s">
        <v>123</v>
      </c>
      <c r="AB11" s="17"/>
      <c r="AC11" s="17"/>
      <c r="AD11" s="17"/>
      <c r="AE11" s="17"/>
      <c r="AF11" s="17"/>
      <c r="AG11" s="17"/>
      <c r="AH11" s="17"/>
      <c r="AI11" s="17"/>
      <c r="AJ11" s="17"/>
      <c r="AK11" s="17"/>
      <c r="AL11" s="18" t="s">
        <v>140</v>
      </c>
      <c r="AM11" s="11"/>
    </row>
    <row r="12" spans="1:39" x14ac:dyDescent="0.2">
      <c r="A12" s="26"/>
      <c r="B12" s="23" t="s">
        <v>454</v>
      </c>
      <c r="C12" s="15">
        <v>0.29256612341339999</v>
      </c>
      <c r="D12" s="15">
        <v>0.30680303778770002</v>
      </c>
      <c r="E12" s="15">
        <v>0.28860351003450002</v>
      </c>
      <c r="F12" s="15">
        <v>0.26035871412759998</v>
      </c>
      <c r="G12" s="15">
        <v>0.31319342116560001</v>
      </c>
      <c r="H12" s="15">
        <v>0.25358946129740001</v>
      </c>
      <c r="I12" s="15">
        <v>0.34079961959630001</v>
      </c>
      <c r="J12" s="15">
        <v>0.32840895658660002</v>
      </c>
      <c r="K12" s="15">
        <v>0.27845902155379998</v>
      </c>
      <c r="L12" s="15">
        <v>0.2488437957936</v>
      </c>
      <c r="M12" s="15">
        <v>0.27610323688940003</v>
      </c>
      <c r="N12" s="15">
        <v>0.31492134443539999</v>
      </c>
      <c r="O12" s="15">
        <v>0.17647058823530001</v>
      </c>
      <c r="P12" s="15"/>
      <c r="Q12" s="15"/>
      <c r="R12" s="15">
        <v>0</v>
      </c>
      <c r="S12" s="15">
        <v>0.62740025685449996</v>
      </c>
      <c r="T12" s="15">
        <v>0</v>
      </c>
      <c r="U12" s="15"/>
      <c r="V12" s="15"/>
      <c r="W12" s="15">
        <v>0.16057179784200001</v>
      </c>
      <c r="X12" s="15">
        <v>0.22086276002720001</v>
      </c>
      <c r="Y12" s="15">
        <v>0.49564314652500002</v>
      </c>
      <c r="Z12" s="15">
        <v>0.1869401532928</v>
      </c>
      <c r="AA12" s="15">
        <v>5.2490943359629998E-2</v>
      </c>
      <c r="AB12" s="15">
        <v>0.48529925597360002</v>
      </c>
      <c r="AC12" s="15">
        <v>0.23964779255849999</v>
      </c>
      <c r="AD12" s="15">
        <v>0.31049152723840001</v>
      </c>
      <c r="AE12" s="15">
        <v>0.3877644978939</v>
      </c>
      <c r="AF12" s="15">
        <v>0.3127554065432</v>
      </c>
      <c r="AG12" s="15">
        <v>0.26837223759529999</v>
      </c>
      <c r="AH12" s="15">
        <v>0.30008775499669998</v>
      </c>
      <c r="AI12" s="15">
        <v>0.13738297755670001</v>
      </c>
      <c r="AJ12" s="15">
        <v>5.6441641539079997E-2</v>
      </c>
      <c r="AK12" s="15">
        <v>0.27021986605100001</v>
      </c>
      <c r="AL12" s="15">
        <v>0.35551176918260002</v>
      </c>
      <c r="AM12" s="11"/>
    </row>
    <row r="13" spans="1:39" x14ac:dyDescent="0.2">
      <c r="A13" s="24"/>
      <c r="B13" s="24"/>
      <c r="C13" s="16">
        <v>281</v>
      </c>
      <c r="D13" s="16">
        <v>68</v>
      </c>
      <c r="E13" s="16">
        <v>74</v>
      </c>
      <c r="F13" s="16">
        <v>61</v>
      </c>
      <c r="G13" s="16">
        <v>78</v>
      </c>
      <c r="H13" s="16">
        <v>34</v>
      </c>
      <c r="I13" s="16">
        <v>80</v>
      </c>
      <c r="J13" s="16">
        <v>42</v>
      </c>
      <c r="K13" s="16">
        <v>52</v>
      </c>
      <c r="L13" s="16">
        <v>51</v>
      </c>
      <c r="M13" s="16">
        <v>153</v>
      </c>
      <c r="N13" s="16">
        <v>123</v>
      </c>
      <c r="O13" s="16">
        <v>3</v>
      </c>
      <c r="P13" s="16">
        <v>0</v>
      </c>
      <c r="Q13" s="16">
        <v>0</v>
      </c>
      <c r="R13" s="16">
        <v>0</v>
      </c>
      <c r="S13" s="16">
        <v>281</v>
      </c>
      <c r="T13" s="16">
        <v>0</v>
      </c>
      <c r="U13" s="16">
        <v>0</v>
      </c>
      <c r="V13" s="16">
        <v>0</v>
      </c>
      <c r="W13" s="16">
        <v>20</v>
      </c>
      <c r="X13" s="16">
        <v>60</v>
      </c>
      <c r="Y13" s="16">
        <v>144</v>
      </c>
      <c r="Z13" s="16">
        <v>34</v>
      </c>
      <c r="AA13" s="16">
        <v>2</v>
      </c>
      <c r="AB13" s="16">
        <v>19</v>
      </c>
      <c r="AC13" s="16">
        <v>88</v>
      </c>
      <c r="AD13" s="16">
        <v>30</v>
      </c>
      <c r="AE13" s="16">
        <v>8</v>
      </c>
      <c r="AF13" s="16">
        <v>15</v>
      </c>
      <c r="AG13" s="16">
        <v>24</v>
      </c>
      <c r="AH13" s="16">
        <v>9</v>
      </c>
      <c r="AI13" s="16">
        <v>1</v>
      </c>
      <c r="AJ13" s="16">
        <v>1</v>
      </c>
      <c r="AK13" s="16">
        <v>1</v>
      </c>
      <c r="AL13" s="16">
        <v>104</v>
      </c>
      <c r="AM13" s="11"/>
    </row>
    <row r="14" spans="1:39" x14ac:dyDescent="0.2">
      <c r="A14" s="24"/>
      <c r="B14" s="24"/>
      <c r="C14" s="17" t="s">
        <v>103</v>
      </c>
      <c r="D14" s="17"/>
      <c r="E14" s="17"/>
      <c r="F14" s="17"/>
      <c r="G14" s="17"/>
      <c r="H14" s="17"/>
      <c r="I14" s="17"/>
      <c r="J14" s="17"/>
      <c r="K14" s="17"/>
      <c r="L14" s="17"/>
      <c r="M14" s="17"/>
      <c r="N14" s="17"/>
      <c r="O14" s="17"/>
      <c r="P14" s="17" t="s">
        <v>103</v>
      </c>
      <c r="Q14" s="17" t="s">
        <v>103</v>
      </c>
      <c r="R14" s="17"/>
      <c r="S14" s="18" t="s">
        <v>261</v>
      </c>
      <c r="T14" s="17"/>
      <c r="U14" s="17" t="s">
        <v>103</v>
      </c>
      <c r="V14" s="17" t="s">
        <v>103</v>
      </c>
      <c r="W14" s="17"/>
      <c r="X14" s="17"/>
      <c r="Y14" s="18" t="s">
        <v>440</v>
      </c>
      <c r="Z14" s="17"/>
      <c r="AA14" s="17"/>
      <c r="AB14" s="18" t="s">
        <v>244</v>
      </c>
      <c r="AC14" s="17"/>
      <c r="AD14" s="17"/>
      <c r="AE14" s="17"/>
      <c r="AF14" s="17"/>
      <c r="AG14" s="17"/>
      <c r="AH14" s="17"/>
      <c r="AI14" s="17"/>
      <c r="AJ14" s="17"/>
      <c r="AK14" s="17"/>
      <c r="AL14" s="17"/>
      <c r="AM14" s="11"/>
    </row>
    <row r="15" spans="1:39" x14ac:dyDescent="0.2">
      <c r="A15" s="26"/>
      <c r="B15" s="23" t="s">
        <v>90</v>
      </c>
      <c r="C15" s="15">
        <v>5.0805995483370003E-2</v>
      </c>
      <c r="D15" s="15">
        <v>2.902388766379E-2</v>
      </c>
      <c r="E15" s="15">
        <v>6.786220105455E-2</v>
      </c>
      <c r="F15" s="15">
        <v>4.6760125470860003E-2</v>
      </c>
      <c r="G15" s="15">
        <v>5.5475581257610013E-2</v>
      </c>
      <c r="H15" s="15">
        <v>7.5099701404210004E-2</v>
      </c>
      <c r="I15" s="15">
        <v>5.5720073604119999E-2</v>
      </c>
      <c r="J15" s="15">
        <v>3.5055711968460003E-2</v>
      </c>
      <c r="K15" s="15">
        <v>3.8512192726989997E-2</v>
      </c>
      <c r="L15" s="15">
        <v>2.1098853009429999E-2</v>
      </c>
      <c r="M15" s="15">
        <v>3.7125295738280002E-2</v>
      </c>
      <c r="N15" s="15">
        <v>6.6712449676609997E-2</v>
      </c>
      <c r="O15" s="15">
        <v>5.882352941176E-2</v>
      </c>
      <c r="P15" s="15"/>
      <c r="Q15" s="15"/>
      <c r="R15" s="15">
        <v>0</v>
      </c>
      <c r="S15" s="15">
        <v>0.1089521036958</v>
      </c>
      <c r="T15" s="15">
        <v>0</v>
      </c>
      <c r="U15" s="15"/>
      <c r="V15" s="15"/>
      <c r="W15" s="15">
        <v>8.8388547564690004E-3</v>
      </c>
      <c r="X15" s="15">
        <v>4.3483487814380002E-2</v>
      </c>
      <c r="Y15" s="15">
        <v>6.010623082858E-2</v>
      </c>
      <c r="Z15" s="15">
        <v>4.3290736030259999E-2</v>
      </c>
      <c r="AA15" s="15">
        <v>0</v>
      </c>
      <c r="AB15" s="15">
        <v>0.24129724168110001</v>
      </c>
      <c r="AC15" s="15">
        <v>3.066853526274E-2</v>
      </c>
      <c r="AD15" s="15">
        <v>6.0583847113699997E-2</v>
      </c>
      <c r="AE15" s="15">
        <v>3.989167597578E-2</v>
      </c>
      <c r="AF15" s="15">
        <v>8.4243925107940001E-2</v>
      </c>
      <c r="AG15" s="15">
        <v>7.6939992382250008E-2</v>
      </c>
      <c r="AH15" s="15">
        <v>0</v>
      </c>
      <c r="AI15" s="15">
        <v>0</v>
      </c>
      <c r="AJ15" s="15">
        <v>0.33055878658440002</v>
      </c>
      <c r="AK15" s="15">
        <v>0</v>
      </c>
      <c r="AL15" s="15">
        <v>5.1022546319730001E-2</v>
      </c>
      <c r="AM15" s="11"/>
    </row>
    <row r="16" spans="1:39" x14ac:dyDescent="0.2">
      <c r="A16" s="24"/>
      <c r="B16" s="24"/>
      <c r="C16" s="16">
        <v>41</v>
      </c>
      <c r="D16" s="16">
        <v>7</v>
      </c>
      <c r="E16" s="16">
        <v>10</v>
      </c>
      <c r="F16" s="16">
        <v>12</v>
      </c>
      <c r="G16" s="16">
        <v>12</v>
      </c>
      <c r="H16" s="16">
        <v>9</v>
      </c>
      <c r="I16" s="16">
        <v>8</v>
      </c>
      <c r="J16" s="16">
        <v>5</v>
      </c>
      <c r="K16" s="16">
        <v>9</v>
      </c>
      <c r="L16" s="16">
        <v>7</v>
      </c>
      <c r="M16" s="16">
        <v>19</v>
      </c>
      <c r="N16" s="16">
        <v>21</v>
      </c>
      <c r="O16" s="16">
        <v>1</v>
      </c>
      <c r="P16" s="16">
        <v>0</v>
      </c>
      <c r="Q16" s="16">
        <v>0</v>
      </c>
      <c r="R16" s="16">
        <v>0</v>
      </c>
      <c r="S16" s="16">
        <v>41</v>
      </c>
      <c r="T16" s="16">
        <v>0</v>
      </c>
      <c r="U16" s="16">
        <v>0</v>
      </c>
      <c r="V16" s="16">
        <v>0</v>
      </c>
      <c r="W16" s="16">
        <v>2</v>
      </c>
      <c r="X16" s="16">
        <v>12</v>
      </c>
      <c r="Y16" s="16">
        <v>16</v>
      </c>
      <c r="Z16" s="16">
        <v>4</v>
      </c>
      <c r="AA16" s="16">
        <v>0</v>
      </c>
      <c r="AB16" s="16">
        <v>7</v>
      </c>
      <c r="AC16" s="16">
        <v>9</v>
      </c>
      <c r="AD16" s="16">
        <v>8</v>
      </c>
      <c r="AE16" s="16">
        <v>1</v>
      </c>
      <c r="AF16" s="16">
        <v>2</v>
      </c>
      <c r="AG16" s="16">
        <v>3</v>
      </c>
      <c r="AH16" s="16">
        <v>0</v>
      </c>
      <c r="AI16" s="16">
        <v>0</v>
      </c>
      <c r="AJ16" s="16">
        <v>2</v>
      </c>
      <c r="AK16" s="16">
        <v>0</v>
      </c>
      <c r="AL16" s="16">
        <v>16</v>
      </c>
      <c r="AM16" s="11"/>
    </row>
    <row r="17" spans="1:39" x14ac:dyDescent="0.2">
      <c r="A17" s="24"/>
      <c r="B17" s="24"/>
      <c r="C17" s="17" t="s">
        <v>103</v>
      </c>
      <c r="D17" s="17"/>
      <c r="E17" s="17"/>
      <c r="F17" s="17"/>
      <c r="G17" s="17"/>
      <c r="H17" s="17"/>
      <c r="I17" s="17"/>
      <c r="J17" s="17"/>
      <c r="K17" s="17"/>
      <c r="L17" s="17"/>
      <c r="M17" s="17"/>
      <c r="N17" s="17"/>
      <c r="O17" s="17"/>
      <c r="P17" s="17" t="s">
        <v>103</v>
      </c>
      <c r="Q17" s="17" t="s">
        <v>103</v>
      </c>
      <c r="R17" s="17"/>
      <c r="S17" s="18" t="s">
        <v>261</v>
      </c>
      <c r="T17" s="17"/>
      <c r="U17" s="17" t="s">
        <v>103</v>
      </c>
      <c r="V17" s="17" t="s">
        <v>103</v>
      </c>
      <c r="W17" s="17"/>
      <c r="X17" s="17"/>
      <c r="Y17" s="17"/>
      <c r="Z17" s="17"/>
      <c r="AA17" s="17"/>
      <c r="AB17" s="18" t="s">
        <v>140</v>
      </c>
      <c r="AC17" s="17"/>
      <c r="AD17" s="17"/>
      <c r="AE17" s="17"/>
      <c r="AF17" s="17"/>
      <c r="AG17" s="17"/>
      <c r="AH17" s="17"/>
      <c r="AI17" s="17"/>
      <c r="AJ17" s="18" t="s">
        <v>139</v>
      </c>
      <c r="AK17" s="17"/>
      <c r="AL17" s="17"/>
      <c r="AM17" s="11"/>
    </row>
    <row r="18" spans="1:39" x14ac:dyDescent="0.2">
      <c r="A18" s="26"/>
      <c r="B18" s="23" t="s">
        <v>48</v>
      </c>
      <c r="C18" s="15">
        <v>1</v>
      </c>
      <c r="D18" s="15">
        <v>1</v>
      </c>
      <c r="E18" s="15">
        <v>1</v>
      </c>
      <c r="F18" s="15">
        <v>1</v>
      </c>
      <c r="G18" s="15">
        <v>1</v>
      </c>
      <c r="H18" s="15">
        <v>1</v>
      </c>
      <c r="I18" s="15">
        <v>1</v>
      </c>
      <c r="J18" s="15">
        <v>1</v>
      </c>
      <c r="K18" s="15">
        <v>1</v>
      </c>
      <c r="L18" s="15">
        <v>1</v>
      </c>
      <c r="M18" s="15">
        <v>1</v>
      </c>
      <c r="N18" s="15">
        <v>1</v>
      </c>
      <c r="O18" s="15">
        <v>1</v>
      </c>
      <c r="P18" s="15"/>
      <c r="Q18" s="15"/>
      <c r="R18" s="15">
        <v>1</v>
      </c>
      <c r="S18" s="15">
        <v>1</v>
      </c>
      <c r="T18" s="15">
        <v>1</v>
      </c>
      <c r="U18" s="15"/>
      <c r="V18" s="15"/>
      <c r="W18" s="15">
        <v>1</v>
      </c>
      <c r="X18" s="15">
        <v>1</v>
      </c>
      <c r="Y18" s="15">
        <v>1</v>
      </c>
      <c r="Z18" s="15">
        <v>1</v>
      </c>
      <c r="AA18" s="15">
        <v>1</v>
      </c>
      <c r="AB18" s="15">
        <v>1</v>
      </c>
      <c r="AC18" s="15">
        <v>1</v>
      </c>
      <c r="AD18" s="15">
        <v>1</v>
      </c>
      <c r="AE18" s="15">
        <v>1</v>
      </c>
      <c r="AF18" s="15">
        <v>1</v>
      </c>
      <c r="AG18" s="15">
        <v>1</v>
      </c>
      <c r="AH18" s="15">
        <v>1</v>
      </c>
      <c r="AI18" s="15">
        <v>1</v>
      </c>
      <c r="AJ18" s="15">
        <v>1</v>
      </c>
      <c r="AK18" s="15">
        <v>1</v>
      </c>
      <c r="AL18" s="15">
        <v>1</v>
      </c>
      <c r="AM18" s="11"/>
    </row>
    <row r="19" spans="1:39" x14ac:dyDescent="0.2">
      <c r="A19" s="24"/>
      <c r="B19" s="24"/>
      <c r="C19" s="16">
        <v>1001</v>
      </c>
      <c r="D19" s="16">
        <v>224</v>
      </c>
      <c r="E19" s="16">
        <v>258</v>
      </c>
      <c r="F19" s="16">
        <v>244</v>
      </c>
      <c r="G19" s="16">
        <v>275</v>
      </c>
      <c r="H19" s="16">
        <v>134</v>
      </c>
      <c r="I19" s="16">
        <v>234</v>
      </c>
      <c r="J19" s="16">
        <v>145</v>
      </c>
      <c r="K19" s="16">
        <v>205</v>
      </c>
      <c r="L19" s="16">
        <v>227</v>
      </c>
      <c r="M19" s="16">
        <v>584</v>
      </c>
      <c r="N19" s="16">
        <v>394</v>
      </c>
      <c r="O19" s="16">
        <v>17</v>
      </c>
      <c r="P19" s="16">
        <v>0</v>
      </c>
      <c r="Q19" s="16">
        <v>0</v>
      </c>
      <c r="R19" s="16">
        <v>316</v>
      </c>
      <c r="S19" s="16">
        <v>448</v>
      </c>
      <c r="T19" s="16">
        <v>237</v>
      </c>
      <c r="U19" s="16">
        <v>0</v>
      </c>
      <c r="V19" s="16">
        <v>0</v>
      </c>
      <c r="W19" s="16">
        <v>165</v>
      </c>
      <c r="X19" s="16">
        <v>279</v>
      </c>
      <c r="Y19" s="16">
        <v>279</v>
      </c>
      <c r="Z19" s="16">
        <v>206</v>
      </c>
      <c r="AA19" s="16">
        <v>33</v>
      </c>
      <c r="AB19" s="16">
        <v>36</v>
      </c>
      <c r="AC19" s="16">
        <v>375</v>
      </c>
      <c r="AD19" s="16">
        <v>125</v>
      </c>
      <c r="AE19" s="16">
        <v>24</v>
      </c>
      <c r="AF19" s="16">
        <v>42</v>
      </c>
      <c r="AG19" s="16">
        <v>81</v>
      </c>
      <c r="AH19" s="16">
        <v>28</v>
      </c>
      <c r="AI19" s="16">
        <v>7</v>
      </c>
      <c r="AJ19" s="16">
        <v>13</v>
      </c>
      <c r="AK19" s="16">
        <v>2</v>
      </c>
      <c r="AL19" s="16">
        <v>304</v>
      </c>
      <c r="AM19" s="11"/>
    </row>
    <row r="20" spans="1:39" x14ac:dyDescent="0.2">
      <c r="A20" s="24"/>
      <c r="B20" s="24"/>
      <c r="C20" s="17" t="s">
        <v>103</v>
      </c>
      <c r="D20" s="17" t="s">
        <v>103</v>
      </c>
      <c r="E20" s="17" t="s">
        <v>103</v>
      </c>
      <c r="F20" s="17" t="s">
        <v>103</v>
      </c>
      <c r="G20" s="17" t="s">
        <v>103</v>
      </c>
      <c r="H20" s="17" t="s">
        <v>103</v>
      </c>
      <c r="I20" s="17" t="s">
        <v>103</v>
      </c>
      <c r="J20" s="17" t="s">
        <v>103</v>
      </c>
      <c r="K20" s="17" t="s">
        <v>103</v>
      </c>
      <c r="L20" s="17" t="s">
        <v>103</v>
      </c>
      <c r="M20" s="17" t="s">
        <v>103</v>
      </c>
      <c r="N20" s="17" t="s">
        <v>103</v>
      </c>
      <c r="O20" s="17" t="s">
        <v>103</v>
      </c>
      <c r="P20" s="17" t="s">
        <v>103</v>
      </c>
      <c r="Q20" s="17" t="s">
        <v>103</v>
      </c>
      <c r="R20" s="17" t="s">
        <v>103</v>
      </c>
      <c r="S20" s="17" t="s">
        <v>103</v>
      </c>
      <c r="T20" s="17" t="s">
        <v>103</v>
      </c>
      <c r="U20" s="17" t="s">
        <v>103</v>
      </c>
      <c r="V20" s="17" t="s">
        <v>103</v>
      </c>
      <c r="W20" s="17" t="s">
        <v>103</v>
      </c>
      <c r="X20" s="17" t="s">
        <v>103</v>
      </c>
      <c r="Y20" s="17" t="s">
        <v>103</v>
      </c>
      <c r="Z20" s="17" t="s">
        <v>103</v>
      </c>
      <c r="AA20" s="17" t="s">
        <v>103</v>
      </c>
      <c r="AB20" s="17" t="s">
        <v>103</v>
      </c>
      <c r="AC20" s="17" t="s">
        <v>103</v>
      </c>
      <c r="AD20" s="17" t="s">
        <v>103</v>
      </c>
      <c r="AE20" s="17" t="s">
        <v>103</v>
      </c>
      <c r="AF20" s="17" t="s">
        <v>103</v>
      </c>
      <c r="AG20" s="17" t="s">
        <v>103</v>
      </c>
      <c r="AH20" s="17" t="s">
        <v>103</v>
      </c>
      <c r="AI20" s="17" t="s">
        <v>103</v>
      </c>
      <c r="AJ20" s="17" t="s">
        <v>103</v>
      </c>
      <c r="AK20" s="17" t="s">
        <v>103</v>
      </c>
      <c r="AL20" s="17" t="s">
        <v>103</v>
      </c>
      <c r="AM20" s="11"/>
    </row>
    <row r="21" spans="1:39" x14ac:dyDescent="0.2">
      <c r="A21" s="19" t="s">
        <v>455</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row>
    <row r="22" spans="1:39" x14ac:dyDescent="0.2">
      <c r="A22" s="21" t="s">
        <v>126</v>
      </c>
    </row>
  </sheetData>
  <mergeCells count="15">
    <mergeCell ref="B12:B14"/>
    <mergeCell ref="B15:B17"/>
    <mergeCell ref="B18:B20"/>
    <mergeCell ref="A6:A20"/>
    <mergeCell ref="AJ2:AL2"/>
    <mergeCell ref="A2:C2"/>
    <mergeCell ref="A3:B5"/>
    <mergeCell ref="B6:B8"/>
    <mergeCell ref="B9:B11"/>
    <mergeCell ref="M3:O3"/>
    <mergeCell ref="P3:V3"/>
    <mergeCell ref="W3:AB3"/>
    <mergeCell ref="AC3:AL3"/>
    <mergeCell ref="D3:G3"/>
    <mergeCell ref="H3:L3"/>
  </mergeCells>
  <hyperlinks>
    <hyperlink ref="A1" location="'TOC'!A1:A1" display="Back to TOC" xr:uid="{00000000-0004-0000-1E00-000000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M28"/>
  <sheetViews>
    <sheetView workbookViewId="0">
      <pane xSplit="3" ySplit="5" topLeftCell="F6" activePane="bottomRight" state="frozen"/>
      <selection pane="topRight" activeCell="D1" sqref="D1"/>
      <selection pane="bottomLeft" activeCell="A6" sqref="A6"/>
      <selection pane="bottomRight" activeCell="D6" sqref="D6"/>
    </sheetView>
  </sheetViews>
  <sheetFormatPr baseColWidth="10" defaultColWidth="8.83203125" defaultRowHeight="15" x14ac:dyDescent="0.2"/>
  <cols>
    <col min="1" max="1" width="50" style="1" bestFit="1" customWidth="1"/>
    <col min="2" max="2" width="25" style="1" bestFit="1" customWidth="1"/>
    <col min="3" max="38" width="12.6640625" style="1" customWidth="1"/>
  </cols>
  <sheetData>
    <row r="1" spans="1:39" ht="52" customHeight="1" x14ac:dyDescent="0.2">
      <c r="A1" s="10" t="str">
        <f>HYPERLINK("#TOC!A1","Return to Table of Contents")</f>
        <v>Return to Table of Contents</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11"/>
    </row>
    <row r="2" spans="1:39" ht="36" customHeight="1" x14ac:dyDescent="0.2">
      <c r="A2" s="29" t="s">
        <v>577</v>
      </c>
      <c r="B2" s="28"/>
      <c r="C2" s="28"/>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27" t="s">
        <v>47</v>
      </c>
      <c r="AK2" s="28"/>
      <c r="AL2" s="28"/>
      <c r="AM2" s="11"/>
    </row>
    <row r="3" spans="1:39" ht="37" customHeight="1" x14ac:dyDescent="0.2">
      <c r="A3" s="30"/>
      <c r="B3" s="28"/>
      <c r="C3" s="14" t="s">
        <v>48</v>
      </c>
      <c r="D3" s="31" t="s">
        <v>49</v>
      </c>
      <c r="E3" s="28"/>
      <c r="F3" s="28"/>
      <c r="G3" s="28"/>
      <c r="H3" s="31" t="s">
        <v>50</v>
      </c>
      <c r="I3" s="28"/>
      <c r="J3" s="28"/>
      <c r="K3" s="28"/>
      <c r="L3" s="28"/>
      <c r="M3" s="31" t="s">
        <v>51</v>
      </c>
      <c r="N3" s="28"/>
      <c r="O3" s="28"/>
      <c r="P3" s="31" t="s">
        <v>52</v>
      </c>
      <c r="Q3" s="28"/>
      <c r="R3" s="28"/>
      <c r="S3" s="28"/>
      <c r="T3" s="28"/>
      <c r="U3" s="28"/>
      <c r="V3" s="28"/>
      <c r="W3" s="31" t="s">
        <v>53</v>
      </c>
      <c r="X3" s="28"/>
      <c r="Y3" s="28"/>
      <c r="Z3" s="28"/>
      <c r="AA3" s="28"/>
      <c r="AB3" s="28"/>
      <c r="AC3" s="31" t="s">
        <v>54</v>
      </c>
      <c r="AD3" s="28"/>
      <c r="AE3" s="28"/>
      <c r="AF3" s="28"/>
      <c r="AG3" s="28"/>
      <c r="AH3" s="28"/>
      <c r="AI3" s="28"/>
      <c r="AJ3" s="28"/>
      <c r="AK3" s="28"/>
      <c r="AL3" s="28"/>
      <c r="AM3" s="11"/>
    </row>
    <row r="4" spans="1:39" ht="16" customHeight="1" x14ac:dyDescent="0.2">
      <c r="A4" s="24"/>
      <c r="B4" s="28"/>
      <c r="C4" s="12" t="s">
        <v>55</v>
      </c>
      <c r="D4" s="12" t="s">
        <v>55</v>
      </c>
      <c r="E4" s="12" t="s">
        <v>56</v>
      </c>
      <c r="F4" s="12" t="s">
        <v>57</v>
      </c>
      <c r="G4" s="12" t="s">
        <v>58</v>
      </c>
      <c r="H4" s="12" t="s">
        <v>55</v>
      </c>
      <c r="I4" s="12" t="s">
        <v>56</v>
      </c>
      <c r="J4" s="12" t="s">
        <v>57</v>
      </c>
      <c r="K4" s="12" t="s">
        <v>58</v>
      </c>
      <c r="L4" s="12" t="s">
        <v>59</v>
      </c>
      <c r="M4" s="12" t="s">
        <v>55</v>
      </c>
      <c r="N4" s="12" t="s">
        <v>56</v>
      </c>
      <c r="O4" s="12" t="s">
        <v>57</v>
      </c>
      <c r="P4" s="12" t="s">
        <v>55</v>
      </c>
      <c r="Q4" s="12" t="s">
        <v>56</v>
      </c>
      <c r="R4" s="12" t="s">
        <v>57</v>
      </c>
      <c r="S4" s="12" t="s">
        <v>58</v>
      </c>
      <c r="T4" s="12" t="s">
        <v>59</v>
      </c>
      <c r="U4" s="12" t="s">
        <v>60</v>
      </c>
      <c r="V4" s="12" t="s">
        <v>61</v>
      </c>
      <c r="W4" s="12" t="s">
        <v>55</v>
      </c>
      <c r="X4" s="12" t="s">
        <v>56</v>
      </c>
      <c r="Y4" s="12" t="s">
        <v>57</v>
      </c>
      <c r="Z4" s="12" t="s">
        <v>58</v>
      </c>
      <c r="AA4" s="12" t="s">
        <v>59</v>
      </c>
      <c r="AB4" s="12" t="s">
        <v>60</v>
      </c>
      <c r="AC4" s="12" t="s">
        <v>55</v>
      </c>
      <c r="AD4" s="12" t="s">
        <v>56</v>
      </c>
      <c r="AE4" s="12" t="s">
        <v>57</v>
      </c>
      <c r="AF4" s="12" t="s">
        <v>58</v>
      </c>
      <c r="AG4" s="12" t="s">
        <v>59</v>
      </c>
      <c r="AH4" s="12" t="s">
        <v>60</v>
      </c>
      <c r="AI4" s="12" t="s">
        <v>61</v>
      </c>
      <c r="AJ4" s="12" t="s">
        <v>62</v>
      </c>
      <c r="AK4" s="12" t="s">
        <v>63</v>
      </c>
      <c r="AL4" s="12" t="s">
        <v>64</v>
      </c>
      <c r="AM4" s="11"/>
    </row>
    <row r="5" spans="1:39" ht="37" x14ac:dyDescent="0.2">
      <c r="A5" s="24"/>
      <c r="B5" s="28"/>
      <c r="C5" s="14" t="s">
        <v>65</v>
      </c>
      <c r="D5" s="14" t="s">
        <v>66</v>
      </c>
      <c r="E5" s="14" t="s">
        <v>67</v>
      </c>
      <c r="F5" s="14" t="s">
        <v>68</v>
      </c>
      <c r="G5" s="14" t="s">
        <v>69</v>
      </c>
      <c r="H5" s="14" t="s">
        <v>70</v>
      </c>
      <c r="I5" s="14" t="s">
        <v>71</v>
      </c>
      <c r="J5" s="14" t="s">
        <v>72</v>
      </c>
      <c r="K5" s="14" t="s">
        <v>73</v>
      </c>
      <c r="L5" s="14" t="s">
        <v>74</v>
      </c>
      <c r="M5" s="14" t="s">
        <v>75</v>
      </c>
      <c r="N5" s="14" t="s">
        <v>76</v>
      </c>
      <c r="O5" s="14" t="s">
        <v>77</v>
      </c>
      <c r="P5" s="14" t="s">
        <v>78</v>
      </c>
      <c r="Q5" s="14" t="s">
        <v>79</v>
      </c>
      <c r="R5" s="14" t="s">
        <v>80</v>
      </c>
      <c r="S5" s="14" t="s">
        <v>81</v>
      </c>
      <c r="T5" s="14" t="s">
        <v>82</v>
      </c>
      <c r="U5" s="14" t="s">
        <v>83</v>
      </c>
      <c r="V5" s="14" t="s">
        <v>84</v>
      </c>
      <c r="W5" s="14" t="s">
        <v>85</v>
      </c>
      <c r="X5" s="14" t="s">
        <v>86</v>
      </c>
      <c r="Y5" s="14" t="s">
        <v>87</v>
      </c>
      <c r="Z5" s="14" t="s">
        <v>88</v>
      </c>
      <c r="AA5" s="14" t="s">
        <v>89</v>
      </c>
      <c r="AB5" s="14" t="s">
        <v>90</v>
      </c>
      <c r="AC5" s="14" t="s">
        <v>91</v>
      </c>
      <c r="AD5" s="14" t="s">
        <v>92</v>
      </c>
      <c r="AE5" s="14" t="s">
        <v>93</v>
      </c>
      <c r="AF5" s="14" t="s">
        <v>94</v>
      </c>
      <c r="AG5" s="14" t="s">
        <v>95</v>
      </c>
      <c r="AH5" s="14" t="s">
        <v>96</v>
      </c>
      <c r="AI5" s="14" t="s">
        <v>97</v>
      </c>
      <c r="AJ5" s="14" t="s">
        <v>98</v>
      </c>
      <c r="AK5" s="14" t="s">
        <v>99</v>
      </c>
      <c r="AL5" s="14" t="s">
        <v>100</v>
      </c>
      <c r="AM5" s="11"/>
    </row>
    <row r="6" spans="1:39" x14ac:dyDescent="0.2">
      <c r="A6" s="25" t="s">
        <v>456</v>
      </c>
      <c r="B6" s="23" t="s">
        <v>85</v>
      </c>
      <c r="C6" s="15">
        <v>0.2151869702684</v>
      </c>
      <c r="D6" s="15">
        <v>0.2389097530888</v>
      </c>
      <c r="E6" s="15">
        <v>0.2140019180321</v>
      </c>
      <c r="F6" s="15">
        <v>0.23495242812870001</v>
      </c>
      <c r="G6" s="15">
        <v>0.17893075440610001</v>
      </c>
      <c r="H6" s="15">
        <v>0.1393747795935</v>
      </c>
      <c r="I6" s="15">
        <v>0.14357311212349999</v>
      </c>
      <c r="J6" s="15">
        <v>0.2468451449057</v>
      </c>
      <c r="K6" s="15">
        <v>0.25639413650979997</v>
      </c>
      <c r="L6" s="15">
        <v>0.31807392635780002</v>
      </c>
      <c r="M6" s="15">
        <v>0.27109338015169998</v>
      </c>
      <c r="N6" s="15">
        <v>0.15860312334259999</v>
      </c>
      <c r="O6" s="15">
        <v>0.4</v>
      </c>
      <c r="P6" s="15">
        <v>0.55896562942380001</v>
      </c>
      <c r="Q6" s="15">
        <v>0.14477600042809999</v>
      </c>
      <c r="R6" s="15">
        <v>0.2408787953538</v>
      </c>
      <c r="S6" s="15">
        <v>0.14803498347989999</v>
      </c>
      <c r="T6" s="15">
        <v>6.8584841332559997E-3</v>
      </c>
      <c r="U6" s="15">
        <v>0</v>
      </c>
      <c r="V6" s="15">
        <v>1.5164289514629999E-2</v>
      </c>
      <c r="W6" s="15">
        <v>1</v>
      </c>
      <c r="X6" s="15">
        <v>0</v>
      </c>
      <c r="Y6" s="15">
        <v>0</v>
      </c>
      <c r="Z6" s="15">
        <v>0</v>
      </c>
      <c r="AA6" s="15">
        <v>0</v>
      </c>
      <c r="AB6" s="15">
        <v>0</v>
      </c>
      <c r="AC6" s="15">
        <v>0.31056993434629998</v>
      </c>
      <c r="AD6" s="15">
        <v>0.20195364283139999</v>
      </c>
      <c r="AE6" s="15">
        <v>0.18323478490869999</v>
      </c>
      <c r="AF6" s="15">
        <v>0.34158873659420003</v>
      </c>
      <c r="AG6" s="15">
        <v>0.20730767516260001</v>
      </c>
      <c r="AH6" s="15">
        <v>0.20197177260259999</v>
      </c>
      <c r="AI6" s="15">
        <v>0.11146459003420001</v>
      </c>
      <c r="AJ6" s="15">
        <v>7.8571247183170004E-2</v>
      </c>
      <c r="AK6" s="15">
        <v>0</v>
      </c>
      <c r="AL6" s="15">
        <v>8.5147033401800007E-2</v>
      </c>
      <c r="AM6" s="11"/>
    </row>
    <row r="7" spans="1:39" x14ac:dyDescent="0.2">
      <c r="A7" s="24"/>
      <c r="B7" s="24"/>
      <c r="C7" s="16">
        <v>564</v>
      </c>
      <c r="D7" s="16">
        <v>135</v>
      </c>
      <c r="E7" s="16">
        <v>153</v>
      </c>
      <c r="F7" s="16">
        <v>148</v>
      </c>
      <c r="G7" s="16">
        <v>128</v>
      </c>
      <c r="H7" s="16">
        <v>40</v>
      </c>
      <c r="I7" s="16">
        <v>67</v>
      </c>
      <c r="J7" s="16">
        <v>104</v>
      </c>
      <c r="K7" s="16">
        <v>125</v>
      </c>
      <c r="L7" s="16">
        <v>203</v>
      </c>
      <c r="M7" s="16">
        <v>363</v>
      </c>
      <c r="N7" s="16">
        <v>192</v>
      </c>
      <c r="O7" s="16">
        <v>8</v>
      </c>
      <c r="P7" s="16">
        <v>351</v>
      </c>
      <c r="Q7" s="16">
        <v>44</v>
      </c>
      <c r="R7" s="16">
        <v>93</v>
      </c>
      <c r="S7" s="16">
        <v>71</v>
      </c>
      <c r="T7" s="16">
        <v>1</v>
      </c>
      <c r="U7" s="16">
        <v>0</v>
      </c>
      <c r="V7" s="16">
        <v>4</v>
      </c>
      <c r="W7" s="16">
        <v>564</v>
      </c>
      <c r="X7" s="16">
        <v>0</v>
      </c>
      <c r="Y7" s="16">
        <v>0</v>
      </c>
      <c r="Z7" s="16">
        <v>0</v>
      </c>
      <c r="AA7" s="16">
        <v>0</v>
      </c>
      <c r="AB7" s="16">
        <v>0</v>
      </c>
      <c r="AC7" s="16">
        <v>343</v>
      </c>
      <c r="AD7" s="16">
        <v>61</v>
      </c>
      <c r="AE7" s="16">
        <v>9</v>
      </c>
      <c r="AF7" s="16">
        <v>39</v>
      </c>
      <c r="AG7" s="16">
        <v>39</v>
      </c>
      <c r="AH7" s="16">
        <v>13</v>
      </c>
      <c r="AI7" s="16">
        <v>2</v>
      </c>
      <c r="AJ7" s="16">
        <v>3</v>
      </c>
      <c r="AK7" s="16">
        <v>0</v>
      </c>
      <c r="AL7" s="16">
        <v>55</v>
      </c>
      <c r="AM7" s="11"/>
    </row>
    <row r="8" spans="1:39" x14ac:dyDescent="0.2">
      <c r="A8" s="24"/>
      <c r="B8" s="24"/>
      <c r="C8" s="17" t="s">
        <v>103</v>
      </c>
      <c r="D8" s="17"/>
      <c r="E8" s="17"/>
      <c r="F8" s="17"/>
      <c r="G8" s="17"/>
      <c r="H8" s="17"/>
      <c r="I8" s="17"/>
      <c r="J8" s="18" t="s">
        <v>105</v>
      </c>
      <c r="K8" s="18" t="s">
        <v>105</v>
      </c>
      <c r="L8" s="18" t="s">
        <v>122</v>
      </c>
      <c r="M8" s="18" t="s">
        <v>106</v>
      </c>
      <c r="N8" s="17"/>
      <c r="O8" s="18" t="s">
        <v>104</v>
      </c>
      <c r="P8" s="18" t="s">
        <v>107</v>
      </c>
      <c r="Q8" s="18" t="s">
        <v>148</v>
      </c>
      <c r="R8" s="18" t="s">
        <v>108</v>
      </c>
      <c r="S8" s="18" t="s">
        <v>148</v>
      </c>
      <c r="T8" s="17"/>
      <c r="U8" s="17"/>
      <c r="V8" s="17"/>
      <c r="W8" s="18" t="s">
        <v>110</v>
      </c>
      <c r="X8" s="17"/>
      <c r="Y8" s="17"/>
      <c r="Z8" s="17"/>
      <c r="AA8" s="17"/>
      <c r="AB8" s="17"/>
      <c r="AC8" s="18" t="s">
        <v>113</v>
      </c>
      <c r="AD8" s="18" t="s">
        <v>114</v>
      </c>
      <c r="AE8" s="17"/>
      <c r="AF8" s="18" t="s">
        <v>113</v>
      </c>
      <c r="AG8" s="18" t="s">
        <v>114</v>
      </c>
      <c r="AH8" s="17"/>
      <c r="AI8" s="17"/>
      <c r="AJ8" s="17"/>
      <c r="AK8" s="17"/>
      <c r="AL8" s="17"/>
      <c r="AM8" s="11"/>
    </row>
    <row r="9" spans="1:39" x14ac:dyDescent="0.2">
      <c r="A9" s="26"/>
      <c r="B9" s="23" t="s">
        <v>86</v>
      </c>
      <c r="C9" s="15">
        <v>0.28580643678739998</v>
      </c>
      <c r="D9" s="15">
        <v>0.32590079745590012</v>
      </c>
      <c r="E9" s="15">
        <v>0.2251176837086</v>
      </c>
      <c r="F9" s="15">
        <v>0.33894984837640002</v>
      </c>
      <c r="G9" s="15">
        <v>0.26785390724710001</v>
      </c>
      <c r="H9" s="15">
        <v>0.25896364164980001</v>
      </c>
      <c r="I9" s="15">
        <v>0.27878530481890001</v>
      </c>
      <c r="J9" s="15">
        <v>0.34130872688410002</v>
      </c>
      <c r="K9" s="15">
        <v>0.28125700464480002</v>
      </c>
      <c r="L9" s="15">
        <v>0.28337634698219999</v>
      </c>
      <c r="M9" s="15">
        <v>0.29376615788819999</v>
      </c>
      <c r="N9" s="15">
        <v>0.27789663916500001</v>
      </c>
      <c r="O9" s="15">
        <v>0.3</v>
      </c>
      <c r="P9" s="15">
        <v>0.39910401466250001</v>
      </c>
      <c r="Q9" s="15">
        <v>0.6273138861709</v>
      </c>
      <c r="R9" s="15">
        <v>0.50003770088279997</v>
      </c>
      <c r="S9" s="15">
        <v>0.2162953615887</v>
      </c>
      <c r="T9" s="15">
        <v>3.0375494265420001E-2</v>
      </c>
      <c r="U9" s="15">
        <v>3.4590563161429999E-2</v>
      </c>
      <c r="V9" s="15">
        <v>1.8836799363329999E-2</v>
      </c>
      <c r="W9" s="15">
        <v>0</v>
      </c>
      <c r="X9" s="15">
        <v>1</v>
      </c>
      <c r="Y9" s="15">
        <v>0</v>
      </c>
      <c r="Z9" s="15">
        <v>0</v>
      </c>
      <c r="AA9" s="15">
        <v>0</v>
      </c>
      <c r="AB9" s="15">
        <v>0</v>
      </c>
      <c r="AC9" s="15">
        <v>0.4200758188548</v>
      </c>
      <c r="AD9" s="15">
        <v>0.29090240186709998</v>
      </c>
      <c r="AE9" s="15">
        <v>0.31118689177929998</v>
      </c>
      <c r="AF9" s="15">
        <v>0.31360922652020001</v>
      </c>
      <c r="AG9" s="15">
        <v>0.25651418400870002</v>
      </c>
      <c r="AH9" s="15">
        <v>0.1616831355353</v>
      </c>
      <c r="AI9" s="15">
        <v>0.1129980590596</v>
      </c>
      <c r="AJ9" s="15">
        <v>5.6849042251019999E-2</v>
      </c>
      <c r="AK9" s="15">
        <v>0.23427666031329999</v>
      </c>
      <c r="AL9" s="15">
        <v>0.1241792275291</v>
      </c>
      <c r="AM9" s="11"/>
    </row>
    <row r="10" spans="1:39" x14ac:dyDescent="0.2">
      <c r="A10" s="24"/>
      <c r="B10" s="24"/>
      <c r="C10" s="16">
        <v>689</v>
      </c>
      <c r="D10" s="16">
        <v>165</v>
      </c>
      <c r="E10" s="16">
        <v>157</v>
      </c>
      <c r="F10" s="16">
        <v>195</v>
      </c>
      <c r="G10" s="16">
        <v>172</v>
      </c>
      <c r="H10" s="16">
        <v>68</v>
      </c>
      <c r="I10" s="16">
        <v>122</v>
      </c>
      <c r="J10" s="16">
        <v>137</v>
      </c>
      <c r="K10" s="16">
        <v>149</v>
      </c>
      <c r="L10" s="16">
        <v>180</v>
      </c>
      <c r="M10" s="16">
        <v>388</v>
      </c>
      <c r="N10" s="16">
        <v>293</v>
      </c>
      <c r="O10" s="16">
        <v>6</v>
      </c>
      <c r="P10" s="16">
        <v>243</v>
      </c>
      <c r="Q10" s="16">
        <v>155</v>
      </c>
      <c r="R10" s="16">
        <v>161</v>
      </c>
      <c r="S10" s="16">
        <v>112</v>
      </c>
      <c r="T10" s="16">
        <v>7</v>
      </c>
      <c r="U10" s="16">
        <v>5</v>
      </c>
      <c r="V10" s="16">
        <v>6</v>
      </c>
      <c r="W10" s="16">
        <v>0</v>
      </c>
      <c r="X10" s="16">
        <v>689</v>
      </c>
      <c r="Y10" s="16">
        <v>0</v>
      </c>
      <c r="Z10" s="16">
        <v>0</v>
      </c>
      <c r="AA10" s="16">
        <v>0</v>
      </c>
      <c r="AB10" s="16">
        <v>0</v>
      </c>
      <c r="AC10" s="16">
        <v>379</v>
      </c>
      <c r="AD10" s="16">
        <v>100</v>
      </c>
      <c r="AE10" s="16">
        <v>21</v>
      </c>
      <c r="AF10" s="16">
        <v>31</v>
      </c>
      <c r="AG10" s="16">
        <v>57</v>
      </c>
      <c r="AH10" s="16">
        <v>11</v>
      </c>
      <c r="AI10" s="16">
        <v>2</v>
      </c>
      <c r="AJ10" s="16">
        <v>2</v>
      </c>
      <c r="AK10" s="16">
        <v>1</v>
      </c>
      <c r="AL10" s="16">
        <v>85</v>
      </c>
      <c r="AM10" s="11"/>
    </row>
    <row r="11" spans="1:39" x14ac:dyDescent="0.2">
      <c r="A11" s="24"/>
      <c r="B11" s="24"/>
      <c r="C11" s="17" t="s">
        <v>103</v>
      </c>
      <c r="D11" s="18" t="s">
        <v>104</v>
      </c>
      <c r="E11" s="17"/>
      <c r="F11" s="18" t="s">
        <v>104</v>
      </c>
      <c r="G11" s="17"/>
      <c r="H11" s="17"/>
      <c r="I11" s="17"/>
      <c r="J11" s="17"/>
      <c r="K11" s="17"/>
      <c r="L11" s="17"/>
      <c r="M11" s="17"/>
      <c r="N11" s="17"/>
      <c r="O11" s="17"/>
      <c r="P11" s="18" t="s">
        <v>109</v>
      </c>
      <c r="Q11" s="18" t="s">
        <v>457</v>
      </c>
      <c r="R11" s="18" t="s">
        <v>109</v>
      </c>
      <c r="S11" s="18" t="s">
        <v>108</v>
      </c>
      <c r="T11" s="17"/>
      <c r="U11" s="17"/>
      <c r="V11" s="17"/>
      <c r="W11" s="17"/>
      <c r="X11" s="18" t="s">
        <v>458</v>
      </c>
      <c r="Y11" s="17"/>
      <c r="Z11" s="17"/>
      <c r="AA11" s="17"/>
      <c r="AB11" s="17"/>
      <c r="AC11" s="18" t="s">
        <v>459</v>
      </c>
      <c r="AD11" s="18" t="s">
        <v>113</v>
      </c>
      <c r="AE11" s="18" t="s">
        <v>114</v>
      </c>
      <c r="AF11" s="18" t="s">
        <v>113</v>
      </c>
      <c r="AG11" s="18" t="s">
        <v>114</v>
      </c>
      <c r="AH11" s="17"/>
      <c r="AI11" s="17"/>
      <c r="AJ11" s="17"/>
      <c r="AK11" s="17"/>
      <c r="AL11" s="17"/>
      <c r="AM11" s="11"/>
    </row>
    <row r="12" spans="1:39" x14ac:dyDescent="0.2">
      <c r="A12" s="26"/>
      <c r="B12" s="23" t="s">
        <v>87</v>
      </c>
      <c r="C12" s="15">
        <v>0.18305284134790001</v>
      </c>
      <c r="D12" s="15">
        <v>0.1927660425969</v>
      </c>
      <c r="E12" s="15">
        <v>0.16368921136119999</v>
      </c>
      <c r="F12" s="15">
        <v>0.18426377244059999</v>
      </c>
      <c r="G12" s="15">
        <v>0.19368685254760001</v>
      </c>
      <c r="H12" s="15">
        <v>0.19336697458179999</v>
      </c>
      <c r="I12" s="15">
        <v>0.26410139879040001</v>
      </c>
      <c r="J12" s="15">
        <v>0.13181886084530001</v>
      </c>
      <c r="K12" s="15">
        <v>0.1816276946001</v>
      </c>
      <c r="L12" s="15">
        <v>0.1203432220107</v>
      </c>
      <c r="M12" s="15">
        <v>0.1821732492673</v>
      </c>
      <c r="N12" s="15">
        <v>0.18470708009270001</v>
      </c>
      <c r="O12" s="15">
        <v>0.1</v>
      </c>
      <c r="P12" s="15">
        <v>3.3217638791229999E-2</v>
      </c>
      <c r="Q12" s="15">
        <v>0.17289752271200001</v>
      </c>
      <c r="R12" s="15">
        <v>0.2128851081906</v>
      </c>
      <c r="S12" s="15">
        <v>0.37823980304920002</v>
      </c>
      <c r="T12" s="15">
        <v>0.2287743336652</v>
      </c>
      <c r="U12" s="15">
        <v>0.21498621282819999</v>
      </c>
      <c r="V12" s="15">
        <v>7.9372853842590005E-2</v>
      </c>
      <c r="W12" s="15">
        <v>0</v>
      </c>
      <c r="X12" s="15">
        <v>0</v>
      </c>
      <c r="Y12" s="15">
        <v>1</v>
      </c>
      <c r="Z12" s="15">
        <v>0</v>
      </c>
      <c r="AA12" s="15">
        <v>0</v>
      </c>
      <c r="AB12" s="15">
        <v>0</v>
      </c>
      <c r="AC12" s="15">
        <v>0.1406390230248</v>
      </c>
      <c r="AD12" s="15">
        <v>0.28489346895169998</v>
      </c>
      <c r="AE12" s="15">
        <v>0.33064499563859989</v>
      </c>
      <c r="AF12" s="15">
        <v>0.1637195672691</v>
      </c>
      <c r="AG12" s="15">
        <v>0.208591548633</v>
      </c>
      <c r="AH12" s="15">
        <v>0.22639911551120001</v>
      </c>
      <c r="AI12" s="15">
        <v>7.2528212361699998E-2</v>
      </c>
      <c r="AJ12" s="15">
        <v>5.4040025372360002E-2</v>
      </c>
      <c r="AK12" s="15">
        <v>0.38013941120189998</v>
      </c>
      <c r="AL12" s="15">
        <v>0.18885405606290001</v>
      </c>
      <c r="AM12" s="11"/>
    </row>
    <row r="13" spans="1:39" x14ac:dyDescent="0.2">
      <c r="A13" s="24"/>
      <c r="B13" s="24"/>
      <c r="C13" s="16">
        <v>390</v>
      </c>
      <c r="D13" s="16">
        <v>88</v>
      </c>
      <c r="E13" s="16">
        <v>105</v>
      </c>
      <c r="F13" s="16">
        <v>89</v>
      </c>
      <c r="G13" s="16">
        <v>108</v>
      </c>
      <c r="H13" s="16">
        <v>49</v>
      </c>
      <c r="I13" s="16">
        <v>99</v>
      </c>
      <c r="J13" s="16">
        <v>57</v>
      </c>
      <c r="K13" s="16">
        <v>87</v>
      </c>
      <c r="L13" s="16">
        <v>73</v>
      </c>
      <c r="M13" s="16">
        <v>216</v>
      </c>
      <c r="N13" s="16">
        <v>170</v>
      </c>
      <c r="O13" s="16">
        <v>2</v>
      </c>
      <c r="P13" s="16">
        <v>18</v>
      </c>
      <c r="Q13" s="16">
        <v>43</v>
      </c>
      <c r="R13" s="16">
        <v>52</v>
      </c>
      <c r="S13" s="16">
        <v>173</v>
      </c>
      <c r="T13" s="16">
        <v>55</v>
      </c>
      <c r="U13" s="16">
        <v>21</v>
      </c>
      <c r="V13" s="16">
        <v>28</v>
      </c>
      <c r="W13" s="16">
        <v>0</v>
      </c>
      <c r="X13" s="16">
        <v>0</v>
      </c>
      <c r="Y13" s="16">
        <v>390</v>
      </c>
      <c r="Z13" s="16">
        <v>0</v>
      </c>
      <c r="AA13" s="16">
        <v>0</v>
      </c>
      <c r="AB13" s="16">
        <v>0</v>
      </c>
      <c r="AC13" s="16">
        <v>123</v>
      </c>
      <c r="AD13" s="16">
        <v>57</v>
      </c>
      <c r="AE13" s="16">
        <v>14</v>
      </c>
      <c r="AF13" s="16">
        <v>19</v>
      </c>
      <c r="AG13" s="16">
        <v>42</v>
      </c>
      <c r="AH13" s="16">
        <v>17</v>
      </c>
      <c r="AI13" s="16">
        <v>1</v>
      </c>
      <c r="AJ13" s="16">
        <v>2</v>
      </c>
      <c r="AK13" s="16">
        <v>2</v>
      </c>
      <c r="AL13" s="16">
        <v>113</v>
      </c>
      <c r="AM13" s="11"/>
    </row>
    <row r="14" spans="1:39" x14ac:dyDescent="0.2">
      <c r="A14" s="24"/>
      <c r="B14" s="24"/>
      <c r="C14" s="17" t="s">
        <v>103</v>
      </c>
      <c r="D14" s="17"/>
      <c r="E14" s="17"/>
      <c r="F14" s="17"/>
      <c r="G14" s="17"/>
      <c r="H14" s="17"/>
      <c r="I14" s="18" t="s">
        <v>261</v>
      </c>
      <c r="J14" s="17"/>
      <c r="K14" s="17"/>
      <c r="L14" s="17"/>
      <c r="M14" s="17"/>
      <c r="N14" s="17"/>
      <c r="O14" s="17"/>
      <c r="P14" s="17"/>
      <c r="Q14" s="18" t="s">
        <v>119</v>
      </c>
      <c r="R14" s="18" t="s">
        <v>246</v>
      </c>
      <c r="S14" s="18" t="s">
        <v>460</v>
      </c>
      <c r="T14" s="18" t="s">
        <v>262</v>
      </c>
      <c r="U14" s="18" t="s">
        <v>246</v>
      </c>
      <c r="V14" s="17"/>
      <c r="W14" s="17"/>
      <c r="X14" s="17"/>
      <c r="Y14" s="18" t="s">
        <v>461</v>
      </c>
      <c r="Z14" s="17"/>
      <c r="AA14" s="17"/>
      <c r="AB14" s="17"/>
      <c r="AC14" s="17"/>
      <c r="AD14" s="18" t="s">
        <v>139</v>
      </c>
      <c r="AE14" s="17"/>
      <c r="AF14" s="17"/>
      <c r="AG14" s="17"/>
      <c r="AH14" s="17"/>
      <c r="AI14" s="17"/>
      <c r="AJ14" s="17"/>
      <c r="AK14" s="17"/>
      <c r="AL14" s="17"/>
      <c r="AM14" s="11"/>
    </row>
    <row r="15" spans="1:39" x14ac:dyDescent="0.2">
      <c r="A15" s="26"/>
      <c r="B15" s="23" t="s">
        <v>88</v>
      </c>
      <c r="C15" s="15">
        <v>0.204125982786</v>
      </c>
      <c r="D15" s="15">
        <v>0.15938982278620001</v>
      </c>
      <c r="E15" s="15">
        <v>0.2493043895582</v>
      </c>
      <c r="F15" s="15">
        <v>0.18800907961150001</v>
      </c>
      <c r="G15" s="15">
        <v>0.20973984629270001</v>
      </c>
      <c r="H15" s="15">
        <v>0.2433504484931</v>
      </c>
      <c r="I15" s="15">
        <v>0.21148846203409999</v>
      </c>
      <c r="J15" s="15">
        <v>0.17385759730870001</v>
      </c>
      <c r="K15" s="15">
        <v>0.19442395647159999</v>
      </c>
      <c r="L15" s="15">
        <v>0.1991128063971</v>
      </c>
      <c r="M15" s="15">
        <v>0.15405024509010001</v>
      </c>
      <c r="N15" s="15">
        <v>0.25622488064900001</v>
      </c>
      <c r="O15" s="15">
        <v>0</v>
      </c>
      <c r="P15" s="15">
        <v>1.4202546993300001E-3</v>
      </c>
      <c r="Q15" s="15">
        <v>3.8797694668220001E-2</v>
      </c>
      <c r="R15" s="15">
        <v>1.6214981758510001E-2</v>
      </c>
      <c r="S15" s="15">
        <v>0.16901056742769999</v>
      </c>
      <c r="T15" s="15">
        <v>0.62121601154929995</v>
      </c>
      <c r="U15" s="15">
        <v>0.64505789995789997</v>
      </c>
      <c r="V15" s="15">
        <v>0.3986771139818</v>
      </c>
      <c r="W15" s="15">
        <v>0</v>
      </c>
      <c r="X15" s="15">
        <v>0</v>
      </c>
      <c r="Y15" s="15">
        <v>0</v>
      </c>
      <c r="Z15" s="15">
        <v>1</v>
      </c>
      <c r="AA15" s="15">
        <v>0</v>
      </c>
      <c r="AB15" s="15">
        <v>0</v>
      </c>
      <c r="AC15" s="15">
        <v>9.147642883123E-2</v>
      </c>
      <c r="AD15" s="15">
        <v>0.1257623908361</v>
      </c>
      <c r="AE15" s="15">
        <v>0.11894634612</v>
      </c>
      <c r="AF15" s="15">
        <v>0.1363177244614</v>
      </c>
      <c r="AG15" s="15">
        <v>0.22710615861700001</v>
      </c>
      <c r="AH15" s="15">
        <v>0.2626199808402</v>
      </c>
      <c r="AI15" s="15">
        <v>0.24836234043130001</v>
      </c>
      <c r="AJ15" s="15">
        <v>0.69437519959889993</v>
      </c>
      <c r="AK15" s="15">
        <v>0.19243526771069999</v>
      </c>
      <c r="AL15" s="15">
        <v>0.37271163182299999</v>
      </c>
      <c r="AM15" s="11"/>
    </row>
    <row r="16" spans="1:39" x14ac:dyDescent="0.2">
      <c r="A16" s="24"/>
      <c r="B16" s="24"/>
      <c r="C16" s="16">
        <v>418</v>
      </c>
      <c r="D16" s="16">
        <v>89</v>
      </c>
      <c r="E16" s="16">
        <v>137</v>
      </c>
      <c r="F16" s="16">
        <v>78</v>
      </c>
      <c r="G16" s="16">
        <v>114</v>
      </c>
      <c r="H16" s="16">
        <v>63</v>
      </c>
      <c r="I16" s="16">
        <v>88</v>
      </c>
      <c r="J16" s="16">
        <v>64</v>
      </c>
      <c r="K16" s="16">
        <v>83</v>
      </c>
      <c r="L16" s="16">
        <v>108</v>
      </c>
      <c r="M16" s="16">
        <v>184</v>
      </c>
      <c r="N16" s="16">
        <v>233</v>
      </c>
      <c r="O16" s="16">
        <v>0</v>
      </c>
      <c r="P16" s="16">
        <v>1</v>
      </c>
      <c r="Q16" s="16">
        <v>14</v>
      </c>
      <c r="R16" s="16">
        <v>4</v>
      </c>
      <c r="S16" s="16">
        <v>58</v>
      </c>
      <c r="T16" s="16">
        <v>145</v>
      </c>
      <c r="U16" s="16">
        <v>69</v>
      </c>
      <c r="V16" s="16">
        <v>127</v>
      </c>
      <c r="W16" s="16">
        <v>0</v>
      </c>
      <c r="X16" s="16">
        <v>0</v>
      </c>
      <c r="Y16" s="16">
        <v>0</v>
      </c>
      <c r="Z16" s="16">
        <v>418</v>
      </c>
      <c r="AA16" s="16">
        <v>0</v>
      </c>
      <c r="AB16" s="16">
        <v>0</v>
      </c>
      <c r="AC16" s="16">
        <v>76</v>
      </c>
      <c r="AD16" s="16">
        <v>34</v>
      </c>
      <c r="AE16" s="16">
        <v>9</v>
      </c>
      <c r="AF16" s="16">
        <v>15</v>
      </c>
      <c r="AG16" s="16">
        <v>40</v>
      </c>
      <c r="AH16" s="16">
        <v>14</v>
      </c>
      <c r="AI16" s="16">
        <v>3</v>
      </c>
      <c r="AJ16" s="16">
        <v>18</v>
      </c>
      <c r="AK16" s="16">
        <v>2</v>
      </c>
      <c r="AL16" s="16">
        <v>207</v>
      </c>
      <c r="AM16" s="11"/>
    </row>
    <row r="17" spans="1:39" x14ac:dyDescent="0.2">
      <c r="A17" s="24"/>
      <c r="B17" s="24"/>
      <c r="C17" s="17" t="s">
        <v>103</v>
      </c>
      <c r="D17" s="17"/>
      <c r="E17" s="18" t="s">
        <v>139</v>
      </c>
      <c r="F17" s="17"/>
      <c r="G17" s="17"/>
      <c r="H17" s="17"/>
      <c r="I17" s="17"/>
      <c r="J17" s="17"/>
      <c r="K17" s="17"/>
      <c r="L17" s="17"/>
      <c r="M17" s="17"/>
      <c r="N17" s="18" t="s">
        <v>118</v>
      </c>
      <c r="O17" s="17"/>
      <c r="P17" s="17"/>
      <c r="Q17" s="18" t="s">
        <v>119</v>
      </c>
      <c r="R17" s="17"/>
      <c r="S17" s="18" t="s">
        <v>135</v>
      </c>
      <c r="T17" s="18" t="s">
        <v>462</v>
      </c>
      <c r="U17" s="18" t="s">
        <v>463</v>
      </c>
      <c r="V17" s="18" t="s">
        <v>121</v>
      </c>
      <c r="W17" s="17"/>
      <c r="X17" s="17"/>
      <c r="Y17" s="17"/>
      <c r="Z17" s="18" t="s">
        <v>464</v>
      </c>
      <c r="AA17" s="17"/>
      <c r="AB17" s="17"/>
      <c r="AC17" s="17"/>
      <c r="AD17" s="17"/>
      <c r="AE17" s="17"/>
      <c r="AF17" s="17"/>
      <c r="AG17" s="18" t="s">
        <v>139</v>
      </c>
      <c r="AH17" s="18" t="s">
        <v>139</v>
      </c>
      <c r="AI17" s="17"/>
      <c r="AJ17" s="18" t="s">
        <v>183</v>
      </c>
      <c r="AK17" s="17"/>
      <c r="AL17" s="18" t="s">
        <v>465</v>
      </c>
      <c r="AM17" s="11"/>
    </row>
    <row r="18" spans="1:39" x14ac:dyDescent="0.2">
      <c r="A18" s="26"/>
      <c r="B18" s="23" t="s">
        <v>89</v>
      </c>
      <c r="C18" s="15">
        <v>8.7452939580379987E-2</v>
      </c>
      <c r="D18" s="15">
        <v>6.4808869191980006E-2</v>
      </c>
      <c r="E18" s="15">
        <v>0.12979011516989999</v>
      </c>
      <c r="F18" s="15">
        <v>4.096691892011E-2</v>
      </c>
      <c r="G18" s="15">
        <v>0.1036441669765</v>
      </c>
      <c r="H18" s="15">
        <v>0.14008349069609999</v>
      </c>
      <c r="I18" s="15">
        <v>8.1902185051219989E-2</v>
      </c>
      <c r="J18" s="15">
        <v>6.5855780506110004E-2</v>
      </c>
      <c r="K18" s="15">
        <v>7.126929208999E-2</v>
      </c>
      <c r="L18" s="15">
        <v>6.086670468732E-2</v>
      </c>
      <c r="M18" s="15">
        <v>7.315717990501E-2</v>
      </c>
      <c r="N18" s="15">
        <v>9.9820260829760005E-2</v>
      </c>
      <c r="O18" s="15">
        <v>0.15</v>
      </c>
      <c r="P18" s="15">
        <v>1.1095865126739999E-3</v>
      </c>
      <c r="Q18" s="15">
        <v>8.1560982557380007E-3</v>
      </c>
      <c r="R18" s="15">
        <v>0</v>
      </c>
      <c r="S18" s="15">
        <v>1.4711273514990001E-2</v>
      </c>
      <c r="T18" s="15">
        <v>0.1048218875048</v>
      </c>
      <c r="U18" s="15">
        <v>9.9008975885660003E-2</v>
      </c>
      <c r="V18" s="15">
        <v>0.47673461370109999</v>
      </c>
      <c r="W18" s="15">
        <v>0</v>
      </c>
      <c r="X18" s="15">
        <v>0</v>
      </c>
      <c r="Y18" s="15">
        <v>0</v>
      </c>
      <c r="Z18" s="15">
        <v>0</v>
      </c>
      <c r="AA18" s="15">
        <v>1</v>
      </c>
      <c r="AB18" s="15">
        <v>0</v>
      </c>
      <c r="AC18" s="15">
        <v>1.7379791770190001E-2</v>
      </c>
      <c r="AD18" s="15">
        <v>5.6985687118389999E-2</v>
      </c>
      <c r="AE18" s="15">
        <v>5.5986981553439993E-2</v>
      </c>
      <c r="AF18" s="15">
        <v>2.0694594245320001E-2</v>
      </c>
      <c r="AG18" s="15">
        <v>6.2858769994669994E-2</v>
      </c>
      <c r="AH18" s="15">
        <v>0.12346557719780001</v>
      </c>
      <c r="AI18" s="15">
        <v>0.45464679811320002</v>
      </c>
      <c r="AJ18" s="15">
        <v>0.1161644855945</v>
      </c>
      <c r="AK18" s="15">
        <v>0.19314866077410001</v>
      </c>
      <c r="AL18" s="15">
        <v>0.20432144347289999</v>
      </c>
      <c r="AM18" s="11"/>
    </row>
    <row r="19" spans="1:39" x14ac:dyDescent="0.2">
      <c r="A19" s="24"/>
      <c r="B19" s="24"/>
      <c r="C19" s="16">
        <v>169</v>
      </c>
      <c r="D19" s="16">
        <v>32</v>
      </c>
      <c r="E19" s="16">
        <v>67</v>
      </c>
      <c r="F19" s="16">
        <v>15</v>
      </c>
      <c r="G19" s="16">
        <v>55</v>
      </c>
      <c r="H19" s="16">
        <v>42</v>
      </c>
      <c r="I19" s="16">
        <v>34</v>
      </c>
      <c r="J19" s="16">
        <v>23</v>
      </c>
      <c r="K19" s="16">
        <v>31</v>
      </c>
      <c r="L19" s="16">
        <v>32</v>
      </c>
      <c r="M19" s="16">
        <v>73</v>
      </c>
      <c r="N19" s="16">
        <v>92</v>
      </c>
      <c r="O19" s="16">
        <v>3</v>
      </c>
      <c r="P19" s="16">
        <v>1</v>
      </c>
      <c r="Q19" s="16">
        <v>1</v>
      </c>
      <c r="R19" s="16">
        <v>0</v>
      </c>
      <c r="S19" s="16">
        <v>7</v>
      </c>
      <c r="T19" s="16">
        <v>26</v>
      </c>
      <c r="U19" s="16">
        <v>10</v>
      </c>
      <c r="V19" s="16">
        <v>124</v>
      </c>
      <c r="W19" s="16">
        <v>0</v>
      </c>
      <c r="X19" s="16">
        <v>0</v>
      </c>
      <c r="Y19" s="16">
        <v>0</v>
      </c>
      <c r="Z19" s="16">
        <v>0</v>
      </c>
      <c r="AA19" s="16">
        <v>169</v>
      </c>
      <c r="AB19" s="16">
        <v>0</v>
      </c>
      <c r="AC19" s="16">
        <v>13</v>
      </c>
      <c r="AD19" s="16">
        <v>11</v>
      </c>
      <c r="AE19" s="16">
        <v>3</v>
      </c>
      <c r="AF19" s="16">
        <v>2</v>
      </c>
      <c r="AG19" s="16">
        <v>11</v>
      </c>
      <c r="AH19" s="16">
        <v>6</v>
      </c>
      <c r="AI19" s="16">
        <v>4</v>
      </c>
      <c r="AJ19" s="16">
        <v>3</v>
      </c>
      <c r="AK19" s="16">
        <v>1</v>
      </c>
      <c r="AL19" s="16">
        <v>115</v>
      </c>
      <c r="AM19" s="11"/>
    </row>
    <row r="20" spans="1:39" x14ac:dyDescent="0.2">
      <c r="A20" s="24"/>
      <c r="B20" s="24"/>
      <c r="C20" s="17" t="s">
        <v>103</v>
      </c>
      <c r="D20" s="17"/>
      <c r="E20" s="18" t="s">
        <v>199</v>
      </c>
      <c r="F20" s="17"/>
      <c r="G20" s="18" t="s">
        <v>181</v>
      </c>
      <c r="H20" s="18" t="s">
        <v>116</v>
      </c>
      <c r="I20" s="17"/>
      <c r="J20" s="17"/>
      <c r="K20" s="17"/>
      <c r="L20" s="17"/>
      <c r="M20" s="17"/>
      <c r="N20" s="17"/>
      <c r="O20" s="17"/>
      <c r="P20" s="17"/>
      <c r="Q20" s="17"/>
      <c r="R20" s="17"/>
      <c r="S20" s="18" t="s">
        <v>139</v>
      </c>
      <c r="T20" s="18" t="s">
        <v>376</v>
      </c>
      <c r="U20" s="18" t="s">
        <v>218</v>
      </c>
      <c r="V20" s="18" t="s">
        <v>275</v>
      </c>
      <c r="W20" s="17"/>
      <c r="X20" s="17"/>
      <c r="Y20" s="17"/>
      <c r="Z20" s="17"/>
      <c r="AA20" s="18" t="s">
        <v>432</v>
      </c>
      <c r="AB20" s="17"/>
      <c r="AC20" s="17"/>
      <c r="AD20" s="17"/>
      <c r="AE20" s="17"/>
      <c r="AF20" s="17"/>
      <c r="AG20" s="17"/>
      <c r="AH20" s="18" t="s">
        <v>139</v>
      </c>
      <c r="AI20" s="18" t="s">
        <v>466</v>
      </c>
      <c r="AJ20" s="17"/>
      <c r="AK20" s="17"/>
      <c r="AL20" s="18" t="s">
        <v>466</v>
      </c>
      <c r="AM20" s="11"/>
    </row>
    <row r="21" spans="1:39" x14ac:dyDescent="0.2">
      <c r="A21" s="26"/>
      <c r="B21" s="23" t="s">
        <v>90</v>
      </c>
      <c r="C21" s="15">
        <v>2.4374829229829999E-2</v>
      </c>
      <c r="D21" s="15">
        <v>1.8224714880229999E-2</v>
      </c>
      <c r="E21" s="15">
        <v>1.809668217003E-2</v>
      </c>
      <c r="F21" s="15">
        <v>1.285795252267E-2</v>
      </c>
      <c r="G21" s="15">
        <v>4.6144472529960012E-2</v>
      </c>
      <c r="H21" s="15">
        <v>2.486066498562E-2</v>
      </c>
      <c r="I21" s="15">
        <v>2.0149537181860001E-2</v>
      </c>
      <c r="J21" s="15">
        <v>4.0313889550150001E-2</v>
      </c>
      <c r="K21" s="15">
        <v>1.5027915683680001E-2</v>
      </c>
      <c r="L21" s="15">
        <v>1.822699356476E-2</v>
      </c>
      <c r="M21" s="15">
        <v>2.5759787697600001E-2</v>
      </c>
      <c r="N21" s="15">
        <v>2.2748015920970002E-2</v>
      </c>
      <c r="O21" s="15">
        <v>0.05</v>
      </c>
      <c r="P21" s="15">
        <v>6.1828759104750001E-3</v>
      </c>
      <c r="Q21" s="15">
        <v>8.0587977651289996E-3</v>
      </c>
      <c r="R21" s="15">
        <v>2.9983413814299999E-2</v>
      </c>
      <c r="S21" s="15">
        <v>7.3708010939580001E-2</v>
      </c>
      <c r="T21" s="15">
        <v>7.9537888820489996E-3</v>
      </c>
      <c r="U21" s="15">
        <v>6.3563481668220002E-3</v>
      </c>
      <c r="V21" s="15">
        <v>1.121432959654E-2</v>
      </c>
      <c r="W21" s="15">
        <v>0</v>
      </c>
      <c r="X21" s="15">
        <v>0</v>
      </c>
      <c r="Y21" s="15">
        <v>0</v>
      </c>
      <c r="Z21" s="15">
        <v>0</v>
      </c>
      <c r="AA21" s="15">
        <v>0</v>
      </c>
      <c r="AB21" s="15">
        <v>1</v>
      </c>
      <c r="AC21" s="15">
        <v>1.98590031727E-2</v>
      </c>
      <c r="AD21" s="15">
        <v>3.9502408395229997E-2</v>
      </c>
      <c r="AE21" s="15">
        <v>0</v>
      </c>
      <c r="AF21" s="15">
        <v>2.407015090968E-2</v>
      </c>
      <c r="AG21" s="15">
        <v>3.7621663583969997E-2</v>
      </c>
      <c r="AH21" s="15">
        <v>2.3860418312929999E-2</v>
      </c>
      <c r="AI21" s="15">
        <v>0</v>
      </c>
      <c r="AJ21" s="15">
        <v>0</v>
      </c>
      <c r="AK21" s="15">
        <v>0</v>
      </c>
      <c r="AL21" s="15">
        <v>2.4786607710459999E-2</v>
      </c>
      <c r="AM21" s="11"/>
    </row>
    <row r="22" spans="1:39" x14ac:dyDescent="0.2">
      <c r="A22" s="24"/>
      <c r="B22" s="24"/>
      <c r="C22" s="16">
        <v>48</v>
      </c>
      <c r="D22" s="16">
        <v>10</v>
      </c>
      <c r="E22" s="16">
        <v>11</v>
      </c>
      <c r="F22" s="16">
        <v>5</v>
      </c>
      <c r="G22" s="16">
        <v>22</v>
      </c>
      <c r="H22" s="16">
        <v>7</v>
      </c>
      <c r="I22" s="16">
        <v>8</v>
      </c>
      <c r="J22" s="16">
        <v>10</v>
      </c>
      <c r="K22" s="16">
        <v>6</v>
      </c>
      <c r="L22" s="16">
        <v>12</v>
      </c>
      <c r="M22" s="16">
        <v>25</v>
      </c>
      <c r="N22" s="16">
        <v>22</v>
      </c>
      <c r="O22" s="16">
        <v>1</v>
      </c>
      <c r="P22" s="16">
        <v>4</v>
      </c>
      <c r="Q22" s="16">
        <v>3</v>
      </c>
      <c r="R22" s="16">
        <v>6</v>
      </c>
      <c r="S22" s="16">
        <v>28</v>
      </c>
      <c r="T22" s="16">
        <v>2</v>
      </c>
      <c r="U22" s="16">
        <v>1</v>
      </c>
      <c r="V22" s="16">
        <v>4</v>
      </c>
      <c r="W22" s="16">
        <v>0</v>
      </c>
      <c r="X22" s="16">
        <v>0</v>
      </c>
      <c r="Y22" s="16">
        <v>0</v>
      </c>
      <c r="Z22" s="16">
        <v>0</v>
      </c>
      <c r="AA22" s="16">
        <v>0</v>
      </c>
      <c r="AB22" s="16">
        <v>48</v>
      </c>
      <c r="AC22" s="16">
        <v>14</v>
      </c>
      <c r="AD22" s="16">
        <v>9</v>
      </c>
      <c r="AE22" s="16">
        <v>0</v>
      </c>
      <c r="AF22" s="16">
        <v>3</v>
      </c>
      <c r="AG22" s="16">
        <v>5</v>
      </c>
      <c r="AH22" s="16">
        <v>1</v>
      </c>
      <c r="AI22" s="16">
        <v>0</v>
      </c>
      <c r="AJ22" s="16">
        <v>0</v>
      </c>
      <c r="AK22" s="16">
        <v>0</v>
      </c>
      <c r="AL22" s="16">
        <v>16</v>
      </c>
      <c r="AM22" s="11"/>
    </row>
    <row r="23" spans="1:39" x14ac:dyDescent="0.2">
      <c r="A23" s="24"/>
      <c r="B23" s="24"/>
      <c r="C23" s="17" t="s">
        <v>103</v>
      </c>
      <c r="D23" s="17"/>
      <c r="E23" s="17"/>
      <c r="F23" s="17"/>
      <c r="G23" s="17"/>
      <c r="H23" s="17"/>
      <c r="I23" s="17"/>
      <c r="J23" s="17"/>
      <c r="K23" s="17"/>
      <c r="L23" s="17"/>
      <c r="M23" s="17"/>
      <c r="N23" s="17"/>
      <c r="O23" s="17"/>
      <c r="P23" s="17"/>
      <c r="Q23" s="17"/>
      <c r="R23" s="17"/>
      <c r="S23" s="18" t="s">
        <v>467</v>
      </c>
      <c r="T23" s="17"/>
      <c r="U23" s="17"/>
      <c r="V23" s="17"/>
      <c r="W23" s="17"/>
      <c r="X23" s="17"/>
      <c r="Y23" s="17"/>
      <c r="Z23" s="17"/>
      <c r="AA23" s="17"/>
      <c r="AB23" s="18" t="s">
        <v>431</v>
      </c>
      <c r="AC23" s="17"/>
      <c r="AD23" s="17"/>
      <c r="AE23" s="17"/>
      <c r="AF23" s="17"/>
      <c r="AG23" s="17"/>
      <c r="AH23" s="17"/>
      <c r="AI23" s="17"/>
      <c r="AJ23" s="17"/>
      <c r="AK23" s="17"/>
      <c r="AL23" s="17"/>
      <c r="AM23" s="11"/>
    </row>
    <row r="24" spans="1:39" x14ac:dyDescent="0.2">
      <c r="A24" s="26"/>
      <c r="B24" s="23" t="s">
        <v>48</v>
      </c>
      <c r="C24" s="15">
        <v>1</v>
      </c>
      <c r="D24" s="15">
        <v>1</v>
      </c>
      <c r="E24" s="15">
        <v>1</v>
      </c>
      <c r="F24" s="15">
        <v>1</v>
      </c>
      <c r="G24" s="15">
        <v>1</v>
      </c>
      <c r="H24" s="15">
        <v>1</v>
      </c>
      <c r="I24" s="15">
        <v>1</v>
      </c>
      <c r="J24" s="15">
        <v>1</v>
      </c>
      <c r="K24" s="15">
        <v>1</v>
      </c>
      <c r="L24" s="15">
        <v>1</v>
      </c>
      <c r="M24" s="15">
        <v>1</v>
      </c>
      <c r="N24" s="15">
        <v>1</v>
      </c>
      <c r="O24" s="15">
        <v>1</v>
      </c>
      <c r="P24" s="15">
        <v>1</v>
      </c>
      <c r="Q24" s="15">
        <v>1</v>
      </c>
      <c r="R24" s="15">
        <v>1</v>
      </c>
      <c r="S24" s="15">
        <v>1</v>
      </c>
      <c r="T24" s="15">
        <v>1</v>
      </c>
      <c r="U24" s="15">
        <v>1</v>
      </c>
      <c r="V24" s="15">
        <v>1</v>
      </c>
      <c r="W24" s="15">
        <v>1</v>
      </c>
      <c r="X24" s="15">
        <v>1</v>
      </c>
      <c r="Y24" s="15">
        <v>1</v>
      </c>
      <c r="Z24" s="15">
        <v>1</v>
      </c>
      <c r="AA24" s="15">
        <v>1</v>
      </c>
      <c r="AB24" s="15">
        <v>1</v>
      </c>
      <c r="AC24" s="15">
        <v>1</v>
      </c>
      <c r="AD24" s="15">
        <v>1</v>
      </c>
      <c r="AE24" s="15">
        <v>1</v>
      </c>
      <c r="AF24" s="15">
        <v>1</v>
      </c>
      <c r="AG24" s="15">
        <v>1</v>
      </c>
      <c r="AH24" s="15">
        <v>1</v>
      </c>
      <c r="AI24" s="15">
        <v>1</v>
      </c>
      <c r="AJ24" s="15">
        <v>1</v>
      </c>
      <c r="AK24" s="15">
        <v>1</v>
      </c>
      <c r="AL24" s="15">
        <v>1</v>
      </c>
      <c r="AM24" s="11"/>
    </row>
    <row r="25" spans="1:39" x14ac:dyDescent="0.2">
      <c r="A25" s="24"/>
      <c r="B25" s="24"/>
      <c r="C25" s="16">
        <v>2278</v>
      </c>
      <c r="D25" s="16">
        <v>519</v>
      </c>
      <c r="E25" s="16">
        <v>630</v>
      </c>
      <c r="F25" s="16">
        <v>530</v>
      </c>
      <c r="G25" s="16">
        <v>599</v>
      </c>
      <c r="H25" s="16">
        <v>269</v>
      </c>
      <c r="I25" s="16">
        <v>418</v>
      </c>
      <c r="J25" s="16">
        <v>395</v>
      </c>
      <c r="K25" s="16">
        <v>481</v>
      </c>
      <c r="L25" s="16">
        <v>608</v>
      </c>
      <c r="M25" s="16">
        <v>1249</v>
      </c>
      <c r="N25" s="16">
        <v>1002</v>
      </c>
      <c r="O25" s="16">
        <v>20</v>
      </c>
      <c r="P25" s="16">
        <v>618</v>
      </c>
      <c r="Q25" s="16">
        <v>260</v>
      </c>
      <c r="R25" s="16">
        <v>316</v>
      </c>
      <c r="S25" s="16">
        <v>449</v>
      </c>
      <c r="T25" s="16">
        <v>236</v>
      </c>
      <c r="U25" s="16">
        <v>106</v>
      </c>
      <c r="V25" s="16">
        <v>293</v>
      </c>
      <c r="W25" s="16">
        <v>564</v>
      </c>
      <c r="X25" s="16">
        <v>689</v>
      </c>
      <c r="Y25" s="16">
        <v>390</v>
      </c>
      <c r="Z25" s="16">
        <v>418</v>
      </c>
      <c r="AA25" s="16">
        <v>169</v>
      </c>
      <c r="AB25" s="16">
        <v>48</v>
      </c>
      <c r="AC25" s="16">
        <v>948</v>
      </c>
      <c r="AD25" s="16">
        <v>272</v>
      </c>
      <c r="AE25" s="16">
        <v>56</v>
      </c>
      <c r="AF25" s="16">
        <v>109</v>
      </c>
      <c r="AG25" s="16">
        <v>194</v>
      </c>
      <c r="AH25" s="16">
        <v>62</v>
      </c>
      <c r="AI25" s="16">
        <v>12</v>
      </c>
      <c r="AJ25" s="16">
        <v>28</v>
      </c>
      <c r="AK25" s="16">
        <v>6</v>
      </c>
      <c r="AL25" s="16">
        <v>591</v>
      </c>
      <c r="AM25" s="11"/>
    </row>
    <row r="26" spans="1:39" x14ac:dyDescent="0.2">
      <c r="A26" s="24"/>
      <c r="B26" s="24"/>
      <c r="C26" s="17" t="s">
        <v>103</v>
      </c>
      <c r="D26" s="17" t="s">
        <v>103</v>
      </c>
      <c r="E26" s="17" t="s">
        <v>103</v>
      </c>
      <c r="F26" s="17" t="s">
        <v>103</v>
      </c>
      <c r="G26" s="17" t="s">
        <v>103</v>
      </c>
      <c r="H26" s="17" t="s">
        <v>103</v>
      </c>
      <c r="I26" s="17" t="s">
        <v>103</v>
      </c>
      <c r="J26" s="17" t="s">
        <v>103</v>
      </c>
      <c r="K26" s="17" t="s">
        <v>103</v>
      </c>
      <c r="L26" s="17" t="s">
        <v>103</v>
      </c>
      <c r="M26" s="17" t="s">
        <v>103</v>
      </c>
      <c r="N26" s="17" t="s">
        <v>103</v>
      </c>
      <c r="O26" s="17" t="s">
        <v>103</v>
      </c>
      <c r="P26" s="17" t="s">
        <v>103</v>
      </c>
      <c r="Q26" s="17" t="s">
        <v>103</v>
      </c>
      <c r="R26" s="17" t="s">
        <v>103</v>
      </c>
      <c r="S26" s="17" t="s">
        <v>103</v>
      </c>
      <c r="T26" s="17" t="s">
        <v>103</v>
      </c>
      <c r="U26" s="17" t="s">
        <v>103</v>
      </c>
      <c r="V26" s="17" t="s">
        <v>103</v>
      </c>
      <c r="W26" s="17" t="s">
        <v>103</v>
      </c>
      <c r="X26" s="17" t="s">
        <v>103</v>
      </c>
      <c r="Y26" s="17" t="s">
        <v>103</v>
      </c>
      <c r="Z26" s="17" t="s">
        <v>103</v>
      </c>
      <c r="AA26" s="17" t="s">
        <v>103</v>
      </c>
      <c r="AB26" s="17" t="s">
        <v>103</v>
      </c>
      <c r="AC26" s="17" t="s">
        <v>103</v>
      </c>
      <c r="AD26" s="17" t="s">
        <v>103</v>
      </c>
      <c r="AE26" s="17" t="s">
        <v>103</v>
      </c>
      <c r="AF26" s="17" t="s">
        <v>103</v>
      </c>
      <c r="AG26" s="17" t="s">
        <v>103</v>
      </c>
      <c r="AH26" s="17" t="s">
        <v>103</v>
      </c>
      <c r="AI26" s="17" t="s">
        <v>103</v>
      </c>
      <c r="AJ26" s="17" t="s">
        <v>103</v>
      </c>
      <c r="AK26" s="17" t="s">
        <v>103</v>
      </c>
      <c r="AL26" s="17" t="s">
        <v>103</v>
      </c>
      <c r="AM26" s="11"/>
    </row>
    <row r="27" spans="1:39" x14ac:dyDescent="0.2">
      <c r="A27" s="19" t="s">
        <v>468</v>
      </c>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row>
    <row r="28" spans="1:39" x14ac:dyDescent="0.2">
      <c r="A28" s="21" t="s">
        <v>126</v>
      </c>
    </row>
  </sheetData>
  <mergeCells count="17">
    <mergeCell ref="B15:B17"/>
    <mergeCell ref="B18:B20"/>
    <mergeCell ref="B21:B23"/>
    <mergeCell ref="B24:B26"/>
    <mergeCell ref="AJ2:AL2"/>
    <mergeCell ref="A2:C2"/>
    <mergeCell ref="A3:B5"/>
    <mergeCell ref="B6:B8"/>
    <mergeCell ref="B9:B11"/>
    <mergeCell ref="A6:A26"/>
    <mergeCell ref="M3:O3"/>
    <mergeCell ref="P3:V3"/>
    <mergeCell ref="W3:AB3"/>
    <mergeCell ref="AC3:AL3"/>
    <mergeCell ref="D3:G3"/>
    <mergeCell ref="H3:L3"/>
    <mergeCell ref="B12:B14"/>
  </mergeCells>
  <hyperlinks>
    <hyperlink ref="A1" location="'TOC'!A1:A1" display="Back to TOC" xr:uid="{00000000-0004-0000-1F00-000000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M25"/>
  <sheetViews>
    <sheetView workbookViewId="0">
      <pane xSplit="3" ySplit="5" topLeftCell="D6" activePane="bottomRight" state="frozen"/>
      <selection pane="topRight" activeCell="D1" sqref="D1"/>
      <selection pane="bottomLeft" activeCell="A6" sqref="A6"/>
      <selection pane="bottomRight"/>
    </sheetView>
  </sheetViews>
  <sheetFormatPr baseColWidth="10" defaultColWidth="8.83203125" defaultRowHeight="15" x14ac:dyDescent="0.2"/>
  <cols>
    <col min="1" max="1" width="50" style="1" bestFit="1" customWidth="1"/>
    <col min="2" max="2" width="25" style="1" bestFit="1" customWidth="1"/>
    <col min="3" max="38" width="12.6640625" style="1" customWidth="1"/>
  </cols>
  <sheetData>
    <row r="1" spans="1:39" ht="52" customHeight="1" x14ac:dyDescent="0.2">
      <c r="A1" s="10" t="str">
        <f>HYPERLINK("#TOC!A1","Return to Table of Contents")</f>
        <v>Return to Table of Contents</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11"/>
    </row>
    <row r="2" spans="1:39" ht="36" customHeight="1" x14ac:dyDescent="0.2">
      <c r="A2" s="29" t="s">
        <v>578</v>
      </c>
      <c r="B2" s="28"/>
      <c r="C2" s="28"/>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27" t="s">
        <v>47</v>
      </c>
      <c r="AK2" s="28"/>
      <c r="AL2" s="28"/>
      <c r="AM2" s="11"/>
    </row>
    <row r="3" spans="1:39" ht="37" customHeight="1" x14ac:dyDescent="0.2">
      <c r="A3" s="30"/>
      <c r="B3" s="28"/>
      <c r="C3" s="14" t="s">
        <v>48</v>
      </c>
      <c r="D3" s="31" t="s">
        <v>49</v>
      </c>
      <c r="E3" s="28"/>
      <c r="F3" s="28"/>
      <c r="G3" s="28"/>
      <c r="H3" s="31" t="s">
        <v>50</v>
      </c>
      <c r="I3" s="28"/>
      <c r="J3" s="28"/>
      <c r="K3" s="28"/>
      <c r="L3" s="28"/>
      <c r="M3" s="31" t="s">
        <v>51</v>
      </c>
      <c r="N3" s="28"/>
      <c r="O3" s="28"/>
      <c r="P3" s="31" t="s">
        <v>52</v>
      </c>
      <c r="Q3" s="28"/>
      <c r="R3" s="28"/>
      <c r="S3" s="28"/>
      <c r="T3" s="28"/>
      <c r="U3" s="28"/>
      <c r="V3" s="28"/>
      <c r="W3" s="31" t="s">
        <v>53</v>
      </c>
      <c r="X3" s="28"/>
      <c r="Y3" s="28"/>
      <c r="Z3" s="28"/>
      <c r="AA3" s="28"/>
      <c r="AB3" s="28"/>
      <c r="AC3" s="31" t="s">
        <v>54</v>
      </c>
      <c r="AD3" s="28"/>
      <c r="AE3" s="28"/>
      <c r="AF3" s="28"/>
      <c r="AG3" s="28"/>
      <c r="AH3" s="28"/>
      <c r="AI3" s="28"/>
      <c r="AJ3" s="28"/>
      <c r="AK3" s="28"/>
      <c r="AL3" s="28"/>
      <c r="AM3" s="11"/>
    </row>
    <row r="4" spans="1:39" ht="16" customHeight="1" x14ac:dyDescent="0.2">
      <c r="A4" s="24"/>
      <c r="B4" s="28"/>
      <c r="C4" s="12" t="s">
        <v>55</v>
      </c>
      <c r="D4" s="12" t="s">
        <v>55</v>
      </c>
      <c r="E4" s="12" t="s">
        <v>56</v>
      </c>
      <c r="F4" s="12" t="s">
        <v>57</v>
      </c>
      <c r="G4" s="12" t="s">
        <v>58</v>
      </c>
      <c r="H4" s="12" t="s">
        <v>55</v>
      </c>
      <c r="I4" s="12" t="s">
        <v>56</v>
      </c>
      <c r="J4" s="12" t="s">
        <v>57</v>
      </c>
      <c r="K4" s="12" t="s">
        <v>58</v>
      </c>
      <c r="L4" s="12" t="s">
        <v>59</v>
      </c>
      <c r="M4" s="12" t="s">
        <v>55</v>
      </c>
      <c r="N4" s="12" t="s">
        <v>56</v>
      </c>
      <c r="O4" s="12" t="s">
        <v>57</v>
      </c>
      <c r="P4" s="12" t="s">
        <v>55</v>
      </c>
      <c r="Q4" s="12" t="s">
        <v>56</v>
      </c>
      <c r="R4" s="12" t="s">
        <v>57</v>
      </c>
      <c r="S4" s="12" t="s">
        <v>58</v>
      </c>
      <c r="T4" s="12" t="s">
        <v>59</v>
      </c>
      <c r="U4" s="12" t="s">
        <v>60</v>
      </c>
      <c r="V4" s="12" t="s">
        <v>61</v>
      </c>
      <c r="W4" s="12" t="s">
        <v>55</v>
      </c>
      <c r="X4" s="12" t="s">
        <v>56</v>
      </c>
      <c r="Y4" s="12" t="s">
        <v>57</v>
      </c>
      <c r="Z4" s="12" t="s">
        <v>58</v>
      </c>
      <c r="AA4" s="12" t="s">
        <v>59</v>
      </c>
      <c r="AB4" s="12" t="s">
        <v>60</v>
      </c>
      <c r="AC4" s="12" t="s">
        <v>55</v>
      </c>
      <c r="AD4" s="12" t="s">
        <v>56</v>
      </c>
      <c r="AE4" s="12" t="s">
        <v>57</v>
      </c>
      <c r="AF4" s="12" t="s">
        <v>58</v>
      </c>
      <c r="AG4" s="12" t="s">
        <v>59</v>
      </c>
      <c r="AH4" s="12" t="s">
        <v>60</v>
      </c>
      <c r="AI4" s="12" t="s">
        <v>61</v>
      </c>
      <c r="AJ4" s="12" t="s">
        <v>62</v>
      </c>
      <c r="AK4" s="12" t="s">
        <v>63</v>
      </c>
      <c r="AL4" s="12" t="s">
        <v>64</v>
      </c>
      <c r="AM4" s="11"/>
    </row>
    <row r="5" spans="1:39" ht="37" x14ac:dyDescent="0.2">
      <c r="A5" s="24"/>
      <c r="B5" s="28"/>
      <c r="C5" s="14" t="s">
        <v>65</v>
      </c>
      <c r="D5" s="14" t="s">
        <v>66</v>
      </c>
      <c r="E5" s="14" t="s">
        <v>67</v>
      </c>
      <c r="F5" s="14" t="s">
        <v>68</v>
      </c>
      <c r="G5" s="14" t="s">
        <v>69</v>
      </c>
      <c r="H5" s="14" t="s">
        <v>70</v>
      </c>
      <c r="I5" s="14" t="s">
        <v>71</v>
      </c>
      <c r="J5" s="14" t="s">
        <v>72</v>
      </c>
      <c r="K5" s="14" t="s">
        <v>73</v>
      </c>
      <c r="L5" s="14" t="s">
        <v>74</v>
      </c>
      <c r="M5" s="14" t="s">
        <v>75</v>
      </c>
      <c r="N5" s="14" t="s">
        <v>76</v>
      </c>
      <c r="O5" s="14" t="s">
        <v>77</v>
      </c>
      <c r="P5" s="14" t="s">
        <v>78</v>
      </c>
      <c r="Q5" s="14" t="s">
        <v>79</v>
      </c>
      <c r="R5" s="14" t="s">
        <v>80</v>
      </c>
      <c r="S5" s="14" t="s">
        <v>81</v>
      </c>
      <c r="T5" s="14" t="s">
        <v>82</v>
      </c>
      <c r="U5" s="14" t="s">
        <v>83</v>
      </c>
      <c r="V5" s="14" t="s">
        <v>84</v>
      </c>
      <c r="W5" s="14" t="s">
        <v>85</v>
      </c>
      <c r="X5" s="14" t="s">
        <v>86</v>
      </c>
      <c r="Y5" s="14" t="s">
        <v>87</v>
      </c>
      <c r="Z5" s="14" t="s">
        <v>88</v>
      </c>
      <c r="AA5" s="14" t="s">
        <v>89</v>
      </c>
      <c r="AB5" s="14" t="s">
        <v>90</v>
      </c>
      <c r="AC5" s="14" t="s">
        <v>91</v>
      </c>
      <c r="AD5" s="14" t="s">
        <v>92</v>
      </c>
      <c r="AE5" s="14" t="s">
        <v>93</v>
      </c>
      <c r="AF5" s="14" t="s">
        <v>94</v>
      </c>
      <c r="AG5" s="14" t="s">
        <v>95</v>
      </c>
      <c r="AH5" s="14" t="s">
        <v>96</v>
      </c>
      <c r="AI5" s="14" t="s">
        <v>97</v>
      </c>
      <c r="AJ5" s="14" t="s">
        <v>98</v>
      </c>
      <c r="AK5" s="14" t="s">
        <v>99</v>
      </c>
      <c r="AL5" s="14" t="s">
        <v>100</v>
      </c>
      <c r="AM5" s="11"/>
    </row>
    <row r="6" spans="1:39" x14ac:dyDescent="0.2">
      <c r="A6" s="25" t="s">
        <v>469</v>
      </c>
      <c r="B6" s="23" t="s">
        <v>70</v>
      </c>
      <c r="C6" s="15">
        <v>0.26399911478850002</v>
      </c>
      <c r="D6" s="15">
        <v>0.249215412814</v>
      </c>
      <c r="E6" s="15">
        <v>0.24618689487689999</v>
      </c>
      <c r="F6" s="15">
        <v>0.2895579558593</v>
      </c>
      <c r="G6" s="15">
        <v>0.27252944560320003</v>
      </c>
      <c r="H6" s="15">
        <v>1</v>
      </c>
      <c r="I6" s="15">
        <v>0</v>
      </c>
      <c r="J6" s="15">
        <v>0</v>
      </c>
      <c r="K6" s="15">
        <v>0</v>
      </c>
      <c r="L6" s="15">
        <v>0</v>
      </c>
      <c r="M6" s="15">
        <v>0.28452892264090002</v>
      </c>
      <c r="N6" s="15">
        <v>0.24483769364720001</v>
      </c>
      <c r="O6" s="15">
        <v>0.27777777777779999</v>
      </c>
      <c r="P6" s="15">
        <v>0.152375160269</v>
      </c>
      <c r="Q6" s="15">
        <v>0.25041002061610002</v>
      </c>
      <c r="R6" s="15">
        <v>0.26041287713810002</v>
      </c>
      <c r="S6" s="15">
        <v>0.3051739406392</v>
      </c>
      <c r="T6" s="15">
        <v>0.3718892634198</v>
      </c>
      <c r="U6" s="15">
        <v>0.35167671727400002</v>
      </c>
      <c r="V6" s="15">
        <v>0.2826640364079</v>
      </c>
      <c r="W6" s="15">
        <v>0.17158882406689999</v>
      </c>
      <c r="X6" s="15">
        <v>0.2399642912303</v>
      </c>
      <c r="Y6" s="15">
        <v>0.28246501344070002</v>
      </c>
      <c r="Z6" s="15">
        <v>0.30781435276250002</v>
      </c>
      <c r="AA6" s="15">
        <v>0.41751262714679999</v>
      </c>
      <c r="AB6" s="15">
        <v>0.28156981519930002</v>
      </c>
      <c r="AC6" s="15">
        <v>0.2786301952679</v>
      </c>
      <c r="AD6" s="15">
        <v>0.23821681950439999</v>
      </c>
      <c r="AE6" s="15">
        <v>0.190324737686</v>
      </c>
      <c r="AF6" s="15">
        <v>0.1325378541428</v>
      </c>
      <c r="AG6" s="15">
        <v>0.1513600418212</v>
      </c>
      <c r="AH6" s="15">
        <v>7.2267767148659998E-2</v>
      </c>
      <c r="AI6" s="15">
        <v>0</v>
      </c>
      <c r="AJ6" s="15">
        <v>0.2899372924127</v>
      </c>
      <c r="AK6" s="15">
        <v>0</v>
      </c>
      <c r="AL6" s="15">
        <v>0.33385323523600002</v>
      </c>
      <c r="AM6" s="11"/>
    </row>
    <row r="7" spans="1:39" x14ac:dyDescent="0.2">
      <c r="A7" s="24"/>
      <c r="B7" s="24"/>
      <c r="C7" s="16">
        <v>270</v>
      </c>
      <c r="D7" s="16">
        <v>50</v>
      </c>
      <c r="E7" s="16">
        <v>76</v>
      </c>
      <c r="F7" s="16">
        <v>72</v>
      </c>
      <c r="G7" s="16">
        <v>72</v>
      </c>
      <c r="H7" s="16">
        <v>270</v>
      </c>
      <c r="I7" s="16">
        <v>0</v>
      </c>
      <c r="J7" s="16">
        <v>0</v>
      </c>
      <c r="K7" s="16">
        <v>0</v>
      </c>
      <c r="L7" s="16">
        <v>0</v>
      </c>
      <c r="M7" s="16">
        <v>154</v>
      </c>
      <c r="N7" s="16">
        <v>111</v>
      </c>
      <c r="O7" s="16">
        <v>5</v>
      </c>
      <c r="P7" s="16">
        <v>40</v>
      </c>
      <c r="Q7" s="16">
        <v>31</v>
      </c>
      <c r="R7" s="16">
        <v>32</v>
      </c>
      <c r="S7" s="16">
        <v>60</v>
      </c>
      <c r="T7" s="16">
        <v>42</v>
      </c>
      <c r="U7" s="16">
        <v>21</v>
      </c>
      <c r="V7" s="16">
        <v>44</v>
      </c>
      <c r="W7" s="16">
        <v>40</v>
      </c>
      <c r="X7" s="16">
        <v>68</v>
      </c>
      <c r="Y7" s="16">
        <v>49</v>
      </c>
      <c r="Z7" s="16">
        <v>63</v>
      </c>
      <c r="AA7" s="16">
        <v>42</v>
      </c>
      <c r="AB7" s="16">
        <v>7</v>
      </c>
      <c r="AC7" s="16">
        <v>113</v>
      </c>
      <c r="AD7" s="16">
        <v>29</v>
      </c>
      <c r="AE7" s="16">
        <v>6</v>
      </c>
      <c r="AF7" s="16">
        <v>7</v>
      </c>
      <c r="AG7" s="16">
        <v>13</v>
      </c>
      <c r="AH7" s="16">
        <v>2</v>
      </c>
      <c r="AI7" s="16">
        <v>0</v>
      </c>
      <c r="AJ7" s="16">
        <v>4</v>
      </c>
      <c r="AK7" s="16">
        <v>0</v>
      </c>
      <c r="AL7" s="16">
        <v>96</v>
      </c>
      <c r="AM7" s="11"/>
    </row>
    <row r="8" spans="1:39" x14ac:dyDescent="0.2">
      <c r="A8" s="24"/>
      <c r="B8" s="24"/>
      <c r="C8" s="17" t="s">
        <v>103</v>
      </c>
      <c r="D8" s="17"/>
      <c r="E8" s="17"/>
      <c r="F8" s="17"/>
      <c r="G8" s="17"/>
      <c r="H8" s="18" t="s">
        <v>184</v>
      </c>
      <c r="I8" s="17"/>
      <c r="J8" s="17"/>
      <c r="K8" s="17"/>
      <c r="L8" s="17"/>
      <c r="M8" s="17"/>
      <c r="N8" s="17"/>
      <c r="O8" s="17"/>
      <c r="P8" s="17"/>
      <c r="Q8" s="17"/>
      <c r="R8" s="17"/>
      <c r="S8" s="18" t="s">
        <v>139</v>
      </c>
      <c r="T8" s="18" t="s">
        <v>119</v>
      </c>
      <c r="U8" s="18" t="s">
        <v>139</v>
      </c>
      <c r="V8" s="17"/>
      <c r="W8" s="17"/>
      <c r="X8" s="17"/>
      <c r="Y8" s="17"/>
      <c r="Z8" s="18" t="s">
        <v>139</v>
      </c>
      <c r="AA8" s="18" t="s">
        <v>140</v>
      </c>
      <c r="AB8" s="17"/>
      <c r="AC8" s="17"/>
      <c r="AD8" s="17"/>
      <c r="AE8" s="17"/>
      <c r="AF8" s="17"/>
      <c r="AG8" s="17"/>
      <c r="AH8" s="17"/>
      <c r="AI8" s="17"/>
      <c r="AJ8" s="17"/>
      <c r="AK8" s="17"/>
      <c r="AL8" s="17"/>
      <c r="AM8" s="11"/>
    </row>
    <row r="9" spans="1:39" x14ac:dyDescent="0.2">
      <c r="A9" s="26"/>
      <c r="B9" s="23" t="s">
        <v>71</v>
      </c>
      <c r="C9" s="15">
        <v>0.20305060125409999</v>
      </c>
      <c r="D9" s="15">
        <v>0.20169286547920001</v>
      </c>
      <c r="E9" s="15">
        <v>0.1859576022111</v>
      </c>
      <c r="F9" s="15">
        <v>0.19582780784350001</v>
      </c>
      <c r="G9" s="15">
        <v>0.2282240472922</v>
      </c>
      <c r="H9" s="15">
        <v>0</v>
      </c>
      <c r="I9" s="15">
        <v>1</v>
      </c>
      <c r="J9" s="15">
        <v>0</v>
      </c>
      <c r="K9" s="15">
        <v>0</v>
      </c>
      <c r="L9" s="15">
        <v>0</v>
      </c>
      <c r="M9" s="15">
        <v>0.2139082091051</v>
      </c>
      <c r="N9" s="15">
        <v>0.1920037097475</v>
      </c>
      <c r="O9" s="15">
        <v>0.22222222222220001</v>
      </c>
      <c r="P9" s="15">
        <v>0.12636499579380001</v>
      </c>
      <c r="Q9" s="15">
        <v>0.23252720602579999</v>
      </c>
      <c r="R9" s="15">
        <v>0.2152804965889</v>
      </c>
      <c r="S9" s="15">
        <v>0.28673069041600002</v>
      </c>
      <c r="T9" s="15">
        <v>0.200251631663</v>
      </c>
      <c r="U9" s="15">
        <v>0.1970652648755</v>
      </c>
      <c r="V9" s="15">
        <v>0.17900581294670001</v>
      </c>
      <c r="W9" s="15">
        <v>0.13578114636120001</v>
      </c>
      <c r="X9" s="15">
        <v>0.1984445865411</v>
      </c>
      <c r="Y9" s="15">
        <v>0.29635660740929998</v>
      </c>
      <c r="Z9" s="15">
        <v>0.2054967446912</v>
      </c>
      <c r="AA9" s="15">
        <v>0.18751659145460001</v>
      </c>
      <c r="AB9" s="15">
        <v>0.17530729237439999</v>
      </c>
      <c r="AC9" s="15">
        <v>0.19839837777050001</v>
      </c>
      <c r="AD9" s="15">
        <v>0.25377658201730002</v>
      </c>
      <c r="AE9" s="15">
        <v>0.20271522151599999</v>
      </c>
      <c r="AF9" s="15">
        <v>0.11752048553070001</v>
      </c>
      <c r="AG9" s="15">
        <v>0.10742479478270001</v>
      </c>
      <c r="AH9" s="15">
        <v>0.214443332998</v>
      </c>
      <c r="AI9" s="15">
        <v>0.34029331338969998</v>
      </c>
      <c r="AJ9" s="15">
        <v>0.26303307525359998</v>
      </c>
      <c r="AK9" s="15">
        <v>6.055157952635E-2</v>
      </c>
      <c r="AL9" s="15">
        <v>0.2236487773642</v>
      </c>
      <c r="AM9" s="11"/>
    </row>
    <row r="10" spans="1:39" x14ac:dyDescent="0.2">
      <c r="A10" s="24"/>
      <c r="B10" s="24"/>
      <c r="C10" s="16">
        <v>419</v>
      </c>
      <c r="D10" s="16">
        <v>91</v>
      </c>
      <c r="E10" s="16">
        <v>107</v>
      </c>
      <c r="F10" s="16">
        <v>95</v>
      </c>
      <c r="G10" s="16">
        <v>126</v>
      </c>
      <c r="H10" s="16">
        <v>0</v>
      </c>
      <c r="I10" s="16">
        <v>419</v>
      </c>
      <c r="J10" s="16">
        <v>0</v>
      </c>
      <c r="K10" s="16">
        <v>0</v>
      </c>
      <c r="L10" s="16">
        <v>0</v>
      </c>
      <c r="M10" s="16">
        <v>233</v>
      </c>
      <c r="N10" s="16">
        <v>181</v>
      </c>
      <c r="O10" s="16">
        <v>4</v>
      </c>
      <c r="P10" s="16">
        <v>60</v>
      </c>
      <c r="Q10" s="16">
        <v>52</v>
      </c>
      <c r="R10" s="16">
        <v>62</v>
      </c>
      <c r="S10" s="16">
        <v>124</v>
      </c>
      <c r="T10" s="16">
        <v>50</v>
      </c>
      <c r="U10" s="16">
        <v>19</v>
      </c>
      <c r="V10" s="16">
        <v>52</v>
      </c>
      <c r="W10" s="16">
        <v>67</v>
      </c>
      <c r="X10" s="16">
        <v>122</v>
      </c>
      <c r="Y10" s="16">
        <v>99</v>
      </c>
      <c r="Z10" s="16">
        <v>88</v>
      </c>
      <c r="AA10" s="16">
        <v>34</v>
      </c>
      <c r="AB10" s="16">
        <v>8</v>
      </c>
      <c r="AC10" s="16">
        <v>180</v>
      </c>
      <c r="AD10" s="16">
        <v>55</v>
      </c>
      <c r="AE10" s="16">
        <v>9</v>
      </c>
      <c r="AF10" s="16">
        <v>12</v>
      </c>
      <c r="AG10" s="16">
        <v>14</v>
      </c>
      <c r="AH10" s="16">
        <v>10</v>
      </c>
      <c r="AI10" s="16">
        <v>4</v>
      </c>
      <c r="AJ10" s="16">
        <v>5</v>
      </c>
      <c r="AK10" s="16">
        <v>1</v>
      </c>
      <c r="AL10" s="16">
        <v>129</v>
      </c>
      <c r="AM10" s="11"/>
    </row>
    <row r="11" spans="1:39" x14ac:dyDescent="0.2">
      <c r="A11" s="24"/>
      <c r="B11" s="24"/>
      <c r="C11" s="17" t="s">
        <v>103</v>
      </c>
      <c r="D11" s="17"/>
      <c r="E11" s="17"/>
      <c r="F11" s="17"/>
      <c r="G11" s="17"/>
      <c r="H11" s="17"/>
      <c r="I11" s="18" t="s">
        <v>470</v>
      </c>
      <c r="J11" s="17"/>
      <c r="K11" s="17"/>
      <c r="L11" s="17"/>
      <c r="M11" s="17"/>
      <c r="N11" s="17"/>
      <c r="O11" s="17"/>
      <c r="P11" s="17"/>
      <c r="Q11" s="17"/>
      <c r="R11" s="17"/>
      <c r="S11" s="18" t="s">
        <v>119</v>
      </c>
      <c r="T11" s="17"/>
      <c r="U11" s="17"/>
      <c r="V11" s="17"/>
      <c r="W11" s="17"/>
      <c r="X11" s="17"/>
      <c r="Y11" s="18" t="s">
        <v>119</v>
      </c>
      <c r="Z11" s="17"/>
      <c r="AA11" s="17"/>
      <c r="AB11" s="17"/>
      <c r="AC11" s="17"/>
      <c r="AD11" s="17"/>
      <c r="AE11" s="17"/>
      <c r="AF11" s="17"/>
      <c r="AG11" s="17"/>
      <c r="AH11" s="17"/>
      <c r="AI11" s="17"/>
      <c r="AJ11" s="17"/>
      <c r="AK11" s="17"/>
      <c r="AL11" s="17"/>
      <c r="AM11" s="11"/>
    </row>
    <row r="12" spans="1:39" x14ac:dyDescent="0.2">
      <c r="A12" s="26"/>
      <c r="B12" s="23" t="s">
        <v>72</v>
      </c>
      <c r="C12" s="15">
        <v>0.15616253918949999</v>
      </c>
      <c r="D12" s="15">
        <v>0.1597546673911</v>
      </c>
      <c r="E12" s="15">
        <v>0.14785617145380001</v>
      </c>
      <c r="F12" s="15">
        <v>0.15856630538040001</v>
      </c>
      <c r="G12" s="15">
        <v>0.1595511760171</v>
      </c>
      <c r="H12" s="15">
        <v>0</v>
      </c>
      <c r="I12" s="15">
        <v>0</v>
      </c>
      <c r="J12" s="15">
        <v>1</v>
      </c>
      <c r="K12" s="15">
        <v>0</v>
      </c>
      <c r="L12" s="15">
        <v>0</v>
      </c>
      <c r="M12" s="15">
        <v>0.14355718104760001</v>
      </c>
      <c r="N12" s="15">
        <v>0.1675829111795</v>
      </c>
      <c r="O12" s="15">
        <v>0.16666666666669999</v>
      </c>
      <c r="P12" s="15">
        <v>0.21778167843189999</v>
      </c>
      <c r="Q12" s="15">
        <v>0.16526914286559999</v>
      </c>
      <c r="R12" s="15">
        <v>0.13110893153950001</v>
      </c>
      <c r="S12" s="15">
        <v>0.1234095030023</v>
      </c>
      <c r="T12" s="15">
        <v>0.1025983760789</v>
      </c>
      <c r="U12" s="15">
        <v>0.16910574403709999</v>
      </c>
      <c r="V12" s="15">
        <v>0.1526810064469</v>
      </c>
      <c r="W12" s="15">
        <v>0.1800723610712</v>
      </c>
      <c r="X12" s="15">
        <v>0.18740142281860001</v>
      </c>
      <c r="Y12" s="15">
        <v>0.11409788128749999</v>
      </c>
      <c r="Z12" s="15">
        <v>0.13030709221139999</v>
      </c>
      <c r="AA12" s="15">
        <v>0.116303885964</v>
      </c>
      <c r="AB12" s="15">
        <v>0.27054886802979999</v>
      </c>
      <c r="AC12" s="15">
        <v>0.14180817771070001</v>
      </c>
      <c r="AD12" s="15">
        <v>0.1570603987467</v>
      </c>
      <c r="AE12" s="15">
        <v>0.24528609016739999</v>
      </c>
      <c r="AF12" s="15">
        <v>0.20601907013000001</v>
      </c>
      <c r="AG12" s="15">
        <v>0.1799203595944</v>
      </c>
      <c r="AH12" s="15">
        <v>0.24275773227290001</v>
      </c>
      <c r="AI12" s="15">
        <v>0.32257224216059999</v>
      </c>
      <c r="AJ12" s="15">
        <v>0.11065341664639999</v>
      </c>
      <c r="AK12" s="15">
        <v>0.23427666031329999</v>
      </c>
      <c r="AL12" s="15">
        <v>0.14621415115809999</v>
      </c>
      <c r="AM12" s="11"/>
    </row>
    <row r="13" spans="1:39" x14ac:dyDescent="0.2">
      <c r="A13" s="24"/>
      <c r="B13" s="24"/>
      <c r="C13" s="16">
        <v>395</v>
      </c>
      <c r="D13" s="16">
        <v>91</v>
      </c>
      <c r="E13" s="16">
        <v>92</v>
      </c>
      <c r="F13" s="16">
        <v>88</v>
      </c>
      <c r="G13" s="16">
        <v>124</v>
      </c>
      <c r="H13" s="16">
        <v>0</v>
      </c>
      <c r="I13" s="16">
        <v>0</v>
      </c>
      <c r="J13" s="16">
        <v>395</v>
      </c>
      <c r="K13" s="16">
        <v>0</v>
      </c>
      <c r="L13" s="16">
        <v>0</v>
      </c>
      <c r="M13" s="16">
        <v>208</v>
      </c>
      <c r="N13" s="16">
        <v>183</v>
      </c>
      <c r="O13" s="16">
        <v>3</v>
      </c>
      <c r="P13" s="16">
        <v>126</v>
      </c>
      <c r="Q13" s="16">
        <v>50</v>
      </c>
      <c r="R13" s="16">
        <v>46</v>
      </c>
      <c r="S13" s="16">
        <v>66</v>
      </c>
      <c r="T13" s="16">
        <v>33</v>
      </c>
      <c r="U13" s="16">
        <v>23</v>
      </c>
      <c r="V13" s="16">
        <v>51</v>
      </c>
      <c r="W13" s="16">
        <v>104</v>
      </c>
      <c r="X13" s="16">
        <v>137</v>
      </c>
      <c r="Y13" s="16">
        <v>57</v>
      </c>
      <c r="Z13" s="16">
        <v>64</v>
      </c>
      <c r="AA13" s="16">
        <v>23</v>
      </c>
      <c r="AB13" s="16">
        <v>10</v>
      </c>
      <c r="AC13" s="16">
        <v>149</v>
      </c>
      <c r="AD13" s="16">
        <v>54</v>
      </c>
      <c r="AE13" s="16">
        <v>14</v>
      </c>
      <c r="AF13" s="16">
        <v>20</v>
      </c>
      <c r="AG13" s="16">
        <v>38</v>
      </c>
      <c r="AH13" s="16">
        <v>17</v>
      </c>
      <c r="AI13" s="16">
        <v>1</v>
      </c>
      <c r="AJ13" s="16">
        <v>4</v>
      </c>
      <c r="AK13" s="16">
        <v>1</v>
      </c>
      <c r="AL13" s="16">
        <v>97</v>
      </c>
      <c r="AM13" s="11"/>
    </row>
    <row r="14" spans="1:39" x14ac:dyDescent="0.2">
      <c r="A14" s="24"/>
      <c r="B14" s="24"/>
      <c r="C14" s="17" t="s">
        <v>103</v>
      </c>
      <c r="D14" s="17"/>
      <c r="E14" s="17"/>
      <c r="F14" s="17"/>
      <c r="G14" s="17"/>
      <c r="H14" s="17"/>
      <c r="I14" s="17"/>
      <c r="J14" s="18" t="s">
        <v>440</v>
      </c>
      <c r="K14" s="17"/>
      <c r="L14" s="17"/>
      <c r="M14" s="17"/>
      <c r="N14" s="17"/>
      <c r="O14" s="17"/>
      <c r="P14" s="18" t="s">
        <v>116</v>
      </c>
      <c r="Q14" s="17"/>
      <c r="R14" s="17"/>
      <c r="S14" s="17"/>
      <c r="T14" s="17"/>
      <c r="U14" s="17"/>
      <c r="V14" s="17"/>
      <c r="W14" s="17"/>
      <c r="X14" s="17"/>
      <c r="Y14" s="17"/>
      <c r="Z14" s="17"/>
      <c r="AA14" s="17"/>
      <c r="AB14" s="17"/>
      <c r="AC14" s="17"/>
      <c r="AD14" s="17"/>
      <c r="AE14" s="17"/>
      <c r="AF14" s="17"/>
      <c r="AG14" s="17"/>
      <c r="AH14" s="17"/>
      <c r="AI14" s="17"/>
      <c r="AJ14" s="17"/>
      <c r="AK14" s="17"/>
      <c r="AL14" s="17"/>
      <c r="AM14" s="11"/>
    </row>
    <row r="15" spans="1:39" x14ac:dyDescent="0.2">
      <c r="A15" s="26"/>
      <c r="B15" s="23" t="s">
        <v>73</v>
      </c>
      <c r="C15" s="15">
        <v>0.16412985774380001</v>
      </c>
      <c r="D15" s="15">
        <v>0.17968763024289999</v>
      </c>
      <c r="E15" s="15">
        <v>0.1705121076393</v>
      </c>
      <c r="F15" s="15">
        <v>0.1584272823733</v>
      </c>
      <c r="G15" s="15">
        <v>0.1492546864904</v>
      </c>
      <c r="H15" s="15">
        <v>0</v>
      </c>
      <c r="I15" s="15">
        <v>0</v>
      </c>
      <c r="J15" s="15">
        <v>0</v>
      </c>
      <c r="K15" s="15">
        <v>1</v>
      </c>
      <c r="L15" s="15">
        <v>0</v>
      </c>
      <c r="M15" s="15">
        <v>0.14242373245750001</v>
      </c>
      <c r="N15" s="15">
        <v>0.18440870308900001</v>
      </c>
      <c r="O15" s="15">
        <v>0.16666666666669999</v>
      </c>
      <c r="P15" s="15">
        <v>0.19180310725870001</v>
      </c>
      <c r="Q15" s="15">
        <v>0.16492024806319999</v>
      </c>
      <c r="R15" s="15">
        <v>0.19181446326980001</v>
      </c>
      <c r="S15" s="15">
        <v>0.1469411076213</v>
      </c>
      <c r="T15" s="15">
        <v>0.12569118423219999</v>
      </c>
      <c r="U15" s="15">
        <v>0.1154520867546</v>
      </c>
      <c r="V15" s="15">
        <v>0.16873111820440001</v>
      </c>
      <c r="W15" s="15">
        <v>0.19658088661049999</v>
      </c>
      <c r="X15" s="15">
        <v>0.16230786662150001</v>
      </c>
      <c r="Y15" s="15">
        <v>0.16523149309579999</v>
      </c>
      <c r="Z15" s="15">
        <v>0.15315630776360001</v>
      </c>
      <c r="AA15" s="15">
        <v>0.1322858829976</v>
      </c>
      <c r="AB15" s="15">
        <v>0.1059986905868</v>
      </c>
      <c r="AC15" s="15">
        <v>0.15287060123320001</v>
      </c>
      <c r="AD15" s="15">
        <v>0.16569886699799999</v>
      </c>
      <c r="AE15" s="15">
        <v>0.18951140191099999</v>
      </c>
      <c r="AF15" s="15">
        <v>0.22297254958759999</v>
      </c>
      <c r="AG15" s="15">
        <v>0.22599703556119999</v>
      </c>
      <c r="AH15" s="15">
        <v>0.2337959819997</v>
      </c>
      <c r="AI15" s="15">
        <v>0.11232465092420001</v>
      </c>
      <c r="AJ15" s="15">
        <v>0.136793684277</v>
      </c>
      <c r="AK15" s="15">
        <v>0.4277535697341</v>
      </c>
      <c r="AL15" s="15">
        <v>0.1454405976797</v>
      </c>
      <c r="AM15" s="11"/>
    </row>
    <row r="16" spans="1:39" x14ac:dyDescent="0.2">
      <c r="A16" s="24"/>
      <c r="B16" s="24"/>
      <c r="C16" s="16">
        <v>481</v>
      </c>
      <c r="D16" s="16">
        <v>120</v>
      </c>
      <c r="E16" s="16">
        <v>145</v>
      </c>
      <c r="F16" s="16">
        <v>110</v>
      </c>
      <c r="G16" s="16">
        <v>106</v>
      </c>
      <c r="H16" s="16">
        <v>0</v>
      </c>
      <c r="I16" s="16">
        <v>0</v>
      </c>
      <c r="J16" s="16">
        <v>0</v>
      </c>
      <c r="K16" s="16">
        <v>481</v>
      </c>
      <c r="L16" s="16">
        <v>0</v>
      </c>
      <c r="M16" s="16">
        <v>245</v>
      </c>
      <c r="N16" s="16">
        <v>232</v>
      </c>
      <c r="O16" s="16">
        <v>3</v>
      </c>
      <c r="P16" s="16">
        <v>143</v>
      </c>
      <c r="Q16" s="16">
        <v>56</v>
      </c>
      <c r="R16" s="16">
        <v>75</v>
      </c>
      <c r="S16" s="16">
        <v>88</v>
      </c>
      <c r="T16" s="16">
        <v>42</v>
      </c>
      <c r="U16" s="16">
        <v>19</v>
      </c>
      <c r="V16" s="16">
        <v>58</v>
      </c>
      <c r="W16" s="16">
        <v>125</v>
      </c>
      <c r="X16" s="16">
        <v>149</v>
      </c>
      <c r="Y16" s="16">
        <v>87</v>
      </c>
      <c r="Z16" s="16">
        <v>83</v>
      </c>
      <c r="AA16" s="16">
        <v>31</v>
      </c>
      <c r="AB16" s="16">
        <v>6</v>
      </c>
      <c r="AC16" s="16">
        <v>192</v>
      </c>
      <c r="AD16" s="16">
        <v>54</v>
      </c>
      <c r="AE16" s="16">
        <v>14</v>
      </c>
      <c r="AF16" s="16">
        <v>28</v>
      </c>
      <c r="AG16" s="16">
        <v>52</v>
      </c>
      <c r="AH16" s="16">
        <v>15</v>
      </c>
      <c r="AI16" s="16">
        <v>2</v>
      </c>
      <c r="AJ16" s="16">
        <v>6</v>
      </c>
      <c r="AK16" s="16">
        <v>3</v>
      </c>
      <c r="AL16" s="16">
        <v>115</v>
      </c>
      <c r="AM16" s="11"/>
    </row>
    <row r="17" spans="1:39" x14ac:dyDescent="0.2">
      <c r="A17" s="24"/>
      <c r="B17" s="24"/>
      <c r="C17" s="17" t="s">
        <v>103</v>
      </c>
      <c r="D17" s="17"/>
      <c r="E17" s="17"/>
      <c r="F17" s="17"/>
      <c r="G17" s="17"/>
      <c r="H17" s="17"/>
      <c r="I17" s="17"/>
      <c r="J17" s="17"/>
      <c r="K17" s="18" t="s">
        <v>471</v>
      </c>
      <c r="L17" s="17"/>
      <c r="M17" s="17"/>
      <c r="N17" s="18" t="s">
        <v>139</v>
      </c>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1"/>
    </row>
    <row r="18" spans="1:39" x14ac:dyDescent="0.2">
      <c r="A18" s="26"/>
      <c r="B18" s="23" t="s">
        <v>74</v>
      </c>
      <c r="C18" s="15">
        <v>0.21265788702409999</v>
      </c>
      <c r="D18" s="15">
        <v>0.20964942407279999</v>
      </c>
      <c r="E18" s="15">
        <v>0.24948722381890001</v>
      </c>
      <c r="F18" s="15">
        <v>0.1976206485434</v>
      </c>
      <c r="G18" s="15">
        <v>0.1904406445971</v>
      </c>
      <c r="H18" s="15">
        <v>0</v>
      </c>
      <c r="I18" s="15">
        <v>0</v>
      </c>
      <c r="J18" s="15">
        <v>0</v>
      </c>
      <c r="K18" s="15">
        <v>0</v>
      </c>
      <c r="L18" s="15">
        <v>1</v>
      </c>
      <c r="M18" s="15">
        <v>0.21558195474899999</v>
      </c>
      <c r="N18" s="15">
        <v>0.21116698233680001</v>
      </c>
      <c r="O18" s="15">
        <v>0.16666666666669999</v>
      </c>
      <c r="P18" s="15">
        <v>0.31167505824660002</v>
      </c>
      <c r="Q18" s="15">
        <v>0.18687338242929999</v>
      </c>
      <c r="R18" s="15">
        <v>0.20138323146359999</v>
      </c>
      <c r="S18" s="15">
        <v>0.1377447583211</v>
      </c>
      <c r="T18" s="15">
        <v>0.19956954460599999</v>
      </c>
      <c r="U18" s="15">
        <v>0.16670018705879999</v>
      </c>
      <c r="V18" s="15">
        <v>0.21691802599419999</v>
      </c>
      <c r="W18" s="15">
        <v>0.31597678189020001</v>
      </c>
      <c r="X18" s="15">
        <v>0.2118818327884</v>
      </c>
      <c r="Y18" s="15">
        <v>0.14184900476670001</v>
      </c>
      <c r="Z18" s="15">
        <v>0.20322550257140001</v>
      </c>
      <c r="AA18" s="15">
        <v>0.146381012437</v>
      </c>
      <c r="AB18" s="15">
        <v>0.16657533380969999</v>
      </c>
      <c r="AC18" s="15">
        <v>0.2282926480177</v>
      </c>
      <c r="AD18" s="15">
        <v>0.1852473327337</v>
      </c>
      <c r="AE18" s="15">
        <v>0.17216254871959999</v>
      </c>
      <c r="AF18" s="15">
        <v>0.32095004060889998</v>
      </c>
      <c r="AG18" s="15">
        <v>0.33529776824050012</v>
      </c>
      <c r="AH18" s="15">
        <v>0.2367351855807</v>
      </c>
      <c r="AI18" s="15">
        <v>0.22480979352550001</v>
      </c>
      <c r="AJ18" s="15">
        <v>0.1995825314103</v>
      </c>
      <c r="AK18" s="15">
        <v>0.27741819042619997</v>
      </c>
      <c r="AL18" s="15">
        <v>0.15084323856189999</v>
      </c>
      <c r="AM18" s="11"/>
    </row>
    <row r="19" spans="1:39" x14ac:dyDescent="0.2">
      <c r="A19" s="24"/>
      <c r="B19" s="24"/>
      <c r="C19" s="16">
        <v>608</v>
      </c>
      <c r="D19" s="16">
        <v>143</v>
      </c>
      <c r="E19" s="16">
        <v>180</v>
      </c>
      <c r="F19" s="16">
        <v>144</v>
      </c>
      <c r="G19" s="16">
        <v>141</v>
      </c>
      <c r="H19" s="16">
        <v>0</v>
      </c>
      <c r="I19" s="16">
        <v>0</v>
      </c>
      <c r="J19" s="16">
        <v>0</v>
      </c>
      <c r="K19" s="16">
        <v>0</v>
      </c>
      <c r="L19" s="16">
        <v>608</v>
      </c>
      <c r="M19" s="16">
        <v>357</v>
      </c>
      <c r="N19" s="16">
        <v>248</v>
      </c>
      <c r="O19" s="16">
        <v>3</v>
      </c>
      <c r="P19" s="16">
        <v>217</v>
      </c>
      <c r="Q19" s="16">
        <v>62</v>
      </c>
      <c r="R19" s="16">
        <v>87</v>
      </c>
      <c r="S19" s="16">
        <v>81</v>
      </c>
      <c r="T19" s="16">
        <v>60</v>
      </c>
      <c r="U19" s="16">
        <v>21</v>
      </c>
      <c r="V19" s="16">
        <v>80</v>
      </c>
      <c r="W19" s="16">
        <v>203</v>
      </c>
      <c r="X19" s="16">
        <v>180</v>
      </c>
      <c r="Y19" s="16">
        <v>73</v>
      </c>
      <c r="Z19" s="16">
        <v>108</v>
      </c>
      <c r="AA19" s="16">
        <v>32</v>
      </c>
      <c r="AB19" s="16">
        <v>12</v>
      </c>
      <c r="AC19" s="16">
        <v>287</v>
      </c>
      <c r="AD19" s="16">
        <v>68</v>
      </c>
      <c r="AE19" s="16">
        <v>11</v>
      </c>
      <c r="AF19" s="16">
        <v>37</v>
      </c>
      <c r="AG19" s="16">
        <v>67</v>
      </c>
      <c r="AH19" s="16">
        <v>16</v>
      </c>
      <c r="AI19" s="16">
        <v>3</v>
      </c>
      <c r="AJ19" s="16">
        <v>8</v>
      </c>
      <c r="AK19" s="16">
        <v>1</v>
      </c>
      <c r="AL19" s="16">
        <v>110</v>
      </c>
      <c r="AM19" s="11"/>
    </row>
    <row r="20" spans="1:39" x14ac:dyDescent="0.2">
      <c r="A20" s="24"/>
      <c r="B20" s="24"/>
      <c r="C20" s="17" t="s">
        <v>103</v>
      </c>
      <c r="D20" s="17"/>
      <c r="E20" s="17"/>
      <c r="F20" s="17"/>
      <c r="G20" s="17"/>
      <c r="H20" s="17"/>
      <c r="I20" s="17"/>
      <c r="J20" s="17"/>
      <c r="K20" s="17"/>
      <c r="L20" s="18" t="s">
        <v>121</v>
      </c>
      <c r="M20" s="17"/>
      <c r="N20" s="17"/>
      <c r="O20" s="17"/>
      <c r="P20" s="18" t="s">
        <v>472</v>
      </c>
      <c r="Q20" s="17"/>
      <c r="R20" s="17"/>
      <c r="S20" s="17"/>
      <c r="T20" s="17"/>
      <c r="U20" s="17"/>
      <c r="V20" s="17"/>
      <c r="W20" s="18" t="s">
        <v>187</v>
      </c>
      <c r="X20" s="17"/>
      <c r="Y20" s="17"/>
      <c r="Z20" s="17"/>
      <c r="AA20" s="17"/>
      <c r="AB20" s="17"/>
      <c r="AC20" s="18" t="s">
        <v>114</v>
      </c>
      <c r="AD20" s="17"/>
      <c r="AE20" s="17"/>
      <c r="AF20" s="18" t="s">
        <v>114</v>
      </c>
      <c r="AG20" s="18" t="s">
        <v>225</v>
      </c>
      <c r="AH20" s="17"/>
      <c r="AI20" s="17"/>
      <c r="AJ20" s="17"/>
      <c r="AK20" s="17"/>
      <c r="AL20" s="17"/>
      <c r="AM20" s="11"/>
    </row>
    <row r="21" spans="1:39" x14ac:dyDescent="0.2">
      <c r="A21" s="26"/>
      <c r="B21" s="23" t="s">
        <v>48</v>
      </c>
      <c r="C21" s="15">
        <v>1</v>
      </c>
      <c r="D21" s="15">
        <v>1</v>
      </c>
      <c r="E21" s="15">
        <v>1</v>
      </c>
      <c r="F21" s="15">
        <v>1</v>
      </c>
      <c r="G21" s="15">
        <v>1</v>
      </c>
      <c r="H21" s="15">
        <v>1</v>
      </c>
      <c r="I21" s="15">
        <v>1</v>
      </c>
      <c r="J21" s="15">
        <v>1</v>
      </c>
      <c r="K21" s="15">
        <v>1</v>
      </c>
      <c r="L21" s="15">
        <v>1</v>
      </c>
      <c r="M21" s="15">
        <v>1</v>
      </c>
      <c r="N21" s="15">
        <v>1</v>
      </c>
      <c r="O21" s="15">
        <v>1</v>
      </c>
      <c r="P21" s="15">
        <v>1</v>
      </c>
      <c r="Q21" s="15">
        <v>1</v>
      </c>
      <c r="R21" s="15">
        <v>1</v>
      </c>
      <c r="S21" s="15">
        <v>1</v>
      </c>
      <c r="T21" s="15">
        <v>1</v>
      </c>
      <c r="U21" s="15">
        <v>1</v>
      </c>
      <c r="V21" s="15">
        <v>1</v>
      </c>
      <c r="W21" s="15">
        <v>1</v>
      </c>
      <c r="X21" s="15">
        <v>1</v>
      </c>
      <c r="Y21" s="15">
        <v>1</v>
      </c>
      <c r="Z21" s="15">
        <v>1</v>
      </c>
      <c r="AA21" s="15">
        <v>1</v>
      </c>
      <c r="AB21" s="15">
        <v>1</v>
      </c>
      <c r="AC21" s="15">
        <v>1</v>
      </c>
      <c r="AD21" s="15">
        <v>1</v>
      </c>
      <c r="AE21" s="15">
        <v>1</v>
      </c>
      <c r="AF21" s="15">
        <v>1</v>
      </c>
      <c r="AG21" s="15">
        <v>1</v>
      </c>
      <c r="AH21" s="15">
        <v>1</v>
      </c>
      <c r="AI21" s="15">
        <v>1</v>
      </c>
      <c r="AJ21" s="15">
        <v>1</v>
      </c>
      <c r="AK21" s="15">
        <v>1</v>
      </c>
      <c r="AL21" s="15">
        <v>1</v>
      </c>
      <c r="AM21" s="11"/>
    </row>
    <row r="22" spans="1:39" x14ac:dyDescent="0.2">
      <c r="A22" s="24"/>
      <c r="B22" s="24"/>
      <c r="C22" s="16">
        <v>2173</v>
      </c>
      <c r="D22" s="16">
        <v>495</v>
      </c>
      <c r="E22" s="16">
        <v>600</v>
      </c>
      <c r="F22" s="16">
        <v>509</v>
      </c>
      <c r="G22" s="16">
        <v>569</v>
      </c>
      <c r="H22" s="16">
        <v>270</v>
      </c>
      <c r="I22" s="16">
        <v>419</v>
      </c>
      <c r="J22" s="16">
        <v>395</v>
      </c>
      <c r="K22" s="16">
        <v>481</v>
      </c>
      <c r="L22" s="16">
        <v>608</v>
      </c>
      <c r="M22" s="16">
        <v>1197</v>
      </c>
      <c r="N22" s="16">
        <v>955</v>
      </c>
      <c r="O22" s="16">
        <v>18</v>
      </c>
      <c r="P22" s="16">
        <v>586</v>
      </c>
      <c r="Q22" s="16">
        <v>251</v>
      </c>
      <c r="R22" s="16">
        <v>302</v>
      </c>
      <c r="S22" s="16">
        <v>419</v>
      </c>
      <c r="T22" s="16">
        <v>227</v>
      </c>
      <c r="U22" s="16">
        <v>103</v>
      </c>
      <c r="V22" s="16">
        <v>285</v>
      </c>
      <c r="W22" s="16">
        <v>539</v>
      </c>
      <c r="X22" s="16">
        <v>656</v>
      </c>
      <c r="Y22" s="16">
        <v>365</v>
      </c>
      <c r="Z22" s="16">
        <v>406</v>
      </c>
      <c r="AA22" s="16">
        <v>162</v>
      </c>
      <c r="AB22" s="16">
        <v>43</v>
      </c>
      <c r="AC22" s="16">
        <v>921</v>
      </c>
      <c r="AD22" s="16">
        <v>260</v>
      </c>
      <c r="AE22" s="16">
        <v>54</v>
      </c>
      <c r="AF22" s="16">
        <v>104</v>
      </c>
      <c r="AG22" s="16">
        <v>184</v>
      </c>
      <c r="AH22" s="16">
        <v>60</v>
      </c>
      <c r="AI22" s="16">
        <v>10</v>
      </c>
      <c r="AJ22" s="16">
        <v>27</v>
      </c>
      <c r="AK22" s="16">
        <v>6</v>
      </c>
      <c r="AL22" s="16">
        <v>547</v>
      </c>
      <c r="AM22" s="11"/>
    </row>
    <row r="23" spans="1:39" x14ac:dyDescent="0.2">
      <c r="A23" s="24"/>
      <c r="B23" s="24"/>
      <c r="C23" s="17" t="s">
        <v>103</v>
      </c>
      <c r="D23" s="17" t="s">
        <v>103</v>
      </c>
      <c r="E23" s="17" t="s">
        <v>103</v>
      </c>
      <c r="F23" s="17" t="s">
        <v>103</v>
      </c>
      <c r="G23" s="17" t="s">
        <v>103</v>
      </c>
      <c r="H23" s="17" t="s">
        <v>103</v>
      </c>
      <c r="I23" s="17" t="s">
        <v>103</v>
      </c>
      <c r="J23" s="17" t="s">
        <v>103</v>
      </c>
      <c r="K23" s="17" t="s">
        <v>103</v>
      </c>
      <c r="L23" s="17" t="s">
        <v>103</v>
      </c>
      <c r="M23" s="17" t="s">
        <v>103</v>
      </c>
      <c r="N23" s="17" t="s">
        <v>103</v>
      </c>
      <c r="O23" s="17" t="s">
        <v>103</v>
      </c>
      <c r="P23" s="17" t="s">
        <v>103</v>
      </c>
      <c r="Q23" s="17" t="s">
        <v>103</v>
      </c>
      <c r="R23" s="17" t="s">
        <v>103</v>
      </c>
      <c r="S23" s="17" t="s">
        <v>103</v>
      </c>
      <c r="T23" s="17" t="s">
        <v>103</v>
      </c>
      <c r="U23" s="17" t="s">
        <v>103</v>
      </c>
      <c r="V23" s="17" t="s">
        <v>103</v>
      </c>
      <c r="W23" s="17" t="s">
        <v>103</v>
      </c>
      <c r="X23" s="17" t="s">
        <v>103</v>
      </c>
      <c r="Y23" s="17" t="s">
        <v>103</v>
      </c>
      <c r="Z23" s="17" t="s">
        <v>103</v>
      </c>
      <c r="AA23" s="17" t="s">
        <v>103</v>
      </c>
      <c r="AB23" s="17" t="s">
        <v>103</v>
      </c>
      <c r="AC23" s="17" t="s">
        <v>103</v>
      </c>
      <c r="AD23" s="17" t="s">
        <v>103</v>
      </c>
      <c r="AE23" s="17" t="s">
        <v>103</v>
      </c>
      <c r="AF23" s="17" t="s">
        <v>103</v>
      </c>
      <c r="AG23" s="17" t="s">
        <v>103</v>
      </c>
      <c r="AH23" s="17" t="s">
        <v>103</v>
      </c>
      <c r="AI23" s="17" t="s">
        <v>103</v>
      </c>
      <c r="AJ23" s="17" t="s">
        <v>103</v>
      </c>
      <c r="AK23" s="17" t="s">
        <v>103</v>
      </c>
      <c r="AL23" s="17" t="s">
        <v>103</v>
      </c>
      <c r="AM23" s="11"/>
    </row>
    <row r="24" spans="1:39" x14ac:dyDescent="0.2">
      <c r="A24" s="19" t="s">
        <v>473</v>
      </c>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row>
    <row r="25" spans="1:39" x14ac:dyDescent="0.2">
      <c r="A25" s="21" t="s">
        <v>126</v>
      </c>
    </row>
  </sheetData>
  <mergeCells count="16">
    <mergeCell ref="AJ2:AL2"/>
    <mergeCell ref="A2:C2"/>
    <mergeCell ref="A3:B5"/>
    <mergeCell ref="B6:B8"/>
    <mergeCell ref="B9:B11"/>
    <mergeCell ref="M3:O3"/>
    <mergeCell ref="P3:V3"/>
    <mergeCell ref="W3:AB3"/>
    <mergeCell ref="AC3:AL3"/>
    <mergeCell ref="D3:G3"/>
    <mergeCell ref="H3:L3"/>
    <mergeCell ref="B12:B14"/>
    <mergeCell ref="B15:B17"/>
    <mergeCell ref="B18:B20"/>
    <mergeCell ref="B21:B23"/>
    <mergeCell ref="A6:A23"/>
  </mergeCells>
  <hyperlinks>
    <hyperlink ref="A1" location="'TOC'!A1:A1" display="Back to TOC" xr:uid="{00000000-0004-0000-2000-000000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M28"/>
  <sheetViews>
    <sheetView workbookViewId="0">
      <pane xSplit="3" ySplit="5" topLeftCell="H6" activePane="bottomRight" state="frozen"/>
      <selection pane="topRight" activeCell="D1" sqref="D1"/>
      <selection pane="bottomLeft" activeCell="A6" sqref="A6"/>
      <selection pane="bottomRight" activeCell="D6" sqref="D6"/>
    </sheetView>
  </sheetViews>
  <sheetFormatPr baseColWidth="10" defaultColWidth="8.83203125" defaultRowHeight="15" x14ac:dyDescent="0.2"/>
  <cols>
    <col min="1" max="1" width="50" style="1" bestFit="1" customWidth="1"/>
    <col min="2" max="2" width="25" style="1" bestFit="1" customWidth="1"/>
    <col min="3" max="38" width="12.6640625" style="1" customWidth="1"/>
  </cols>
  <sheetData>
    <row r="1" spans="1:39" ht="52" customHeight="1" x14ac:dyDescent="0.2">
      <c r="A1" s="10" t="s">
        <v>598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11"/>
    </row>
    <row r="2" spans="1:39" ht="36" customHeight="1" x14ac:dyDescent="0.2">
      <c r="A2" s="29" t="s">
        <v>579</v>
      </c>
      <c r="B2" s="28"/>
      <c r="C2" s="28"/>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27" t="s">
        <v>47</v>
      </c>
      <c r="AK2" s="28"/>
      <c r="AL2" s="28"/>
      <c r="AM2" s="11"/>
    </row>
    <row r="3" spans="1:39" ht="37" customHeight="1" x14ac:dyDescent="0.2">
      <c r="A3" s="30"/>
      <c r="B3" s="28"/>
      <c r="C3" s="14" t="s">
        <v>48</v>
      </c>
      <c r="D3" s="31" t="s">
        <v>49</v>
      </c>
      <c r="E3" s="28"/>
      <c r="F3" s="28"/>
      <c r="G3" s="28"/>
      <c r="H3" s="31" t="s">
        <v>50</v>
      </c>
      <c r="I3" s="28"/>
      <c r="J3" s="28"/>
      <c r="K3" s="28"/>
      <c r="L3" s="28"/>
      <c r="M3" s="31" t="s">
        <v>51</v>
      </c>
      <c r="N3" s="28"/>
      <c r="O3" s="28"/>
      <c r="P3" s="31" t="s">
        <v>52</v>
      </c>
      <c r="Q3" s="28"/>
      <c r="R3" s="28"/>
      <c r="S3" s="28"/>
      <c r="T3" s="28"/>
      <c r="U3" s="28"/>
      <c r="V3" s="28"/>
      <c r="W3" s="31" t="s">
        <v>53</v>
      </c>
      <c r="X3" s="28"/>
      <c r="Y3" s="28"/>
      <c r="Z3" s="28"/>
      <c r="AA3" s="28"/>
      <c r="AB3" s="28"/>
      <c r="AC3" s="31" t="s">
        <v>54</v>
      </c>
      <c r="AD3" s="28"/>
      <c r="AE3" s="28"/>
      <c r="AF3" s="28"/>
      <c r="AG3" s="28"/>
      <c r="AH3" s="28"/>
      <c r="AI3" s="28"/>
      <c r="AJ3" s="28"/>
      <c r="AK3" s="28"/>
      <c r="AL3" s="28"/>
      <c r="AM3" s="11"/>
    </row>
    <row r="4" spans="1:39" ht="16" customHeight="1" x14ac:dyDescent="0.2">
      <c r="A4" s="24"/>
      <c r="B4" s="28"/>
      <c r="C4" s="12" t="s">
        <v>55</v>
      </c>
      <c r="D4" s="12" t="s">
        <v>55</v>
      </c>
      <c r="E4" s="12" t="s">
        <v>56</v>
      </c>
      <c r="F4" s="12" t="s">
        <v>57</v>
      </c>
      <c r="G4" s="12" t="s">
        <v>58</v>
      </c>
      <c r="H4" s="12" t="s">
        <v>55</v>
      </c>
      <c r="I4" s="12" t="s">
        <v>56</v>
      </c>
      <c r="J4" s="12" t="s">
        <v>57</v>
      </c>
      <c r="K4" s="12" t="s">
        <v>58</v>
      </c>
      <c r="L4" s="12" t="s">
        <v>59</v>
      </c>
      <c r="M4" s="12" t="s">
        <v>55</v>
      </c>
      <c r="N4" s="12" t="s">
        <v>56</v>
      </c>
      <c r="O4" s="12" t="s">
        <v>57</v>
      </c>
      <c r="P4" s="12" t="s">
        <v>55</v>
      </c>
      <c r="Q4" s="12" t="s">
        <v>56</v>
      </c>
      <c r="R4" s="12" t="s">
        <v>57</v>
      </c>
      <c r="S4" s="12" t="s">
        <v>58</v>
      </c>
      <c r="T4" s="12" t="s">
        <v>59</v>
      </c>
      <c r="U4" s="12" t="s">
        <v>60</v>
      </c>
      <c r="V4" s="12" t="s">
        <v>61</v>
      </c>
      <c r="W4" s="12" t="s">
        <v>55</v>
      </c>
      <c r="X4" s="12" t="s">
        <v>56</v>
      </c>
      <c r="Y4" s="12" t="s">
        <v>57</v>
      </c>
      <c r="Z4" s="12" t="s">
        <v>58</v>
      </c>
      <c r="AA4" s="12" t="s">
        <v>59</v>
      </c>
      <c r="AB4" s="12" t="s">
        <v>60</v>
      </c>
      <c r="AC4" s="12" t="s">
        <v>55</v>
      </c>
      <c r="AD4" s="12" t="s">
        <v>56</v>
      </c>
      <c r="AE4" s="12" t="s">
        <v>57</v>
      </c>
      <c r="AF4" s="12" t="s">
        <v>58</v>
      </c>
      <c r="AG4" s="12" t="s">
        <v>59</v>
      </c>
      <c r="AH4" s="12" t="s">
        <v>60</v>
      </c>
      <c r="AI4" s="12" t="s">
        <v>61</v>
      </c>
      <c r="AJ4" s="12" t="s">
        <v>62</v>
      </c>
      <c r="AK4" s="12" t="s">
        <v>63</v>
      </c>
      <c r="AL4" s="12" t="s">
        <v>64</v>
      </c>
      <c r="AM4" s="11"/>
    </row>
    <row r="5" spans="1:39" ht="37" x14ac:dyDescent="0.2">
      <c r="A5" s="24"/>
      <c r="B5" s="28"/>
      <c r="C5" s="14" t="s">
        <v>65</v>
      </c>
      <c r="D5" s="14" t="s">
        <v>66</v>
      </c>
      <c r="E5" s="14" t="s">
        <v>67</v>
      </c>
      <c r="F5" s="14" t="s">
        <v>68</v>
      </c>
      <c r="G5" s="14" t="s">
        <v>69</v>
      </c>
      <c r="H5" s="14" t="s">
        <v>70</v>
      </c>
      <c r="I5" s="14" t="s">
        <v>71</v>
      </c>
      <c r="J5" s="14" t="s">
        <v>72</v>
      </c>
      <c r="K5" s="14" t="s">
        <v>73</v>
      </c>
      <c r="L5" s="14" t="s">
        <v>74</v>
      </c>
      <c r="M5" s="14" t="s">
        <v>75</v>
      </c>
      <c r="N5" s="14" t="s">
        <v>76</v>
      </c>
      <c r="O5" s="14" t="s">
        <v>77</v>
      </c>
      <c r="P5" s="14" t="s">
        <v>78</v>
      </c>
      <c r="Q5" s="14" t="s">
        <v>79</v>
      </c>
      <c r="R5" s="14" t="s">
        <v>80</v>
      </c>
      <c r="S5" s="14" t="s">
        <v>81</v>
      </c>
      <c r="T5" s="14" t="s">
        <v>82</v>
      </c>
      <c r="U5" s="14" t="s">
        <v>83</v>
      </c>
      <c r="V5" s="14" t="s">
        <v>84</v>
      </c>
      <c r="W5" s="14" t="s">
        <v>85</v>
      </c>
      <c r="X5" s="14" t="s">
        <v>86</v>
      </c>
      <c r="Y5" s="14" t="s">
        <v>87</v>
      </c>
      <c r="Z5" s="14" t="s">
        <v>88</v>
      </c>
      <c r="AA5" s="14" t="s">
        <v>89</v>
      </c>
      <c r="AB5" s="14" t="s">
        <v>90</v>
      </c>
      <c r="AC5" s="14" t="s">
        <v>91</v>
      </c>
      <c r="AD5" s="14" t="s">
        <v>92</v>
      </c>
      <c r="AE5" s="14" t="s">
        <v>93</v>
      </c>
      <c r="AF5" s="14" t="s">
        <v>94</v>
      </c>
      <c r="AG5" s="14" t="s">
        <v>95</v>
      </c>
      <c r="AH5" s="14" t="s">
        <v>96</v>
      </c>
      <c r="AI5" s="14" t="s">
        <v>97</v>
      </c>
      <c r="AJ5" s="14" t="s">
        <v>98</v>
      </c>
      <c r="AK5" s="14" t="s">
        <v>99</v>
      </c>
      <c r="AL5" s="14" t="s">
        <v>100</v>
      </c>
      <c r="AM5" s="11"/>
    </row>
    <row r="6" spans="1:39" x14ac:dyDescent="0.2">
      <c r="A6" s="25" t="s">
        <v>474</v>
      </c>
      <c r="B6" s="23" t="s">
        <v>475</v>
      </c>
      <c r="C6" s="15">
        <v>4.0880278198489996E-3</v>
      </c>
      <c r="D6" s="15">
        <v>7.0439576191639996E-3</v>
      </c>
      <c r="E6" s="15">
        <v>7.9906314331570014E-3</v>
      </c>
      <c r="F6" s="15">
        <v>1.276320767308E-3</v>
      </c>
      <c r="G6" s="15">
        <v>0</v>
      </c>
      <c r="H6" s="15">
        <v>5.2272248846210014E-3</v>
      </c>
      <c r="I6" s="15">
        <v>0</v>
      </c>
      <c r="J6" s="15">
        <v>3.7073862959480001E-3</v>
      </c>
      <c r="K6" s="15">
        <v>2.1126903384360001E-3</v>
      </c>
      <c r="L6" s="15">
        <v>4.978274259156E-3</v>
      </c>
      <c r="M6" s="15">
        <v>2.967919807775E-3</v>
      </c>
      <c r="N6" s="15">
        <v>3.54170745385E-3</v>
      </c>
      <c r="O6" s="15">
        <v>0.1</v>
      </c>
      <c r="P6" s="15">
        <v>2.1026173631999998E-3</v>
      </c>
      <c r="Q6" s="15">
        <v>1.094194464652E-3</v>
      </c>
      <c r="R6" s="15">
        <v>5.0710504088249996E-3</v>
      </c>
      <c r="S6" s="15">
        <v>1.151722468823E-2</v>
      </c>
      <c r="T6" s="15">
        <v>3.8126342815359999E-3</v>
      </c>
      <c r="U6" s="15">
        <v>0</v>
      </c>
      <c r="V6" s="15">
        <v>0</v>
      </c>
      <c r="W6" s="15">
        <v>7.9279357488140009E-3</v>
      </c>
      <c r="X6" s="15">
        <v>1.4919227813359999E-3</v>
      </c>
      <c r="Y6" s="15">
        <v>1.1154928607610001E-3</v>
      </c>
      <c r="Z6" s="15">
        <v>0</v>
      </c>
      <c r="AA6" s="15">
        <v>4.9291192151939998E-3</v>
      </c>
      <c r="AB6" s="15">
        <v>3.807136640284E-2</v>
      </c>
      <c r="AC6" s="15">
        <v>2.8753673098440001E-3</v>
      </c>
      <c r="AD6" s="15">
        <v>7.6337897314320002E-3</v>
      </c>
      <c r="AE6" s="15">
        <v>0</v>
      </c>
      <c r="AF6" s="15">
        <v>0</v>
      </c>
      <c r="AG6" s="15">
        <v>3.106634010401E-3</v>
      </c>
      <c r="AH6" s="15">
        <v>8.4148126300649991E-3</v>
      </c>
      <c r="AI6" s="15">
        <v>0</v>
      </c>
      <c r="AJ6" s="15">
        <v>0</v>
      </c>
      <c r="AK6" s="15">
        <v>0</v>
      </c>
      <c r="AL6" s="15">
        <v>5.5492109247370002E-3</v>
      </c>
      <c r="AM6" s="11"/>
    </row>
    <row r="7" spans="1:39" x14ac:dyDescent="0.2">
      <c r="A7" s="24"/>
      <c r="B7" s="24"/>
      <c r="C7" s="16">
        <v>10</v>
      </c>
      <c r="D7" s="16">
        <v>4</v>
      </c>
      <c r="E7" s="16">
        <v>5</v>
      </c>
      <c r="F7" s="16">
        <v>1</v>
      </c>
      <c r="G7" s="16">
        <v>0</v>
      </c>
      <c r="H7" s="16">
        <v>2</v>
      </c>
      <c r="I7" s="16">
        <v>0</v>
      </c>
      <c r="J7" s="16">
        <v>2</v>
      </c>
      <c r="K7" s="16">
        <v>2</v>
      </c>
      <c r="L7" s="16">
        <v>2</v>
      </c>
      <c r="M7" s="16">
        <v>5</v>
      </c>
      <c r="N7" s="16">
        <v>3</v>
      </c>
      <c r="O7" s="16">
        <v>2</v>
      </c>
      <c r="P7" s="16">
        <v>2</v>
      </c>
      <c r="Q7" s="16">
        <v>1</v>
      </c>
      <c r="R7" s="16">
        <v>2</v>
      </c>
      <c r="S7" s="16">
        <v>4</v>
      </c>
      <c r="T7" s="16">
        <v>1</v>
      </c>
      <c r="U7" s="16">
        <v>0</v>
      </c>
      <c r="V7" s="16">
        <v>0</v>
      </c>
      <c r="W7" s="16">
        <v>4</v>
      </c>
      <c r="X7" s="16">
        <v>2</v>
      </c>
      <c r="Y7" s="16">
        <v>1</v>
      </c>
      <c r="Z7" s="16">
        <v>0</v>
      </c>
      <c r="AA7" s="16">
        <v>1</v>
      </c>
      <c r="AB7" s="16">
        <v>1</v>
      </c>
      <c r="AC7" s="16">
        <v>3</v>
      </c>
      <c r="AD7" s="16">
        <v>1</v>
      </c>
      <c r="AE7" s="16">
        <v>0</v>
      </c>
      <c r="AF7" s="16">
        <v>0</v>
      </c>
      <c r="AG7" s="16">
        <v>1</v>
      </c>
      <c r="AH7" s="16">
        <v>1</v>
      </c>
      <c r="AI7" s="16">
        <v>0</v>
      </c>
      <c r="AJ7" s="16">
        <v>0</v>
      </c>
      <c r="AK7" s="16">
        <v>0</v>
      </c>
      <c r="AL7" s="16">
        <v>4</v>
      </c>
      <c r="AM7" s="11"/>
    </row>
    <row r="8" spans="1:39" x14ac:dyDescent="0.2">
      <c r="A8" s="24"/>
      <c r="B8" s="24"/>
      <c r="C8" s="17" t="s">
        <v>103</v>
      </c>
      <c r="D8" s="17"/>
      <c r="E8" s="17"/>
      <c r="F8" s="17"/>
      <c r="G8" s="17"/>
      <c r="H8" s="17"/>
      <c r="I8" s="17"/>
      <c r="J8" s="17"/>
      <c r="K8" s="17"/>
      <c r="L8" s="17"/>
      <c r="M8" s="17"/>
      <c r="N8" s="17"/>
      <c r="O8" s="18" t="s">
        <v>122</v>
      </c>
      <c r="P8" s="17"/>
      <c r="Q8" s="17"/>
      <c r="R8" s="17"/>
      <c r="S8" s="17"/>
      <c r="T8" s="17"/>
      <c r="U8" s="17"/>
      <c r="V8" s="17"/>
      <c r="W8" s="17"/>
      <c r="X8" s="17"/>
      <c r="Y8" s="17"/>
      <c r="Z8" s="17"/>
      <c r="AA8" s="17"/>
      <c r="AB8" s="18" t="s">
        <v>416</v>
      </c>
      <c r="AC8" s="17"/>
      <c r="AD8" s="17"/>
      <c r="AE8" s="17"/>
      <c r="AF8" s="17"/>
      <c r="AG8" s="17"/>
      <c r="AH8" s="17"/>
      <c r="AI8" s="17"/>
      <c r="AJ8" s="17"/>
      <c r="AK8" s="17"/>
      <c r="AL8" s="17"/>
      <c r="AM8" s="11"/>
    </row>
    <row r="9" spans="1:39" x14ac:dyDescent="0.2">
      <c r="A9" s="26"/>
      <c r="B9" s="23" t="s">
        <v>476</v>
      </c>
      <c r="C9" s="15">
        <v>6.8157003780289993E-2</v>
      </c>
      <c r="D9" s="15">
        <v>0.10444722521740001</v>
      </c>
      <c r="E9" s="15">
        <v>5.8384371412180003E-2</v>
      </c>
      <c r="F9" s="15">
        <v>5.1738102346419998E-2</v>
      </c>
      <c r="G9" s="15">
        <v>6.1671439914060003E-2</v>
      </c>
      <c r="H9" s="15">
        <v>6.4400873105069992E-2</v>
      </c>
      <c r="I9" s="15">
        <v>5.9514608138709998E-2</v>
      </c>
      <c r="J9" s="15">
        <v>6.6605389000809992E-2</v>
      </c>
      <c r="K9" s="15">
        <v>6.4379523064250002E-2</v>
      </c>
      <c r="L9" s="15">
        <v>8.230453520863E-2</v>
      </c>
      <c r="M9" s="15">
        <v>6.333972016844E-2</v>
      </c>
      <c r="N9" s="15">
        <v>7.4361350997990003E-2</v>
      </c>
      <c r="O9" s="15">
        <v>0</v>
      </c>
      <c r="P9" s="15">
        <v>7.8336303308799995E-2</v>
      </c>
      <c r="Q9" s="15">
        <v>4.3788762804819997E-2</v>
      </c>
      <c r="R9" s="15">
        <v>6.5369523944310004E-2</v>
      </c>
      <c r="S9" s="15">
        <v>7.3825819910949997E-2</v>
      </c>
      <c r="T9" s="15">
        <v>5.7978942953479988E-2</v>
      </c>
      <c r="U9" s="15">
        <v>4.0407410137450001E-2</v>
      </c>
      <c r="V9" s="15">
        <v>8.5274581567470004E-2</v>
      </c>
      <c r="W9" s="15">
        <v>8.5481063124690004E-2</v>
      </c>
      <c r="X9" s="15">
        <v>4.8967647473109999E-2</v>
      </c>
      <c r="Y9" s="15">
        <v>7.3807370119620005E-2</v>
      </c>
      <c r="Z9" s="15">
        <v>5.7100763974959987E-2</v>
      </c>
      <c r="AA9" s="15">
        <v>6.4859303740080004E-2</v>
      </c>
      <c r="AB9" s="15">
        <v>0.21440716398160001</v>
      </c>
      <c r="AC9" s="15">
        <v>2.783712733687E-2</v>
      </c>
      <c r="AD9" s="15">
        <v>5.9161462907250002E-2</v>
      </c>
      <c r="AE9" s="15">
        <v>0.2317691369073</v>
      </c>
      <c r="AF9" s="15">
        <v>7.5470440479800005E-2</v>
      </c>
      <c r="AG9" s="15">
        <v>0.18322152572299999</v>
      </c>
      <c r="AH9" s="15">
        <v>8.5815506639729991E-2</v>
      </c>
      <c r="AI9" s="15">
        <v>5.28164976329E-2</v>
      </c>
      <c r="AJ9" s="15">
        <v>0.10526255969749999</v>
      </c>
      <c r="AK9" s="15">
        <v>0</v>
      </c>
      <c r="AL9" s="15">
        <v>7.888929531569E-2</v>
      </c>
      <c r="AM9" s="11"/>
    </row>
    <row r="10" spans="1:39" x14ac:dyDescent="0.2">
      <c r="A10" s="24"/>
      <c r="B10" s="24"/>
      <c r="C10" s="16">
        <v>152</v>
      </c>
      <c r="D10" s="16">
        <v>56</v>
      </c>
      <c r="E10" s="16">
        <v>34</v>
      </c>
      <c r="F10" s="16">
        <v>27</v>
      </c>
      <c r="G10" s="16">
        <v>35</v>
      </c>
      <c r="H10" s="16">
        <v>20</v>
      </c>
      <c r="I10" s="16">
        <v>23</v>
      </c>
      <c r="J10" s="16">
        <v>24</v>
      </c>
      <c r="K10" s="16">
        <v>32</v>
      </c>
      <c r="L10" s="16">
        <v>45</v>
      </c>
      <c r="M10" s="16">
        <v>71</v>
      </c>
      <c r="N10" s="16">
        <v>81</v>
      </c>
      <c r="O10" s="16">
        <v>0</v>
      </c>
      <c r="P10" s="16">
        <v>48</v>
      </c>
      <c r="Q10" s="16">
        <v>15</v>
      </c>
      <c r="R10" s="16">
        <v>19</v>
      </c>
      <c r="S10" s="16">
        <v>30</v>
      </c>
      <c r="T10" s="16">
        <v>12</v>
      </c>
      <c r="U10" s="16">
        <v>6</v>
      </c>
      <c r="V10" s="16">
        <v>22</v>
      </c>
      <c r="W10" s="16">
        <v>46</v>
      </c>
      <c r="X10" s="16">
        <v>34</v>
      </c>
      <c r="Y10" s="16">
        <v>30</v>
      </c>
      <c r="Z10" s="16">
        <v>24</v>
      </c>
      <c r="AA10" s="16">
        <v>9</v>
      </c>
      <c r="AB10" s="16">
        <v>9</v>
      </c>
      <c r="AC10" s="16">
        <v>31</v>
      </c>
      <c r="AD10" s="16">
        <v>16</v>
      </c>
      <c r="AE10" s="16">
        <v>9</v>
      </c>
      <c r="AF10" s="16">
        <v>10</v>
      </c>
      <c r="AG10" s="16">
        <v>30</v>
      </c>
      <c r="AH10" s="16">
        <v>7</v>
      </c>
      <c r="AI10" s="16">
        <v>1</v>
      </c>
      <c r="AJ10" s="16">
        <v>2</v>
      </c>
      <c r="AK10" s="16">
        <v>0</v>
      </c>
      <c r="AL10" s="16">
        <v>46</v>
      </c>
      <c r="AM10" s="11"/>
    </row>
    <row r="11" spans="1:39" x14ac:dyDescent="0.2">
      <c r="A11" s="24"/>
      <c r="B11" s="24"/>
      <c r="C11" s="17" t="s">
        <v>103</v>
      </c>
      <c r="D11" s="17"/>
      <c r="E11" s="17"/>
      <c r="F11" s="17"/>
      <c r="G11" s="17"/>
      <c r="H11" s="17"/>
      <c r="I11" s="17"/>
      <c r="J11" s="17"/>
      <c r="K11" s="17"/>
      <c r="L11" s="17"/>
      <c r="M11" s="17"/>
      <c r="N11" s="17"/>
      <c r="O11" s="17"/>
      <c r="P11" s="17"/>
      <c r="Q11" s="17"/>
      <c r="R11" s="17"/>
      <c r="S11" s="17"/>
      <c r="T11" s="17"/>
      <c r="U11" s="17"/>
      <c r="V11" s="17"/>
      <c r="W11" s="17"/>
      <c r="X11" s="17"/>
      <c r="Y11" s="17"/>
      <c r="Z11" s="17"/>
      <c r="AA11" s="17"/>
      <c r="AB11" s="18" t="s">
        <v>147</v>
      </c>
      <c r="AC11" s="17"/>
      <c r="AD11" s="17"/>
      <c r="AE11" s="18" t="s">
        <v>140</v>
      </c>
      <c r="AF11" s="17"/>
      <c r="AG11" s="18" t="s">
        <v>140</v>
      </c>
      <c r="AH11" s="17"/>
      <c r="AI11" s="17"/>
      <c r="AJ11" s="17"/>
      <c r="AK11" s="17"/>
      <c r="AL11" s="18" t="s">
        <v>139</v>
      </c>
      <c r="AM11" s="11"/>
    </row>
    <row r="12" spans="1:39" x14ac:dyDescent="0.2">
      <c r="A12" s="26"/>
      <c r="B12" s="23" t="s">
        <v>477</v>
      </c>
      <c r="C12" s="15">
        <v>0.2619689121473</v>
      </c>
      <c r="D12" s="15">
        <v>0.27102231719620001</v>
      </c>
      <c r="E12" s="15">
        <v>0.27391780678510003</v>
      </c>
      <c r="F12" s="15">
        <v>0.25510131826839999</v>
      </c>
      <c r="G12" s="15">
        <v>0.2479270308448</v>
      </c>
      <c r="H12" s="15">
        <v>0.28857590584710002</v>
      </c>
      <c r="I12" s="15">
        <v>0.25553227367519998</v>
      </c>
      <c r="J12" s="15">
        <v>0.25573951122819999</v>
      </c>
      <c r="K12" s="15">
        <v>0.23568245384020001</v>
      </c>
      <c r="L12" s="15">
        <v>0.25285345356139999</v>
      </c>
      <c r="M12" s="15">
        <v>0.25368003616290002</v>
      </c>
      <c r="N12" s="15">
        <v>0.27084796280009998</v>
      </c>
      <c r="O12" s="15">
        <v>0.25</v>
      </c>
      <c r="P12" s="15">
        <v>0.30511757318459998</v>
      </c>
      <c r="Q12" s="15">
        <v>0.245432083183</v>
      </c>
      <c r="R12" s="15">
        <v>0.2306386621515</v>
      </c>
      <c r="S12" s="15">
        <v>0.25962939504729998</v>
      </c>
      <c r="T12" s="15">
        <v>0.20078009970470001</v>
      </c>
      <c r="U12" s="15">
        <v>0.24488799672809999</v>
      </c>
      <c r="V12" s="15">
        <v>0.2904698405228</v>
      </c>
      <c r="W12" s="15">
        <v>0.30548596200139999</v>
      </c>
      <c r="X12" s="15">
        <v>0.25762027562270001</v>
      </c>
      <c r="Y12" s="15">
        <v>0.25327511414530002</v>
      </c>
      <c r="Z12" s="15">
        <v>0.20119148107929999</v>
      </c>
      <c r="AA12" s="15">
        <v>0.34434065948339998</v>
      </c>
      <c r="AB12" s="15">
        <v>0.22608253707039999</v>
      </c>
      <c r="AC12" s="15">
        <v>0.21314535602859999</v>
      </c>
      <c r="AD12" s="15">
        <v>0.32079502757470002</v>
      </c>
      <c r="AE12" s="15">
        <v>0.34459563068569998</v>
      </c>
      <c r="AF12" s="15">
        <v>0.30882750845540002</v>
      </c>
      <c r="AG12" s="15">
        <v>0.24715473136749999</v>
      </c>
      <c r="AH12" s="15">
        <v>0.41514565531690001</v>
      </c>
      <c r="AI12" s="15">
        <v>0.48884790330580002</v>
      </c>
      <c r="AJ12" s="15">
        <v>0.32231355249319998</v>
      </c>
      <c r="AK12" s="15">
        <v>0.29586988154979998</v>
      </c>
      <c r="AL12" s="15">
        <v>0.27670100281819998</v>
      </c>
      <c r="AM12" s="11"/>
    </row>
    <row r="13" spans="1:39" x14ac:dyDescent="0.2">
      <c r="A13" s="24"/>
      <c r="B13" s="24"/>
      <c r="C13" s="16">
        <v>584</v>
      </c>
      <c r="D13" s="16">
        <v>136</v>
      </c>
      <c r="E13" s="16">
        <v>165</v>
      </c>
      <c r="F13" s="16">
        <v>126</v>
      </c>
      <c r="G13" s="16">
        <v>157</v>
      </c>
      <c r="H13" s="16">
        <v>76</v>
      </c>
      <c r="I13" s="16">
        <v>108</v>
      </c>
      <c r="J13" s="16">
        <v>96</v>
      </c>
      <c r="K13" s="16">
        <v>118</v>
      </c>
      <c r="L13" s="16">
        <v>157</v>
      </c>
      <c r="M13" s="16">
        <v>306</v>
      </c>
      <c r="N13" s="16">
        <v>272</v>
      </c>
      <c r="O13" s="16">
        <v>5</v>
      </c>
      <c r="P13" s="16">
        <v>176</v>
      </c>
      <c r="Q13" s="16">
        <v>60</v>
      </c>
      <c r="R13" s="16">
        <v>71</v>
      </c>
      <c r="S13" s="16">
        <v>123</v>
      </c>
      <c r="T13" s="16">
        <v>50</v>
      </c>
      <c r="U13" s="16">
        <v>25</v>
      </c>
      <c r="V13" s="16">
        <v>79</v>
      </c>
      <c r="W13" s="16">
        <v>156</v>
      </c>
      <c r="X13" s="16">
        <v>175</v>
      </c>
      <c r="Y13" s="16">
        <v>98</v>
      </c>
      <c r="Z13" s="16">
        <v>88</v>
      </c>
      <c r="AA13" s="16">
        <v>53</v>
      </c>
      <c r="AB13" s="16">
        <v>14</v>
      </c>
      <c r="AC13" s="16">
        <v>192</v>
      </c>
      <c r="AD13" s="16">
        <v>92</v>
      </c>
      <c r="AE13" s="16">
        <v>20</v>
      </c>
      <c r="AF13" s="16">
        <v>35</v>
      </c>
      <c r="AG13" s="16">
        <v>50</v>
      </c>
      <c r="AH13" s="16">
        <v>22</v>
      </c>
      <c r="AI13" s="16">
        <v>4</v>
      </c>
      <c r="AJ13" s="16">
        <v>8</v>
      </c>
      <c r="AK13" s="16">
        <v>2</v>
      </c>
      <c r="AL13" s="16">
        <v>159</v>
      </c>
      <c r="AM13" s="11"/>
    </row>
    <row r="14" spans="1:39" x14ac:dyDescent="0.2">
      <c r="A14" s="24"/>
      <c r="B14" s="24"/>
      <c r="C14" s="17" t="s">
        <v>103</v>
      </c>
      <c r="D14" s="17"/>
      <c r="E14" s="17"/>
      <c r="F14" s="17"/>
      <c r="G14" s="17"/>
      <c r="H14" s="17"/>
      <c r="I14" s="17"/>
      <c r="J14" s="17"/>
      <c r="K14" s="17"/>
      <c r="L14" s="17"/>
      <c r="M14" s="17"/>
      <c r="N14" s="17"/>
      <c r="O14" s="17"/>
      <c r="P14" s="17"/>
      <c r="Q14" s="17"/>
      <c r="R14" s="17"/>
      <c r="S14" s="17"/>
      <c r="T14" s="17"/>
      <c r="U14" s="17"/>
      <c r="V14" s="17"/>
      <c r="W14" s="18" t="s">
        <v>145</v>
      </c>
      <c r="X14" s="17"/>
      <c r="Y14" s="17"/>
      <c r="Z14" s="17"/>
      <c r="AA14" s="18" t="s">
        <v>145</v>
      </c>
      <c r="AB14" s="17"/>
      <c r="AC14" s="17"/>
      <c r="AD14" s="17"/>
      <c r="AE14" s="17"/>
      <c r="AF14" s="17"/>
      <c r="AG14" s="17"/>
      <c r="AH14" s="17"/>
      <c r="AI14" s="17"/>
      <c r="AJ14" s="17"/>
      <c r="AK14" s="17"/>
      <c r="AL14" s="17"/>
      <c r="AM14" s="11"/>
    </row>
    <row r="15" spans="1:39" x14ac:dyDescent="0.2">
      <c r="A15" s="26"/>
      <c r="B15" s="23" t="s">
        <v>478</v>
      </c>
      <c r="C15" s="15">
        <v>0.41091179181010001</v>
      </c>
      <c r="D15" s="15">
        <v>0.37975403403590002</v>
      </c>
      <c r="E15" s="15">
        <v>0.40833695432709999</v>
      </c>
      <c r="F15" s="15">
        <v>0.41331653680640001</v>
      </c>
      <c r="G15" s="15">
        <v>0.43802126778700001</v>
      </c>
      <c r="H15" s="15">
        <v>0.47692509468869998</v>
      </c>
      <c r="I15" s="15">
        <v>0.43909772370299999</v>
      </c>
      <c r="J15" s="15">
        <v>0.3932566435973</v>
      </c>
      <c r="K15" s="15">
        <v>0.37941620076780003</v>
      </c>
      <c r="L15" s="15">
        <v>0.33988175079459998</v>
      </c>
      <c r="M15" s="15">
        <v>0.39333972546340001</v>
      </c>
      <c r="N15" s="15">
        <v>0.42872192376219997</v>
      </c>
      <c r="O15" s="15">
        <v>0.35</v>
      </c>
      <c r="P15" s="15">
        <v>0.39845251081569999</v>
      </c>
      <c r="Q15" s="15">
        <v>0.44591691221620011</v>
      </c>
      <c r="R15" s="15">
        <v>0.45698129503649998</v>
      </c>
      <c r="S15" s="15">
        <v>0.39341256494049998</v>
      </c>
      <c r="T15" s="15">
        <v>0.47787682025849998</v>
      </c>
      <c r="U15" s="15">
        <v>0.38285819742779997</v>
      </c>
      <c r="V15" s="15">
        <v>0.34360996715730002</v>
      </c>
      <c r="W15" s="15">
        <v>0.39424338504829998</v>
      </c>
      <c r="X15" s="15">
        <v>0.4297042161379</v>
      </c>
      <c r="Y15" s="15">
        <v>0.42975835696100001</v>
      </c>
      <c r="Z15" s="15">
        <v>0.42045642569609998</v>
      </c>
      <c r="AA15" s="15">
        <v>0.36075573310100001</v>
      </c>
      <c r="AB15" s="15">
        <v>0.28245328233189998</v>
      </c>
      <c r="AC15" s="15">
        <v>0.4640949368324</v>
      </c>
      <c r="AD15" s="15">
        <v>0.42338866317950002</v>
      </c>
      <c r="AE15" s="15">
        <v>0.2902477588729</v>
      </c>
      <c r="AF15" s="15">
        <v>0.29274593378859998</v>
      </c>
      <c r="AG15" s="15">
        <v>0.38129518443869997</v>
      </c>
      <c r="AH15" s="15">
        <v>0.25407808309759999</v>
      </c>
      <c r="AI15" s="15">
        <v>0.16349548779549999</v>
      </c>
      <c r="AJ15" s="15">
        <v>0.19066481118020001</v>
      </c>
      <c r="AK15" s="15">
        <v>0</v>
      </c>
      <c r="AL15" s="15">
        <v>0.39928271209080002</v>
      </c>
      <c r="AM15" s="11"/>
    </row>
    <row r="16" spans="1:39" x14ac:dyDescent="0.2">
      <c r="A16" s="24"/>
      <c r="B16" s="24"/>
      <c r="C16" s="16">
        <v>893</v>
      </c>
      <c r="D16" s="16">
        <v>191</v>
      </c>
      <c r="E16" s="16">
        <v>243</v>
      </c>
      <c r="F16" s="16">
        <v>219</v>
      </c>
      <c r="G16" s="16">
        <v>240</v>
      </c>
      <c r="H16" s="16">
        <v>130</v>
      </c>
      <c r="I16" s="16">
        <v>179</v>
      </c>
      <c r="J16" s="16">
        <v>158</v>
      </c>
      <c r="K16" s="16">
        <v>181</v>
      </c>
      <c r="L16" s="16">
        <v>205</v>
      </c>
      <c r="M16" s="16">
        <v>469</v>
      </c>
      <c r="N16" s="16">
        <v>414</v>
      </c>
      <c r="O16" s="16">
        <v>7</v>
      </c>
      <c r="P16" s="16">
        <v>242</v>
      </c>
      <c r="Q16" s="16">
        <v>107</v>
      </c>
      <c r="R16" s="16">
        <v>133</v>
      </c>
      <c r="S16" s="16">
        <v>168</v>
      </c>
      <c r="T16" s="16">
        <v>105</v>
      </c>
      <c r="U16" s="16">
        <v>42</v>
      </c>
      <c r="V16" s="16">
        <v>96</v>
      </c>
      <c r="W16" s="16">
        <v>222</v>
      </c>
      <c r="X16" s="16">
        <v>285</v>
      </c>
      <c r="Y16" s="16">
        <v>150</v>
      </c>
      <c r="Z16" s="16">
        <v>162</v>
      </c>
      <c r="AA16" s="16">
        <v>58</v>
      </c>
      <c r="AB16" s="16">
        <v>14</v>
      </c>
      <c r="AC16" s="16">
        <v>417</v>
      </c>
      <c r="AD16" s="16">
        <v>103</v>
      </c>
      <c r="AE16" s="16">
        <v>20</v>
      </c>
      <c r="AF16" s="16">
        <v>31</v>
      </c>
      <c r="AG16" s="16">
        <v>71</v>
      </c>
      <c r="AH16" s="16">
        <v>17</v>
      </c>
      <c r="AI16" s="16">
        <v>3</v>
      </c>
      <c r="AJ16" s="16">
        <v>8</v>
      </c>
      <c r="AK16" s="16">
        <v>0</v>
      </c>
      <c r="AL16" s="16">
        <v>223</v>
      </c>
      <c r="AM16" s="11"/>
    </row>
    <row r="17" spans="1:39" x14ac:dyDescent="0.2">
      <c r="A17" s="24"/>
      <c r="B17" s="24"/>
      <c r="C17" s="17" t="s">
        <v>103</v>
      </c>
      <c r="D17" s="17"/>
      <c r="E17" s="17"/>
      <c r="F17" s="17"/>
      <c r="G17" s="17"/>
      <c r="H17" s="18" t="s">
        <v>132</v>
      </c>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1"/>
    </row>
    <row r="18" spans="1:39" x14ac:dyDescent="0.2">
      <c r="A18" s="26"/>
      <c r="B18" s="23" t="s">
        <v>479</v>
      </c>
      <c r="C18" s="15">
        <v>0.21104377884219999</v>
      </c>
      <c r="D18" s="15">
        <v>0.18521004446100001</v>
      </c>
      <c r="E18" s="15">
        <v>0.2143277811091</v>
      </c>
      <c r="F18" s="15">
        <v>0.25069821757139998</v>
      </c>
      <c r="G18" s="15">
        <v>0.19499450763750001</v>
      </c>
      <c r="H18" s="15">
        <v>0.12101731497279999</v>
      </c>
      <c r="I18" s="15">
        <v>0.20016636829910001</v>
      </c>
      <c r="J18" s="15">
        <v>0.23631628801980001</v>
      </c>
      <c r="K18" s="15">
        <v>0.25754900061329999</v>
      </c>
      <c r="L18" s="15">
        <v>0.28874336557140001</v>
      </c>
      <c r="M18" s="15">
        <v>0.24828606322669999</v>
      </c>
      <c r="N18" s="15">
        <v>0.1750289368489</v>
      </c>
      <c r="O18" s="15">
        <v>0.15</v>
      </c>
      <c r="P18" s="15">
        <v>0.17271523228140001</v>
      </c>
      <c r="Q18" s="15">
        <v>0.2264188094506</v>
      </c>
      <c r="R18" s="15">
        <v>0.20028313118409999</v>
      </c>
      <c r="S18" s="15">
        <v>0.20537964447779999</v>
      </c>
      <c r="T18" s="15">
        <v>0.2303395488944</v>
      </c>
      <c r="U18" s="15">
        <v>0.2521744538788</v>
      </c>
      <c r="V18" s="15">
        <v>0.24973805595689999</v>
      </c>
      <c r="W18" s="15">
        <v>0.1680959880781</v>
      </c>
      <c r="X18" s="15">
        <v>0.2234623891292</v>
      </c>
      <c r="Y18" s="15">
        <v>0.19465104793599999</v>
      </c>
      <c r="Z18" s="15">
        <v>0.2721411735134</v>
      </c>
      <c r="AA18" s="15">
        <v>0.18033768968710001</v>
      </c>
      <c r="AB18" s="15">
        <v>0.16039078516829999</v>
      </c>
      <c r="AC18" s="15">
        <v>0.2715957691857</v>
      </c>
      <c r="AD18" s="15">
        <v>0.12960499207670001</v>
      </c>
      <c r="AE18" s="15">
        <v>9.0423332518589999E-2</v>
      </c>
      <c r="AF18" s="15">
        <v>0.2418368552821</v>
      </c>
      <c r="AG18" s="15">
        <v>0.13722021317569999</v>
      </c>
      <c r="AH18" s="15">
        <v>0.1886411544353</v>
      </c>
      <c r="AI18" s="15">
        <v>0.29484011126580001</v>
      </c>
      <c r="AJ18" s="15">
        <v>0.38175907662910002</v>
      </c>
      <c r="AK18" s="15">
        <v>0.7041301184501999</v>
      </c>
      <c r="AL18" s="15">
        <v>0.1723962991336</v>
      </c>
      <c r="AM18" s="11"/>
    </row>
    <row r="19" spans="1:39" x14ac:dyDescent="0.2">
      <c r="A19" s="24"/>
      <c r="B19" s="24"/>
      <c r="C19" s="16">
        <v>530</v>
      </c>
      <c r="D19" s="16">
        <v>104</v>
      </c>
      <c r="E19" s="16">
        <v>156</v>
      </c>
      <c r="F19" s="16">
        <v>140</v>
      </c>
      <c r="G19" s="16">
        <v>130</v>
      </c>
      <c r="H19" s="16">
        <v>32</v>
      </c>
      <c r="I19" s="16">
        <v>92</v>
      </c>
      <c r="J19" s="16">
        <v>95</v>
      </c>
      <c r="K19" s="16">
        <v>117</v>
      </c>
      <c r="L19" s="16">
        <v>178</v>
      </c>
      <c r="M19" s="16">
        <v>339</v>
      </c>
      <c r="N19" s="16">
        <v>185</v>
      </c>
      <c r="O19" s="16">
        <v>3</v>
      </c>
      <c r="P19" s="16">
        <v>120</v>
      </c>
      <c r="Q19" s="16">
        <v>64</v>
      </c>
      <c r="R19" s="16">
        <v>75</v>
      </c>
      <c r="S19" s="16">
        <v>98</v>
      </c>
      <c r="T19" s="16">
        <v>63</v>
      </c>
      <c r="U19" s="16">
        <v>27</v>
      </c>
      <c r="V19" s="16">
        <v>83</v>
      </c>
      <c r="W19" s="16">
        <v>108</v>
      </c>
      <c r="X19" s="16">
        <v>163</v>
      </c>
      <c r="Y19" s="16">
        <v>87</v>
      </c>
      <c r="Z19" s="16">
        <v>125</v>
      </c>
      <c r="AA19" s="16">
        <v>41</v>
      </c>
      <c r="AB19" s="16">
        <v>5</v>
      </c>
      <c r="AC19" s="16">
        <v>280</v>
      </c>
      <c r="AD19" s="16">
        <v>44</v>
      </c>
      <c r="AE19" s="16">
        <v>5</v>
      </c>
      <c r="AF19" s="16">
        <v>24</v>
      </c>
      <c r="AG19" s="16">
        <v>32</v>
      </c>
      <c r="AH19" s="16">
        <v>11</v>
      </c>
      <c r="AI19" s="16">
        <v>4</v>
      </c>
      <c r="AJ19" s="16">
        <v>10</v>
      </c>
      <c r="AK19" s="16">
        <v>4</v>
      </c>
      <c r="AL19" s="16">
        <v>116</v>
      </c>
      <c r="AM19" s="11"/>
    </row>
    <row r="20" spans="1:39" x14ac:dyDescent="0.2">
      <c r="A20" s="24"/>
      <c r="B20" s="24"/>
      <c r="C20" s="17" t="s">
        <v>103</v>
      </c>
      <c r="D20" s="17"/>
      <c r="E20" s="17"/>
      <c r="F20" s="17"/>
      <c r="G20" s="17"/>
      <c r="H20" s="17"/>
      <c r="I20" s="17"/>
      <c r="J20" s="18" t="s">
        <v>139</v>
      </c>
      <c r="K20" s="18" t="s">
        <v>139</v>
      </c>
      <c r="L20" s="18" t="s">
        <v>119</v>
      </c>
      <c r="M20" s="18" t="s">
        <v>104</v>
      </c>
      <c r="N20" s="17"/>
      <c r="O20" s="17"/>
      <c r="P20" s="17"/>
      <c r="Q20" s="17"/>
      <c r="R20" s="17"/>
      <c r="S20" s="17"/>
      <c r="T20" s="17"/>
      <c r="U20" s="17"/>
      <c r="V20" s="17"/>
      <c r="W20" s="17"/>
      <c r="X20" s="17"/>
      <c r="Y20" s="17"/>
      <c r="Z20" s="18" t="s">
        <v>139</v>
      </c>
      <c r="AA20" s="17"/>
      <c r="AB20" s="17"/>
      <c r="AC20" s="18" t="s">
        <v>480</v>
      </c>
      <c r="AD20" s="17"/>
      <c r="AE20" s="17"/>
      <c r="AF20" s="17"/>
      <c r="AG20" s="17"/>
      <c r="AH20" s="17"/>
      <c r="AI20" s="17"/>
      <c r="AJ20" s="17"/>
      <c r="AK20" s="18" t="s">
        <v>481</v>
      </c>
      <c r="AL20" s="17"/>
      <c r="AM20" s="11"/>
    </row>
    <row r="21" spans="1:39" x14ac:dyDescent="0.2">
      <c r="A21" s="26"/>
      <c r="B21" s="23" t="s">
        <v>482</v>
      </c>
      <c r="C21" s="15">
        <v>4.3830485600270003E-2</v>
      </c>
      <c r="D21" s="15">
        <v>5.2522421470360001E-2</v>
      </c>
      <c r="E21" s="15">
        <v>3.704245493332E-2</v>
      </c>
      <c r="F21" s="15">
        <v>2.786950424015E-2</v>
      </c>
      <c r="G21" s="15">
        <v>5.7385753816640003E-2</v>
      </c>
      <c r="H21" s="15">
        <v>4.3853586501750003E-2</v>
      </c>
      <c r="I21" s="15">
        <v>4.5689026184090001E-2</v>
      </c>
      <c r="J21" s="15">
        <v>4.4374781857939999E-2</v>
      </c>
      <c r="K21" s="15">
        <v>6.0860131375930007E-2</v>
      </c>
      <c r="L21" s="15">
        <v>3.1238620604749998E-2</v>
      </c>
      <c r="M21" s="15">
        <v>3.8386535170729999E-2</v>
      </c>
      <c r="N21" s="15">
        <v>4.7498118136899997E-2</v>
      </c>
      <c r="O21" s="15">
        <v>0.15</v>
      </c>
      <c r="P21" s="15">
        <v>4.3275763046389998E-2</v>
      </c>
      <c r="Q21" s="15">
        <v>3.7349237880690001E-2</v>
      </c>
      <c r="R21" s="15">
        <v>4.165633727477E-2</v>
      </c>
      <c r="S21" s="15">
        <v>5.6235350935329997E-2</v>
      </c>
      <c r="T21" s="15">
        <v>2.921195390741E-2</v>
      </c>
      <c r="U21" s="15">
        <v>7.9671941827820003E-2</v>
      </c>
      <c r="V21" s="15">
        <v>3.090755479559E-2</v>
      </c>
      <c r="W21" s="15">
        <v>3.8765665998650001E-2</v>
      </c>
      <c r="X21" s="15">
        <v>3.8753548855780001E-2</v>
      </c>
      <c r="Y21" s="15">
        <v>4.7392617977310002E-2</v>
      </c>
      <c r="Z21" s="15">
        <v>4.9110155736210012E-2</v>
      </c>
      <c r="AA21" s="15">
        <v>4.4777494773279997E-2</v>
      </c>
      <c r="AB21" s="15">
        <v>7.8594865044959994E-2</v>
      </c>
      <c r="AC21" s="15">
        <v>2.0451443306559999E-2</v>
      </c>
      <c r="AD21" s="15">
        <v>5.9416064530469999E-2</v>
      </c>
      <c r="AE21" s="15">
        <v>4.2964141015500001E-2</v>
      </c>
      <c r="AF21" s="15">
        <v>8.1119261994099995E-2</v>
      </c>
      <c r="AG21" s="15">
        <v>4.8001711284589993E-2</v>
      </c>
      <c r="AH21" s="15">
        <v>4.7904787880389987E-2</v>
      </c>
      <c r="AI21" s="15">
        <v>0</v>
      </c>
      <c r="AJ21" s="15">
        <v>0</v>
      </c>
      <c r="AK21" s="15">
        <v>0</v>
      </c>
      <c r="AL21" s="15">
        <v>6.7181479716980005E-2</v>
      </c>
      <c r="AM21" s="11"/>
    </row>
    <row r="22" spans="1:39" x14ac:dyDescent="0.2">
      <c r="A22" s="24"/>
      <c r="B22" s="24"/>
      <c r="C22" s="16">
        <v>100</v>
      </c>
      <c r="D22" s="16">
        <v>25</v>
      </c>
      <c r="E22" s="16">
        <v>25</v>
      </c>
      <c r="F22" s="16">
        <v>16</v>
      </c>
      <c r="G22" s="16">
        <v>34</v>
      </c>
      <c r="H22" s="16">
        <v>10</v>
      </c>
      <c r="I22" s="16">
        <v>16</v>
      </c>
      <c r="J22" s="16">
        <v>19</v>
      </c>
      <c r="K22" s="16">
        <v>31</v>
      </c>
      <c r="L22" s="16">
        <v>21</v>
      </c>
      <c r="M22" s="16">
        <v>53</v>
      </c>
      <c r="N22" s="16">
        <v>44</v>
      </c>
      <c r="O22" s="16">
        <v>3</v>
      </c>
      <c r="P22" s="16">
        <v>28</v>
      </c>
      <c r="Q22" s="16">
        <v>13</v>
      </c>
      <c r="R22" s="16">
        <v>14</v>
      </c>
      <c r="S22" s="16">
        <v>21</v>
      </c>
      <c r="T22" s="16">
        <v>6</v>
      </c>
      <c r="U22" s="16">
        <v>5</v>
      </c>
      <c r="V22" s="16">
        <v>13</v>
      </c>
      <c r="W22" s="16">
        <v>25</v>
      </c>
      <c r="X22" s="16">
        <v>28</v>
      </c>
      <c r="Y22" s="16">
        <v>19</v>
      </c>
      <c r="Z22" s="16">
        <v>18</v>
      </c>
      <c r="AA22" s="16">
        <v>7</v>
      </c>
      <c r="AB22" s="16">
        <v>3</v>
      </c>
      <c r="AC22" s="16">
        <v>26</v>
      </c>
      <c r="AD22" s="16">
        <v>16</v>
      </c>
      <c r="AE22" s="16">
        <v>2</v>
      </c>
      <c r="AF22" s="16">
        <v>9</v>
      </c>
      <c r="AG22" s="16">
        <v>10</v>
      </c>
      <c r="AH22" s="16">
        <v>4</v>
      </c>
      <c r="AI22" s="16">
        <v>0</v>
      </c>
      <c r="AJ22" s="16">
        <v>0</v>
      </c>
      <c r="AK22" s="16">
        <v>0</v>
      </c>
      <c r="AL22" s="16">
        <v>33</v>
      </c>
      <c r="AM22" s="11"/>
    </row>
    <row r="23" spans="1:39" x14ac:dyDescent="0.2">
      <c r="A23" s="24"/>
      <c r="B23" s="24"/>
      <c r="C23" s="17" t="s">
        <v>103</v>
      </c>
      <c r="D23" s="17"/>
      <c r="E23" s="17"/>
      <c r="F23" s="17"/>
      <c r="G23" s="17"/>
      <c r="H23" s="17"/>
      <c r="I23" s="17"/>
      <c r="J23" s="17"/>
      <c r="K23" s="17"/>
      <c r="L23" s="17"/>
      <c r="M23" s="17"/>
      <c r="N23" s="17"/>
      <c r="O23" s="18" t="s">
        <v>139</v>
      </c>
      <c r="P23" s="17"/>
      <c r="Q23" s="17"/>
      <c r="R23" s="17"/>
      <c r="S23" s="17"/>
      <c r="T23" s="17"/>
      <c r="U23" s="17"/>
      <c r="V23" s="17"/>
      <c r="W23" s="17"/>
      <c r="X23" s="17"/>
      <c r="Y23" s="17"/>
      <c r="Z23" s="17"/>
      <c r="AA23" s="17"/>
      <c r="AB23" s="17"/>
      <c r="AC23" s="17"/>
      <c r="AD23" s="17"/>
      <c r="AE23" s="17"/>
      <c r="AF23" s="18" t="s">
        <v>139</v>
      </c>
      <c r="AG23" s="17"/>
      <c r="AH23" s="17"/>
      <c r="AI23" s="17"/>
      <c r="AJ23" s="17"/>
      <c r="AK23" s="17"/>
      <c r="AL23" s="18" t="s">
        <v>139</v>
      </c>
      <c r="AM23" s="11"/>
    </row>
    <row r="24" spans="1:39" x14ac:dyDescent="0.2">
      <c r="A24" s="26"/>
      <c r="B24" s="23" t="s">
        <v>48</v>
      </c>
      <c r="C24" s="15">
        <v>1</v>
      </c>
      <c r="D24" s="15">
        <v>1</v>
      </c>
      <c r="E24" s="15">
        <v>1</v>
      </c>
      <c r="F24" s="15">
        <v>1</v>
      </c>
      <c r="G24" s="15">
        <v>1</v>
      </c>
      <c r="H24" s="15">
        <v>1</v>
      </c>
      <c r="I24" s="15">
        <v>1</v>
      </c>
      <c r="J24" s="15">
        <v>1</v>
      </c>
      <c r="K24" s="15">
        <v>1</v>
      </c>
      <c r="L24" s="15">
        <v>1</v>
      </c>
      <c r="M24" s="15">
        <v>1</v>
      </c>
      <c r="N24" s="15">
        <v>1</v>
      </c>
      <c r="O24" s="15">
        <v>1</v>
      </c>
      <c r="P24" s="15">
        <v>1</v>
      </c>
      <c r="Q24" s="15">
        <v>1</v>
      </c>
      <c r="R24" s="15">
        <v>1</v>
      </c>
      <c r="S24" s="15">
        <v>1</v>
      </c>
      <c r="T24" s="15">
        <v>1</v>
      </c>
      <c r="U24" s="15">
        <v>1</v>
      </c>
      <c r="V24" s="15">
        <v>1</v>
      </c>
      <c r="W24" s="15">
        <v>1</v>
      </c>
      <c r="X24" s="15">
        <v>1</v>
      </c>
      <c r="Y24" s="15">
        <v>1</v>
      </c>
      <c r="Z24" s="15">
        <v>1</v>
      </c>
      <c r="AA24" s="15">
        <v>1</v>
      </c>
      <c r="AB24" s="15">
        <v>1</v>
      </c>
      <c r="AC24" s="15">
        <v>1</v>
      </c>
      <c r="AD24" s="15">
        <v>1</v>
      </c>
      <c r="AE24" s="15">
        <v>1</v>
      </c>
      <c r="AF24" s="15">
        <v>1</v>
      </c>
      <c r="AG24" s="15">
        <v>1</v>
      </c>
      <c r="AH24" s="15">
        <v>1</v>
      </c>
      <c r="AI24" s="15">
        <v>1</v>
      </c>
      <c r="AJ24" s="15">
        <v>1</v>
      </c>
      <c r="AK24" s="15">
        <v>1</v>
      </c>
      <c r="AL24" s="15">
        <v>1</v>
      </c>
      <c r="AM24" s="11"/>
    </row>
    <row r="25" spans="1:39" x14ac:dyDescent="0.2">
      <c r="A25" s="24"/>
      <c r="B25" s="24"/>
      <c r="C25" s="16">
        <v>2269</v>
      </c>
      <c r="D25" s="16">
        <v>516</v>
      </c>
      <c r="E25" s="16">
        <v>628</v>
      </c>
      <c r="F25" s="16">
        <v>529</v>
      </c>
      <c r="G25" s="16">
        <v>596</v>
      </c>
      <c r="H25" s="16">
        <v>270</v>
      </c>
      <c r="I25" s="16">
        <v>418</v>
      </c>
      <c r="J25" s="16">
        <v>394</v>
      </c>
      <c r="K25" s="16">
        <v>481</v>
      </c>
      <c r="L25" s="16">
        <v>608</v>
      </c>
      <c r="M25" s="16">
        <v>1243</v>
      </c>
      <c r="N25" s="16">
        <v>999</v>
      </c>
      <c r="O25" s="16">
        <v>20</v>
      </c>
      <c r="P25" s="16">
        <v>616</v>
      </c>
      <c r="Q25" s="16">
        <v>260</v>
      </c>
      <c r="R25" s="16">
        <v>314</v>
      </c>
      <c r="S25" s="16">
        <v>444</v>
      </c>
      <c r="T25" s="16">
        <v>237</v>
      </c>
      <c r="U25" s="16">
        <v>105</v>
      </c>
      <c r="V25" s="16">
        <v>293</v>
      </c>
      <c r="W25" s="16">
        <v>561</v>
      </c>
      <c r="X25" s="16">
        <v>687</v>
      </c>
      <c r="Y25" s="16">
        <v>385</v>
      </c>
      <c r="Z25" s="16">
        <v>417</v>
      </c>
      <c r="AA25" s="16">
        <v>169</v>
      </c>
      <c r="AB25" s="16">
        <v>46</v>
      </c>
      <c r="AC25" s="16">
        <v>949</v>
      </c>
      <c r="AD25" s="16">
        <v>272</v>
      </c>
      <c r="AE25" s="16">
        <v>56</v>
      </c>
      <c r="AF25" s="16">
        <v>109</v>
      </c>
      <c r="AG25" s="16">
        <v>194</v>
      </c>
      <c r="AH25" s="16">
        <v>62</v>
      </c>
      <c r="AI25" s="16">
        <v>12</v>
      </c>
      <c r="AJ25" s="16">
        <v>28</v>
      </c>
      <c r="AK25" s="16">
        <v>6</v>
      </c>
      <c r="AL25" s="16">
        <v>581</v>
      </c>
      <c r="AM25" s="11"/>
    </row>
    <row r="26" spans="1:39" x14ac:dyDescent="0.2">
      <c r="A26" s="24"/>
      <c r="B26" s="24"/>
      <c r="C26" s="17" t="s">
        <v>103</v>
      </c>
      <c r="D26" s="17" t="s">
        <v>103</v>
      </c>
      <c r="E26" s="17" t="s">
        <v>103</v>
      </c>
      <c r="F26" s="17" t="s">
        <v>103</v>
      </c>
      <c r="G26" s="17" t="s">
        <v>103</v>
      </c>
      <c r="H26" s="17" t="s">
        <v>103</v>
      </c>
      <c r="I26" s="17" t="s">
        <v>103</v>
      </c>
      <c r="J26" s="17" t="s">
        <v>103</v>
      </c>
      <c r="K26" s="17" t="s">
        <v>103</v>
      </c>
      <c r="L26" s="17" t="s">
        <v>103</v>
      </c>
      <c r="M26" s="17" t="s">
        <v>103</v>
      </c>
      <c r="N26" s="17" t="s">
        <v>103</v>
      </c>
      <c r="O26" s="17" t="s">
        <v>103</v>
      </c>
      <c r="P26" s="17" t="s">
        <v>103</v>
      </c>
      <c r="Q26" s="17" t="s">
        <v>103</v>
      </c>
      <c r="R26" s="17" t="s">
        <v>103</v>
      </c>
      <c r="S26" s="17" t="s">
        <v>103</v>
      </c>
      <c r="T26" s="17" t="s">
        <v>103</v>
      </c>
      <c r="U26" s="17" t="s">
        <v>103</v>
      </c>
      <c r="V26" s="17" t="s">
        <v>103</v>
      </c>
      <c r="W26" s="17" t="s">
        <v>103</v>
      </c>
      <c r="X26" s="17" t="s">
        <v>103</v>
      </c>
      <c r="Y26" s="17" t="s">
        <v>103</v>
      </c>
      <c r="Z26" s="17" t="s">
        <v>103</v>
      </c>
      <c r="AA26" s="17" t="s">
        <v>103</v>
      </c>
      <c r="AB26" s="17" t="s">
        <v>103</v>
      </c>
      <c r="AC26" s="17" t="s">
        <v>103</v>
      </c>
      <c r="AD26" s="17" t="s">
        <v>103</v>
      </c>
      <c r="AE26" s="17" t="s">
        <v>103</v>
      </c>
      <c r="AF26" s="17" t="s">
        <v>103</v>
      </c>
      <c r="AG26" s="17" t="s">
        <v>103</v>
      </c>
      <c r="AH26" s="17" t="s">
        <v>103</v>
      </c>
      <c r="AI26" s="17" t="s">
        <v>103</v>
      </c>
      <c r="AJ26" s="17" t="s">
        <v>103</v>
      </c>
      <c r="AK26" s="17" t="s">
        <v>103</v>
      </c>
      <c r="AL26" s="17" t="s">
        <v>103</v>
      </c>
      <c r="AM26" s="11"/>
    </row>
    <row r="27" spans="1:39" x14ac:dyDescent="0.2">
      <c r="A27" s="19" t="s">
        <v>483</v>
      </c>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row>
    <row r="28" spans="1:39" x14ac:dyDescent="0.2">
      <c r="A28" s="21" t="s">
        <v>126</v>
      </c>
    </row>
  </sheetData>
  <mergeCells count="17">
    <mergeCell ref="B15:B17"/>
    <mergeCell ref="B18:B20"/>
    <mergeCell ref="B21:B23"/>
    <mergeCell ref="B24:B26"/>
    <mergeCell ref="AJ2:AL2"/>
    <mergeCell ref="A2:C2"/>
    <mergeCell ref="A3:B5"/>
    <mergeCell ref="B6:B8"/>
    <mergeCell ref="B9:B11"/>
    <mergeCell ref="A6:A26"/>
    <mergeCell ref="M3:O3"/>
    <mergeCell ref="P3:V3"/>
    <mergeCell ref="W3:AB3"/>
    <mergeCell ref="AC3:AL3"/>
    <mergeCell ref="D3:G3"/>
    <mergeCell ref="H3:L3"/>
    <mergeCell ref="B12:B14"/>
  </mergeCells>
  <hyperlinks>
    <hyperlink ref="A1" location="'TOC'!A1:A1" display="Back to TOC" xr:uid="{00000000-0004-0000-2100-000000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16"/>
  <sheetViews>
    <sheetView workbookViewId="0">
      <pane xSplit="3" ySplit="5" topLeftCell="D6" activePane="bottomRight" state="frozen"/>
      <selection pane="topRight" activeCell="D1" sqref="D1"/>
      <selection pane="bottomLeft" activeCell="A6" sqref="A6"/>
      <selection pane="bottomRight" activeCell="D6" sqref="D6"/>
    </sheetView>
  </sheetViews>
  <sheetFormatPr baseColWidth="10" defaultColWidth="8.83203125" defaultRowHeight="15" x14ac:dyDescent="0.2"/>
  <cols>
    <col min="1" max="1" width="50" style="1" customWidth="1"/>
    <col min="2" max="2" width="25" style="1" bestFit="1" customWidth="1"/>
    <col min="3" max="38" width="12.6640625" style="1" customWidth="1"/>
  </cols>
  <sheetData>
    <row r="1" spans="1:39" ht="52" customHeight="1" x14ac:dyDescent="0.2">
      <c r="A1" s="10" t="str">
        <f>HYPERLINK("#TOC!A1","Return to Table of Contents")</f>
        <v>Return to Table of Contents</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11"/>
    </row>
    <row r="2" spans="1:39" ht="36" customHeight="1" x14ac:dyDescent="0.2">
      <c r="A2" s="29" t="s">
        <v>561</v>
      </c>
      <c r="B2" s="28"/>
      <c r="C2" s="28"/>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27" t="s">
        <v>47</v>
      </c>
      <c r="AK2" s="28"/>
      <c r="AL2" s="28"/>
      <c r="AM2" s="11"/>
    </row>
    <row r="3" spans="1:39" ht="37" customHeight="1" x14ac:dyDescent="0.2">
      <c r="A3" s="30"/>
      <c r="B3" s="28"/>
      <c r="C3" s="14" t="s">
        <v>48</v>
      </c>
      <c r="D3" s="31" t="s">
        <v>49</v>
      </c>
      <c r="E3" s="28"/>
      <c r="F3" s="28"/>
      <c r="G3" s="28"/>
      <c r="H3" s="31" t="s">
        <v>50</v>
      </c>
      <c r="I3" s="28"/>
      <c r="J3" s="28"/>
      <c r="K3" s="28"/>
      <c r="L3" s="28"/>
      <c r="M3" s="31" t="s">
        <v>51</v>
      </c>
      <c r="N3" s="28"/>
      <c r="O3" s="28"/>
      <c r="P3" s="31" t="s">
        <v>52</v>
      </c>
      <c r="Q3" s="28"/>
      <c r="R3" s="28"/>
      <c r="S3" s="28"/>
      <c r="T3" s="28"/>
      <c r="U3" s="28"/>
      <c r="V3" s="28"/>
      <c r="W3" s="31" t="s">
        <v>53</v>
      </c>
      <c r="X3" s="28"/>
      <c r="Y3" s="28"/>
      <c r="Z3" s="28"/>
      <c r="AA3" s="28"/>
      <c r="AB3" s="28"/>
      <c r="AC3" s="31" t="s">
        <v>54</v>
      </c>
      <c r="AD3" s="28"/>
      <c r="AE3" s="28"/>
      <c r="AF3" s="28"/>
      <c r="AG3" s="28"/>
      <c r="AH3" s="28"/>
      <c r="AI3" s="28"/>
      <c r="AJ3" s="28"/>
      <c r="AK3" s="28"/>
      <c r="AL3" s="28"/>
      <c r="AM3" s="11"/>
    </row>
    <row r="4" spans="1:39" ht="16" customHeight="1" x14ac:dyDescent="0.2">
      <c r="A4" s="24"/>
      <c r="B4" s="28"/>
      <c r="C4" s="12" t="s">
        <v>55</v>
      </c>
      <c r="D4" s="12" t="s">
        <v>55</v>
      </c>
      <c r="E4" s="12" t="s">
        <v>56</v>
      </c>
      <c r="F4" s="12" t="s">
        <v>57</v>
      </c>
      <c r="G4" s="12" t="s">
        <v>58</v>
      </c>
      <c r="H4" s="12" t="s">
        <v>55</v>
      </c>
      <c r="I4" s="12" t="s">
        <v>56</v>
      </c>
      <c r="J4" s="12" t="s">
        <v>57</v>
      </c>
      <c r="K4" s="12" t="s">
        <v>58</v>
      </c>
      <c r="L4" s="12" t="s">
        <v>59</v>
      </c>
      <c r="M4" s="12" t="s">
        <v>55</v>
      </c>
      <c r="N4" s="12" t="s">
        <v>56</v>
      </c>
      <c r="O4" s="12" t="s">
        <v>57</v>
      </c>
      <c r="P4" s="12" t="s">
        <v>55</v>
      </c>
      <c r="Q4" s="12" t="s">
        <v>56</v>
      </c>
      <c r="R4" s="12" t="s">
        <v>57</v>
      </c>
      <c r="S4" s="12" t="s">
        <v>58</v>
      </c>
      <c r="T4" s="12" t="s">
        <v>59</v>
      </c>
      <c r="U4" s="12" t="s">
        <v>60</v>
      </c>
      <c r="V4" s="12" t="s">
        <v>61</v>
      </c>
      <c r="W4" s="12" t="s">
        <v>55</v>
      </c>
      <c r="X4" s="12" t="s">
        <v>56</v>
      </c>
      <c r="Y4" s="12" t="s">
        <v>57</v>
      </c>
      <c r="Z4" s="12" t="s">
        <v>58</v>
      </c>
      <c r="AA4" s="12" t="s">
        <v>59</v>
      </c>
      <c r="AB4" s="12" t="s">
        <v>60</v>
      </c>
      <c r="AC4" s="12" t="s">
        <v>55</v>
      </c>
      <c r="AD4" s="12" t="s">
        <v>56</v>
      </c>
      <c r="AE4" s="12" t="s">
        <v>57</v>
      </c>
      <c r="AF4" s="12" t="s">
        <v>58</v>
      </c>
      <c r="AG4" s="12" t="s">
        <v>59</v>
      </c>
      <c r="AH4" s="12" t="s">
        <v>60</v>
      </c>
      <c r="AI4" s="12" t="s">
        <v>61</v>
      </c>
      <c r="AJ4" s="12" t="s">
        <v>62</v>
      </c>
      <c r="AK4" s="12" t="s">
        <v>63</v>
      </c>
      <c r="AL4" s="12" t="s">
        <v>64</v>
      </c>
      <c r="AM4" s="11"/>
    </row>
    <row r="5" spans="1:39" ht="37" x14ac:dyDescent="0.2">
      <c r="A5" s="24"/>
      <c r="B5" s="28"/>
      <c r="C5" s="14" t="s">
        <v>65</v>
      </c>
      <c r="D5" s="14" t="s">
        <v>66</v>
      </c>
      <c r="E5" s="14" t="s">
        <v>67</v>
      </c>
      <c r="F5" s="14" t="s">
        <v>68</v>
      </c>
      <c r="G5" s="14" t="s">
        <v>69</v>
      </c>
      <c r="H5" s="14" t="s">
        <v>70</v>
      </c>
      <c r="I5" s="14" t="s">
        <v>71</v>
      </c>
      <c r="J5" s="14" t="s">
        <v>72</v>
      </c>
      <c r="K5" s="14" t="s">
        <v>73</v>
      </c>
      <c r="L5" s="14" t="s">
        <v>74</v>
      </c>
      <c r="M5" s="14" t="s">
        <v>75</v>
      </c>
      <c r="N5" s="14" t="s">
        <v>76</v>
      </c>
      <c r="O5" s="14" t="s">
        <v>77</v>
      </c>
      <c r="P5" s="14" t="s">
        <v>78</v>
      </c>
      <c r="Q5" s="14" t="s">
        <v>79</v>
      </c>
      <c r="R5" s="14" t="s">
        <v>80</v>
      </c>
      <c r="S5" s="14" t="s">
        <v>81</v>
      </c>
      <c r="T5" s="14" t="s">
        <v>82</v>
      </c>
      <c r="U5" s="14" t="s">
        <v>83</v>
      </c>
      <c r="V5" s="14" t="s">
        <v>84</v>
      </c>
      <c r="W5" s="14" t="s">
        <v>85</v>
      </c>
      <c r="X5" s="14" t="s">
        <v>86</v>
      </c>
      <c r="Y5" s="14" t="s">
        <v>87</v>
      </c>
      <c r="Z5" s="14" t="s">
        <v>88</v>
      </c>
      <c r="AA5" s="14" t="s">
        <v>89</v>
      </c>
      <c r="AB5" s="14" t="s">
        <v>90</v>
      </c>
      <c r="AC5" s="14" t="s">
        <v>91</v>
      </c>
      <c r="AD5" s="14" t="s">
        <v>92</v>
      </c>
      <c r="AE5" s="14" t="s">
        <v>93</v>
      </c>
      <c r="AF5" s="14" t="s">
        <v>94</v>
      </c>
      <c r="AG5" s="14" t="s">
        <v>95</v>
      </c>
      <c r="AH5" s="14" t="s">
        <v>96</v>
      </c>
      <c r="AI5" s="14" t="s">
        <v>97</v>
      </c>
      <c r="AJ5" s="14" t="s">
        <v>98</v>
      </c>
      <c r="AK5" s="14" t="s">
        <v>99</v>
      </c>
      <c r="AL5" s="14" t="s">
        <v>100</v>
      </c>
      <c r="AM5" s="11"/>
    </row>
    <row r="6" spans="1:39" x14ac:dyDescent="0.2">
      <c r="A6" s="25" t="s">
        <v>127</v>
      </c>
      <c r="B6" s="23" t="s">
        <v>102</v>
      </c>
      <c r="C6" s="15">
        <v>0.5241376025558</v>
      </c>
      <c r="D6" s="15">
        <v>0.57393573041270007</v>
      </c>
      <c r="E6" s="15">
        <v>0.45664284178690001</v>
      </c>
      <c r="F6" s="15">
        <v>0.56423987000999998</v>
      </c>
      <c r="G6" s="15">
        <v>0.51746825255719997</v>
      </c>
      <c r="H6" s="15">
        <v>0.50182791544259997</v>
      </c>
      <c r="I6" s="15">
        <v>0.49587694489040002</v>
      </c>
      <c r="J6" s="15">
        <v>0.54308928430759995</v>
      </c>
      <c r="K6" s="15">
        <v>0.56004864109109997</v>
      </c>
      <c r="L6" s="15">
        <v>0.5676989884393</v>
      </c>
      <c r="M6" s="15">
        <v>0.55787513488960006</v>
      </c>
      <c r="N6" s="15">
        <v>0.50225673947589999</v>
      </c>
      <c r="O6" s="15">
        <v>0.5</v>
      </c>
      <c r="P6" s="15">
        <v>0.73048086611149998</v>
      </c>
      <c r="Q6" s="15">
        <v>0.70568073719919999</v>
      </c>
      <c r="R6" s="15">
        <v>0.6793778745597</v>
      </c>
      <c r="S6" s="15">
        <v>0.45325836418909998</v>
      </c>
      <c r="T6" s="15">
        <v>0.35082812507729999</v>
      </c>
      <c r="U6" s="15">
        <v>0.34934517555389999</v>
      </c>
      <c r="V6" s="15">
        <v>0.2597702474036</v>
      </c>
      <c r="W6" s="15">
        <v>0.65768950665869996</v>
      </c>
      <c r="X6" s="15">
        <v>0.69687472214330004</v>
      </c>
      <c r="Y6" s="15">
        <v>0.49602574021669998</v>
      </c>
      <c r="Z6" s="15">
        <v>0.34256560714750001</v>
      </c>
      <c r="AA6" s="15">
        <v>0.20196014220969999</v>
      </c>
      <c r="AB6" s="15">
        <v>0.42953757787199998</v>
      </c>
      <c r="AC6" s="15">
        <v>0.70995963086429992</v>
      </c>
      <c r="AD6" s="15">
        <v>0.5454367588065</v>
      </c>
      <c r="AE6" s="15">
        <v>0.41097756462099999</v>
      </c>
      <c r="AF6" s="15">
        <v>0.51248854981939995</v>
      </c>
      <c r="AG6" s="15">
        <v>0.43621996023479997</v>
      </c>
      <c r="AH6" s="15">
        <v>0.48210432925629998</v>
      </c>
      <c r="AI6" s="15">
        <v>0.22750849612330001</v>
      </c>
      <c r="AJ6" s="15">
        <v>0.54801564749959997</v>
      </c>
      <c r="AK6" s="15">
        <v>0.36616034849770002</v>
      </c>
      <c r="AL6" s="15">
        <v>0.37250908749959999</v>
      </c>
      <c r="AM6" s="11"/>
    </row>
    <row r="7" spans="1:39" x14ac:dyDescent="0.2">
      <c r="A7" s="24"/>
      <c r="B7" s="24"/>
      <c r="C7" s="16">
        <v>1421</v>
      </c>
      <c r="D7" s="16">
        <v>326</v>
      </c>
      <c r="E7" s="16">
        <v>355</v>
      </c>
      <c r="F7" s="16">
        <v>375</v>
      </c>
      <c r="G7" s="16">
        <v>365</v>
      </c>
      <c r="H7" s="16">
        <v>129</v>
      </c>
      <c r="I7" s="16">
        <v>220</v>
      </c>
      <c r="J7" s="16">
        <v>224</v>
      </c>
      <c r="K7" s="16">
        <v>282</v>
      </c>
      <c r="L7" s="16">
        <v>362</v>
      </c>
      <c r="M7" s="16">
        <v>723</v>
      </c>
      <c r="N7" s="16">
        <v>538</v>
      </c>
      <c r="O7" s="16">
        <v>11</v>
      </c>
      <c r="P7" s="16">
        <v>457</v>
      </c>
      <c r="Q7" s="16">
        <v>187</v>
      </c>
      <c r="R7" s="16">
        <v>214</v>
      </c>
      <c r="S7" s="16">
        <v>356</v>
      </c>
      <c r="T7" s="16">
        <v>81</v>
      </c>
      <c r="U7" s="16">
        <v>47</v>
      </c>
      <c r="V7" s="16">
        <v>79</v>
      </c>
      <c r="W7" s="16">
        <v>369</v>
      </c>
      <c r="X7" s="16">
        <v>496</v>
      </c>
      <c r="Y7" s="16">
        <v>193</v>
      </c>
      <c r="Z7" s="16">
        <v>154</v>
      </c>
      <c r="AA7" s="16">
        <v>36</v>
      </c>
      <c r="AB7" s="16">
        <v>21</v>
      </c>
      <c r="AC7" s="16">
        <v>697</v>
      </c>
      <c r="AD7" s="16">
        <v>150</v>
      </c>
      <c r="AE7" s="16">
        <v>26</v>
      </c>
      <c r="AF7" s="16">
        <v>55</v>
      </c>
      <c r="AG7" s="16">
        <v>86</v>
      </c>
      <c r="AH7" s="16">
        <v>30</v>
      </c>
      <c r="AI7" s="16">
        <v>4</v>
      </c>
      <c r="AJ7" s="16">
        <v>12</v>
      </c>
      <c r="AK7" s="16">
        <v>2</v>
      </c>
      <c r="AL7" s="16">
        <v>359</v>
      </c>
      <c r="AM7" s="11"/>
    </row>
    <row r="8" spans="1:39" x14ac:dyDescent="0.2">
      <c r="A8" s="24"/>
      <c r="B8" s="24"/>
      <c r="C8" s="17" t="s">
        <v>103</v>
      </c>
      <c r="D8" s="18" t="s">
        <v>104</v>
      </c>
      <c r="E8" s="17"/>
      <c r="F8" s="18" t="s">
        <v>104</v>
      </c>
      <c r="G8" s="17"/>
      <c r="H8" s="17"/>
      <c r="I8" s="17"/>
      <c r="J8" s="17"/>
      <c r="K8" s="17"/>
      <c r="L8" s="17"/>
      <c r="M8" s="17"/>
      <c r="N8" s="17"/>
      <c r="O8" s="17"/>
      <c r="P8" s="18" t="s">
        <v>109</v>
      </c>
      <c r="Q8" s="18" t="s">
        <v>109</v>
      </c>
      <c r="R8" s="18" t="s">
        <v>109</v>
      </c>
      <c r="S8" s="18" t="s">
        <v>128</v>
      </c>
      <c r="T8" s="17"/>
      <c r="U8" s="17"/>
      <c r="V8" s="17"/>
      <c r="W8" s="18" t="s">
        <v>129</v>
      </c>
      <c r="X8" s="18" t="s">
        <v>130</v>
      </c>
      <c r="Y8" s="18" t="s">
        <v>131</v>
      </c>
      <c r="Z8" s="18" t="s">
        <v>132</v>
      </c>
      <c r="AA8" s="17"/>
      <c r="AB8" s="17"/>
      <c r="AC8" s="18" t="s">
        <v>133</v>
      </c>
      <c r="AD8" s="18" t="s">
        <v>114</v>
      </c>
      <c r="AE8" s="17"/>
      <c r="AF8" s="17"/>
      <c r="AG8" s="17"/>
      <c r="AH8" s="17"/>
      <c r="AI8" s="17"/>
      <c r="AJ8" s="17"/>
      <c r="AK8" s="17"/>
      <c r="AL8" s="17"/>
      <c r="AM8" s="11"/>
    </row>
    <row r="9" spans="1:39" x14ac:dyDescent="0.2">
      <c r="A9" s="26"/>
      <c r="B9" s="23" t="s">
        <v>115</v>
      </c>
      <c r="C9" s="15">
        <v>0.4758623974442</v>
      </c>
      <c r="D9" s="15">
        <v>0.42606426958729998</v>
      </c>
      <c r="E9" s="15">
        <v>0.54335715821310004</v>
      </c>
      <c r="F9" s="15">
        <v>0.43576012999000002</v>
      </c>
      <c r="G9" s="15">
        <v>0.48253174744279997</v>
      </c>
      <c r="H9" s="15">
        <v>0.49817208455739997</v>
      </c>
      <c r="I9" s="15">
        <v>0.50412305510959998</v>
      </c>
      <c r="J9" s="15">
        <v>0.45691071569239999</v>
      </c>
      <c r="K9" s="15">
        <v>0.43995135890890003</v>
      </c>
      <c r="L9" s="15">
        <v>0.4323010115607</v>
      </c>
      <c r="M9" s="15">
        <v>0.4421248651104</v>
      </c>
      <c r="N9" s="15">
        <v>0.49774326052410001</v>
      </c>
      <c r="O9" s="15">
        <v>0.5</v>
      </c>
      <c r="P9" s="15">
        <v>0.26951913388850002</v>
      </c>
      <c r="Q9" s="15">
        <v>0.29431926280080001</v>
      </c>
      <c r="R9" s="15">
        <v>0.32062212544029989</v>
      </c>
      <c r="S9" s="15">
        <v>0.54674163581089996</v>
      </c>
      <c r="T9" s="15">
        <v>0.64917187492270001</v>
      </c>
      <c r="U9" s="15">
        <v>0.65065482444610001</v>
      </c>
      <c r="V9" s="15">
        <v>0.74022975259640011</v>
      </c>
      <c r="W9" s="15">
        <v>0.34231049334129998</v>
      </c>
      <c r="X9" s="15">
        <v>0.30312527785670002</v>
      </c>
      <c r="Y9" s="15">
        <v>0.50397425978330002</v>
      </c>
      <c r="Z9" s="15">
        <v>0.65743439285250005</v>
      </c>
      <c r="AA9" s="15">
        <v>0.79803985779029996</v>
      </c>
      <c r="AB9" s="15">
        <v>0.57046242212800002</v>
      </c>
      <c r="AC9" s="15">
        <v>0.29004036913570003</v>
      </c>
      <c r="AD9" s="15">
        <v>0.4545632411935</v>
      </c>
      <c r="AE9" s="15">
        <v>0.58902243537900001</v>
      </c>
      <c r="AF9" s="15">
        <v>0.48751145018059999</v>
      </c>
      <c r="AG9" s="15">
        <v>0.56378003976519997</v>
      </c>
      <c r="AH9" s="15">
        <v>0.51789567074370002</v>
      </c>
      <c r="AI9" s="15">
        <v>0.77249150387669996</v>
      </c>
      <c r="AJ9" s="15">
        <v>0.45198435250039998</v>
      </c>
      <c r="AK9" s="15">
        <v>0.63383965150229993</v>
      </c>
      <c r="AL9" s="15">
        <v>0.62749091250040001</v>
      </c>
      <c r="AM9" s="11"/>
    </row>
    <row r="10" spans="1:39" x14ac:dyDescent="0.2">
      <c r="A10" s="24"/>
      <c r="B10" s="24"/>
      <c r="C10" s="16">
        <v>1155</v>
      </c>
      <c r="D10" s="16">
        <v>248</v>
      </c>
      <c r="E10" s="16">
        <v>358</v>
      </c>
      <c r="F10" s="16">
        <v>225</v>
      </c>
      <c r="G10" s="16">
        <v>324</v>
      </c>
      <c r="H10" s="16">
        <v>141</v>
      </c>
      <c r="I10" s="16">
        <v>198</v>
      </c>
      <c r="J10" s="16">
        <v>167</v>
      </c>
      <c r="K10" s="16">
        <v>196</v>
      </c>
      <c r="L10" s="16">
        <v>241</v>
      </c>
      <c r="M10" s="16">
        <v>525</v>
      </c>
      <c r="N10" s="16">
        <v>461</v>
      </c>
      <c r="O10" s="16">
        <v>11</v>
      </c>
      <c r="P10" s="16">
        <v>155</v>
      </c>
      <c r="Q10" s="16">
        <v>72</v>
      </c>
      <c r="R10" s="16">
        <v>101</v>
      </c>
      <c r="S10" s="16">
        <v>401</v>
      </c>
      <c r="T10" s="16">
        <v>154</v>
      </c>
      <c r="U10" s="16">
        <v>58</v>
      </c>
      <c r="V10" s="16">
        <v>214</v>
      </c>
      <c r="W10" s="16">
        <v>187</v>
      </c>
      <c r="X10" s="16">
        <v>190</v>
      </c>
      <c r="Y10" s="16">
        <v>197</v>
      </c>
      <c r="Z10" s="16">
        <v>260</v>
      </c>
      <c r="AA10" s="16">
        <v>133</v>
      </c>
      <c r="AB10" s="16">
        <v>27</v>
      </c>
      <c r="AC10" s="16">
        <v>245</v>
      </c>
      <c r="AD10" s="16">
        <v>121</v>
      </c>
      <c r="AE10" s="16">
        <v>30</v>
      </c>
      <c r="AF10" s="16">
        <v>53</v>
      </c>
      <c r="AG10" s="16">
        <v>106</v>
      </c>
      <c r="AH10" s="16">
        <v>32</v>
      </c>
      <c r="AI10" s="16">
        <v>8</v>
      </c>
      <c r="AJ10" s="16">
        <v>16</v>
      </c>
      <c r="AK10" s="16">
        <v>4</v>
      </c>
      <c r="AL10" s="16">
        <v>540</v>
      </c>
      <c r="AM10" s="11"/>
    </row>
    <row r="11" spans="1:39" x14ac:dyDescent="0.2">
      <c r="A11" s="24"/>
      <c r="B11" s="24"/>
      <c r="C11" s="17" t="s">
        <v>103</v>
      </c>
      <c r="D11" s="17"/>
      <c r="E11" s="18" t="s">
        <v>134</v>
      </c>
      <c r="F11" s="17"/>
      <c r="G11" s="17"/>
      <c r="H11" s="17"/>
      <c r="I11" s="17"/>
      <c r="J11" s="17"/>
      <c r="K11" s="17"/>
      <c r="L11" s="17"/>
      <c r="M11" s="17"/>
      <c r="N11" s="17"/>
      <c r="O11" s="17"/>
      <c r="P11" s="17"/>
      <c r="Q11" s="17"/>
      <c r="R11" s="17"/>
      <c r="S11" s="18" t="s">
        <v>135</v>
      </c>
      <c r="T11" s="18" t="s">
        <v>135</v>
      </c>
      <c r="U11" s="18" t="s">
        <v>135</v>
      </c>
      <c r="V11" s="18" t="s">
        <v>121</v>
      </c>
      <c r="W11" s="17"/>
      <c r="X11" s="17"/>
      <c r="Y11" s="18" t="s">
        <v>136</v>
      </c>
      <c r="Z11" s="18" t="s">
        <v>137</v>
      </c>
      <c r="AA11" s="18" t="s">
        <v>138</v>
      </c>
      <c r="AB11" s="18" t="s">
        <v>104</v>
      </c>
      <c r="AC11" s="17"/>
      <c r="AD11" s="18" t="s">
        <v>139</v>
      </c>
      <c r="AE11" s="18" t="s">
        <v>139</v>
      </c>
      <c r="AF11" s="18" t="s">
        <v>139</v>
      </c>
      <c r="AG11" s="18" t="s">
        <v>119</v>
      </c>
      <c r="AH11" s="18" t="s">
        <v>139</v>
      </c>
      <c r="AI11" s="18" t="s">
        <v>139</v>
      </c>
      <c r="AJ11" s="17"/>
      <c r="AK11" s="17"/>
      <c r="AL11" s="18" t="s">
        <v>140</v>
      </c>
      <c r="AM11" s="11"/>
    </row>
    <row r="12" spans="1:39" x14ac:dyDescent="0.2">
      <c r="A12" s="26"/>
      <c r="B12" s="23" t="s">
        <v>48</v>
      </c>
      <c r="C12" s="15">
        <v>1</v>
      </c>
      <c r="D12" s="15">
        <v>1</v>
      </c>
      <c r="E12" s="15">
        <v>1</v>
      </c>
      <c r="F12" s="15">
        <v>1</v>
      </c>
      <c r="G12" s="15">
        <v>1</v>
      </c>
      <c r="H12" s="15">
        <v>1</v>
      </c>
      <c r="I12" s="15">
        <v>1</v>
      </c>
      <c r="J12" s="15">
        <v>1</v>
      </c>
      <c r="K12" s="15">
        <v>1</v>
      </c>
      <c r="L12" s="15">
        <v>1</v>
      </c>
      <c r="M12" s="15">
        <v>1</v>
      </c>
      <c r="N12" s="15">
        <v>1</v>
      </c>
      <c r="O12" s="15">
        <v>1</v>
      </c>
      <c r="P12" s="15">
        <v>1</v>
      </c>
      <c r="Q12" s="15">
        <v>1</v>
      </c>
      <c r="R12" s="15">
        <v>1</v>
      </c>
      <c r="S12" s="15">
        <v>1</v>
      </c>
      <c r="T12" s="15">
        <v>1</v>
      </c>
      <c r="U12" s="15">
        <v>1</v>
      </c>
      <c r="V12" s="15">
        <v>1</v>
      </c>
      <c r="W12" s="15">
        <v>1</v>
      </c>
      <c r="X12" s="15">
        <v>1</v>
      </c>
      <c r="Y12" s="15">
        <v>1</v>
      </c>
      <c r="Z12" s="15">
        <v>1</v>
      </c>
      <c r="AA12" s="15">
        <v>1</v>
      </c>
      <c r="AB12" s="15">
        <v>1</v>
      </c>
      <c r="AC12" s="15">
        <v>1</v>
      </c>
      <c r="AD12" s="15">
        <v>1</v>
      </c>
      <c r="AE12" s="15">
        <v>1</v>
      </c>
      <c r="AF12" s="15">
        <v>1</v>
      </c>
      <c r="AG12" s="15">
        <v>1</v>
      </c>
      <c r="AH12" s="15">
        <v>1</v>
      </c>
      <c r="AI12" s="15">
        <v>1</v>
      </c>
      <c r="AJ12" s="15">
        <v>1</v>
      </c>
      <c r="AK12" s="15">
        <v>1</v>
      </c>
      <c r="AL12" s="15">
        <v>1</v>
      </c>
      <c r="AM12" s="11"/>
    </row>
    <row r="13" spans="1:39" x14ac:dyDescent="0.2">
      <c r="A13" s="24"/>
      <c r="B13" s="24"/>
      <c r="C13" s="16">
        <v>2576</v>
      </c>
      <c r="D13" s="16">
        <v>574</v>
      </c>
      <c r="E13" s="16">
        <v>713</v>
      </c>
      <c r="F13" s="16">
        <v>600</v>
      </c>
      <c r="G13" s="16">
        <v>689</v>
      </c>
      <c r="H13" s="16">
        <v>270</v>
      </c>
      <c r="I13" s="16">
        <v>418</v>
      </c>
      <c r="J13" s="16">
        <v>391</v>
      </c>
      <c r="K13" s="16">
        <v>478</v>
      </c>
      <c r="L13" s="16">
        <v>603</v>
      </c>
      <c r="M13" s="16">
        <v>1248</v>
      </c>
      <c r="N13" s="16">
        <v>999</v>
      </c>
      <c r="O13" s="16">
        <v>22</v>
      </c>
      <c r="P13" s="16">
        <v>612</v>
      </c>
      <c r="Q13" s="16">
        <v>259</v>
      </c>
      <c r="R13" s="16">
        <v>315</v>
      </c>
      <c r="S13" s="16">
        <v>757</v>
      </c>
      <c r="T13" s="16">
        <v>235</v>
      </c>
      <c r="U13" s="16">
        <v>105</v>
      </c>
      <c r="V13" s="16">
        <v>293</v>
      </c>
      <c r="W13" s="16">
        <v>556</v>
      </c>
      <c r="X13" s="16">
        <v>686</v>
      </c>
      <c r="Y13" s="16">
        <v>390</v>
      </c>
      <c r="Z13" s="16">
        <v>414</v>
      </c>
      <c r="AA13" s="16">
        <v>169</v>
      </c>
      <c r="AB13" s="16">
        <v>48</v>
      </c>
      <c r="AC13" s="16">
        <v>942</v>
      </c>
      <c r="AD13" s="16">
        <v>271</v>
      </c>
      <c r="AE13" s="16">
        <v>56</v>
      </c>
      <c r="AF13" s="16">
        <v>108</v>
      </c>
      <c r="AG13" s="16">
        <v>192</v>
      </c>
      <c r="AH13" s="16">
        <v>62</v>
      </c>
      <c r="AI13" s="16">
        <v>12</v>
      </c>
      <c r="AJ13" s="16">
        <v>28</v>
      </c>
      <c r="AK13" s="16">
        <v>6</v>
      </c>
      <c r="AL13" s="16">
        <v>899</v>
      </c>
      <c r="AM13" s="11"/>
    </row>
    <row r="14" spans="1:39" x14ac:dyDescent="0.2">
      <c r="A14" s="24"/>
      <c r="B14" s="24"/>
      <c r="C14" s="17" t="s">
        <v>103</v>
      </c>
      <c r="D14" s="17" t="s">
        <v>103</v>
      </c>
      <c r="E14" s="17" t="s">
        <v>103</v>
      </c>
      <c r="F14" s="17" t="s">
        <v>103</v>
      </c>
      <c r="G14" s="17" t="s">
        <v>103</v>
      </c>
      <c r="H14" s="17" t="s">
        <v>103</v>
      </c>
      <c r="I14" s="17" t="s">
        <v>103</v>
      </c>
      <c r="J14" s="17" t="s">
        <v>103</v>
      </c>
      <c r="K14" s="17" t="s">
        <v>103</v>
      </c>
      <c r="L14" s="17" t="s">
        <v>103</v>
      </c>
      <c r="M14" s="17" t="s">
        <v>103</v>
      </c>
      <c r="N14" s="17" t="s">
        <v>103</v>
      </c>
      <c r="O14" s="17" t="s">
        <v>103</v>
      </c>
      <c r="P14" s="17" t="s">
        <v>103</v>
      </c>
      <c r="Q14" s="17" t="s">
        <v>103</v>
      </c>
      <c r="R14" s="17" t="s">
        <v>103</v>
      </c>
      <c r="S14" s="17" t="s">
        <v>103</v>
      </c>
      <c r="T14" s="17" t="s">
        <v>103</v>
      </c>
      <c r="U14" s="17" t="s">
        <v>103</v>
      </c>
      <c r="V14" s="17" t="s">
        <v>103</v>
      </c>
      <c r="W14" s="17" t="s">
        <v>103</v>
      </c>
      <c r="X14" s="17" t="s">
        <v>103</v>
      </c>
      <c r="Y14" s="17" t="s">
        <v>103</v>
      </c>
      <c r="Z14" s="17" t="s">
        <v>103</v>
      </c>
      <c r="AA14" s="17" t="s">
        <v>103</v>
      </c>
      <c r="AB14" s="17" t="s">
        <v>103</v>
      </c>
      <c r="AC14" s="17" t="s">
        <v>103</v>
      </c>
      <c r="AD14" s="17" t="s">
        <v>103</v>
      </c>
      <c r="AE14" s="17" t="s">
        <v>103</v>
      </c>
      <c r="AF14" s="17" t="s">
        <v>103</v>
      </c>
      <c r="AG14" s="17" t="s">
        <v>103</v>
      </c>
      <c r="AH14" s="17" t="s">
        <v>103</v>
      </c>
      <c r="AI14" s="17" t="s">
        <v>103</v>
      </c>
      <c r="AJ14" s="17" t="s">
        <v>103</v>
      </c>
      <c r="AK14" s="17" t="s">
        <v>103</v>
      </c>
      <c r="AL14" s="17" t="s">
        <v>103</v>
      </c>
      <c r="AM14" s="11"/>
    </row>
    <row r="15" spans="1:39" x14ac:dyDescent="0.2">
      <c r="A15" s="19" t="s">
        <v>141</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row>
    <row r="16" spans="1:39" x14ac:dyDescent="0.2">
      <c r="A16" s="21" t="s">
        <v>126</v>
      </c>
    </row>
  </sheetData>
  <mergeCells count="13">
    <mergeCell ref="B12:B14"/>
    <mergeCell ref="A6:A14"/>
    <mergeCell ref="AJ2:AL2"/>
    <mergeCell ref="A2:C2"/>
    <mergeCell ref="A3:B5"/>
    <mergeCell ref="B6:B8"/>
    <mergeCell ref="B9:B11"/>
    <mergeCell ref="M3:O3"/>
    <mergeCell ref="P3:V3"/>
    <mergeCell ref="W3:AB3"/>
    <mergeCell ref="AC3:AL3"/>
    <mergeCell ref="D3:G3"/>
    <mergeCell ref="H3:L3"/>
  </mergeCells>
  <hyperlinks>
    <hyperlink ref="A1" location="'TOC'!A1:A1" display="Back to TOC" xr:uid="{00000000-0004-0000-0200-000000000000}"/>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M28"/>
  <sheetViews>
    <sheetView workbookViewId="0">
      <pane xSplit="3" ySplit="5" topLeftCell="D6" activePane="bottomRight" state="frozen"/>
      <selection pane="topRight" activeCell="D1" sqref="D1"/>
      <selection pane="bottomLeft" activeCell="A6" sqref="A6"/>
      <selection pane="bottomRight" activeCell="D6" sqref="D6"/>
    </sheetView>
  </sheetViews>
  <sheetFormatPr baseColWidth="10" defaultColWidth="8.83203125" defaultRowHeight="15" x14ac:dyDescent="0.2"/>
  <cols>
    <col min="1" max="1" width="50" style="1" bestFit="1" customWidth="1"/>
    <col min="2" max="2" width="25" style="1" bestFit="1" customWidth="1"/>
    <col min="3" max="38" width="12.6640625" style="1" customWidth="1"/>
  </cols>
  <sheetData>
    <row r="1" spans="1:39" ht="52" customHeight="1" x14ac:dyDescent="0.2">
      <c r="A1" s="10" t="str">
        <f>HYPERLINK("#TOC!A1","Return to Table of Contents")</f>
        <v>Return to Table of Contents</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11"/>
    </row>
    <row r="2" spans="1:39" ht="36" customHeight="1" x14ac:dyDescent="0.2">
      <c r="A2" s="29" t="s">
        <v>580</v>
      </c>
      <c r="B2" s="28"/>
      <c r="C2" s="28"/>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27" t="s">
        <v>47</v>
      </c>
      <c r="AK2" s="28"/>
      <c r="AL2" s="28"/>
      <c r="AM2" s="11"/>
    </row>
    <row r="3" spans="1:39" ht="37" customHeight="1" x14ac:dyDescent="0.2">
      <c r="A3" s="30"/>
      <c r="B3" s="28"/>
      <c r="C3" s="14" t="s">
        <v>48</v>
      </c>
      <c r="D3" s="31" t="s">
        <v>49</v>
      </c>
      <c r="E3" s="28"/>
      <c r="F3" s="28"/>
      <c r="G3" s="28"/>
      <c r="H3" s="31" t="s">
        <v>50</v>
      </c>
      <c r="I3" s="28"/>
      <c r="J3" s="28"/>
      <c r="K3" s="28"/>
      <c r="L3" s="28"/>
      <c r="M3" s="31" t="s">
        <v>51</v>
      </c>
      <c r="N3" s="28"/>
      <c r="O3" s="28"/>
      <c r="P3" s="31" t="s">
        <v>52</v>
      </c>
      <c r="Q3" s="28"/>
      <c r="R3" s="28"/>
      <c r="S3" s="28"/>
      <c r="T3" s="28"/>
      <c r="U3" s="28"/>
      <c r="V3" s="28"/>
      <c r="W3" s="31" t="s">
        <v>53</v>
      </c>
      <c r="X3" s="28"/>
      <c r="Y3" s="28"/>
      <c r="Z3" s="28"/>
      <c r="AA3" s="28"/>
      <c r="AB3" s="28"/>
      <c r="AC3" s="31" t="s">
        <v>54</v>
      </c>
      <c r="AD3" s="28"/>
      <c r="AE3" s="28"/>
      <c r="AF3" s="28"/>
      <c r="AG3" s="28"/>
      <c r="AH3" s="28"/>
      <c r="AI3" s="28"/>
      <c r="AJ3" s="28"/>
      <c r="AK3" s="28"/>
      <c r="AL3" s="28"/>
      <c r="AM3" s="11"/>
    </row>
    <row r="4" spans="1:39" ht="16" customHeight="1" x14ac:dyDescent="0.2">
      <c r="A4" s="24"/>
      <c r="B4" s="28"/>
      <c r="C4" s="12" t="s">
        <v>55</v>
      </c>
      <c r="D4" s="12" t="s">
        <v>55</v>
      </c>
      <c r="E4" s="12" t="s">
        <v>56</v>
      </c>
      <c r="F4" s="12" t="s">
        <v>57</v>
      </c>
      <c r="G4" s="12" t="s">
        <v>58</v>
      </c>
      <c r="H4" s="12" t="s">
        <v>55</v>
      </c>
      <c r="I4" s="12" t="s">
        <v>56</v>
      </c>
      <c r="J4" s="12" t="s">
        <v>57</v>
      </c>
      <c r="K4" s="12" t="s">
        <v>58</v>
      </c>
      <c r="L4" s="12" t="s">
        <v>59</v>
      </c>
      <c r="M4" s="12" t="s">
        <v>55</v>
      </c>
      <c r="N4" s="12" t="s">
        <v>56</v>
      </c>
      <c r="O4" s="12" t="s">
        <v>57</v>
      </c>
      <c r="P4" s="12" t="s">
        <v>55</v>
      </c>
      <c r="Q4" s="12" t="s">
        <v>56</v>
      </c>
      <c r="R4" s="12" t="s">
        <v>57</v>
      </c>
      <c r="S4" s="12" t="s">
        <v>58</v>
      </c>
      <c r="T4" s="12" t="s">
        <v>59</v>
      </c>
      <c r="U4" s="12" t="s">
        <v>60</v>
      </c>
      <c r="V4" s="12" t="s">
        <v>61</v>
      </c>
      <c r="W4" s="12" t="s">
        <v>55</v>
      </c>
      <c r="X4" s="12" t="s">
        <v>56</v>
      </c>
      <c r="Y4" s="12" t="s">
        <v>57</v>
      </c>
      <c r="Z4" s="12" t="s">
        <v>58</v>
      </c>
      <c r="AA4" s="12" t="s">
        <v>59</v>
      </c>
      <c r="AB4" s="12" t="s">
        <v>60</v>
      </c>
      <c r="AC4" s="12" t="s">
        <v>55</v>
      </c>
      <c r="AD4" s="12" t="s">
        <v>56</v>
      </c>
      <c r="AE4" s="12" t="s">
        <v>57</v>
      </c>
      <c r="AF4" s="12" t="s">
        <v>58</v>
      </c>
      <c r="AG4" s="12" t="s">
        <v>59</v>
      </c>
      <c r="AH4" s="12" t="s">
        <v>60</v>
      </c>
      <c r="AI4" s="12" t="s">
        <v>61</v>
      </c>
      <c r="AJ4" s="12" t="s">
        <v>62</v>
      </c>
      <c r="AK4" s="12" t="s">
        <v>63</v>
      </c>
      <c r="AL4" s="12" t="s">
        <v>64</v>
      </c>
      <c r="AM4" s="11"/>
    </row>
    <row r="5" spans="1:39" ht="37" x14ac:dyDescent="0.2">
      <c r="A5" s="24"/>
      <c r="B5" s="28"/>
      <c r="C5" s="14" t="s">
        <v>65</v>
      </c>
      <c r="D5" s="14" t="s">
        <v>66</v>
      </c>
      <c r="E5" s="14" t="s">
        <v>67</v>
      </c>
      <c r="F5" s="14" t="s">
        <v>68</v>
      </c>
      <c r="G5" s="14" t="s">
        <v>69</v>
      </c>
      <c r="H5" s="14" t="s">
        <v>70</v>
      </c>
      <c r="I5" s="14" t="s">
        <v>71</v>
      </c>
      <c r="J5" s="14" t="s">
        <v>72</v>
      </c>
      <c r="K5" s="14" t="s">
        <v>73</v>
      </c>
      <c r="L5" s="14" t="s">
        <v>74</v>
      </c>
      <c r="M5" s="14" t="s">
        <v>75</v>
      </c>
      <c r="N5" s="14" t="s">
        <v>76</v>
      </c>
      <c r="O5" s="14" t="s">
        <v>77</v>
      </c>
      <c r="P5" s="14" t="s">
        <v>78</v>
      </c>
      <c r="Q5" s="14" t="s">
        <v>79</v>
      </c>
      <c r="R5" s="14" t="s">
        <v>80</v>
      </c>
      <c r="S5" s="14" t="s">
        <v>81</v>
      </c>
      <c r="T5" s="14" t="s">
        <v>82</v>
      </c>
      <c r="U5" s="14" t="s">
        <v>83</v>
      </c>
      <c r="V5" s="14" t="s">
        <v>84</v>
      </c>
      <c r="W5" s="14" t="s">
        <v>85</v>
      </c>
      <c r="X5" s="14" t="s">
        <v>86</v>
      </c>
      <c r="Y5" s="14" t="s">
        <v>87</v>
      </c>
      <c r="Z5" s="14" t="s">
        <v>88</v>
      </c>
      <c r="AA5" s="14" t="s">
        <v>89</v>
      </c>
      <c r="AB5" s="14" t="s">
        <v>90</v>
      </c>
      <c r="AC5" s="14" t="s">
        <v>91</v>
      </c>
      <c r="AD5" s="14" t="s">
        <v>92</v>
      </c>
      <c r="AE5" s="14" t="s">
        <v>93</v>
      </c>
      <c r="AF5" s="14" t="s">
        <v>94</v>
      </c>
      <c r="AG5" s="14" t="s">
        <v>95</v>
      </c>
      <c r="AH5" s="14" t="s">
        <v>96</v>
      </c>
      <c r="AI5" s="14" t="s">
        <v>97</v>
      </c>
      <c r="AJ5" s="14" t="s">
        <v>98</v>
      </c>
      <c r="AK5" s="14" t="s">
        <v>99</v>
      </c>
      <c r="AL5" s="14" t="s">
        <v>100</v>
      </c>
      <c r="AM5" s="11"/>
    </row>
    <row r="6" spans="1:39" x14ac:dyDescent="0.2">
      <c r="A6" s="25" t="s">
        <v>484</v>
      </c>
      <c r="B6" s="23" t="s">
        <v>485</v>
      </c>
      <c r="C6" s="15">
        <v>0.12129974641629999</v>
      </c>
      <c r="D6" s="15">
        <v>0.11615979541470001</v>
      </c>
      <c r="E6" s="15">
        <v>0.1240676407172</v>
      </c>
      <c r="F6" s="15">
        <v>0.1389728498045</v>
      </c>
      <c r="G6" s="15">
        <v>0.1073763359333</v>
      </c>
      <c r="H6" s="15">
        <v>8.0036156331520003E-2</v>
      </c>
      <c r="I6" s="15">
        <v>0.128010448907</v>
      </c>
      <c r="J6" s="15">
        <v>0.20510190854310001</v>
      </c>
      <c r="K6" s="15">
        <v>0.1266403949688</v>
      </c>
      <c r="L6" s="15">
        <v>0.1030713737673</v>
      </c>
      <c r="M6" s="15">
        <v>0.1243427367786</v>
      </c>
      <c r="N6" s="15">
        <v>0.1160228446796</v>
      </c>
      <c r="O6" s="15">
        <v>0.25</v>
      </c>
      <c r="P6" s="15">
        <v>0.15448367181549999</v>
      </c>
      <c r="Q6" s="15">
        <v>8.1600278637850007E-2</v>
      </c>
      <c r="R6" s="15">
        <v>0.15419305780760001</v>
      </c>
      <c r="S6" s="15">
        <v>0.11987585750260001</v>
      </c>
      <c r="T6" s="15">
        <v>0.13554889270359999</v>
      </c>
      <c r="U6" s="15">
        <v>7.0552802064340003E-2</v>
      </c>
      <c r="V6" s="15">
        <v>7.9528373232030006E-2</v>
      </c>
      <c r="W6" s="15">
        <v>0.15142343323419999</v>
      </c>
      <c r="X6" s="15">
        <v>0.1309169130442</v>
      </c>
      <c r="Y6" s="15">
        <v>9.000031296404E-2</v>
      </c>
      <c r="Z6" s="15">
        <v>0.1265925776081</v>
      </c>
      <c r="AA6" s="15">
        <v>6.9634915121809998E-2</v>
      </c>
      <c r="AB6" s="15">
        <v>0.1076015251915</v>
      </c>
      <c r="AC6" s="15">
        <v>0.12833023196599999</v>
      </c>
      <c r="AD6" s="15">
        <v>0.12920010988870001</v>
      </c>
      <c r="AE6" s="15">
        <v>0.1697074506656</v>
      </c>
      <c r="AF6" s="15">
        <v>0.1535752651135</v>
      </c>
      <c r="AG6" s="15">
        <v>0.1262157153474</v>
      </c>
      <c r="AH6" s="15">
        <v>5.4154221507000007E-2</v>
      </c>
      <c r="AI6" s="15">
        <v>0.173334444482</v>
      </c>
      <c r="AJ6" s="15">
        <v>0.1540904626097</v>
      </c>
      <c r="AK6" s="15">
        <v>0</v>
      </c>
      <c r="AL6" s="15">
        <v>0.1015648974787</v>
      </c>
      <c r="AM6" s="11"/>
    </row>
    <row r="7" spans="1:39" x14ac:dyDescent="0.2">
      <c r="A7" s="24"/>
      <c r="B7" s="24"/>
      <c r="C7" s="16">
        <v>296</v>
      </c>
      <c r="D7" s="16">
        <v>57</v>
      </c>
      <c r="E7" s="16">
        <v>84</v>
      </c>
      <c r="F7" s="16">
        <v>83</v>
      </c>
      <c r="G7" s="16">
        <v>72</v>
      </c>
      <c r="H7" s="16">
        <v>16</v>
      </c>
      <c r="I7" s="16">
        <v>58</v>
      </c>
      <c r="J7" s="16">
        <v>79</v>
      </c>
      <c r="K7" s="16">
        <v>73</v>
      </c>
      <c r="L7" s="16">
        <v>59</v>
      </c>
      <c r="M7" s="16">
        <v>173</v>
      </c>
      <c r="N7" s="16">
        <v>117</v>
      </c>
      <c r="O7" s="16">
        <v>5</v>
      </c>
      <c r="P7" s="16">
        <v>98</v>
      </c>
      <c r="Q7" s="16">
        <v>22</v>
      </c>
      <c r="R7" s="16">
        <v>52</v>
      </c>
      <c r="S7" s="16">
        <v>62</v>
      </c>
      <c r="T7" s="16">
        <v>26</v>
      </c>
      <c r="U7" s="16">
        <v>7</v>
      </c>
      <c r="V7" s="16">
        <v>29</v>
      </c>
      <c r="W7" s="16">
        <v>93</v>
      </c>
      <c r="X7" s="16">
        <v>87</v>
      </c>
      <c r="Y7" s="16">
        <v>40</v>
      </c>
      <c r="Z7" s="16">
        <v>57</v>
      </c>
      <c r="AA7" s="16">
        <v>13</v>
      </c>
      <c r="AB7" s="16">
        <v>5</v>
      </c>
      <c r="AC7" s="16">
        <v>124</v>
      </c>
      <c r="AD7" s="16">
        <v>39</v>
      </c>
      <c r="AE7" s="16">
        <v>10</v>
      </c>
      <c r="AF7" s="16">
        <v>13</v>
      </c>
      <c r="AG7" s="16">
        <v>30</v>
      </c>
      <c r="AH7" s="16">
        <v>3</v>
      </c>
      <c r="AI7" s="16">
        <v>2</v>
      </c>
      <c r="AJ7" s="16">
        <v>4</v>
      </c>
      <c r="AK7" s="16">
        <v>0</v>
      </c>
      <c r="AL7" s="16">
        <v>71</v>
      </c>
      <c r="AM7" s="11"/>
    </row>
    <row r="8" spans="1:39" x14ac:dyDescent="0.2">
      <c r="A8" s="24"/>
      <c r="B8" s="24"/>
      <c r="C8" s="17" t="s">
        <v>103</v>
      </c>
      <c r="D8" s="17"/>
      <c r="E8" s="17"/>
      <c r="F8" s="17"/>
      <c r="G8" s="17"/>
      <c r="H8" s="17"/>
      <c r="I8" s="17"/>
      <c r="J8" s="18" t="s">
        <v>244</v>
      </c>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1"/>
    </row>
    <row r="9" spans="1:39" x14ac:dyDescent="0.2">
      <c r="A9" s="26"/>
      <c r="B9" s="23" t="s">
        <v>486</v>
      </c>
      <c r="C9" s="15">
        <v>0.54239227882090002</v>
      </c>
      <c r="D9" s="15">
        <v>0.57784689225230002</v>
      </c>
      <c r="E9" s="15">
        <v>0.50906938409019997</v>
      </c>
      <c r="F9" s="15">
        <v>0.50923949928059997</v>
      </c>
      <c r="G9" s="15">
        <v>0.57541755646839998</v>
      </c>
      <c r="H9" s="15">
        <v>0.73094683083950007</v>
      </c>
      <c r="I9" s="15">
        <v>0.66351813941360005</v>
      </c>
      <c r="J9" s="15">
        <v>0.63885084444700002</v>
      </c>
      <c r="K9" s="15">
        <v>0.57301408572760004</v>
      </c>
      <c r="L9" s="15">
        <v>9.9825817767000002E-2</v>
      </c>
      <c r="M9" s="15">
        <v>0.62948470115020005</v>
      </c>
      <c r="N9" s="15">
        <v>0.45821820252239998</v>
      </c>
      <c r="O9" s="15">
        <v>0.45</v>
      </c>
      <c r="P9" s="15">
        <v>0.44418187339499998</v>
      </c>
      <c r="Q9" s="15">
        <v>0.50469008871600007</v>
      </c>
      <c r="R9" s="15">
        <v>0.53836234341620004</v>
      </c>
      <c r="S9" s="15">
        <v>0.61229908870979999</v>
      </c>
      <c r="T9" s="15">
        <v>0.60815037179459996</v>
      </c>
      <c r="U9" s="15">
        <v>0.67300274962260009</v>
      </c>
      <c r="V9" s="15">
        <v>0.53631458018199996</v>
      </c>
      <c r="W9" s="15">
        <v>0.45452923511580001</v>
      </c>
      <c r="X9" s="15">
        <v>0.51554296504410002</v>
      </c>
      <c r="Y9" s="15">
        <v>0.63618412039689998</v>
      </c>
      <c r="Z9" s="15">
        <v>0.55899806261649998</v>
      </c>
      <c r="AA9" s="15">
        <v>0.63298508691749999</v>
      </c>
      <c r="AB9" s="15">
        <v>0.47102261669220002</v>
      </c>
      <c r="AC9" s="15">
        <v>0.49736359904979999</v>
      </c>
      <c r="AD9" s="15">
        <v>0.56260902101840005</v>
      </c>
      <c r="AE9" s="15">
        <v>0.62602795713699999</v>
      </c>
      <c r="AF9" s="15">
        <v>0.47860338360720001</v>
      </c>
      <c r="AG9" s="15">
        <v>0.49041840110410001</v>
      </c>
      <c r="AH9" s="15">
        <v>0.63390373285040003</v>
      </c>
      <c r="AI9" s="15">
        <v>9.911793909918E-2</v>
      </c>
      <c r="AJ9" s="15">
        <v>0.57724572565889998</v>
      </c>
      <c r="AK9" s="15">
        <v>0.33699788108899997</v>
      </c>
      <c r="AL9" s="15">
        <v>0.61764934397560001</v>
      </c>
      <c r="AM9" s="11"/>
    </row>
    <row r="10" spans="1:39" x14ac:dyDescent="0.2">
      <c r="A10" s="24"/>
      <c r="B10" s="24"/>
      <c r="C10" s="16">
        <v>1134</v>
      </c>
      <c r="D10" s="16">
        <v>266</v>
      </c>
      <c r="E10" s="16">
        <v>305</v>
      </c>
      <c r="F10" s="16">
        <v>241</v>
      </c>
      <c r="G10" s="16">
        <v>322</v>
      </c>
      <c r="H10" s="16">
        <v>203</v>
      </c>
      <c r="I10" s="16">
        <v>281</v>
      </c>
      <c r="J10" s="16">
        <v>263</v>
      </c>
      <c r="K10" s="16">
        <v>272</v>
      </c>
      <c r="L10" s="16">
        <v>62</v>
      </c>
      <c r="M10" s="16">
        <v>691</v>
      </c>
      <c r="N10" s="16">
        <v>428</v>
      </c>
      <c r="O10" s="16">
        <v>9</v>
      </c>
      <c r="P10" s="16">
        <v>242</v>
      </c>
      <c r="Q10" s="16">
        <v>132</v>
      </c>
      <c r="R10" s="16">
        <v>153</v>
      </c>
      <c r="S10" s="16">
        <v>254</v>
      </c>
      <c r="T10" s="16">
        <v>134</v>
      </c>
      <c r="U10" s="16">
        <v>70</v>
      </c>
      <c r="V10" s="16">
        <v>149</v>
      </c>
      <c r="W10" s="16">
        <v>227</v>
      </c>
      <c r="X10" s="16">
        <v>343</v>
      </c>
      <c r="Y10" s="16">
        <v>219</v>
      </c>
      <c r="Z10" s="16">
        <v>218</v>
      </c>
      <c r="AA10" s="16">
        <v>103</v>
      </c>
      <c r="AB10" s="16">
        <v>21</v>
      </c>
      <c r="AC10" s="16">
        <v>434</v>
      </c>
      <c r="AD10" s="16">
        <v>147</v>
      </c>
      <c r="AE10" s="16">
        <v>33</v>
      </c>
      <c r="AF10" s="16">
        <v>52</v>
      </c>
      <c r="AG10" s="16">
        <v>84</v>
      </c>
      <c r="AH10" s="16">
        <v>38</v>
      </c>
      <c r="AI10" s="16">
        <v>2</v>
      </c>
      <c r="AJ10" s="16">
        <v>13</v>
      </c>
      <c r="AK10" s="16">
        <v>2</v>
      </c>
      <c r="AL10" s="16">
        <v>329</v>
      </c>
      <c r="AM10" s="11"/>
    </row>
    <row r="11" spans="1:39" x14ac:dyDescent="0.2">
      <c r="A11" s="24"/>
      <c r="B11" s="24"/>
      <c r="C11" s="17" t="s">
        <v>103</v>
      </c>
      <c r="D11" s="17"/>
      <c r="E11" s="17"/>
      <c r="F11" s="17"/>
      <c r="G11" s="17"/>
      <c r="H11" s="18" t="s">
        <v>131</v>
      </c>
      <c r="I11" s="18" t="s">
        <v>174</v>
      </c>
      <c r="J11" s="18" t="s">
        <v>174</v>
      </c>
      <c r="K11" s="18" t="s">
        <v>174</v>
      </c>
      <c r="L11" s="17"/>
      <c r="M11" s="18" t="s">
        <v>106</v>
      </c>
      <c r="N11" s="17"/>
      <c r="O11" s="17"/>
      <c r="P11" s="17"/>
      <c r="Q11" s="17"/>
      <c r="R11" s="17"/>
      <c r="S11" s="18" t="s">
        <v>119</v>
      </c>
      <c r="T11" s="18" t="s">
        <v>139</v>
      </c>
      <c r="U11" s="18" t="s">
        <v>139</v>
      </c>
      <c r="V11" s="17"/>
      <c r="W11" s="17"/>
      <c r="X11" s="17"/>
      <c r="Y11" s="18" t="s">
        <v>140</v>
      </c>
      <c r="Z11" s="17"/>
      <c r="AA11" s="18" t="s">
        <v>139</v>
      </c>
      <c r="AB11" s="17"/>
      <c r="AC11" s="17"/>
      <c r="AD11" s="18" t="s">
        <v>159</v>
      </c>
      <c r="AE11" s="18" t="s">
        <v>159</v>
      </c>
      <c r="AF11" s="17"/>
      <c r="AG11" s="17"/>
      <c r="AH11" s="18" t="s">
        <v>159</v>
      </c>
      <c r="AI11" s="17"/>
      <c r="AJ11" s="17"/>
      <c r="AK11" s="17"/>
      <c r="AL11" s="18" t="s">
        <v>195</v>
      </c>
      <c r="AM11" s="11"/>
    </row>
    <row r="12" spans="1:39" x14ac:dyDescent="0.2">
      <c r="A12" s="26"/>
      <c r="B12" s="23" t="s">
        <v>487</v>
      </c>
      <c r="C12" s="15">
        <v>1.000608391033E-2</v>
      </c>
      <c r="D12" s="15">
        <v>2.692646566926E-3</v>
      </c>
      <c r="E12" s="15">
        <v>1.507070906085E-2</v>
      </c>
      <c r="F12" s="15">
        <v>1.3483305451439999E-2</v>
      </c>
      <c r="G12" s="15">
        <v>7.9959425993180004E-3</v>
      </c>
      <c r="H12" s="15">
        <v>6.5050787465680002E-3</v>
      </c>
      <c r="I12" s="15">
        <v>1.9584829068899998E-2</v>
      </c>
      <c r="J12" s="15">
        <v>1.2396755532590001E-2</v>
      </c>
      <c r="K12" s="15">
        <v>1.1550246240890001E-2</v>
      </c>
      <c r="L12" s="15">
        <v>2.2753823984559998E-3</v>
      </c>
      <c r="M12" s="15">
        <v>8.6519859303239993E-3</v>
      </c>
      <c r="N12" s="15">
        <v>1.06815464876E-2</v>
      </c>
      <c r="O12" s="15">
        <v>0.05</v>
      </c>
      <c r="P12" s="15">
        <v>7.1955603959380004E-3</v>
      </c>
      <c r="Q12" s="15">
        <v>6.7167463655349998E-3</v>
      </c>
      <c r="R12" s="15">
        <v>1.1146750351670001E-2</v>
      </c>
      <c r="S12" s="15">
        <v>2.081257698751E-2</v>
      </c>
      <c r="T12" s="15">
        <v>5.0801130368939998E-3</v>
      </c>
      <c r="U12" s="15">
        <v>8.9582171446759996E-3</v>
      </c>
      <c r="V12" s="15">
        <v>5.0259856187299997E-3</v>
      </c>
      <c r="W12" s="15">
        <v>1.100124474381E-2</v>
      </c>
      <c r="X12" s="15">
        <v>3.0677286546320001E-3</v>
      </c>
      <c r="Y12" s="15">
        <v>1.3542513522099999E-2</v>
      </c>
      <c r="Z12" s="15">
        <v>1.424163470254E-2</v>
      </c>
      <c r="AA12" s="15">
        <v>0</v>
      </c>
      <c r="AB12" s="15">
        <v>5.984372990754E-2</v>
      </c>
      <c r="AC12" s="15">
        <v>6.521906833208E-3</v>
      </c>
      <c r="AD12" s="15">
        <v>1.026106148866E-2</v>
      </c>
      <c r="AE12" s="15">
        <v>4.3633243879650001E-2</v>
      </c>
      <c r="AF12" s="15">
        <v>0</v>
      </c>
      <c r="AG12" s="15">
        <v>8.9451666878280003E-3</v>
      </c>
      <c r="AH12" s="15">
        <v>2.3860418312929999E-2</v>
      </c>
      <c r="AI12" s="15">
        <v>0</v>
      </c>
      <c r="AJ12" s="15">
        <v>0</v>
      </c>
      <c r="AK12" s="15">
        <v>0</v>
      </c>
      <c r="AL12" s="15">
        <v>1.358070651687E-2</v>
      </c>
      <c r="AM12" s="11"/>
    </row>
    <row r="13" spans="1:39" x14ac:dyDescent="0.2">
      <c r="A13" s="24"/>
      <c r="B13" s="24"/>
      <c r="C13" s="16">
        <v>25</v>
      </c>
      <c r="D13" s="16">
        <v>2</v>
      </c>
      <c r="E13" s="16">
        <v>10</v>
      </c>
      <c r="F13" s="16">
        <v>7</v>
      </c>
      <c r="G13" s="16">
        <v>6</v>
      </c>
      <c r="H13" s="16">
        <v>3</v>
      </c>
      <c r="I13" s="16">
        <v>7</v>
      </c>
      <c r="J13" s="16">
        <v>5</v>
      </c>
      <c r="K13" s="16">
        <v>7</v>
      </c>
      <c r="L13" s="16">
        <v>2</v>
      </c>
      <c r="M13" s="16">
        <v>11</v>
      </c>
      <c r="N13" s="16">
        <v>13</v>
      </c>
      <c r="O13" s="16">
        <v>1</v>
      </c>
      <c r="P13" s="16">
        <v>7</v>
      </c>
      <c r="Q13" s="16">
        <v>3</v>
      </c>
      <c r="R13" s="16">
        <v>3</v>
      </c>
      <c r="S13" s="16">
        <v>9</v>
      </c>
      <c r="T13" s="16">
        <v>1</v>
      </c>
      <c r="U13" s="16">
        <v>1</v>
      </c>
      <c r="V13" s="16">
        <v>1</v>
      </c>
      <c r="W13" s="16">
        <v>8</v>
      </c>
      <c r="X13" s="16">
        <v>4</v>
      </c>
      <c r="Y13" s="16">
        <v>5</v>
      </c>
      <c r="Z13" s="16">
        <v>6</v>
      </c>
      <c r="AA13" s="16">
        <v>0</v>
      </c>
      <c r="AB13" s="16">
        <v>2</v>
      </c>
      <c r="AC13" s="16">
        <v>11</v>
      </c>
      <c r="AD13" s="16">
        <v>2</v>
      </c>
      <c r="AE13" s="16">
        <v>2</v>
      </c>
      <c r="AF13" s="16">
        <v>0</v>
      </c>
      <c r="AG13" s="16">
        <v>1</v>
      </c>
      <c r="AH13" s="16">
        <v>1</v>
      </c>
      <c r="AI13" s="16">
        <v>0</v>
      </c>
      <c r="AJ13" s="16">
        <v>0</v>
      </c>
      <c r="AK13" s="16">
        <v>0</v>
      </c>
      <c r="AL13" s="16">
        <v>8</v>
      </c>
      <c r="AM13" s="11"/>
    </row>
    <row r="14" spans="1:39" x14ac:dyDescent="0.2">
      <c r="A14" s="24"/>
      <c r="B14" s="24"/>
      <c r="C14" s="17" t="s">
        <v>103</v>
      </c>
      <c r="D14" s="17"/>
      <c r="E14" s="17"/>
      <c r="F14" s="17"/>
      <c r="G14" s="17"/>
      <c r="H14" s="17"/>
      <c r="I14" s="18" t="s">
        <v>132</v>
      </c>
      <c r="J14" s="17"/>
      <c r="K14" s="17"/>
      <c r="L14" s="17"/>
      <c r="M14" s="17"/>
      <c r="N14" s="17"/>
      <c r="O14" s="17"/>
      <c r="P14" s="17"/>
      <c r="Q14" s="17"/>
      <c r="R14" s="17"/>
      <c r="S14" s="17"/>
      <c r="T14" s="17"/>
      <c r="U14" s="17"/>
      <c r="V14" s="17"/>
      <c r="W14" s="17"/>
      <c r="X14" s="17"/>
      <c r="Y14" s="17"/>
      <c r="Z14" s="17"/>
      <c r="AA14" s="17"/>
      <c r="AB14" s="18" t="s">
        <v>106</v>
      </c>
      <c r="AC14" s="17"/>
      <c r="AD14" s="17"/>
      <c r="AE14" s="17"/>
      <c r="AF14" s="17"/>
      <c r="AG14" s="17"/>
      <c r="AH14" s="17"/>
      <c r="AI14" s="17"/>
      <c r="AJ14" s="17"/>
      <c r="AK14" s="17"/>
      <c r="AL14" s="17"/>
      <c r="AM14" s="11"/>
    </row>
    <row r="15" spans="1:39" x14ac:dyDescent="0.2">
      <c r="A15" s="26"/>
      <c r="B15" s="23" t="s">
        <v>488</v>
      </c>
      <c r="C15" s="15">
        <v>8.2710639984080001E-2</v>
      </c>
      <c r="D15" s="15">
        <v>5.7916294860460002E-2</v>
      </c>
      <c r="E15" s="15">
        <v>7.7178385717360007E-2</v>
      </c>
      <c r="F15" s="15">
        <v>0.11354606240740001</v>
      </c>
      <c r="G15" s="15">
        <v>8.2585801747840012E-2</v>
      </c>
      <c r="H15" s="15">
        <v>8.1410533223000001E-2</v>
      </c>
      <c r="I15" s="15">
        <v>0.1582406936586</v>
      </c>
      <c r="J15" s="15">
        <v>0.12332038971000001</v>
      </c>
      <c r="K15" s="15">
        <v>4.9367168993410003E-2</v>
      </c>
      <c r="L15" s="15">
        <v>1.524001295544E-2</v>
      </c>
      <c r="M15" s="15">
        <v>3.7782352422859999E-3</v>
      </c>
      <c r="N15" s="15">
        <v>0.16064386728579999</v>
      </c>
      <c r="O15" s="15">
        <v>0</v>
      </c>
      <c r="P15" s="15">
        <v>7.6426883450600003E-2</v>
      </c>
      <c r="Q15" s="15">
        <v>0.1520559655664</v>
      </c>
      <c r="R15" s="15">
        <v>7.3375950802109999E-2</v>
      </c>
      <c r="S15" s="15">
        <v>8.9713253854460009E-2</v>
      </c>
      <c r="T15" s="15">
        <v>5.2790305137080003E-2</v>
      </c>
      <c r="U15" s="15">
        <v>7.1776701605820004E-2</v>
      </c>
      <c r="V15" s="15">
        <v>6.1090761279080003E-2</v>
      </c>
      <c r="W15" s="15">
        <v>7.4991213408700005E-2</v>
      </c>
      <c r="X15" s="15">
        <v>0.1012426511238</v>
      </c>
      <c r="Y15" s="15">
        <v>6.3838069105989992E-2</v>
      </c>
      <c r="Z15" s="15">
        <v>8.2833995861270007E-2</v>
      </c>
      <c r="AA15" s="15">
        <v>5.5365282841640003E-2</v>
      </c>
      <c r="AB15" s="15">
        <v>0.15647049301320001</v>
      </c>
      <c r="AC15" s="15">
        <v>0.1216202108006</v>
      </c>
      <c r="AD15" s="15">
        <v>5.9034054905650002E-2</v>
      </c>
      <c r="AE15" s="15">
        <v>2.1459722929629999E-2</v>
      </c>
      <c r="AF15" s="15">
        <v>2.8264776386160002E-2</v>
      </c>
      <c r="AG15" s="15">
        <v>4.7612882739990002E-2</v>
      </c>
      <c r="AH15" s="15">
        <v>1.5584586196110001E-2</v>
      </c>
      <c r="AI15" s="15">
        <v>0.34379147858240011</v>
      </c>
      <c r="AJ15" s="15">
        <v>0</v>
      </c>
      <c r="AK15" s="15">
        <v>0</v>
      </c>
      <c r="AL15" s="15">
        <v>6.5388500929389998E-2</v>
      </c>
      <c r="AM15" s="11"/>
    </row>
    <row r="16" spans="1:39" x14ac:dyDescent="0.2">
      <c r="A16" s="24"/>
      <c r="B16" s="24"/>
      <c r="C16" s="16">
        <v>146</v>
      </c>
      <c r="D16" s="16">
        <v>23</v>
      </c>
      <c r="E16" s="16">
        <v>34</v>
      </c>
      <c r="F16" s="16">
        <v>52</v>
      </c>
      <c r="G16" s="16">
        <v>37</v>
      </c>
      <c r="H16" s="16">
        <v>19</v>
      </c>
      <c r="I16" s="16">
        <v>59</v>
      </c>
      <c r="J16" s="16">
        <v>34</v>
      </c>
      <c r="K16" s="16">
        <v>21</v>
      </c>
      <c r="L16" s="16">
        <v>8</v>
      </c>
      <c r="M16" s="16">
        <v>3</v>
      </c>
      <c r="N16" s="16">
        <v>143</v>
      </c>
      <c r="O16" s="16">
        <v>0</v>
      </c>
      <c r="P16" s="16">
        <v>42</v>
      </c>
      <c r="Q16" s="16">
        <v>28</v>
      </c>
      <c r="R16" s="16">
        <v>18</v>
      </c>
      <c r="S16" s="16">
        <v>28</v>
      </c>
      <c r="T16" s="16">
        <v>11</v>
      </c>
      <c r="U16" s="16">
        <v>6</v>
      </c>
      <c r="V16" s="16">
        <v>13</v>
      </c>
      <c r="W16" s="16">
        <v>37</v>
      </c>
      <c r="X16" s="16">
        <v>50</v>
      </c>
      <c r="Y16" s="16">
        <v>22</v>
      </c>
      <c r="Z16" s="16">
        <v>23</v>
      </c>
      <c r="AA16" s="16">
        <v>8</v>
      </c>
      <c r="AB16" s="16">
        <v>5</v>
      </c>
      <c r="AC16" s="16">
        <v>92</v>
      </c>
      <c r="AD16" s="16">
        <v>12</v>
      </c>
      <c r="AE16" s="16">
        <v>1</v>
      </c>
      <c r="AF16" s="16">
        <v>3</v>
      </c>
      <c r="AG16" s="16">
        <v>7</v>
      </c>
      <c r="AH16" s="16">
        <v>1</v>
      </c>
      <c r="AI16" s="16">
        <v>2</v>
      </c>
      <c r="AJ16" s="16">
        <v>0</v>
      </c>
      <c r="AK16" s="16">
        <v>0</v>
      </c>
      <c r="AL16" s="16">
        <v>28</v>
      </c>
      <c r="AM16" s="11"/>
    </row>
    <row r="17" spans="1:39" x14ac:dyDescent="0.2">
      <c r="A17" s="24"/>
      <c r="B17" s="24"/>
      <c r="C17" s="17" t="s">
        <v>103</v>
      </c>
      <c r="D17" s="17"/>
      <c r="E17" s="17"/>
      <c r="F17" s="17"/>
      <c r="G17" s="17"/>
      <c r="H17" s="18" t="s">
        <v>174</v>
      </c>
      <c r="I17" s="18" t="s">
        <v>112</v>
      </c>
      <c r="J17" s="18" t="s">
        <v>131</v>
      </c>
      <c r="K17" s="17"/>
      <c r="L17" s="17"/>
      <c r="M17" s="17"/>
      <c r="N17" s="18" t="s">
        <v>119</v>
      </c>
      <c r="O17" s="17"/>
      <c r="P17" s="17"/>
      <c r="Q17" s="17"/>
      <c r="R17" s="17"/>
      <c r="S17" s="17"/>
      <c r="T17" s="17"/>
      <c r="U17" s="17"/>
      <c r="V17" s="17"/>
      <c r="W17" s="17"/>
      <c r="X17" s="17"/>
      <c r="Y17" s="17"/>
      <c r="Z17" s="17"/>
      <c r="AA17" s="17"/>
      <c r="AB17" s="17"/>
      <c r="AC17" s="17"/>
      <c r="AD17" s="17"/>
      <c r="AE17" s="17"/>
      <c r="AF17" s="17"/>
      <c r="AG17" s="17"/>
      <c r="AH17" s="17"/>
      <c r="AI17" s="18" t="s">
        <v>489</v>
      </c>
      <c r="AJ17" s="17"/>
      <c r="AK17" s="17"/>
      <c r="AL17" s="17"/>
      <c r="AM17" s="11"/>
    </row>
    <row r="18" spans="1:39" x14ac:dyDescent="0.2">
      <c r="A18" s="26"/>
      <c r="B18" s="23" t="s">
        <v>490</v>
      </c>
      <c r="C18" s="15">
        <v>0.21342077090350001</v>
      </c>
      <c r="D18" s="15">
        <v>0.23022547420809999</v>
      </c>
      <c r="E18" s="15">
        <v>0.24955925584220001</v>
      </c>
      <c r="F18" s="15">
        <v>0.1752925883152</v>
      </c>
      <c r="G18" s="15">
        <v>0.19526011319129999</v>
      </c>
      <c r="H18" s="15">
        <v>2.7537443440510002E-3</v>
      </c>
      <c r="I18" s="15">
        <v>7.2331805468099997E-3</v>
      </c>
      <c r="J18" s="15">
        <v>1.8628311012450001E-2</v>
      </c>
      <c r="K18" s="15">
        <v>0.23942810406930001</v>
      </c>
      <c r="L18" s="15">
        <v>0.77958741311180002</v>
      </c>
      <c r="M18" s="15">
        <v>0.1997184396818</v>
      </c>
      <c r="N18" s="15">
        <v>0.22727231502129999</v>
      </c>
      <c r="O18" s="15">
        <v>0.25</v>
      </c>
      <c r="P18" s="15">
        <v>0.30163635607970002</v>
      </c>
      <c r="Q18" s="15">
        <v>0.20875499722970001</v>
      </c>
      <c r="R18" s="15">
        <v>0.1930187008143</v>
      </c>
      <c r="S18" s="15">
        <v>0.1364299313964</v>
      </c>
      <c r="T18" s="15">
        <v>0.18538109053429999</v>
      </c>
      <c r="U18" s="15">
        <v>0.13505955570200001</v>
      </c>
      <c r="V18" s="15">
        <v>0.25334172081630002</v>
      </c>
      <c r="W18" s="15">
        <v>0.28653610839089999</v>
      </c>
      <c r="X18" s="15">
        <v>0.2230858303779</v>
      </c>
      <c r="Y18" s="15">
        <v>0.1641569812326</v>
      </c>
      <c r="Z18" s="15">
        <v>0.19504306801169999</v>
      </c>
      <c r="AA18" s="15">
        <v>0.16250706694120001</v>
      </c>
      <c r="AB18" s="15">
        <v>0.1747147850429</v>
      </c>
      <c r="AC18" s="15">
        <v>0.21289972860590001</v>
      </c>
      <c r="AD18" s="15">
        <v>0.1758072611232</v>
      </c>
      <c r="AE18" s="15">
        <v>0.13917162538809999</v>
      </c>
      <c r="AF18" s="15">
        <v>0.33955657489320001</v>
      </c>
      <c r="AG18" s="15">
        <v>0.32680783412070002</v>
      </c>
      <c r="AH18" s="15">
        <v>0.27249704113360002</v>
      </c>
      <c r="AI18" s="15">
        <v>0.3837561378364</v>
      </c>
      <c r="AJ18" s="15">
        <v>0.26866381173140003</v>
      </c>
      <c r="AK18" s="15">
        <v>0.66300211891100003</v>
      </c>
      <c r="AL18" s="15">
        <v>0.1688204727589</v>
      </c>
      <c r="AM18" s="11"/>
    </row>
    <row r="19" spans="1:39" x14ac:dyDescent="0.2">
      <c r="A19" s="24"/>
      <c r="B19" s="24"/>
      <c r="C19" s="16">
        <v>625</v>
      </c>
      <c r="D19" s="16">
        <v>164</v>
      </c>
      <c r="E19" s="16">
        <v>186</v>
      </c>
      <c r="F19" s="16">
        <v>128</v>
      </c>
      <c r="G19" s="16">
        <v>147</v>
      </c>
      <c r="H19" s="16">
        <v>1</v>
      </c>
      <c r="I19" s="16">
        <v>3</v>
      </c>
      <c r="J19" s="16">
        <v>10</v>
      </c>
      <c r="K19" s="16">
        <v>107</v>
      </c>
      <c r="L19" s="16">
        <v>477</v>
      </c>
      <c r="M19" s="16">
        <v>340</v>
      </c>
      <c r="N19" s="16">
        <v>280</v>
      </c>
      <c r="O19" s="16">
        <v>5</v>
      </c>
      <c r="P19" s="16">
        <v>221</v>
      </c>
      <c r="Q19" s="16">
        <v>67</v>
      </c>
      <c r="R19" s="16">
        <v>83</v>
      </c>
      <c r="S19" s="16">
        <v>82</v>
      </c>
      <c r="T19" s="16">
        <v>62</v>
      </c>
      <c r="U19" s="16">
        <v>19</v>
      </c>
      <c r="V19" s="16">
        <v>91</v>
      </c>
      <c r="W19" s="16">
        <v>189</v>
      </c>
      <c r="X19" s="16">
        <v>192</v>
      </c>
      <c r="Y19" s="16">
        <v>88</v>
      </c>
      <c r="Z19" s="16">
        <v>107</v>
      </c>
      <c r="AA19" s="16">
        <v>37</v>
      </c>
      <c r="AB19" s="16">
        <v>12</v>
      </c>
      <c r="AC19" s="16">
        <v>269</v>
      </c>
      <c r="AD19" s="16">
        <v>63</v>
      </c>
      <c r="AE19" s="16">
        <v>10</v>
      </c>
      <c r="AF19" s="16">
        <v>41</v>
      </c>
      <c r="AG19" s="16">
        <v>72</v>
      </c>
      <c r="AH19" s="16">
        <v>19</v>
      </c>
      <c r="AI19" s="16">
        <v>6</v>
      </c>
      <c r="AJ19" s="16">
        <v>11</v>
      </c>
      <c r="AK19" s="16">
        <v>4</v>
      </c>
      <c r="AL19" s="16">
        <v>130</v>
      </c>
      <c r="AM19" s="11"/>
    </row>
    <row r="20" spans="1:39" x14ac:dyDescent="0.2">
      <c r="A20" s="24"/>
      <c r="B20" s="24"/>
      <c r="C20" s="17" t="s">
        <v>103</v>
      </c>
      <c r="D20" s="17"/>
      <c r="E20" s="18" t="s">
        <v>181</v>
      </c>
      <c r="F20" s="17"/>
      <c r="G20" s="17"/>
      <c r="H20" s="17"/>
      <c r="I20" s="17"/>
      <c r="J20" s="17"/>
      <c r="K20" s="18" t="s">
        <v>135</v>
      </c>
      <c r="L20" s="18" t="s">
        <v>121</v>
      </c>
      <c r="M20" s="17"/>
      <c r="N20" s="17"/>
      <c r="O20" s="17"/>
      <c r="P20" s="18" t="s">
        <v>491</v>
      </c>
      <c r="Q20" s="17"/>
      <c r="R20" s="17"/>
      <c r="S20" s="17"/>
      <c r="T20" s="17"/>
      <c r="U20" s="17"/>
      <c r="V20" s="18" t="s">
        <v>145</v>
      </c>
      <c r="W20" s="18" t="s">
        <v>334</v>
      </c>
      <c r="X20" s="17"/>
      <c r="Y20" s="17"/>
      <c r="Z20" s="17"/>
      <c r="AA20" s="17"/>
      <c r="AB20" s="17"/>
      <c r="AC20" s="17"/>
      <c r="AD20" s="17"/>
      <c r="AE20" s="17"/>
      <c r="AF20" s="18" t="s">
        <v>114</v>
      </c>
      <c r="AG20" s="18" t="s">
        <v>225</v>
      </c>
      <c r="AH20" s="17"/>
      <c r="AI20" s="17"/>
      <c r="AJ20" s="17"/>
      <c r="AK20" s="17"/>
      <c r="AL20" s="17"/>
      <c r="AM20" s="11"/>
    </row>
    <row r="21" spans="1:39" x14ac:dyDescent="0.2">
      <c r="A21" s="26"/>
      <c r="B21" s="23" t="s">
        <v>492</v>
      </c>
      <c r="C21" s="15">
        <v>3.0170479964790001E-2</v>
      </c>
      <c r="D21" s="15">
        <v>1.5158896697509999E-2</v>
      </c>
      <c r="E21" s="15">
        <v>2.5054624572209999E-2</v>
      </c>
      <c r="F21" s="15">
        <v>4.9465694740870002E-2</v>
      </c>
      <c r="G21" s="15">
        <v>3.1364250059829998E-2</v>
      </c>
      <c r="H21" s="15">
        <v>9.8347656515399992E-2</v>
      </c>
      <c r="I21" s="15">
        <v>2.3412708405150001E-2</v>
      </c>
      <c r="J21" s="15">
        <v>1.7017907548810001E-3</v>
      </c>
      <c r="K21" s="15">
        <v>0</v>
      </c>
      <c r="L21" s="15">
        <v>0</v>
      </c>
      <c r="M21" s="15">
        <v>3.4023901216789998E-2</v>
      </c>
      <c r="N21" s="15">
        <v>2.7161224003219998E-2</v>
      </c>
      <c r="O21" s="15">
        <v>0</v>
      </c>
      <c r="P21" s="15">
        <v>1.6075654863269999E-2</v>
      </c>
      <c r="Q21" s="15">
        <v>4.6181923484540012E-2</v>
      </c>
      <c r="R21" s="15">
        <v>2.9903196808190001E-2</v>
      </c>
      <c r="S21" s="15">
        <v>2.0869291549150001E-2</v>
      </c>
      <c r="T21" s="15">
        <v>1.304922679356E-2</v>
      </c>
      <c r="U21" s="15">
        <v>4.064997386053E-2</v>
      </c>
      <c r="V21" s="15">
        <v>6.4698578871850002E-2</v>
      </c>
      <c r="W21" s="15">
        <v>2.1518765106629999E-2</v>
      </c>
      <c r="X21" s="15">
        <v>2.6143911755329999E-2</v>
      </c>
      <c r="Y21" s="15">
        <v>3.227800277844E-2</v>
      </c>
      <c r="Z21" s="15">
        <v>2.2290661199899999E-2</v>
      </c>
      <c r="AA21" s="15">
        <v>7.9507648177830001E-2</v>
      </c>
      <c r="AB21" s="15">
        <v>3.0346850152630001E-2</v>
      </c>
      <c r="AC21" s="15">
        <v>3.3264322744570002E-2</v>
      </c>
      <c r="AD21" s="15">
        <v>6.3088491575430006E-2</v>
      </c>
      <c r="AE21" s="15">
        <v>0</v>
      </c>
      <c r="AF21" s="15">
        <v>0</v>
      </c>
      <c r="AG21" s="15">
        <v>0</v>
      </c>
      <c r="AH21" s="15">
        <v>0</v>
      </c>
      <c r="AI21" s="15">
        <v>0</v>
      </c>
      <c r="AJ21" s="15">
        <v>0</v>
      </c>
      <c r="AK21" s="15">
        <v>0</v>
      </c>
      <c r="AL21" s="15">
        <v>3.2996078340609997E-2</v>
      </c>
      <c r="AM21" s="11"/>
    </row>
    <row r="22" spans="1:39" x14ac:dyDescent="0.2">
      <c r="A22" s="24"/>
      <c r="B22" s="24"/>
      <c r="C22" s="16">
        <v>39</v>
      </c>
      <c r="D22" s="16">
        <v>4</v>
      </c>
      <c r="E22" s="16">
        <v>7</v>
      </c>
      <c r="F22" s="16">
        <v>17</v>
      </c>
      <c r="G22" s="16">
        <v>11</v>
      </c>
      <c r="H22" s="16">
        <v>28</v>
      </c>
      <c r="I22" s="16">
        <v>9</v>
      </c>
      <c r="J22" s="16">
        <v>1</v>
      </c>
      <c r="K22" s="16">
        <v>0</v>
      </c>
      <c r="L22" s="16">
        <v>0</v>
      </c>
      <c r="M22" s="16">
        <v>24</v>
      </c>
      <c r="N22" s="16">
        <v>15</v>
      </c>
      <c r="O22" s="16">
        <v>0</v>
      </c>
      <c r="P22" s="16">
        <v>5</v>
      </c>
      <c r="Q22" s="16">
        <v>8</v>
      </c>
      <c r="R22" s="16">
        <v>5</v>
      </c>
      <c r="S22" s="16">
        <v>7</v>
      </c>
      <c r="T22" s="16">
        <v>2</v>
      </c>
      <c r="U22" s="16">
        <v>3</v>
      </c>
      <c r="V22" s="16">
        <v>9</v>
      </c>
      <c r="W22" s="16">
        <v>6</v>
      </c>
      <c r="X22" s="16">
        <v>11</v>
      </c>
      <c r="Y22" s="16">
        <v>7</v>
      </c>
      <c r="Z22" s="16">
        <v>7</v>
      </c>
      <c r="AA22" s="16">
        <v>7</v>
      </c>
      <c r="AB22" s="16">
        <v>1</v>
      </c>
      <c r="AC22" s="16">
        <v>19</v>
      </c>
      <c r="AD22" s="16">
        <v>8</v>
      </c>
      <c r="AE22" s="16">
        <v>0</v>
      </c>
      <c r="AF22" s="16">
        <v>0</v>
      </c>
      <c r="AG22" s="16">
        <v>0</v>
      </c>
      <c r="AH22" s="16">
        <v>0</v>
      </c>
      <c r="AI22" s="16">
        <v>0</v>
      </c>
      <c r="AJ22" s="16">
        <v>0</v>
      </c>
      <c r="AK22" s="16">
        <v>0</v>
      </c>
      <c r="AL22" s="16">
        <v>12</v>
      </c>
      <c r="AM22" s="11"/>
    </row>
    <row r="23" spans="1:39" x14ac:dyDescent="0.2">
      <c r="A23" s="24"/>
      <c r="B23" s="24"/>
      <c r="C23" s="17" t="s">
        <v>103</v>
      </c>
      <c r="D23" s="17"/>
      <c r="E23" s="17"/>
      <c r="F23" s="17"/>
      <c r="G23" s="17"/>
      <c r="H23" s="18" t="s">
        <v>242</v>
      </c>
      <c r="I23" s="18" t="s">
        <v>181</v>
      </c>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1"/>
    </row>
    <row r="24" spans="1:39" x14ac:dyDescent="0.2">
      <c r="A24" s="26"/>
      <c r="B24" s="23" t="s">
        <v>48</v>
      </c>
      <c r="C24" s="15">
        <v>1</v>
      </c>
      <c r="D24" s="15">
        <v>1</v>
      </c>
      <c r="E24" s="15">
        <v>1</v>
      </c>
      <c r="F24" s="15">
        <v>1</v>
      </c>
      <c r="G24" s="15">
        <v>1</v>
      </c>
      <c r="H24" s="15">
        <v>1</v>
      </c>
      <c r="I24" s="15">
        <v>1</v>
      </c>
      <c r="J24" s="15">
        <v>1</v>
      </c>
      <c r="K24" s="15">
        <v>1</v>
      </c>
      <c r="L24" s="15">
        <v>1</v>
      </c>
      <c r="M24" s="15">
        <v>1</v>
      </c>
      <c r="N24" s="15">
        <v>1</v>
      </c>
      <c r="O24" s="15">
        <v>1</v>
      </c>
      <c r="P24" s="15">
        <v>1</v>
      </c>
      <c r="Q24" s="15">
        <v>1</v>
      </c>
      <c r="R24" s="15">
        <v>1</v>
      </c>
      <c r="S24" s="15">
        <v>1</v>
      </c>
      <c r="T24" s="15">
        <v>1</v>
      </c>
      <c r="U24" s="15">
        <v>1</v>
      </c>
      <c r="V24" s="15">
        <v>1</v>
      </c>
      <c r="W24" s="15">
        <v>1</v>
      </c>
      <c r="X24" s="15">
        <v>1</v>
      </c>
      <c r="Y24" s="15">
        <v>1</v>
      </c>
      <c r="Z24" s="15">
        <v>1</v>
      </c>
      <c r="AA24" s="15">
        <v>1</v>
      </c>
      <c r="AB24" s="15">
        <v>1</v>
      </c>
      <c r="AC24" s="15">
        <v>1</v>
      </c>
      <c r="AD24" s="15">
        <v>1</v>
      </c>
      <c r="AE24" s="15">
        <v>1</v>
      </c>
      <c r="AF24" s="15">
        <v>1</v>
      </c>
      <c r="AG24" s="15">
        <v>1</v>
      </c>
      <c r="AH24" s="15">
        <v>1</v>
      </c>
      <c r="AI24" s="15">
        <v>1</v>
      </c>
      <c r="AJ24" s="15">
        <v>1</v>
      </c>
      <c r="AK24" s="15">
        <v>1</v>
      </c>
      <c r="AL24" s="15">
        <v>1</v>
      </c>
      <c r="AM24" s="11"/>
    </row>
    <row r="25" spans="1:39" x14ac:dyDescent="0.2">
      <c r="A25" s="24"/>
      <c r="B25" s="24"/>
      <c r="C25" s="16">
        <v>2265</v>
      </c>
      <c r="D25" s="16">
        <v>516</v>
      </c>
      <c r="E25" s="16">
        <v>626</v>
      </c>
      <c r="F25" s="16">
        <v>528</v>
      </c>
      <c r="G25" s="16">
        <v>595</v>
      </c>
      <c r="H25" s="16">
        <v>270</v>
      </c>
      <c r="I25" s="16">
        <v>417</v>
      </c>
      <c r="J25" s="16">
        <v>392</v>
      </c>
      <c r="K25" s="16">
        <v>480</v>
      </c>
      <c r="L25" s="16">
        <v>608</v>
      </c>
      <c r="M25" s="16">
        <v>1242</v>
      </c>
      <c r="N25" s="16">
        <v>996</v>
      </c>
      <c r="O25" s="16">
        <v>20</v>
      </c>
      <c r="P25" s="16">
        <v>615</v>
      </c>
      <c r="Q25" s="16">
        <v>260</v>
      </c>
      <c r="R25" s="16">
        <v>314</v>
      </c>
      <c r="S25" s="16">
        <v>442</v>
      </c>
      <c r="T25" s="16">
        <v>236</v>
      </c>
      <c r="U25" s="16">
        <v>106</v>
      </c>
      <c r="V25" s="16">
        <v>292</v>
      </c>
      <c r="W25" s="16">
        <v>560</v>
      </c>
      <c r="X25" s="16">
        <v>687</v>
      </c>
      <c r="Y25" s="16">
        <v>381</v>
      </c>
      <c r="Z25" s="16">
        <v>418</v>
      </c>
      <c r="AA25" s="16">
        <v>168</v>
      </c>
      <c r="AB25" s="16">
        <v>46</v>
      </c>
      <c r="AC25" s="16">
        <v>949</v>
      </c>
      <c r="AD25" s="16">
        <v>271</v>
      </c>
      <c r="AE25" s="16">
        <v>56</v>
      </c>
      <c r="AF25" s="16">
        <v>109</v>
      </c>
      <c r="AG25" s="16">
        <v>194</v>
      </c>
      <c r="AH25" s="16">
        <v>62</v>
      </c>
      <c r="AI25" s="16">
        <v>12</v>
      </c>
      <c r="AJ25" s="16">
        <v>28</v>
      </c>
      <c r="AK25" s="16">
        <v>6</v>
      </c>
      <c r="AL25" s="16">
        <v>578</v>
      </c>
      <c r="AM25" s="11"/>
    </row>
    <row r="26" spans="1:39" x14ac:dyDescent="0.2">
      <c r="A26" s="24"/>
      <c r="B26" s="24"/>
      <c r="C26" s="17" t="s">
        <v>103</v>
      </c>
      <c r="D26" s="17" t="s">
        <v>103</v>
      </c>
      <c r="E26" s="17" t="s">
        <v>103</v>
      </c>
      <c r="F26" s="17" t="s">
        <v>103</v>
      </c>
      <c r="G26" s="17" t="s">
        <v>103</v>
      </c>
      <c r="H26" s="17" t="s">
        <v>103</v>
      </c>
      <c r="I26" s="17" t="s">
        <v>103</v>
      </c>
      <c r="J26" s="17" t="s">
        <v>103</v>
      </c>
      <c r="K26" s="17" t="s">
        <v>103</v>
      </c>
      <c r="L26" s="17" t="s">
        <v>103</v>
      </c>
      <c r="M26" s="17" t="s">
        <v>103</v>
      </c>
      <c r="N26" s="17" t="s">
        <v>103</v>
      </c>
      <c r="O26" s="17" t="s">
        <v>103</v>
      </c>
      <c r="P26" s="17" t="s">
        <v>103</v>
      </c>
      <c r="Q26" s="17" t="s">
        <v>103</v>
      </c>
      <c r="R26" s="17" t="s">
        <v>103</v>
      </c>
      <c r="S26" s="17" t="s">
        <v>103</v>
      </c>
      <c r="T26" s="17" t="s">
        <v>103</v>
      </c>
      <c r="U26" s="17" t="s">
        <v>103</v>
      </c>
      <c r="V26" s="17" t="s">
        <v>103</v>
      </c>
      <c r="W26" s="17" t="s">
        <v>103</v>
      </c>
      <c r="X26" s="17" t="s">
        <v>103</v>
      </c>
      <c r="Y26" s="17" t="s">
        <v>103</v>
      </c>
      <c r="Z26" s="17" t="s">
        <v>103</v>
      </c>
      <c r="AA26" s="17" t="s">
        <v>103</v>
      </c>
      <c r="AB26" s="17" t="s">
        <v>103</v>
      </c>
      <c r="AC26" s="17" t="s">
        <v>103</v>
      </c>
      <c r="AD26" s="17" t="s">
        <v>103</v>
      </c>
      <c r="AE26" s="17" t="s">
        <v>103</v>
      </c>
      <c r="AF26" s="17" t="s">
        <v>103</v>
      </c>
      <c r="AG26" s="17" t="s">
        <v>103</v>
      </c>
      <c r="AH26" s="17" t="s">
        <v>103</v>
      </c>
      <c r="AI26" s="17" t="s">
        <v>103</v>
      </c>
      <c r="AJ26" s="17" t="s">
        <v>103</v>
      </c>
      <c r="AK26" s="17" t="s">
        <v>103</v>
      </c>
      <c r="AL26" s="17" t="s">
        <v>103</v>
      </c>
      <c r="AM26" s="11"/>
    </row>
    <row r="27" spans="1:39" x14ac:dyDescent="0.2">
      <c r="A27" s="19" t="s">
        <v>493</v>
      </c>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row>
    <row r="28" spans="1:39" x14ac:dyDescent="0.2">
      <c r="A28" s="21" t="s">
        <v>126</v>
      </c>
    </row>
  </sheetData>
  <mergeCells count="17">
    <mergeCell ref="B15:B17"/>
    <mergeCell ref="B18:B20"/>
    <mergeCell ref="B21:B23"/>
    <mergeCell ref="B24:B26"/>
    <mergeCell ref="AJ2:AL2"/>
    <mergeCell ref="A2:C2"/>
    <mergeCell ref="A3:B5"/>
    <mergeCell ref="B6:B8"/>
    <mergeCell ref="B9:B11"/>
    <mergeCell ref="A6:A26"/>
    <mergeCell ref="M3:O3"/>
    <mergeCell ref="P3:V3"/>
    <mergeCell ref="W3:AB3"/>
    <mergeCell ref="AC3:AL3"/>
    <mergeCell ref="D3:G3"/>
    <mergeCell ref="H3:L3"/>
    <mergeCell ref="B12:B14"/>
  </mergeCells>
  <hyperlinks>
    <hyperlink ref="A1" location="'TOC'!A1:A1" display="Back to TOC" xr:uid="{00000000-0004-0000-2200-000000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M40"/>
  <sheetViews>
    <sheetView workbookViewId="0">
      <pane xSplit="3" ySplit="5" topLeftCell="D6" activePane="bottomRight" state="frozen"/>
      <selection pane="topRight" activeCell="D1" sqref="D1"/>
      <selection pane="bottomLeft" activeCell="A6" sqref="A6"/>
      <selection pane="bottomRight" activeCell="D6" sqref="D6"/>
    </sheetView>
  </sheetViews>
  <sheetFormatPr baseColWidth="10" defaultColWidth="8.83203125" defaultRowHeight="15" x14ac:dyDescent="0.2"/>
  <cols>
    <col min="1" max="1" width="50" style="1" bestFit="1" customWidth="1"/>
    <col min="2" max="2" width="25" style="1" bestFit="1" customWidth="1"/>
    <col min="3" max="38" width="12.6640625" style="1" customWidth="1"/>
  </cols>
  <sheetData>
    <row r="1" spans="1:39" ht="52" customHeight="1" x14ac:dyDescent="0.2">
      <c r="A1" s="10" t="str">
        <f>HYPERLINK("#TOC!A1","Return to Table of Contents")</f>
        <v>Return to Table of Contents</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11"/>
    </row>
    <row r="2" spans="1:39" ht="36" customHeight="1" x14ac:dyDescent="0.2">
      <c r="A2" s="29" t="s">
        <v>581</v>
      </c>
      <c r="B2" s="28"/>
      <c r="C2" s="28"/>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27" t="s">
        <v>47</v>
      </c>
      <c r="AK2" s="28"/>
      <c r="AL2" s="28"/>
      <c r="AM2" s="11"/>
    </row>
    <row r="3" spans="1:39" ht="37" customHeight="1" x14ac:dyDescent="0.2">
      <c r="A3" s="30"/>
      <c r="B3" s="28"/>
      <c r="C3" s="14" t="s">
        <v>48</v>
      </c>
      <c r="D3" s="31" t="s">
        <v>49</v>
      </c>
      <c r="E3" s="28"/>
      <c r="F3" s="28"/>
      <c r="G3" s="28"/>
      <c r="H3" s="31" t="s">
        <v>50</v>
      </c>
      <c r="I3" s="28"/>
      <c r="J3" s="28"/>
      <c r="K3" s="28"/>
      <c r="L3" s="28"/>
      <c r="M3" s="31" t="s">
        <v>51</v>
      </c>
      <c r="N3" s="28"/>
      <c r="O3" s="28"/>
      <c r="P3" s="31" t="s">
        <v>52</v>
      </c>
      <c r="Q3" s="28"/>
      <c r="R3" s="28"/>
      <c r="S3" s="28"/>
      <c r="T3" s="28"/>
      <c r="U3" s="28"/>
      <c r="V3" s="28"/>
      <c r="W3" s="31" t="s">
        <v>53</v>
      </c>
      <c r="X3" s="28"/>
      <c r="Y3" s="28"/>
      <c r="Z3" s="28"/>
      <c r="AA3" s="28"/>
      <c r="AB3" s="28"/>
      <c r="AC3" s="31" t="s">
        <v>54</v>
      </c>
      <c r="AD3" s="28"/>
      <c r="AE3" s="28"/>
      <c r="AF3" s="28"/>
      <c r="AG3" s="28"/>
      <c r="AH3" s="28"/>
      <c r="AI3" s="28"/>
      <c r="AJ3" s="28"/>
      <c r="AK3" s="28"/>
      <c r="AL3" s="28"/>
      <c r="AM3" s="11"/>
    </row>
    <row r="4" spans="1:39" ht="16" customHeight="1" x14ac:dyDescent="0.2">
      <c r="A4" s="24"/>
      <c r="B4" s="28"/>
      <c r="C4" s="12" t="s">
        <v>55</v>
      </c>
      <c r="D4" s="12" t="s">
        <v>55</v>
      </c>
      <c r="E4" s="12" t="s">
        <v>56</v>
      </c>
      <c r="F4" s="12" t="s">
        <v>57</v>
      </c>
      <c r="G4" s="12" t="s">
        <v>58</v>
      </c>
      <c r="H4" s="12" t="s">
        <v>55</v>
      </c>
      <c r="I4" s="12" t="s">
        <v>56</v>
      </c>
      <c r="J4" s="12" t="s">
        <v>57</v>
      </c>
      <c r="K4" s="12" t="s">
        <v>58</v>
      </c>
      <c r="L4" s="12" t="s">
        <v>59</v>
      </c>
      <c r="M4" s="12" t="s">
        <v>55</v>
      </c>
      <c r="N4" s="12" t="s">
        <v>56</v>
      </c>
      <c r="O4" s="12" t="s">
        <v>57</v>
      </c>
      <c r="P4" s="12" t="s">
        <v>55</v>
      </c>
      <c r="Q4" s="12" t="s">
        <v>56</v>
      </c>
      <c r="R4" s="12" t="s">
        <v>57</v>
      </c>
      <c r="S4" s="12" t="s">
        <v>58</v>
      </c>
      <c r="T4" s="12" t="s">
        <v>59</v>
      </c>
      <c r="U4" s="12" t="s">
        <v>60</v>
      </c>
      <c r="V4" s="12" t="s">
        <v>61</v>
      </c>
      <c r="W4" s="12" t="s">
        <v>55</v>
      </c>
      <c r="X4" s="12" t="s">
        <v>56</v>
      </c>
      <c r="Y4" s="12" t="s">
        <v>57</v>
      </c>
      <c r="Z4" s="12" t="s">
        <v>58</v>
      </c>
      <c r="AA4" s="12" t="s">
        <v>59</v>
      </c>
      <c r="AB4" s="12" t="s">
        <v>60</v>
      </c>
      <c r="AC4" s="12" t="s">
        <v>55</v>
      </c>
      <c r="AD4" s="12" t="s">
        <v>56</v>
      </c>
      <c r="AE4" s="12" t="s">
        <v>57</v>
      </c>
      <c r="AF4" s="12" t="s">
        <v>58</v>
      </c>
      <c r="AG4" s="12" t="s">
        <v>59</v>
      </c>
      <c r="AH4" s="12" t="s">
        <v>60</v>
      </c>
      <c r="AI4" s="12" t="s">
        <v>61</v>
      </c>
      <c r="AJ4" s="12" t="s">
        <v>62</v>
      </c>
      <c r="AK4" s="12" t="s">
        <v>63</v>
      </c>
      <c r="AL4" s="12" t="s">
        <v>64</v>
      </c>
      <c r="AM4" s="11"/>
    </row>
    <row r="5" spans="1:39" ht="37" x14ac:dyDescent="0.2">
      <c r="A5" s="24"/>
      <c r="B5" s="28"/>
      <c r="C5" s="14" t="s">
        <v>65</v>
      </c>
      <c r="D5" s="14" t="s">
        <v>66</v>
      </c>
      <c r="E5" s="14" t="s">
        <v>67</v>
      </c>
      <c r="F5" s="14" t="s">
        <v>68</v>
      </c>
      <c r="G5" s="14" t="s">
        <v>69</v>
      </c>
      <c r="H5" s="14" t="s">
        <v>70</v>
      </c>
      <c r="I5" s="14" t="s">
        <v>71</v>
      </c>
      <c r="J5" s="14" t="s">
        <v>72</v>
      </c>
      <c r="K5" s="14" t="s">
        <v>73</v>
      </c>
      <c r="L5" s="14" t="s">
        <v>74</v>
      </c>
      <c r="M5" s="14" t="s">
        <v>75</v>
      </c>
      <c r="N5" s="14" t="s">
        <v>76</v>
      </c>
      <c r="O5" s="14" t="s">
        <v>77</v>
      </c>
      <c r="P5" s="14" t="s">
        <v>78</v>
      </c>
      <c r="Q5" s="14" t="s">
        <v>79</v>
      </c>
      <c r="R5" s="14" t="s">
        <v>80</v>
      </c>
      <c r="S5" s="14" t="s">
        <v>81</v>
      </c>
      <c r="T5" s="14" t="s">
        <v>82</v>
      </c>
      <c r="U5" s="14" t="s">
        <v>83</v>
      </c>
      <c r="V5" s="14" t="s">
        <v>84</v>
      </c>
      <c r="W5" s="14" t="s">
        <v>85</v>
      </c>
      <c r="X5" s="14" t="s">
        <v>86</v>
      </c>
      <c r="Y5" s="14" t="s">
        <v>87</v>
      </c>
      <c r="Z5" s="14" t="s">
        <v>88</v>
      </c>
      <c r="AA5" s="14" t="s">
        <v>89</v>
      </c>
      <c r="AB5" s="14" t="s">
        <v>90</v>
      </c>
      <c r="AC5" s="14" t="s">
        <v>91</v>
      </c>
      <c r="AD5" s="14" t="s">
        <v>92</v>
      </c>
      <c r="AE5" s="14" t="s">
        <v>93</v>
      </c>
      <c r="AF5" s="14" t="s">
        <v>94</v>
      </c>
      <c r="AG5" s="14" t="s">
        <v>95</v>
      </c>
      <c r="AH5" s="14" t="s">
        <v>96</v>
      </c>
      <c r="AI5" s="14" t="s">
        <v>97</v>
      </c>
      <c r="AJ5" s="14" t="s">
        <v>98</v>
      </c>
      <c r="AK5" s="14" t="s">
        <v>99</v>
      </c>
      <c r="AL5" s="14" t="s">
        <v>100</v>
      </c>
      <c r="AM5" s="11"/>
    </row>
    <row r="6" spans="1:39" x14ac:dyDescent="0.2">
      <c r="A6" s="25" t="s">
        <v>494</v>
      </c>
      <c r="B6" s="23" t="s">
        <v>495</v>
      </c>
      <c r="C6" s="15">
        <v>0.55051825413309996</v>
      </c>
      <c r="D6" s="15">
        <v>0.57431881060949996</v>
      </c>
      <c r="E6" s="15">
        <v>0.46278205003770001</v>
      </c>
      <c r="F6" s="15">
        <v>0.68214584064540007</v>
      </c>
      <c r="G6" s="15">
        <v>0.50404476696959999</v>
      </c>
      <c r="H6" s="15">
        <v>0.55336822239299999</v>
      </c>
      <c r="I6" s="15">
        <v>0.57336709191070001</v>
      </c>
      <c r="J6" s="15">
        <v>0.52979600266320004</v>
      </c>
      <c r="K6" s="15">
        <v>0.53310401180529998</v>
      </c>
      <c r="L6" s="15">
        <v>0.55920005057569999</v>
      </c>
      <c r="M6" s="15">
        <v>0.5718588342466</v>
      </c>
      <c r="N6" s="15">
        <v>0.53320024299070001</v>
      </c>
      <c r="O6" s="15">
        <v>0.4</v>
      </c>
      <c r="P6" s="15">
        <v>0.72401934178820004</v>
      </c>
      <c r="Q6" s="15">
        <v>0.80605926151220009</v>
      </c>
      <c r="R6" s="15">
        <v>0.75667690363240003</v>
      </c>
      <c r="S6" s="15">
        <v>0.48582175004740002</v>
      </c>
      <c r="T6" s="15">
        <v>0.30898078866799999</v>
      </c>
      <c r="U6" s="15">
        <v>0.32911101508950003</v>
      </c>
      <c r="V6" s="15">
        <v>0.23169848914060001</v>
      </c>
      <c r="W6" s="15">
        <v>0.72377492900820006</v>
      </c>
      <c r="X6" s="15">
        <v>0.74986570858050006</v>
      </c>
      <c r="Y6" s="15">
        <v>0.53848775988920006</v>
      </c>
      <c r="Z6" s="15">
        <v>0.26784500397639999</v>
      </c>
      <c r="AA6" s="15">
        <v>0.171212885127</v>
      </c>
      <c r="AB6" s="15">
        <v>0.55021638911949999</v>
      </c>
      <c r="AC6" s="15">
        <v>1</v>
      </c>
      <c r="AD6" s="15">
        <v>1</v>
      </c>
      <c r="AE6" s="15">
        <v>1</v>
      </c>
      <c r="AF6" s="15">
        <v>0</v>
      </c>
      <c r="AG6" s="15">
        <v>0</v>
      </c>
      <c r="AH6" s="15">
        <v>0</v>
      </c>
      <c r="AI6" s="15">
        <v>0</v>
      </c>
      <c r="AJ6" s="15">
        <v>0</v>
      </c>
      <c r="AK6" s="15">
        <v>0</v>
      </c>
      <c r="AL6" s="15">
        <v>4.762272525443E-4</v>
      </c>
      <c r="AM6" s="11"/>
    </row>
    <row r="7" spans="1:39" x14ac:dyDescent="0.2">
      <c r="A7" s="24"/>
      <c r="B7" s="24"/>
      <c r="C7" s="16">
        <v>1278</v>
      </c>
      <c r="D7" s="16">
        <v>274</v>
      </c>
      <c r="E7" s="16">
        <v>321</v>
      </c>
      <c r="F7" s="16">
        <v>377</v>
      </c>
      <c r="G7" s="16">
        <v>306</v>
      </c>
      <c r="H7" s="16">
        <v>148</v>
      </c>
      <c r="I7" s="16">
        <v>244</v>
      </c>
      <c r="J7" s="16">
        <v>217</v>
      </c>
      <c r="K7" s="16">
        <v>261</v>
      </c>
      <c r="L7" s="16">
        <v>366</v>
      </c>
      <c r="M7" s="16">
        <v>726</v>
      </c>
      <c r="N7" s="16">
        <v>542</v>
      </c>
      <c r="O7" s="16">
        <v>8</v>
      </c>
      <c r="P7" s="16">
        <v>447</v>
      </c>
      <c r="Q7" s="16">
        <v>204</v>
      </c>
      <c r="R7" s="16">
        <v>225</v>
      </c>
      <c r="S7" s="16">
        <v>223</v>
      </c>
      <c r="T7" s="16">
        <v>77</v>
      </c>
      <c r="U7" s="16">
        <v>36</v>
      </c>
      <c r="V7" s="16">
        <v>66</v>
      </c>
      <c r="W7" s="16">
        <v>414</v>
      </c>
      <c r="X7" s="16">
        <v>500</v>
      </c>
      <c r="Y7" s="16">
        <v>194</v>
      </c>
      <c r="Z7" s="16">
        <v>119</v>
      </c>
      <c r="AA7" s="16">
        <v>27</v>
      </c>
      <c r="AB7" s="16">
        <v>23</v>
      </c>
      <c r="AC7" s="16">
        <v>949</v>
      </c>
      <c r="AD7" s="16">
        <v>272</v>
      </c>
      <c r="AE7" s="16">
        <v>56</v>
      </c>
      <c r="AF7" s="16">
        <v>0</v>
      </c>
      <c r="AG7" s="16">
        <v>0</v>
      </c>
      <c r="AH7" s="16">
        <v>0</v>
      </c>
      <c r="AI7" s="16">
        <v>0</v>
      </c>
      <c r="AJ7" s="16">
        <v>0</v>
      </c>
      <c r="AK7" s="16">
        <v>0</v>
      </c>
      <c r="AL7" s="16">
        <v>1</v>
      </c>
      <c r="AM7" s="11"/>
    </row>
    <row r="8" spans="1:39" x14ac:dyDescent="0.2">
      <c r="A8" s="24"/>
      <c r="B8" s="24"/>
      <c r="C8" s="17" t="s">
        <v>103</v>
      </c>
      <c r="D8" s="18" t="s">
        <v>104</v>
      </c>
      <c r="E8" s="17"/>
      <c r="F8" s="18" t="s">
        <v>496</v>
      </c>
      <c r="G8" s="17"/>
      <c r="H8" s="17"/>
      <c r="I8" s="17"/>
      <c r="J8" s="17"/>
      <c r="K8" s="17"/>
      <c r="L8" s="17"/>
      <c r="M8" s="17"/>
      <c r="N8" s="17"/>
      <c r="O8" s="17"/>
      <c r="P8" s="18" t="s">
        <v>109</v>
      </c>
      <c r="Q8" s="18" t="s">
        <v>109</v>
      </c>
      <c r="R8" s="18" t="s">
        <v>109</v>
      </c>
      <c r="S8" s="18" t="s">
        <v>173</v>
      </c>
      <c r="T8" s="17"/>
      <c r="U8" s="17"/>
      <c r="V8" s="17"/>
      <c r="W8" s="18" t="s">
        <v>111</v>
      </c>
      <c r="X8" s="18" t="s">
        <v>111</v>
      </c>
      <c r="Y8" s="18" t="s">
        <v>112</v>
      </c>
      <c r="Z8" s="17"/>
      <c r="AA8" s="17"/>
      <c r="AB8" s="18" t="s">
        <v>131</v>
      </c>
      <c r="AC8" s="18" t="s">
        <v>497</v>
      </c>
      <c r="AD8" s="18" t="s">
        <v>497</v>
      </c>
      <c r="AE8" s="18" t="s">
        <v>497</v>
      </c>
      <c r="AF8" s="17"/>
      <c r="AG8" s="17"/>
      <c r="AH8" s="17"/>
      <c r="AI8" s="17"/>
      <c r="AJ8" s="17"/>
      <c r="AK8" s="17"/>
      <c r="AL8" s="17"/>
      <c r="AM8" s="11"/>
    </row>
    <row r="9" spans="1:39" x14ac:dyDescent="0.2">
      <c r="A9" s="26"/>
      <c r="B9" s="23" t="s">
        <v>498</v>
      </c>
      <c r="C9" s="15">
        <v>4.973869116198E-2</v>
      </c>
      <c r="D9" s="15">
        <v>5.990456544923E-2</v>
      </c>
      <c r="E9" s="15">
        <v>5.3048596666419999E-2</v>
      </c>
      <c r="F9" s="15">
        <v>2.8741166841520002E-2</v>
      </c>
      <c r="G9" s="15">
        <v>5.6142815261950002E-2</v>
      </c>
      <c r="H9" s="15">
        <v>5.2728758032740001E-3</v>
      </c>
      <c r="I9" s="15">
        <v>2.4282181919579999E-2</v>
      </c>
      <c r="J9" s="15">
        <v>4.3834285001469998E-2</v>
      </c>
      <c r="K9" s="15">
        <v>8.4684563389299999E-2</v>
      </c>
      <c r="L9" s="15">
        <v>0.1131386039998</v>
      </c>
      <c r="M9" s="15">
        <v>5.4686493489689993E-2</v>
      </c>
      <c r="N9" s="15">
        <v>4.5176430618329988E-2</v>
      </c>
      <c r="O9" s="15">
        <v>0.05</v>
      </c>
      <c r="P9" s="15">
        <v>6.9354034575240003E-2</v>
      </c>
      <c r="Q9" s="15">
        <v>3.8754623394490012E-2</v>
      </c>
      <c r="R9" s="15">
        <v>2.9230717310730001E-2</v>
      </c>
      <c r="S9" s="15">
        <v>3.154467388361E-2</v>
      </c>
      <c r="T9" s="15">
        <v>3.6547013626430001E-2</v>
      </c>
      <c r="U9" s="15">
        <v>8.3413407419729996E-2</v>
      </c>
      <c r="V9" s="15">
        <v>6.749997246509E-2</v>
      </c>
      <c r="W9" s="15">
        <v>5.1096664940050003E-2</v>
      </c>
      <c r="X9" s="15">
        <v>6.311881155356E-2</v>
      </c>
      <c r="Y9" s="15">
        <v>4.051634994673E-2</v>
      </c>
      <c r="Z9" s="15">
        <v>4.7599497960700003E-2</v>
      </c>
      <c r="AA9" s="15">
        <v>3.5293963178679999E-2</v>
      </c>
      <c r="AB9" s="15">
        <v>2.1991999001260001E-2</v>
      </c>
      <c r="AC9" s="15">
        <v>0</v>
      </c>
      <c r="AD9" s="15">
        <v>0</v>
      </c>
      <c r="AE9" s="15">
        <v>0</v>
      </c>
      <c r="AF9" s="15">
        <v>0.40803614850120001</v>
      </c>
      <c r="AG9" s="15">
        <v>0.32406944291579998</v>
      </c>
      <c r="AH9" s="15">
        <v>0.2151104666732</v>
      </c>
      <c r="AI9" s="15">
        <v>0</v>
      </c>
      <c r="AJ9" s="15">
        <v>0</v>
      </c>
      <c r="AK9" s="15">
        <v>0</v>
      </c>
      <c r="AL9" s="15">
        <v>0</v>
      </c>
      <c r="AM9" s="11"/>
    </row>
    <row r="10" spans="1:39" x14ac:dyDescent="0.2">
      <c r="A10" s="24"/>
      <c r="B10" s="24"/>
      <c r="C10" s="16">
        <v>128</v>
      </c>
      <c r="D10" s="16">
        <v>40</v>
      </c>
      <c r="E10" s="16">
        <v>36</v>
      </c>
      <c r="F10" s="16">
        <v>16</v>
      </c>
      <c r="G10" s="16">
        <v>36</v>
      </c>
      <c r="H10" s="16">
        <v>2</v>
      </c>
      <c r="I10" s="16">
        <v>7</v>
      </c>
      <c r="J10" s="16">
        <v>20</v>
      </c>
      <c r="K10" s="16">
        <v>39</v>
      </c>
      <c r="L10" s="16">
        <v>59</v>
      </c>
      <c r="M10" s="16">
        <v>73</v>
      </c>
      <c r="N10" s="16">
        <v>54</v>
      </c>
      <c r="O10" s="16">
        <v>1</v>
      </c>
      <c r="P10" s="16">
        <v>40</v>
      </c>
      <c r="Q10" s="16">
        <v>14</v>
      </c>
      <c r="R10" s="16">
        <v>13</v>
      </c>
      <c r="S10" s="16">
        <v>19</v>
      </c>
      <c r="T10" s="16">
        <v>12</v>
      </c>
      <c r="U10" s="16">
        <v>9</v>
      </c>
      <c r="V10" s="16">
        <v>21</v>
      </c>
      <c r="W10" s="16">
        <v>31</v>
      </c>
      <c r="X10" s="16">
        <v>47</v>
      </c>
      <c r="Y10" s="16">
        <v>22</v>
      </c>
      <c r="Z10" s="16">
        <v>21</v>
      </c>
      <c r="AA10" s="16">
        <v>6</v>
      </c>
      <c r="AB10" s="16">
        <v>1</v>
      </c>
      <c r="AC10" s="16">
        <v>0</v>
      </c>
      <c r="AD10" s="16">
        <v>0</v>
      </c>
      <c r="AE10" s="16">
        <v>0</v>
      </c>
      <c r="AF10" s="16">
        <v>47</v>
      </c>
      <c r="AG10" s="16">
        <v>66</v>
      </c>
      <c r="AH10" s="16">
        <v>15</v>
      </c>
      <c r="AI10" s="16">
        <v>0</v>
      </c>
      <c r="AJ10" s="16">
        <v>0</v>
      </c>
      <c r="AK10" s="16">
        <v>0</v>
      </c>
      <c r="AL10" s="16">
        <v>0</v>
      </c>
      <c r="AM10" s="11"/>
    </row>
    <row r="11" spans="1:39" x14ac:dyDescent="0.2">
      <c r="A11" s="24"/>
      <c r="B11" s="24"/>
      <c r="C11" s="17" t="s">
        <v>103</v>
      </c>
      <c r="D11" s="17"/>
      <c r="E11" s="17"/>
      <c r="F11" s="17"/>
      <c r="G11" s="17"/>
      <c r="H11" s="17"/>
      <c r="I11" s="17"/>
      <c r="J11" s="18" t="s">
        <v>139</v>
      </c>
      <c r="K11" s="18" t="s">
        <v>119</v>
      </c>
      <c r="L11" s="18" t="s">
        <v>247</v>
      </c>
      <c r="M11" s="17"/>
      <c r="N11" s="17"/>
      <c r="O11" s="17"/>
      <c r="P11" s="17"/>
      <c r="Q11" s="17"/>
      <c r="R11" s="17"/>
      <c r="S11" s="17"/>
      <c r="T11" s="17"/>
      <c r="U11" s="17"/>
      <c r="V11" s="17"/>
      <c r="W11" s="17"/>
      <c r="X11" s="17"/>
      <c r="Y11" s="17"/>
      <c r="Z11" s="17"/>
      <c r="AA11" s="17"/>
      <c r="AB11" s="17"/>
      <c r="AC11" s="17"/>
      <c r="AD11" s="17"/>
      <c r="AE11" s="17"/>
      <c r="AF11" s="18" t="s">
        <v>499</v>
      </c>
      <c r="AG11" s="18" t="s">
        <v>499</v>
      </c>
      <c r="AH11" s="18" t="s">
        <v>500</v>
      </c>
      <c r="AI11" s="17"/>
      <c r="AJ11" s="17"/>
      <c r="AK11" s="17"/>
      <c r="AL11" s="17"/>
      <c r="AM11" s="11"/>
    </row>
    <row r="12" spans="1:39" x14ac:dyDescent="0.2">
      <c r="A12" s="26"/>
      <c r="B12" s="23" t="s">
        <v>501</v>
      </c>
      <c r="C12" s="15">
        <v>2.776146921237E-2</v>
      </c>
      <c r="D12" s="15">
        <v>2.694789865131E-2</v>
      </c>
      <c r="E12" s="15">
        <v>2.727489444509E-2</v>
      </c>
      <c r="F12" s="15">
        <v>2.7737173963959999E-2</v>
      </c>
      <c r="G12" s="15">
        <v>2.897851162403E-2</v>
      </c>
      <c r="H12" s="15">
        <v>1.577247211354E-2</v>
      </c>
      <c r="I12" s="15">
        <v>8.6092067652280002E-3</v>
      </c>
      <c r="J12" s="15">
        <v>3.001434310942E-2</v>
      </c>
      <c r="K12" s="15">
        <v>4.9931005457289998E-2</v>
      </c>
      <c r="L12" s="15">
        <v>4.277244501718E-2</v>
      </c>
      <c r="M12" s="15">
        <v>2.115167469665E-2</v>
      </c>
      <c r="N12" s="15">
        <v>3.4742805507170002E-2</v>
      </c>
      <c r="O12" s="15">
        <v>0</v>
      </c>
      <c r="P12" s="15">
        <v>2.2311811345500001E-2</v>
      </c>
      <c r="Q12" s="15">
        <v>1.289081138639E-2</v>
      </c>
      <c r="R12" s="15">
        <v>1.7312086546669998E-2</v>
      </c>
      <c r="S12" s="15">
        <v>3.0823303681459999E-2</v>
      </c>
      <c r="T12" s="15">
        <v>4.1556241430309997E-2</v>
      </c>
      <c r="U12" s="15">
        <v>1.268791168366E-2</v>
      </c>
      <c r="V12" s="15">
        <v>4.9852645804360003E-2</v>
      </c>
      <c r="W12" s="15">
        <v>2.2702524746669998E-2</v>
      </c>
      <c r="X12" s="15">
        <v>1.3637605435039999E-2</v>
      </c>
      <c r="Y12" s="15">
        <v>4.1940236077699998E-2</v>
      </c>
      <c r="Z12" s="15">
        <v>3.3499669531610002E-2</v>
      </c>
      <c r="AA12" s="15">
        <v>3.3584431088780002E-2</v>
      </c>
      <c r="AB12" s="15">
        <v>6.3532856089559997E-2</v>
      </c>
      <c r="AC12" s="15">
        <v>0</v>
      </c>
      <c r="AD12" s="15">
        <v>0</v>
      </c>
      <c r="AE12" s="15">
        <v>0</v>
      </c>
      <c r="AF12" s="15">
        <v>0.1066417746688</v>
      </c>
      <c r="AG12" s="15">
        <v>0.1992443020521</v>
      </c>
      <c r="AH12" s="15">
        <v>0.27080799657819998</v>
      </c>
      <c r="AI12" s="15">
        <v>0</v>
      </c>
      <c r="AJ12" s="15">
        <v>0</v>
      </c>
      <c r="AK12" s="15">
        <v>0</v>
      </c>
      <c r="AL12" s="15">
        <v>0</v>
      </c>
      <c r="AM12" s="11"/>
    </row>
    <row r="13" spans="1:39" x14ac:dyDescent="0.2">
      <c r="A13" s="24"/>
      <c r="B13" s="24"/>
      <c r="C13" s="16">
        <v>68</v>
      </c>
      <c r="D13" s="16">
        <v>18</v>
      </c>
      <c r="E13" s="16">
        <v>16</v>
      </c>
      <c r="F13" s="16">
        <v>13</v>
      </c>
      <c r="G13" s="16">
        <v>21</v>
      </c>
      <c r="H13" s="16">
        <v>4</v>
      </c>
      <c r="I13" s="16">
        <v>3</v>
      </c>
      <c r="J13" s="16">
        <v>15</v>
      </c>
      <c r="K13" s="16">
        <v>21</v>
      </c>
      <c r="L13" s="16">
        <v>23</v>
      </c>
      <c r="M13" s="16">
        <v>32</v>
      </c>
      <c r="N13" s="16">
        <v>36</v>
      </c>
      <c r="O13" s="16">
        <v>0</v>
      </c>
      <c r="P13" s="16">
        <v>15</v>
      </c>
      <c r="Q13" s="16">
        <v>3</v>
      </c>
      <c r="R13" s="16">
        <v>6</v>
      </c>
      <c r="S13" s="16">
        <v>13</v>
      </c>
      <c r="T13" s="16">
        <v>11</v>
      </c>
      <c r="U13" s="16">
        <v>3</v>
      </c>
      <c r="V13" s="16">
        <v>17</v>
      </c>
      <c r="W13" s="16">
        <v>13</v>
      </c>
      <c r="X13" s="16">
        <v>10</v>
      </c>
      <c r="Y13" s="16">
        <v>17</v>
      </c>
      <c r="Z13" s="16">
        <v>17</v>
      </c>
      <c r="AA13" s="16">
        <v>7</v>
      </c>
      <c r="AB13" s="16">
        <v>4</v>
      </c>
      <c r="AC13" s="16">
        <v>0</v>
      </c>
      <c r="AD13" s="16">
        <v>0</v>
      </c>
      <c r="AE13" s="16">
        <v>0</v>
      </c>
      <c r="AF13" s="16">
        <v>10</v>
      </c>
      <c r="AG13" s="16">
        <v>40</v>
      </c>
      <c r="AH13" s="16">
        <v>18</v>
      </c>
      <c r="AI13" s="16">
        <v>0</v>
      </c>
      <c r="AJ13" s="16">
        <v>0</v>
      </c>
      <c r="AK13" s="16">
        <v>0</v>
      </c>
      <c r="AL13" s="16">
        <v>0</v>
      </c>
      <c r="AM13" s="11"/>
    </row>
    <row r="14" spans="1:39" x14ac:dyDescent="0.2">
      <c r="A14" s="24"/>
      <c r="B14" s="24"/>
      <c r="C14" s="17" t="s">
        <v>103</v>
      </c>
      <c r="D14" s="17"/>
      <c r="E14" s="17"/>
      <c r="F14" s="17"/>
      <c r="G14" s="17"/>
      <c r="H14" s="17"/>
      <c r="I14" s="17"/>
      <c r="J14" s="17"/>
      <c r="K14" s="18" t="s">
        <v>104</v>
      </c>
      <c r="L14" s="18" t="s">
        <v>104</v>
      </c>
      <c r="M14" s="17"/>
      <c r="N14" s="17"/>
      <c r="O14" s="17"/>
      <c r="P14" s="17"/>
      <c r="Q14" s="17"/>
      <c r="R14" s="17"/>
      <c r="S14" s="17"/>
      <c r="T14" s="17"/>
      <c r="U14" s="17"/>
      <c r="V14" s="17"/>
      <c r="W14" s="17"/>
      <c r="X14" s="17"/>
      <c r="Y14" s="17"/>
      <c r="Z14" s="17"/>
      <c r="AA14" s="17"/>
      <c r="AB14" s="17"/>
      <c r="AC14" s="17"/>
      <c r="AD14" s="17"/>
      <c r="AE14" s="17"/>
      <c r="AF14" s="18" t="s">
        <v>502</v>
      </c>
      <c r="AG14" s="18" t="s">
        <v>500</v>
      </c>
      <c r="AH14" s="18" t="s">
        <v>503</v>
      </c>
      <c r="AI14" s="17"/>
      <c r="AJ14" s="17"/>
      <c r="AK14" s="17"/>
      <c r="AL14" s="17"/>
      <c r="AM14" s="11"/>
    </row>
    <row r="15" spans="1:39" x14ac:dyDescent="0.2">
      <c r="A15" s="26"/>
      <c r="B15" s="23" t="s">
        <v>504</v>
      </c>
      <c r="C15" s="15">
        <v>5.9442547963650004E-3</v>
      </c>
      <c r="D15" s="15">
        <v>5.1362611845150001E-3</v>
      </c>
      <c r="E15" s="15">
        <v>1.392890541794E-2</v>
      </c>
      <c r="F15" s="15">
        <v>4.1890845008720002E-3</v>
      </c>
      <c r="G15" s="15">
        <v>0</v>
      </c>
      <c r="H15" s="15">
        <v>4.4764274090500003E-3</v>
      </c>
      <c r="I15" s="15">
        <v>5.8362597501809997E-3</v>
      </c>
      <c r="J15" s="15">
        <v>3.38712316953E-3</v>
      </c>
      <c r="K15" s="15">
        <v>2.7877058403740001E-3</v>
      </c>
      <c r="L15" s="15">
        <v>1.1031814852610001E-2</v>
      </c>
      <c r="M15" s="15">
        <v>5.0593356811979998E-3</v>
      </c>
      <c r="N15" s="15">
        <v>6.9273547628279997E-3</v>
      </c>
      <c r="O15" s="15">
        <v>0</v>
      </c>
      <c r="P15" s="15">
        <v>4.4092522563300004E-3</v>
      </c>
      <c r="Q15" s="15">
        <v>4.248982729061E-3</v>
      </c>
      <c r="R15" s="15">
        <v>2.894842861791E-3</v>
      </c>
      <c r="S15" s="15">
        <v>1.589449184683E-3</v>
      </c>
      <c r="T15" s="15">
        <v>1.286556507432E-2</v>
      </c>
      <c r="U15" s="15">
        <v>0</v>
      </c>
      <c r="V15" s="15">
        <v>1.598607115477E-2</v>
      </c>
      <c r="W15" s="15">
        <v>4.0853301973239999E-3</v>
      </c>
      <c r="X15" s="15">
        <v>3.697708172773E-3</v>
      </c>
      <c r="Y15" s="15">
        <v>3.2797090244050002E-3</v>
      </c>
      <c r="Z15" s="15">
        <v>8.9191381683119998E-3</v>
      </c>
      <c r="AA15" s="15">
        <v>1.792096885573E-2</v>
      </c>
      <c r="AB15" s="15">
        <v>0</v>
      </c>
      <c r="AC15" s="15">
        <v>0</v>
      </c>
      <c r="AD15" s="15">
        <v>0</v>
      </c>
      <c r="AE15" s="15">
        <v>0</v>
      </c>
      <c r="AF15" s="15">
        <v>0</v>
      </c>
      <c r="AG15" s="15">
        <v>0</v>
      </c>
      <c r="AH15" s="15">
        <v>0</v>
      </c>
      <c r="AI15" s="15">
        <v>6.0181561426680012E-2</v>
      </c>
      <c r="AJ15" s="15">
        <v>0.28838233960670001</v>
      </c>
      <c r="AK15" s="15">
        <v>0.57224643026590005</v>
      </c>
      <c r="AL15" s="15">
        <v>0</v>
      </c>
      <c r="AM15" s="11"/>
    </row>
    <row r="16" spans="1:39" x14ac:dyDescent="0.2">
      <c r="A16" s="24"/>
      <c r="B16" s="24"/>
      <c r="C16" s="16">
        <v>13</v>
      </c>
      <c r="D16" s="16">
        <v>3</v>
      </c>
      <c r="E16" s="16">
        <v>7</v>
      </c>
      <c r="F16" s="16">
        <v>3</v>
      </c>
      <c r="G16" s="16">
        <v>0</v>
      </c>
      <c r="H16" s="16">
        <v>1</v>
      </c>
      <c r="I16" s="16">
        <v>3</v>
      </c>
      <c r="J16" s="16">
        <v>1</v>
      </c>
      <c r="K16" s="16">
        <v>1</v>
      </c>
      <c r="L16" s="16">
        <v>6</v>
      </c>
      <c r="M16" s="16">
        <v>7</v>
      </c>
      <c r="N16" s="16">
        <v>6</v>
      </c>
      <c r="O16" s="16">
        <v>0</v>
      </c>
      <c r="P16" s="16">
        <v>3</v>
      </c>
      <c r="Q16" s="16">
        <v>1</v>
      </c>
      <c r="R16" s="16">
        <v>1</v>
      </c>
      <c r="S16" s="16">
        <v>1</v>
      </c>
      <c r="T16" s="16">
        <v>3</v>
      </c>
      <c r="U16" s="16">
        <v>0</v>
      </c>
      <c r="V16" s="16">
        <v>4</v>
      </c>
      <c r="W16" s="16">
        <v>2</v>
      </c>
      <c r="X16" s="16">
        <v>3</v>
      </c>
      <c r="Y16" s="16">
        <v>1</v>
      </c>
      <c r="Z16" s="16">
        <v>5</v>
      </c>
      <c r="AA16" s="16">
        <v>2</v>
      </c>
      <c r="AB16" s="16">
        <v>0</v>
      </c>
      <c r="AC16" s="16">
        <v>0</v>
      </c>
      <c r="AD16" s="16">
        <v>0</v>
      </c>
      <c r="AE16" s="16">
        <v>0</v>
      </c>
      <c r="AF16" s="16">
        <v>0</v>
      </c>
      <c r="AG16" s="16">
        <v>0</v>
      </c>
      <c r="AH16" s="16">
        <v>0</v>
      </c>
      <c r="AI16" s="16">
        <v>1</v>
      </c>
      <c r="AJ16" s="16">
        <v>9</v>
      </c>
      <c r="AK16" s="16">
        <v>3</v>
      </c>
      <c r="AL16" s="16">
        <v>0</v>
      </c>
      <c r="AM16" s="11"/>
    </row>
    <row r="17" spans="1:39" x14ac:dyDescent="0.2">
      <c r="A17" s="24"/>
      <c r="B17" s="24"/>
      <c r="C17" s="17" t="s">
        <v>103</v>
      </c>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8" t="s">
        <v>505</v>
      </c>
      <c r="AJ17" s="18" t="s">
        <v>506</v>
      </c>
      <c r="AK17" s="18" t="s">
        <v>507</v>
      </c>
      <c r="AL17" s="17"/>
      <c r="AM17" s="11"/>
    </row>
    <row r="18" spans="1:39" x14ac:dyDescent="0.2">
      <c r="A18" s="26"/>
      <c r="B18" s="23" t="s">
        <v>508</v>
      </c>
      <c r="C18" s="15">
        <v>7.3044031574790003E-2</v>
      </c>
      <c r="D18" s="15">
        <v>8.7816421147719995E-2</v>
      </c>
      <c r="E18" s="15">
        <v>6.4307238038720002E-2</v>
      </c>
      <c r="F18" s="15">
        <v>5.9072781258629997E-2</v>
      </c>
      <c r="G18" s="15">
        <v>8.1656045793860002E-2</v>
      </c>
      <c r="H18" s="15">
        <v>5.3298790166410003E-2</v>
      </c>
      <c r="I18" s="15">
        <v>6.0871917618610001E-2</v>
      </c>
      <c r="J18" s="15">
        <v>0.1146750434611</v>
      </c>
      <c r="K18" s="15">
        <v>7.1677691014700007E-2</v>
      </c>
      <c r="L18" s="15">
        <v>6.2668629537880008E-2</v>
      </c>
      <c r="M18" s="15">
        <v>5.6906675026870003E-2</v>
      </c>
      <c r="N18" s="15">
        <v>8.5853930379150012E-2</v>
      </c>
      <c r="O18" s="15">
        <v>0.15</v>
      </c>
      <c r="P18" s="15">
        <v>8.1245210039860002E-2</v>
      </c>
      <c r="Q18" s="15">
        <v>6.0863857977060003E-2</v>
      </c>
      <c r="R18" s="15">
        <v>7.4286434174180002E-2</v>
      </c>
      <c r="S18" s="15">
        <v>8.5526005007200007E-2</v>
      </c>
      <c r="T18" s="15">
        <v>7.2930217490800003E-2</v>
      </c>
      <c r="U18" s="15">
        <v>4.4631785042790001E-2</v>
      </c>
      <c r="V18" s="15">
        <v>6.1892416050889999E-2</v>
      </c>
      <c r="W18" s="15">
        <v>9.809888433326E-2</v>
      </c>
      <c r="X18" s="15">
        <v>5.9543349817960001E-2</v>
      </c>
      <c r="Y18" s="15">
        <v>8.0546693427699989E-2</v>
      </c>
      <c r="Z18" s="15">
        <v>7.0641529770120004E-2</v>
      </c>
      <c r="AA18" s="15">
        <v>3.4399205246910002E-2</v>
      </c>
      <c r="AB18" s="15">
        <v>0.1189193787848</v>
      </c>
      <c r="AC18" s="15">
        <v>0</v>
      </c>
      <c r="AD18" s="15">
        <v>0</v>
      </c>
      <c r="AE18" s="15">
        <v>0</v>
      </c>
      <c r="AF18" s="15">
        <v>0.48532207683009998</v>
      </c>
      <c r="AG18" s="15">
        <v>0.47668625503209999</v>
      </c>
      <c r="AH18" s="15">
        <v>0.51408153674860002</v>
      </c>
      <c r="AI18" s="15">
        <v>0</v>
      </c>
      <c r="AJ18" s="15">
        <v>0</v>
      </c>
      <c r="AK18" s="15">
        <v>0</v>
      </c>
      <c r="AL18" s="15">
        <v>0</v>
      </c>
      <c r="AM18" s="11"/>
    </row>
    <row r="19" spans="1:39" x14ac:dyDescent="0.2">
      <c r="A19" s="24"/>
      <c r="B19" s="24"/>
      <c r="C19" s="16">
        <v>169</v>
      </c>
      <c r="D19" s="16">
        <v>55</v>
      </c>
      <c r="E19" s="16">
        <v>37</v>
      </c>
      <c r="F19" s="16">
        <v>25</v>
      </c>
      <c r="G19" s="16">
        <v>52</v>
      </c>
      <c r="H19" s="16">
        <v>16</v>
      </c>
      <c r="I19" s="16">
        <v>26</v>
      </c>
      <c r="J19" s="16">
        <v>40</v>
      </c>
      <c r="K19" s="16">
        <v>35</v>
      </c>
      <c r="L19" s="16">
        <v>38</v>
      </c>
      <c r="M19" s="16">
        <v>74</v>
      </c>
      <c r="N19" s="16">
        <v>90</v>
      </c>
      <c r="O19" s="16">
        <v>3</v>
      </c>
      <c r="P19" s="16">
        <v>51</v>
      </c>
      <c r="Q19" s="16">
        <v>15</v>
      </c>
      <c r="R19" s="16">
        <v>25</v>
      </c>
      <c r="S19" s="16">
        <v>35</v>
      </c>
      <c r="T19" s="16">
        <v>17</v>
      </c>
      <c r="U19" s="16">
        <v>5</v>
      </c>
      <c r="V19" s="16">
        <v>21</v>
      </c>
      <c r="W19" s="16">
        <v>47</v>
      </c>
      <c r="X19" s="16">
        <v>42</v>
      </c>
      <c r="Y19" s="16">
        <v>39</v>
      </c>
      <c r="Z19" s="16">
        <v>31</v>
      </c>
      <c r="AA19" s="16">
        <v>6</v>
      </c>
      <c r="AB19" s="16">
        <v>4</v>
      </c>
      <c r="AC19" s="16">
        <v>0</v>
      </c>
      <c r="AD19" s="16">
        <v>0</v>
      </c>
      <c r="AE19" s="16">
        <v>0</v>
      </c>
      <c r="AF19" s="16">
        <v>52</v>
      </c>
      <c r="AG19" s="16">
        <v>88</v>
      </c>
      <c r="AH19" s="16">
        <v>29</v>
      </c>
      <c r="AI19" s="16">
        <v>0</v>
      </c>
      <c r="AJ19" s="16">
        <v>0</v>
      </c>
      <c r="AK19" s="16">
        <v>0</v>
      </c>
      <c r="AL19" s="16">
        <v>0</v>
      </c>
      <c r="AM19" s="11"/>
    </row>
    <row r="20" spans="1:39" x14ac:dyDescent="0.2">
      <c r="A20" s="24"/>
      <c r="B20" s="24"/>
      <c r="C20" s="17" t="s">
        <v>103</v>
      </c>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8" t="s">
        <v>509</v>
      </c>
      <c r="AG20" s="18" t="s">
        <v>509</v>
      </c>
      <c r="AH20" s="18" t="s">
        <v>510</v>
      </c>
      <c r="AI20" s="17"/>
      <c r="AJ20" s="17"/>
      <c r="AK20" s="17"/>
      <c r="AL20" s="17"/>
      <c r="AM20" s="11"/>
    </row>
    <row r="21" spans="1:39" x14ac:dyDescent="0.2">
      <c r="A21" s="26"/>
      <c r="B21" s="23" t="s">
        <v>511</v>
      </c>
      <c r="C21" s="15">
        <v>5.1175254285210003E-3</v>
      </c>
      <c r="D21" s="15">
        <v>1.80337104435E-3</v>
      </c>
      <c r="E21" s="15">
        <v>7.3499112784870006E-3</v>
      </c>
      <c r="F21" s="15">
        <v>9.2367681225739989E-3</v>
      </c>
      <c r="G21" s="15">
        <v>2.0384393804390001E-3</v>
      </c>
      <c r="H21" s="15">
        <v>6.9506195411050001E-3</v>
      </c>
      <c r="I21" s="15">
        <v>1.553330384147E-2</v>
      </c>
      <c r="J21" s="15">
        <v>2.04400710879E-3</v>
      </c>
      <c r="K21" s="15">
        <v>0</v>
      </c>
      <c r="L21" s="15">
        <v>0</v>
      </c>
      <c r="M21" s="15">
        <v>1.9053553888130001E-3</v>
      </c>
      <c r="N21" s="15">
        <v>8.3281639861919991E-3</v>
      </c>
      <c r="O21" s="15">
        <v>0</v>
      </c>
      <c r="P21" s="15">
        <v>0</v>
      </c>
      <c r="Q21" s="15">
        <v>0</v>
      </c>
      <c r="R21" s="15">
        <v>0</v>
      </c>
      <c r="S21" s="15">
        <v>1.1827177037479999E-2</v>
      </c>
      <c r="T21" s="15">
        <v>2.6705539961360001E-3</v>
      </c>
      <c r="U21" s="15">
        <v>0</v>
      </c>
      <c r="V21" s="15">
        <v>1.7306397980640001E-2</v>
      </c>
      <c r="W21" s="15">
        <v>1.0965936861E-3</v>
      </c>
      <c r="X21" s="15">
        <v>0</v>
      </c>
      <c r="Y21" s="15">
        <v>0</v>
      </c>
      <c r="Z21" s="15">
        <v>2.1779970338329999E-2</v>
      </c>
      <c r="AA21" s="15">
        <v>4.6449788492740002E-3</v>
      </c>
      <c r="AB21" s="15">
        <v>0</v>
      </c>
      <c r="AC21" s="15">
        <v>0</v>
      </c>
      <c r="AD21" s="15">
        <v>0</v>
      </c>
      <c r="AE21" s="15">
        <v>0</v>
      </c>
      <c r="AF21" s="15">
        <v>0</v>
      </c>
      <c r="AG21" s="15">
        <v>0</v>
      </c>
      <c r="AH21" s="15">
        <v>0</v>
      </c>
      <c r="AI21" s="15">
        <v>0.10694679025709999</v>
      </c>
      <c r="AJ21" s="15">
        <v>0.29717389369769998</v>
      </c>
      <c r="AK21" s="15">
        <v>0</v>
      </c>
      <c r="AL21" s="15">
        <v>0</v>
      </c>
      <c r="AM21" s="11"/>
    </row>
    <row r="22" spans="1:39" x14ac:dyDescent="0.2">
      <c r="A22" s="24"/>
      <c r="B22" s="24"/>
      <c r="C22" s="16">
        <v>6</v>
      </c>
      <c r="D22" s="16">
        <v>1</v>
      </c>
      <c r="E22" s="16">
        <v>1</v>
      </c>
      <c r="F22" s="16">
        <v>2</v>
      </c>
      <c r="G22" s="16">
        <v>2</v>
      </c>
      <c r="H22" s="16">
        <v>1</v>
      </c>
      <c r="I22" s="16">
        <v>4</v>
      </c>
      <c r="J22" s="16">
        <v>1</v>
      </c>
      <c r="K22" s="16">
        <v>0</v>
      </c>
      <c r="L22" s="16">
        <v>0</v>
      </c>
      <c r="M22" s="16">
        <v>3</v>
      </c>
      <c r="N22" s="16">
        <v>3</v>
      </c>
      <c r="O22" s="16">
        <v>0</v>
      </c>
      <c r="P22" s="16">
        <v>0</v>
      </c>
      <c r="Q22" s="16">
        <v>0</v>
      </c>
      <c r="R22" s="16">
        <v>0</v>
      </c>
      <c r="S22" s="16">
        <v>2</v>
      </c>
      <c r="T22" s="16">
        <v>1</v>
      </c>
      <c r="U22" s="16">
        <v>0</v>
      </c>
      <c r="V22" s="16">
        <v>3</v>
      </c>
      <c r="W22" s="16">
        <v>1</v>
      </c>
      <c r="X22" s="16">
        <v>0</v>
      </c>
      <c r="Y22" s="16">
        <v>0</v>
      </c>
      <c r="Z22" s="16">
        <v>4</v>
      </c>
      <c r="AA22" s="16">
        <v>1</v>
      </c>
      <c r="AB22" s="16">
        <v>0</v>
      </c>
      <c r="AC22" s="16">
        <v>0</v>
      </c>
      <c r="AD22" s="16">
        <v>0</v>
      </c>
      <c r="AE22" s="16">
        <v>0</v>
      </c>
      <c r="AF22" s="16">
        <v>0</v>
      </c>
      <c r="AG22" s="16">
        <v>0</v>
      </c>
      <c r="AH22" s="16">
        <v>0</v>
      </c>
      <c r="AI22" s="16">
        <v>2</v>
      </c>
      <c r="AJ22" s="16">
        <v>4</v>
      </c>
      <c r="AK22" s="16">
        <v>0</v>
      </c>
      <c r="AL22" s="16">
        <v>0</v>
      </c>
      <c r="AM22" s="11"/>
    </row>
    <row r="23" spans="1:39" x14ac:dyDescent="0.2">
      <c r="A23" s="24"/>
      <c r="B23" s="24"/>
      <c r="C23" s="17" t="s">
        <v>103</v>
      </c>
      <c r="D23" s="17"/>
      <c r="E23" s="17"/>
      <c r="F23" s="17"/>
      <c r="G23" s="17"/>
      <c r="H23" s="17"/>
      <c r="I23" s="17"/>
      <c r="J23" s="17"/>
      <c r="K23" s="17"/>
      <c r="L23" s="17"/>
      <c r="M23" s="17"/>
      <c r="N23" s="17"/>
      <c r="O23" s="17"/>
      <c r="P23" s="17"/>
      <c r="Q23" s="17"/>
      <c r="R23" s="17"/>
      <c r="S23" s="17"/>
      <c r="T23" s="17"/>
      <c r="U23" s="17"/>
      <c r="V23" s="17"/>
      <c r="W23" s="17"/>
      <c r="X23" s="17"/>
      <c r="Y23" s="17"/>
      <c r="Z23" s="18" t="s">
        <v>139</v>
      </c>
      <c r="AA23" s="17"/>
      <c r="AB23" s="17"/>
      <c r="AC23" s="17"/>
      <c r="AD23" s="17"/>
      <c r="AE23" s="17"/>
      <c r="AF23" s="17"/>
      <c r="AG23" s="17"/>
      <c r="AH23" s="17"/>
      <c r="AI23" s="18" t="s">
        <v>512</v>
      </c>
      <c r="AJ23" s="18" t="s">
        <v>512</v>
      </c>
      <c r="AK23" s="17"/>
      <c r="AL23" s="17"/>
      <c r="AM23" s="11"/>
    </row>
    <row r="24" spans="1:39" x14ac:dyDescent="0.2">
      <c r="A24" s="26"/>
      <c r="B24" s="23" t="s">
        <v>513</v>
      </c>
      <c r="C24" s="15">
        <v>1.2192346555280001E-2</v>
      </c>
      <c r="D24" s="15">
        <v>1.0452708813389999E-2</v>
      </c>
      <c r="E24" s="15">
        <v>2.837767112586E-2</v>
      </c>
      <c r="F24" s="15">
        <v>5.5743638220580004E-3</v>
      </c>
      <c r="G24" s="15">
        <v>2.9271229454420002E-3</v>
      </c>
      <c r="H24" s="15">
        <v>5.1171474600029999E-3</v>
      </c>
      <c r="I24" s="15">
        <v>7.9971932349659994E-3</v>
      </c>
      <c r="J24" s="15">
        <v>1.9826982349010001E-2</v>
      </c>
      <c r="K24" s="15">
        <v>1.9536424563490001E-2</v>
      </c>
      <c r="L24" s="15">
        <v>1.16492950814E-2</v>
      </c>
      <c r="M24" s="15">
        <v>1.0067523653090001E-2</v>
      </c>
      <c r="N24" s="15">
        <v>1.450767086939E-2</v>
      </c>
      <c r="O24" s="15">
        <v>0</v>
      </c>
      <c r="P24" s="15">
        <v>1.2809314169730001E-3</v>
      </c>
      <c r="Q24" s="15">
        <v>0</v>
      </c>
      <c r="R24" s="15">
        <v>6.0293091503320004E-3</v>
      </c>
      <c r="S24" s="15">
        <v>1.346913006009E-2</v>
      </c>
      <c r="T24" s="15">
        <v>2.5231754004620001E-2</v>
      </c>
      <c r="U24" s="15">
        <v>1.6573042356239999E-2</v>
      </c>
      <c r="V24" s="15">
        <v>3.2626544478149999E-2</v>
      </c>
      <c r="W24" s="15">
        <v>3.4734468204800002E-3</v>
      </c>
      <c r="X24" s="15">
        <v>3.4966355581150001E-3</v>
      </c>
      <c r="Y24" s="15">
        <v>8.0325093005280002E-3</v>
      </c>
      <c r="Z24" s="15">
        <v>2.9527145356259998E-2</v>
      </c>
      <c r="AA24" s="15">
        <v>3.3002834373169997E-2</v>
      </c>
      <c r="AB24" s="15">
        <v>0</v>
      </c>
      <c r="AC24" s="15">
        <v>0</v>
      </c>
      <c r="AD24" s="15">
        <v>0</v>
      </c>
      <c r="AE24" s="15">
        <v>0</v>
      </c>
      <c r="AF24" s="15">
        <v>0</v>
      </c>
      <c r="AG24" s="15">
        <v>0</v>
      </c>
      <c r="AH24" s="15">
        <v>0</v>
      </c>
      <c r="AI24" s="15">
        <v>0.83287164831620009</v>
      </c>
      <c r="AJ24" s="15">
        <v>0.41444376669560001</v>
      </c>
      <c r="AK24" s="15">
        <v>0.4277535697341</v>
      </c>
      <c r="AL24" s="15">
        <v>0</v>
      </c>
      <c r="AM24" s="11"/>
    </row>
    <row r="25" spans="1:39" x14ac:dyDescent="0.2">
      <c r="A25" s="24"/>
      <c r="B25" s="24"/>
      <c r="C25" s="16">
        <v>27</v>
      </c>
      <c r="D25" s="16">
        <v>8</v>
      </c>
      <c r="E25" s="16">
        <v>14</v>
      </c>
      <c r="F25" s="16">
        <v>3</v>
      </c>
      <c r="G25" s="16">
        <v>2</v>
      </c>
      <c r="H25" s="16">
        <v>2</v>
      </c>
      <c r="I25" s="16">
        <v>3</v>
      </c>
      <c r="J25" s="16">
        <v>4</v>
      </c>
      <c r="K25" s="16">
        <v>10</v>
      </c>
      <c r="L25" s="16">
        <v>6</v>
      </c>
      <c r="M25" s="16">
        <v>15</v>
      </c>
      <c r="N25" s="16">
        <v>12</v>
      </c>
      <c r="O25" s="16">
        <v>0</v>
      </c>
      <c r="P25" s="16">
        <v>1</v>
      </c>
      <c r="Q25" s="16">
        <v>0</v>
      </c>
      <c r="R25" s="16">
        <v>2</v>
      </c>
      <c r="S25" s="16">
        <v>7</v>
      </c>
      <c r="T25" s="16">
        <v>5</v>
      </c>
      <c r="U25" s="16">
        <v>2</v>
      </c>
      <c r="V25" s="16">
        <v>10</v>
      </c>
      <c r="W25" s="16">
        <v>2</v>
      </c>
      <c r="X25" s="16">
        <v>2</v>
      </c>
      <c r="Y25" s="16">
        <v>4</v>
      </c>
      <c r="Z25" s="16">
        <v>14</v>
      </c>
      <c r="AA25" s="16">
        <v>5</v>
      </c>
      <c r="AB25" s="16">
        <v>0</v>
      </c>
      <c r="AC25" s="16">
        <v>0</v>
      </c>
      <c r="AD25" s="16">
        <v>0</v>
      </c>
      <c r="AE25" s="16">
        <v>0</v>
      </c>
      <c r="AF25" s="16">
        <v>0</v>
      </c>
      <c r="AG25" s="16">
        <v>0</v>
      </c>
      <c r="AH25" s="16">
        <v>0</v>
      </c>
      <c r="AI25" s="16">
        <v>9</v>
      </c>
      <c r="AJ25" s="16">
        <v>15</v>
      </c>
      <c r="AK25" s="16">
        <v>3</v>
      </c>
      <c r="AL25" s="16">
        <v>0</v>
      </c>
      <c r="AM25" s="11"/>
    </row>
    <row r="26" spans="1:39" x14ac:dyDescent="0.2">
      <c r="A26" s="24"/>
      <c r="B26" s="24"/>
      <c r="C26" s="17" t="s">
        <v>103</v>
      </c>
      <c r="D26" s="17"/>
      <c r="E26" s="18" t="s">
        <v>215</v>
      </c>
      <c r="F26" s="17"/>
      <c r="G26" s="17"/>
      <c r="H26" s="17"/>
      <c r="I26" s="17"/>
      <c r="J26" s="17"/>
      <c r="K26" s="17"/>
      <c r="L26" s="17"/>
      <c r="M26" s="17"/>
      <c r="N26" s="17"/>
      <c r="O26" s="17"/>
      <c r="P26" s="17"/>
      <c r="Q26" s="17"/>
      <c r="R26" s="17"/>
      <c r="S26" s="17"/>
      <c r="T26" s="18" t="s">
        <v>139</v>
      </c>
      <c r="U26" s="17"/>
      <c r="V26" s="18" t="s">
        <v>119</v>
      </c>
      <c r="W26" s="17"/>
      <c r="X26" s="17"/>
      <c r="Y26" s="17"/>
      <c r="Z26" s="18" t="s">
        <v>105</v>
      </c>
      <c r="AA26" s="17"/>
      <c r="AB26" s="17"/>
      <c r="AC26" s="17"/>
      <c r="AD26" s="17"/>
      <c r="AE26" s="17"/>
      <c r="AF26" s="17"/>
      <c r="AG26" s="17"/>
      <c r="AH26" s="17"/>
      <c r="AI26" s="18" t="s">
        <v>507</v>
      </c>
      <c r="AJ26" s="18" t="s">
        <v>514</v>
      </c>
      <c r="AK26" s="18" t="s">
        <v>507</v>
      </c>
      <c r="AL26" s="17"/>
      <c r="AM26" s="11"/>
    </row>
    <row r="27" spans="1:39" x14ac:dyDescent="0.2">
      <c r="A27" s="26"/>
      <c r="B27" s="23" t="s">
        <v>515</v>
      </c>
      <c r="C27" s="15">
        <v>0.101469918775</v>
      </c>
      <c r="D27" s="15">
        <v>7.7367705584910004E-2</v>
      </c>
      <c r="E27" s="15">
        <v>0.1468367609756</v>
      </c>
      <c r="F27" s="15">
        <v>5.599379073842E-2</v>
      </c>
      <c r="G27" s="15">
        <v>0.1157000284303</v>
      </c>
      <c r="H27" s="15">
        <v>0.16663876246500001</v>
      </c>
      <c r="I27" s="15">
        <v>0.1214775224454</v>
      </c>
      <c r="J27" s="15">
        <v>7.0130453999599995E-2</v>
      </c>
      <c r="K27" s="15">
        <v>6.7452521451269995E-2</v>
      </c>
      <c r="L27" s="15">
        <v>5.5050738620399997E-2</v>
      </c>
      <c r="M27" s="15">
        <v>0.1288372698129</v>
      </c>
      <c r="N27" s="15">
        <v>7.4660786810190005E-2</v>
      </c>
      <c r="O27" s="15">
        <v>0.1</v>
      </c>
      <c r="P27" s="15">
        <v>1.3401666857060001E-2</v>
      </c>
      <c r="Q27" s="15">
        <v>1.8793202197389999E-2</v>
      </c>
      <c r="R27" s="15">
        <v>2.41149107281E-2</v>
      </c>
      <c r="S27" s="15">
        <v>0.1073456768425</v>
      </c>
      <c r="T27" s="15">
        <v>0.23544259547900001</v>
      </c>
      <c r="U27" s="15">
        <v>0.16373460411589999</v>
      </c>
      <c r="V27" s="15">
        <v>0.24926430708479999</v>
      </c>
      <c r="W27" s="15">
        <v>2.0279320685709999E-2</v>
      </c>
      <c r="X27" s="15">
        <v>2.722537162923E-2</v>
      </c>
      <c r="Y27" s="15">
        <v>6.4204863662069997E-2</v>
      </c>
      <c r="Z27" s="15">
        <v>0.21296189556520001</v>
      </c>
      <c r="AA27" s="15">
        <v>0.36469556691389998</v>
      </c>
      <c r="AB27" s="15">
        <v>5.1769346328260003E-2</v>
      </c>
      <c r="AC27" s="15">
        <v>0</v>
      </c>
      <c r="AD27" s="15">
        <v>0</v>
      </c>
      <c r="AE27" s="15">
        <v>0</v>
      </c>
      <c r="AF27" s="15">
        <v>0</v>
      </c>
      <c r="AG27" s="15">
        <v>0</v>
      </c>
      <c r="AH27" s="15">
        <v>0</v>
      </c>
      <c r="AI27" s="15">
        <v>0</v>
      </c>
      <c r="AJ27" s="15">
        <v>0</v>
      </c>
      <c r="AK27" s="15">
        <v>0</v>
      </c>
      <c r="AL27" s="15">
        <v>0.36789152357600002</v>
      </c>
      <c r="AM27" s="11"/>
    </row>
    <row r="28" spans="1:39" x14ac:dyDescent="0.2">
      <c r="A28" s="24"/>
      <c r="B28" s="24"/>
      <c r="C28" s="16">
        <v>198</v>
      </c>
      <c r="D28" s="16">
        <v>35</v>
      </c>
      <c r="E28" s="16">
        <v>71</v>
      </c>
      <c r="F28" s="16">
        <v>27</v>
      </c>
      <c r="G28" s="16">
        <v>65</v>
      </c>
      <c r="H28" s="16">
        <v>45</v>
      </c>
      <c r="I28" s="16">
        <v>53</v>
      </c>
      <c r="J28" s="16">
        <v>27</v>
      </c>
      <c r="K28" s="16">
        <v>32</v>
      </c>
      <c r="L28" s="16">
        <v>35</v>
      </c>
      <c r="M28" s="16">
        <v>127</v>
      </c>
      <c r="N28" s="16">
        <v>68</v>
      </c>
      <c r="O28" s="16">
        <v>2</v>
      </c>
      <c r="P28" s="16">
        <v>4</v>
      </c>
      <c r="Q28" s="16">
        <v>7</v>
      </c>
      <c r="R28" s="16">
        <v>7</v>
      </c>
      <c r="S28" s="16">
        <v>42</v>
      </c>
      <c r="T28" s="16">
        <v>47</v>
      </c>
      <c r="U28" s="16">
        <v>20</v>
      </c>
      <c r="V28" s="16">
        <v>71</v>
      </c>
      <c r="W28" s="16">
        <v>7</v>
      </c>
      <c r="X28" s="16">
        <v>17</v>
      </c>
      <c r="Y28" s="16">
        <v>24</v>
      </c>
      <c r="Z28" s="16">
        <v>85</v>
      </c>
      <c r="AA28" s="16">
        <v>61</v>
      </c>
      <c r="AB28" s="16">
        <v>3</v>
      </c>
      <c r="AC28" s="16">
        <v>0</v>
      </c>
      <c r="AD28" s="16">
        <v>0</v>
      </c>
      <c r="AE28" s="16">
        <v>0</v>
      </c>
      <c r="AF28" s="16">
        <v>0</v>
      </c>
      <c r="AG28" s="16">
        <v>0</v>
      </c>
      <c r="AH28" s="16">
        <v>0</v>
      </c>
      <c r="AI28" s="16">
        <v>0</v>
      </c>
      <c r="AJ28" s="16">
        <v>0</v>
      </c>
      <c r="AK28" s="16">
        <v>0</v>
      </c>
      <c r="AL28" s="16">
        <v>198</v>
      </c>
      <c r="AM28" s="11"/>
    </row>
    <row r="29" spans="1:39" x14ac:dyDescent="0.2">
      <c r="A29" s="24"/>
      <c r="B29" s="24"/>
      <c r="C29" s="17" t="s">
        <v>103</v>
      </c>
      <c r="D29" s="17"/>
      <c r="E29" s="18" t="s">
        <v>199</v>
      </c>
      <c r="F29" s="17"/>
      <c r="G29" s="18" t="s">
        <v>181</v>
      </c>
      <c r="H29" s="18" t="s">
        <v>203</v>
      </c>
      <c r="I29" s="18" t="s">
        <v>132</v>
      </c>
      <c r="J29" s="17"/>
      <c r="K29" s="17"/>
      <c r="L29" s="17"/>
      <c r="M29" s="18" t="s">
        <v>104</v>
      </c>
      <c r="N29" s="17"/>
      <c r="O29" s="17"/>
      <c r="P29" s="17"/>
      <c r="Q29" s="17"/>
      <c r="R29" s="17"/>
      <c r="S29" s="18" t="s">
        <v>238</v>
      </c>
      <c r="T29" s="18" t="s">
        <v>138</v>
      </c>
      <c r="U29" s="18" t="s">
        <v>135</v>
      </c>
      <c r="V29" s="18" t="s">
        <v>138</v>
      </c>
      <c r="W29" s="17"/>
      <c r="X29" s="17"/>
      <c r="Y29" s="17"/>
      <c r="Z29" s="18" t="s">
        <v>135</v>
      </c>
      <c r="AA29" s="18" t="s">
        <v>251</v>
      </c>
      <c r="AB29" s="17"/>
      <c r="AC29" s="17"/>
      <c r="AD29" s="17"/>
      <c r="AE29" s="17"/>
      <c r="AF29" s="17"/>
      <c r="AG29" s="17"/>
      <c r="AH29" s="17"/>
      <c r="AI29" s="17"/>
      <c r="AJ29" s="17"/>
      <c r="AK29" s="17"/>
      <c r="AL29" s="18" t="s">
        <v>516</v>
      </c>
      <c r="AM29" s="11"/>
    </row>
    <row r="30" spans="1:39" x14ac:dyDescent="0.2">
      <c r="A30" s="26"/>
      <c r="B30" s="23" t="s">
        <v>517</v>
      </c>
      <c r="C30" s="15">
        <v>0.15445369317669999</v>
      </c>
      <c r="D30" s="15">
        <v>0.14499762914700001</v>
      </c>
      <c r="E30" s="15">
        <v>0.1789889858216</v>
      </c>
      <c r="F30" s="15">
        <v>0.11618397643220001</v>
      </c>
      <c r="G30" s="15">
        <v>0.17113574532379999</v>
      </c>
      <c r="H30" s="15">
        <v>0.1687344949006</v>
      </c>
      <c r="I30" s="15">
        <v>0.1682905174813</v>
      </c>
      <c r="J30" s="15">
        <v>0.167712599184</v>
      </c>
      <c r="K30" s="15">
        <v>0.15707258206970001</v>
      </c>
      <c r="L30" s="15">
        <v>0.12156969954999999</v>
      </c>
      <c r="M30" s="15">
        <v>0.13489688736450001</v>
      </c>
      <c r="N30" s="15">
        <v>0.17320304277929999</v>
      </c>
      <c r="O30" s="15">
        <v>0.2</v>
      </c>
      <c r="P30" s="15">
        <v>7.6547033033470005E-2</v>
      </c>
      <c r="Q30" s="15">
        <v>4.6473768665430001E-2</v>
      </c>
      <c r="R30" s="15">
        <v>8.3867133255970006E-2</v>
      </c>
      <c r="S30" s="15">
        <v>0.19083461051549999</v>
      </c>
      <c r="T30" s="15">
        <v>0.2424304377041</v>
      </c>
      <c r="U30" s="15">
        <v>0.32424138017330001</v>
      </c>
      <c r="V30" s="15">
        <v>0.24855654590099999</v>
      </c>
      <c r="W30" s="15">
        <v>6.5820590670229995E-2</v>
      </c>
      <c r="X30" s="15">
        <v>6.6384216928140005E-2</v>
      </c>
      <c r="Y30" s="15">
        <v>0.20779236683499999</v>
      </c>
      <c r="Z30" s="15">
        <v>0.27440649245429999</v>
      </c>
      <c r="AA30" s="15">
        <v>0.27595669449569998</v>
      </c>
      <c r="AB30" s="15">
        <v>0.11231747785350001</v>
      </c>
      <c r="AC30" s="15">
        <v>0</v>
      </c>
      <c r="AD30" s="15">
        <v>0</v>
      </c>
      <c r="AE30" s="15">
        <v>0</v>
      </c>
      <c r="AF30" s="15">
        <v>0</v>
      </c>
      <c r="AG30" s="15">
        <v>0</v>
      </c>
      <c r="AH30" s="15">
        <v>0</v>
      </c>
      <c r="AI30" s="15">
        <v>0</v>
      </c>
      <c r="AJ30" s="15">
        <v>0</v>
      </c>
      <c r="AK30" s="15">
        <v>0</v>
      </c>
      <c r="AL30" s="15">
        <v>0.55999063752810008</v>
      </c>
      <c r="AM30" s="11"/>
    </row>
    <row r="31" spans="1:39" x14ac:dyDescent="0.2">
      <c r="A31" s="24"/>
      <c r="B31" s="24"/>
      <c r="C31" s="16">
        <v>311</v>
      </c>
      <c r="D31" s="16">
        <v>74</v>
      </c>
      <c r="E31" s="16">
        <v>99</v>
      </c>
      <c r="F31" s="16">
        <v>52</v>
      </c>
      <c r="G31" s="16">
        <v>86</v>
      </c>
      <c r="H31" s="16">
        <v>45</v>
      </c>
      <c r="I31" s="16">
        <v>65</v>
      </c>
      <c r="J31" s="16">
        <v>59</v>
      </c>
      <c r="K31" s="16">
        <v>69</v>
      </c>
      <c r="L31" s="16">
        <v>65</v>
      </c>
      <c r="M31" s="16">
        <v>156</v>
      </c>
      <c r="N31" s="16">
        <v>151</v>
      </c>
      <c r="O31" s="16">
        <v>4</v>
      </c>
      <c r="P31" s="16">
        <v>40</v>
      </c>
      <c r="Q31" s="16">
        <v>12</v>
      </c>
      <c r="R31" s="16">
        <v>29</v>
      </c>
      <c r="S31" s="16">
        <v>70</v>
      </c>
      <c r="T31" s="16">
        <v>61</v>
      </c>
      <c r="U31" s="16">
        <v>27</v>
      </c>
      <c r="V31" s="16">
        <v>72</v>
      </c>
      <c r="W31" s="16">
        <v>31</v>
      </c>
      <c r="X31" s="16">
        <v>42</v>
      </c>
      <c r="Y31" s="16">
        <v>75</v>
      </c>
      <c r="Z31" s="16">
        <v>107</v>
      </c>
      <c r="AA31" s="16">
        <v>50</v>
      </c>
      <c r="AB31" s="16">
        <v>6</v>
      </c>
      <c r="AC31" s="16">
        <v>0</v>
      </c>
      <c r="AD31" s="16">
        <v>0</v>
      </c>
      <c r="AE31" s="16">
        <v>0</v>
      </c>
      <c r="AF31" s="16">
        <v>0</v>
      </c>
      <c r="AG31" s="16">
        <v>0</v>
      </c>
      <c r="AH31" s="16">
        <v>0</v>
      </c>
      <c r="AI31" s="16">
        <v>0</v>
      </c>
      <c r="AJ31" s="16">
        <v>0</v>
      </c>
      <c r="AK31" s="16">
        <v>0</v>
      </c>
      <c r="AL31" s="16">
        <v>311</v>
      </c>
      <c r="AM31" s="11"/>
    </row>
    <row r="32" spans="1:39" x14ac:dyDescent="0.2">
      <c r="A32" s="24"/>
      <c r="B32" s="24"/>
      <c r="C32" s="17" t="s">
        <v>103</v>
      </c>
      <c r="D32" s="17"/>
      <c r="E32" s="17"/>
      <c r="F32" s="17"/>
      <c r="G32" s="17"/>
      <c r="H32" s="17"/>
      <c r="I32" s="17"/>
      <c r="J32" s="17"/>
      <c r="K32" s="17"/>
      <c r="L32" s="17"/>
      <c r="M32" s="17"/>
      <c r="N32" s="17"/>
      <c r="O32" s="17"/>
      <c r="P32" s="17"/>
      <c r="Q32" s="17"/>
      <c r="R32" s="17"/>
      <c r="S32" s="18" t="s">
        <v>229</v>
      </c>
      <c r="T32" s="18" t="s">
        <v>135</v>
      </c>
      <c r="U32" s="18" t="s">
        <v>135</v>
      </c>
      <c r="V32" s="18" t="s">
        <v>135</v>
      </c>
      <c r="W32" s="17"/>
      <c r="X32" s="17"/>
      <c r="Y32" s="18" t="s">
        <v>122</v>
      </c>
      <c r="Z32" s="18" t="s">
        <v>122</v>
      </c>
      <c r="AA32" s="18" t="s">
        <v>122</v>
      </c>
      <c r="AB32" s="17"/>
      <c r="AC32" s="17"/>
      <c r="AD32" s="17"/>
      <c r="AE32" s="17"/>
      <c r="AF32" s="17"/>
      <c r="AG32" s="17"/>
      <c r="AH32" s="17"/>
      <c r="AI32" s="17"/>
      <c r="AJ32" s="17"/>
      <c r="AK32" s="17"/>
      <c r="AL32" s="18" t="s">
        <v>518</v>
      </c>
      <c r="AM32" s="11"/>
    </row>
    <row r="33" spans="1:39" x14ac:dyDescent="0.2">
      <c r="A33" s="26"/>
      <c r="B33" s="23" t="s">
        <v>90</v>
      </c>
      <c r="C33" s="15">
        <v>1.9759815185979999E-2</v>
      </c>
      <c r="D33" s="15">
        <v>1.1254628368099999E-2</v>
      </c>
      <c r="E33" s="15">
        <v>1.7104986192549999E-2</v>
      </c>
      <c r="F33" s="15">
        <v>1.112505367432E-2</v>
      </c>
      <c r="G33" s="15">
        <v>3.7376524270639998E-2</v>
      </c>
      <c r="H33" s="15">
        <v>2.0370187748039999E-2</v>
      </c>
      <c r="I33" s="15">
        <v>1.37348050326E-2</v>
      </c>
      <c r="J33" s="15">
        <v>1.8579159953859999E-2</v>
      </c>
      <c r="K33" s="15">
        <v>1.375349440859E-2</v>
      </c>
      <c r="L33" s="15">
        <v>2.2918722764990001E-2</v>
      </c>
      <c r="M33" s="15">
        <v>1.4629950639679999E-2</v>
      </c>
      <c r="N33" s="15">
        <v>2.339957129679E-2</v>
      </c>
      <c r="O33" s="15">
        <v>0.1</v>
      </c>
      <c r="P33" s="15">
        <v>7.4307186873800004E-3</v>
      </c>
      <c r="Q33" s="15">
        <v>1.191549213803E-2</v>
      </c>
      <c r="R33" s="15">
        <v>5.5876623398089997E-3</v>
      </c>
      <c r="S33" s="15">
        <v>4.12182237401E-2</v>
      </c>
      <c r="T33" s="15">
        <v>2.1344832526349999E-2</v>
      </c>
      <c r="U33" s="15">
        <v>2.5606854118880001E-2</v>
      </c>
      <c r="V33" s="15">
        <v>2.531660993969E-2</v>
      </c>
      <c r="W33" s="15">
        <v>9.5717149119899994E-3</v>
      </c>
      <c r="X33" s="15">
        <v>1.303059232473E-2</v>
      </c>
      <c r="Y33" s="15">
        <v>1.519951183667E-2</v>
      </c>
      <c r="Z33" s="15">
        <v>3.2819656878800001E-2</v>
      </c>
      <c r="AA33" s="15">
        <v>2.9288471870859999E-2</v>
      </c>
      <c r="AB33" s="15">
        <v>8.1252552823029997E-2</v>
      </c>
      <c r="AC33" s="15">
        <v>0</v>
      </c>
      <c r="AD33" s="15">
        <v>0</v>
      </c>
      <c r="AE33" s="15">
        <v>0</v>
      </c>
      <c r="AF33" s="15">
        <v>0</v>
      </c>
      <c r="AG33" s="15">
        <v>0</v>
      </c>
      <c r="AH33" s="15">
        <v>0</v>
      </c>
      <c r="AI33" s="15">
        <v>0</v>
      </c>
      <c r="AJ33" s="15">
        <v>0</v>
      </c>
      <c r="AK33" s="15">
        <v>0</v>
      </c>
      <c r="AL33" s="15">
        <v>7.1641611643300004E-2</v>
      </c>
      <c r="AM33" s="11"/>
    </row>
    <row r="34" spans="1:39" x14ac:dyDescent="0.2">
      <c r="A34" s="24"/>
      <c r="B34" s="24"/>
      <c r="C34" s="16">
        <v>40</v>
      </c>
      <c r="D34" s="16">
        <v>4</v>
      </c>
      <c r="E34" s="16">
        <v>11</v>
      </c>
      <c r="F34" s="16">
        <v>7</v>
      </c>
      <c r="G34" s="16">
        <v>18</v>
      </c>
      <c r="H34" s="16">
        <v>6</v>
      </c>
      <c r="I34" s="16">
        <v>6</v>
      </c>
      <c r="J34" s="16">
        <v>8</v>
      </c>
      <c r="K34" s="16">
        <v>5</v>
      </c>
      <c r="L34" s="16">
        <v>10</v>
      </c>
      <c r="M34" s="16">
        <v>18</v>
      </c>
      <c r="N34" s="16">
        <v>20</v>
      </c>
      <c r="O34" s="16">
        <v>2</v>
      </c>
      <c r="P34" s="16">
        <v>6</v>
      </c>
      <c r="Q34" s="16">
        <v>3</v>
      </c>
      <c r="R34" s="16">
        <v>3</v>
      </c>
      <c r="S34" s="16">
        <v>17</v>
      </c>
      <c r="T34" s="16">
        <v>3</v>
      </c>
      <c r="U34" s="16">
        <v>3</v>
      </c>
      <c r="V34" s="16">
        <v>5</v>
      </c>
      <c r="W34" s="16">
        <v>5</v>
      </c>
      <c r="X34" s="16">
        <v>11</v>
      </c>
      <c r="Y34" s="16">
        <v>7</v>
      </c>
      <c r="Z34" s="16">
        <v>10</v>
      </c>
      <c r="AA34" s="16">
        <v>3</v>
      </c>
      <c r="AB34" s="16">
        <v>4</v>
      </c>
      <c r="AC34" s="16">
        <v>0</v>
      </c>
      <c r="AD34" s="16">
        <v>0</v>
      </c>
      <c r="AE34" s="16">
        <v>0</v>
      </c>
      <c r="AF34" s="16">
        <v>0</v>
      </c>
      <c r="AG34" s="16">
        <v>0</v>
      </c>
      <c r="AH34" s="16">
        <v>0</v>
      </c>
      <c r="AI34" s="16">
        <v>0</v>
      </c>
      <c r="AJ34" s="16">
        <v>0</v>
      </c>
      <c r="AK34" s="16">
        <v>0</v>
      </c>
      <c r="AL34" s="16">
        <v>40</v>
      </c>
      <c r="AM34" s="11"/>
    </row>
    <row r="35" spans="1:39" x14ac:dyDescent="0.2">
      <c r="A35" s="24"/>
      <c r="B35" s="24"/>
      <c r="C35" s="17" t="s">
        <v>103</v>
      </c>
      <c r="D35" s="17"/>
      <c r="E35" s="17"/>
      <c r="F35" s="17"/>
      <c r="G35" s="18" t="s">
        <v>181</v>
      </c>
      <c r="H35" s="17"/>
      <c r="I35" s="17"/>
      <c r="J35" s="17"/>
      <c r="K35" s="17"/>
      <c r="L35" s="17"/>
      <c r="M35" s="17"/>
      <c r="N35" s="17"/>
      <c r="O35" s="18" t="s">
        <v>139</v>
      </c>
      <c r="P35" s="17"/>
      <c r="Q35" s="17"/>
      <c r="R35" s="17"/>
      <c r="S35" s="18" t="s">
        <v>134</v>
      </c>
      <c r="T35" s="17"/>
      <c r="U35" s="17"/>
      <c r="V35" s="17"/>
      <c r="W35" s="17"/>
      <c r="X35" s="17"/>
      <c r="Y35" s="17"/>
      <c r="Z35" s="17"/>
      <c r="AA35" s="17"/>
      <c r="AB35" s="18" t="s">
        <v>105</v>
      </c>
      <c r="AC35" s="17"/>
      <c r="AD35" s="17"/>
      <c r="AE35" s="17"/>
      <c r="AF35" s="17"/>
      <c r="AG35" s="17"/>
      <c r="AH35" s="17"/>
      <c r="AI35" s="17"/>
      <c r="AJ35" s="17"/>
      <c r="AK35" s="17"/>
      <c r="AL35" s="18" t="s">
        <v>319</v>
      </c>
      <c r="AM35" s="11"/>
    </row>
    <row r="36" spans="1:39" x14ac:dyDescent="0.2">
      <c r="A36" s="26"/>
      <c r="B36" s="23" t="s">
        <v>48</v>
      </c>
      <c r="C36" s="15">
        <v>1</v>
      </c>
      <c r="D36" s="15">
        <v>1</v>
      </c>
      <c r="E36" s="15">
        <v>1</v>
      </c>
      <c r="F36" s="15">
        <v>1</v>
      </c>
      <c r="G36" s="15">
        <v>1</v>
      </c>
      <c r="H36" s="15">
        <v>1</v>
      </c>
      <c r="I36" s="15">
        <v>1</v>
      </c>
      <c r="J36" s="15">
        <v>1</v>
      </c>
      <c r="K36" s="15">
        <v>1</v>
      </c>
      <c r="L36" s="15">
        <v>1</v>
      </c>
      <c r="M36" s="15">
        <v>1</v>
      </c>
      <c r="N36" s="15">
        <v>1</v>
      </c>
      <c r="O36" s="15">
        <v>1</v>
      </c>
      <c r="P36" s="15">
        <v>1</v>
      </c>
      <c r="Q36" s="15">
        <v>1</v>
      </c>
      <c r="R36" s="15">
        <v>1</v>
      </c>
      <c r="S36" s="15">
        <v>1</v>
      </c>
      <c r="T36" s="15">
        <v>1</v>
      </c>
      <c r="U36" s="15">
        <v>1</v>
      </c>
      <c r="V36" s="15">
        <v>1</v>
      </c>
      <c r="W36" s="15">
        <v>1</v>
      </c>
      <c r="X36" s="15">
        <v>1</v>
      </c>
      <c r="Y36" s="15">
        <v>1</v>
      </c>
      <c r="Z36" s="15">
        <v>1</v>
      </c>
      <c r="AA36" s="15">
        <v>1</v>
      </c>
      <c r="AB36" s="15">
        <v>1</v>
      </c>
      <c r="AC36" s="15">
        <v>1</v>
      </c>
      <c r="AD36" s="15">
        <v>1</v>
      </c>
      <c r="AE36" s="15">
        <v>1</v>
      </c>
      <c r="AF36" s="15">
        <v>1</v>
      </c>
      <c r="AG36" s="15">
        <v>1</v>
      </c>
      <c r="AH36" s="15">
        <v>1</v>
      </c>
      <c r="AI36" s="15">
        <v>1</v>
      </c>
      <c r="AJ36" s="15">
        <v>1</v>
      </c>
      <c r="AK36" s="15">
        <v>1</v>
      </c>
      <c r="AL36" s="15">
        <v>1</v>
      </c>
      <c r="AM36" s="11"/>
    </row>
    <row r="37" spans="1:39" x14ac:dyDescent="0.2">
      <c r="A37" s="24"/>
      <c r="B37" s="24"/>
      <c r="C37" s="16">
        <v>2238</v>
      </c>
      <c r="D37" s="16">
        <v>512</v>
      </c>
      <c r="E37" s="16">
        <v>613</v>
      </c>
      <c r="F37" s="16">
        <v>525</v>
      </c>
      <c r="G37" s="16">
        <v>588</v>
      </c>
      <c r="H37" s="16">
        <v>270</v>
      </c>
      <c r="I37" s="16">
        <v>414</v>
      </c>
      <c r="J37" s="16">
        <v>392</v>
      </c>
      <c r="K37" s="16">
        <v>473</v>
      </c>
      <c r="L37" s="16">
        <v>608</v>
      </c>
      <c r="M37" s="16">
        <v>1231</v>
      </c>
      <c r="N37" s="16">
        <v>982</v>
      </c>
      <c r="O37" s="16">
        <v>20</v>
      </c>
      <c r="P37" s="16">
        <v>607</v>
      </c>
      <c r="Q37" s="16">
        <v>259</v>
      </c>
      <c r="R37" s="16">
        <v>311</v>
      </c>
      <c r="S37" s="16">
        <v>429</v>
      </c>
      <c r="T37" s="16">
        <v>237</v>
      </c>
      <c r="U37" s="16">
        <v>105</v>
      </c>
      <c r="V37" s="16">
        <v>290</v>
      </c>
      <c r="W37" s="16">
        <v>553</v>
      </c>
      <c r="X37" s="16">
        <v>674</v>
      </c>
      <c r="Y37" s="16">
        <v>383</v>
      </c>
      <c r="Z37" s="16">
        <v>413</v>
      </c>
      <c r="AA37" s="16">
        <v>168</v>
      </c>
      <c r="AB37" s="16">
        <v>45</v>
      </c>
      <c r="AC37" s="16">
        <v>949</v>
      </c>
      <c r="AD37" s="16">
        <v>272</v>
      </c>
      <c r="AE37" s="16">
        <v>56</v>
      </c>
      <c r="AF37" s="16">
        <v>109</v>
      </c>
      <c r="AG37" s="16">
        <v>194</v>
      </c>
      <c r="AH37" s="16">
        <v>62</v>
      </c>
      <c r="AI37" s="16">
        <v>12</v>
      </c>
      <c r="AJ37" s="16">
        <v>28</v>
      </c>
      <c r="AK37" s="16">
        <v>6</v>
      </c>
      <c r="AL37" s="16">
        <v>550</v>
      </c>
      <c r="AM37" s="11"/>
    </row>
    <row r="38" spans="1:39" x14ac:dyDescent="0.2">
      <c r="A38" s="24"/>
      <c r="B38" s="24"/>
      <c r="C38" s="17" t="s">
        <v>103</v>
      </c>
      <c r="D38" s="17" t="s">
        <v>103</v>
      </c>
      <c r="E38" s="17" t="s">
        <v>103</v>
      </c>
      <c r="F38" s="17" t="s">
        <v>103</v>
      </c>
      <c r="G38" s="17" t="s">
        <v>103</v>
      </c>
      <c r="H38" s="17" t="s">
        <v>103</v>
      </c>
      <c r="I38" s="17" t="s">
        <v>103</v>
      </c>
      <c r="J38" s="17" t="s">
        <v>103</v>
      </c>
      <c r="K38" s="17" t="s">
        <v>103</v>
      </c>
      <c r="L38" s="17" t="s">
        <v>103</v>
      </c>
      <c r="M38" s="17" t="s">
        <v>103</v>
      </c>
      <c r="N38" s="17" t="s">
        <v>103</v>
      </c>
      <c r="O38" s="17" t="s">
        <v>103</v>
      </c>
      <c r="P38" s="17" t="s">
        <v>103</v>
      </c>
      <c r="Q38" s="17" t="s">
        <v>103</v>
      </c>
      <c r="R38" s="17" t="s">
        <v>103</v>
      </c>
      <c r="S38" s="17" t="s">
        <v>103</v>
      </c>
      <c r="T38" s="17" t="s">
        <v>103</v>
      </c>
      <c r="U38" s="17" t="s">
        <v>103</v>
      </c>
      <c r="V38" s="17" t="s">
        <v>103</v>
      </c>
      <c r="W38" s="17" t="s">
        <v>103</v>
      </c>
      <c r="X38" s="17" t="s">
        <v>103</v>
      </c>
      <c r="Y38" s="17" t="s">
        <v>103</v>
      </c>
      <c r="Z38" s="17" t="s">
        <v>103</v>
      </c>
      <c r="AA38" s="17" t="s">
        <v>103</v>
      </c>
      <c r="AB38" s="17" t="s">
        <v>103</v>
      </c>
      <c r="AC38" s="17" t="s">
        <v>103</v>
      </c>
      <c r="AD38" s="17" t="s">
        <v>103</v>
      </c>
      <c r="AE38" s="17" t="s">
        <v>103</v>
      </c>
      <c r="AF38" s="17" t="s">
        <v>103</v>
      </c>
      <c r="AG38" s="17" t="s">
        <v>103</v>
      </c>
      <c r="AH38" s="17" t="s">
        <v>103</v>
      </c>
      <c r="AI38" s="17" t="s">
        <v>103</v>
      </c>
      <c r="AJ38" s="17" t="s">
        <v>103</v>
      </c>
      <c r="AK38" s="17" t="s">
        <v>103</v>
      </c>
      <c r="AL38" s="17" t="s">
        <v>103</v>
      </c>
      <c r="AM38" s="11"/>
    </row>
    <row r="39" spans="1:39" x14ac:dyDescent="0.2">
      <c r="A39" s="19" t="s">
        <v>519</v>
      </c>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row>
    <row r="40" spans="1:39" x14ac:dyDescent="0.2">
      <c r="A40" s="21" t="s">
        <v>126</v>
      </c>
    </row>
  </sheetData>
  <mergeCells count="21">
    <mergeCell ref="AJ2:AL2"/>
    <mergeCell ref="A2:C2"/>
    <mergeCell ref="A3:B5"/>
    <mergeCell ref="B6:B8"/>
    <mergeCell ref="B9:B11"/>
    <mergeCell ref="M3:O3"/>
    <mergeCell ref="P3:V3"/>
    <mergeCell ref="W3:AB3"/>
    <mergeCell ref="AC3:AL3"/>
    <mergeCell ref="D3:G3"/>
    <mergeCell ref="H3:L3"/>
    <mergeCell ref="B27:B29"/>
    <mergeCell ref="B30:B32"/>
    <mergeCell ref="B33:B35"/>
    <mergeCell ref="B36:B38"/>
    <mergeCell ref="A6:A38"/>
    <mergeCell ref="B12:B14"/>
    <mergeCell ref="B15:B17"/>
    <mergeCell ref="B18:B20"/>
    <mergeCell ref="B21:B23"/>
    <mergeCell ref="B24:B26"/>
  </mergeCells>
  <hyperlinks>
    <hyperlink ref="A1" location="'TOC'!A1:A1" display="Back to TOC" xr:uid="{00000000-0004-0000-2300-000000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M25"/>
  <sheetViews>
    <sheetView workbookViewId="0">
      <pane xSplit="3" ySplit="5" topLeftCell="D6" activePane="bottomRight" state="frozen"/>
      <selection pane="topRight" activeCell="D1" sqref="D1"/>
      <selection pane="bottomLeft" activeCell="A6" sqref="A6"/>
      <selection pane="bottomRight" activeCell="D6" sqref="D6"/>
    </sheetView>
  </sheetViews>
  <sheetFormatPr baseColWidth="10" defaultColWidth="8.83203125" defaultRowHeight="15" x14ac:dyDescent="0.2"/>
  <cols>
    <col min="1" max="1" width="50" style="1" bestFit="1" customWidth="1"/>
    <col min="2" max="2" width="25" style="1" bestFit="1" customWidth="1"/>
    <col min="3" max="38" width="12.6640625" style="1" customWidth="1"/>
  </cols>
  <sheetData>
    <row r="1" spans="1:39" ht="52" customHeight="1" x14ac:dyDescent="0.2">
      <c r="A1" s="10" t="str">
        <f>HYPERLINK("#TOC!A1","Return to Table of Contents")</f>
        <v>Return to Table of Contents</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11"/>
    </row>
    <row r="2" spans="1:39" ht="36" customHeight="1" x14ac:dyDescent="0.2">
      <c r="A2" s="29" t="s">
        <v>582</v>
      </c>
      <c r="B2" s="28"/>
      <c r="C2" s="28"/>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27" t="s">
        <v>520</v>
      </c>
      <c r="AK2" s="28"/>
      <c r="AL2" s="28"/>
      <c r="AM2" s="11"/>
    </row>
    <row r="3" spans="1:39" ht="37" customHeight="1" x14ac:dyDescent="0.2">
      <c r="A3" s="30"/>
      <c r="B3" s="28"/>
      <c r="C3" s="14" t="s">
        <v>48</v>
      </c>
      <c r="D3" s="31" t="s">
        <v>49</v>
      </c>
      <c r="E3" s="28"/>
      <c r="F3" s="28"/>
      <c r="G3" s="28"/>
      <c r="H3" s="31" t="s">
        <v>50</v>
      </c>
      <c r="I3" s="28"/>
      <c r="J3" s="28"/>
      <c r="K3" s="28"/>
      <c r="L3" s="28"/>
      <c r="M3" s="31" t="s">
        <v>51</v>
      </c>
      <c r="N3" s="28"/>
      <c r="O3" s="28"/>
      <c r="P3" s="31" t="s">
        <v>52</v>
      </c>
      <c r="Q3" s="28"/>
      <c r="R3" s="28"/>
      <c r="S3" s="28"/>
      <c r="T3" s="28"/>
      <c r="U3" s="28"/>
      <c r="V3" s="28"/>
      <c r="W3" s="31" t="s">
        <v>53</v>
      </c>
      <c r="X3" s="28"/>
      <c r="Y3" s="28"/>
      <c r="Z3" s="28"/>
      <c r="AA3" s="28"/>
      <c r="AB3" s="28"/>
      <c r="AC3" s="31" t="s">
        <v>54</v>
      </c>
      <c r="AD3" s="28"/>
      <c r="AE3" s="28"/>
      <c r="AF3" s="28"/>
      <c r="AG3" s="28"/>
      <c r="AH3" s="28"/>
      <c r="AI3" s="28"/>
      <c r="AJ3" s="28"/>
      <c r="AK3" s="28"/>
      <c r="AL3" s="28"/>
      <c r="AM3" s="11"/>
    </row>
    <row r="4" spans="1:39" ht="16" customHeight="1" x14ac:dyDescent="0.2">
      <c r="A4" s="24"/>
      <c r="B4" s="28"/>
      <c r="C4" s="12" t="s">
        <v>55</v>
      </c>
      <c r="D4" s="12" t="s">
        <v>55</v>
      </c>
      <c r="E4" s="12" t="s">
        <v>56</v>
      </c>
      <c r="F4" s="12" t="s">
        <v>57</v>
      </c>
      <c r="G4" s="12" t="s">
        <v>58</v>
      </c>
      <c r="H4" s="12" t="s">
        <v>55</v>
      </c>
      <c r="I4" s="12" t="s">
        <v>56</v>
      </c>
      <c r="J4" s="12" t="s">
        <v>57</v>
      </c>
      <c r="K4" s="12" t="s">
        <v>58</v>
      </c>
      <c r="L4" s="12" t="s">
        <v>59</v>
      </c>
      <c r="M4" s="12" t="s">
        <v>55</v>
      </c>
      <c r="N4" s="12" t="s">
        <v>56</v>
      </c>
      <c r="O4" s="12" t="s">
        <v>57</v>
      </c>
      <c r="P4" s="12" t="s">
        <v>55</v>
      </c>
      <c r="Q4" s="12" t="s">
        <v>56</v>
      </c>
      <c r="R4" s="12" t="s">
        <v>57</v>
      </c>
      <c r="S4" s="12" t="s">
        <v>58</v>
      </c>
      <c r="T4" s="12" t="s">
        <v>59</v>
      </c>
      <c r="U4" s="12" t="s">
        <v>60</v>
      </c>
      <c r="V4" s="12" t="s">
        <v>61</v>
      </c>
      <c r="W4" s="12" t="s">
        <v>55</v>
      </c>
      <c r="X4" s="12" t="s">
        <v>56</v>
      </c>
      <c r="Y4" s="12" t="s">
        <v>57</v>
      </c>
      <c r="Z4" s="12" t="s">
        <v>58</v>
      </c>
      <c r="AA4" s="12" t="s">
        <v>59</v>
      </c>
      <c r="AB4" s="12" t="s">
        <v>60</v>
      </c>
      <c r="AC4" s="12" t="s">
        <v>55</v>
      </c>
      <c r="AD4" s="12" t="s">
        <v>56</v>
      </c>
      <c r="AE4" s="12" t="s">
        <v>57</v>
      </c>
      <c r="AF4" s="12" t="s">
        <v>58</v>
      </c>
      <c r="AG4" s="12" t="s">
        <v>59</v>
      </c>
      <c r="AH4" s="12" t="s">
        <v>60</v>
      </c>
      <c r="AI4" s="12" t="s">
        <v>61</v>
      </c>
      <c r="AJ4" s="12" t="s">
        <v>62</v>
      </c>
      <c r="AK4" s="12" t="s">
        <v>63</v>
      </c>
      <c r="AL4" s="12" t="s">
        <v>64</v>
      </c>
      <c r="AM4" s="11"/>
    </row>
    <row r="5" spans="1:39" ht="37" x14ac:dyDescent="0.2">
      <c r="A5" s="24"/>
      <c r="B5" s="28"/>
      <c r="C5" s="14" t="s">
        <v>65</v>
      </c>
      <c r="D5" s="14" t="s">
        <v>66</v>
      </c>
      <c r="E5" s="14" t="s">
        <v>67</v>
      </c>
      <c r="F5" s="14" t="s">
        <v>68</v>
      </c>
      <c r="G5" s="14" t="s">
        <v>69</v>
      </c>
      <c r="H5" s="14" t="s">
        <v>70</v>
      </c>
      <c r="I5" s="14" t="s">
        <v>71</v>
      </c>
      <c r="J5" s="14" t="s">
        <v>72</v>
      </c>
      <c r="K5" s="14" t="s">
        <v>73</v>
      </c>
      <c r="L5" s="14" t="s">
        <v>74</v>
      </c>
      <c r="M5" s="14" t="s">
        <v>75</v>
      </c>
      <c r="N5" s="14" t="s">
        <v>76</v>
      </c>
      <c r="O5" s="14" t="s">
        <v>77</v>
      </c>
      <c r="P5" s="14" t="s">
        <v>78</v>
      </c>
      <c r="Q5" s="14" t="s">
        <v>79</v>
      </c>
      <c r="R5" s="14" t="s">
        <v>80</v>
      </c>
      <c r="S5" s="14" t="s">
        <v>81</v>
      </c>
      <c r="T5" s="14" t="s">
        <v>82</v>
      </c>
      <c r="U5" s="14" t="s">
        <v>83</v>
      </c>
      <c r="V5" s="14" t="s">
        <v>84</v>
      </c>
      <c r="W5" s="14" t="s">
        <v>85</v>
      </c>
      <c r="X5" s="14" t="s">
        <v>86</v>
      </c>
      <c r="Y5" s="14" t="s">
        <v>87</v>
      </c>
      <c r="Z5" s="14" t="s">
        <v>88</v>
      </c>
      <c r="AA5" s="14" t="s">
        <v>89</v>
      </c>
      <c r="AB5" s="14" t="s">
        <v>90</v>
      </c>
      <c r="AC5" s="14" t="s">
        <v>91</v>
      </c>
      <c r="AD5" s="14" t="s">
        <v>92</v>
      </c>
      <c r="AE5" s="14" t="s">
        <v>93</v>
      </c>
      <c r="AF5" s="14" t="s">
        <v>94</v>
      </c>
      <c r="AG5" s="14" t="s">
        <v>95</v>
      </c>
      <c r="AH5" s="14" t="s">
        <v>96</v>
      </c>
      <c r="AI5" s="14" t="s">
        <v>97</v>
      </c>
      <c r="AJ5" s="14" t="s">
        <v>98</v>
      </c>
      <c r="AK5" s="14" t="s">
        <v>99</v>
      </c>
      <c r="AL5" s="14" t="s">
        <v>100</v>
      </c>
      <c r="AM5" s="11"/>
    </row>
    <row r="6" spans="1:39" x14ac:dyDescent="0.2">
      <c r="A6" s="25" t="s">
        <v>521</v>
      </c>
      <c r="B6" s="23" t="s">
        <v>522</v>
      </c>
      <c r="C6" s="15">
        <v>0.63244831334270002</v>
      </c>
      <c r="D6" s="15">
        <v>0.62749623584109993</v>
      </c>
      <c r="E6" s="15">
        <v>0.57454238289710002</v>
      </c>
      <c r="F6" s="15">
        <v>0.70585722573260001</v>
      </c>
      <c r="G6" s="15">
        <v>0.6167346193987</v>
      </c>
      <c r="H6" s="15">
        <v>0.70292307244590002</v>
      </c>
      <c r="I6" s="15">
        <v>0.62733825611500005</v>
      </c>
      <c r="J6" s="15">
        <v>0.59450371581259998</v>
      </c>
      <c r="K6" s="15">
        <v>0.58844270515660002</v>
      </c>
      <c r="L6" s="15">
        <v>0.63490329034909998</v>
      </c>
      <c r="M6" s="15">
        <v>0.62960577128200002</v>
      </c>
      <c r="N6" s="15">
        <v>0.63530552464760004</v>
      </c>
      <c r="O6" s="15">
        <v>0.66666666666669994</v>
      </c>
      <c r="P6" s="15">
        <v>0.71610640423079996</v>
      </c>
      <c r="Q6" s="15">
        <v>0.73619515322899998</v>
      </c>
      <c r="R6" s="15">
        <v>0.72325906525049999</v>
      </c>
      <c r="S6" s="15">
        <v>0.55661126623250001</v>
      </c>
      <c r="T6" s="15">
        <v>0.48297093785009998</v>
      </c>
      <c r="U6" s="15">
        <v>0.54856939021270001</v>
      </c>
      <c r="V6" s="15">
        <v>0.35346674580800003</v>
      </c>
      <c r="W6" s="15">
        <v>0.73429581421730006</v>
      </c>
      <c r="X6" s="15">
        <v>0.73133893772150005</v>
      </c>
      <c r="Y6" s="15">
        <v>0.49646223202419998</v>
      </c>
      <c r="Z6" s="15">
        <v>0.45403506542599997</v>
      </c>
      <c r="AA6" s="15">
        <v>0.36795589347640001</v>
      </c>
      <c r="AB6" s="15">
        <v>0.52210946505339995</v>
      </c>
      <c r="AC6" s="15">
        <v>1</v>
      </c>
      <c r="AD6" s="15">
        <v>0</v>
      </c>
      <c r="AE6" s="15">
        <v>0</v>
      </c>
      <c r="AF6" s="15">
        <v>1</v>
      </c>
      <c r="AG6" s="15">
        <v>0</v>
      </c>
      <c r="AH6" s="15">
        <v>0</v>
      </c>
      <c r="AI6" s="15">
        <v>1</v>
      </c>
      <c r="AJ6" s="15">
        <v>0</v>
      </c>
      <c r="AK6" s="15">
        <v>0</v>
      </c>
      <c r="AL6" s="15"/>
      <c r="AM6" s="11"/>
    </row>
    <row r="7" spans="1:39" x14ac:dyDescent="0.2">
      <c r="A7" s="24"/>
      <c r="B7" s="24"/>
      <c r="C7" s="16">
        <v>1070</v>
      </c>
      <c r="D7" s="16">
        <v>233</v>
      </c>
      <c r="E7" s="16">
        <v>265</v>
      </c>
      <c r="F7" s="16">
        <v>318</v>
      </c>
      <c r="G7" s="16">
        <v>254</v>
      </c>
      <c r="H7" s="16">
        <v>120</v>
      </c>
      <c r="I7" s="16">
        <v>196</v>
      </c>
      <c r="J7" s="16">
        <v>170</v>
      </c>
      <c r="K7" s="16">
        <v>222</v>
      </c>
      <c r="L7" s="16">
        <v>327</v>
      </c>
      <c r="M7" s="16">
        <v>576</v>
      </c>
      <c r="N7" s="16">
        <v>484</v>
      </c>
      <c r="O7" s="16">
        <v>8</v>
      </c>
      <c r="P7" s="16">
        <v>399</v>
      </c>
      <c r="Q7" s="16">
        <v>171</v>
      </c>
      <c r="R7" s="16">
        <v>190</v>
      </c>
      <c r="S7" s="16">
        <v>177</v>
      </c>
      <c r="T7" s="16">
        <v>58</v>
      </c>
      <c r="U7" s="16">
        <v>29</v>
      </c>
      <c r="V7" s="16">
        <v>46</v>
      </c>
      <c r="W7" s="16">
        <v>384</v>
      </c>
      <c r="X7" s="16">
        <v>412</v>
      </c>
      <c r="Y7" s="16">
        <v>143</v>
      </c>
      <c r="Z7" s="16">
        <v>94</v>
      </c>
      <c r="AA7" s="16">
        <v>19</v>
      </c>
      <c r="AB7" s="16">
        <v>17</v>
      </c>
      <c r="AC7" s="16">
        <v>949</v>
      </c>
      <c r="AD7" s="16">
        <v>0</v>
      </c>
      <c r="AE7" s="16">
        <v>0</v>
      </c>
      <c r="AF7" s="16">
        <v>109</v>
      </c>
      <c r="AG7" s="16">
        <v>0</v>
      </c>
      <c r="AH7" s="16">
        <v>0</v>
      </c>
      <c r="AI7" s="16">
        <v>12</v>
      </c>
      <c r="AJ7" s="16">
        <v>0</v>
      </c>
      <c r="AK7" s="16">
        <v>0</v>
      </c>
      <c r="AL7" s="16">
        <v>0</v>
      </c>
      <c r="AM7" s="11"/>
    </row>
    <row r="8" spans="1:39" x14ac:dyDescent="0.2">
      <c r="A8" s="24"/>
      <c r="B8" s="24"/>
      <c r="C8" s="17" t="s">
        <v>103</v>
      </c>
      <c r="D8" s="17"/>
      <c r="E8" s="17"/>
      <c r="F8" s="18" t="s">
        <v>104</v>
      </c>
      <c r="G8" s="17"/>
      <c r="H8" s="17"/>
      <c r="I8" s="17"/>
      <c r="J8" s="17"/>
      <c r="K8" s="17"/>
      <c r="L8" s="17"/>
      <c r="M8" s="17"/>
      <c r="N8" s="17"/>
      <c r="O8" s="17"/>
      <c r="P8" s="18" t="s">
        <v>523</v>
      </c>
      <c r="Q8" s="18" t="s">
        <v>523</v>
      </c>
      <c r="R8" s="18" t="s">
        <v>523</v>
      </c>
      <c r="S8" s="18" t="s">
        <v>159</v>
      </c>
      <c r="T8" s="17"/>
      <c r="U8" s="17"/>
      <c r="V8" s="17"/>
      <c r="W8" s="18" t="s">
        <v>111</v>
      </c>
      <c r="X8" s="18" t="s">
        <v>111</v>
      </c>
      <c r="Y8" s="17"/>
      <c r="Z8" s="17"/>
      <c r="AA8" s="17"/>
      <c r="AB8" s="17"/>
      <c r="AC8" s="18" t="s">
        <v>524</v>
      </c>
      <c r="AD8" s="17"/>
      <c r="AE8" s="17"/>
      <c r="AF8" s="18" t="s">
        <v>524</v>
      </c>
      <c r="AG8" s="17"/>
      <c r="AH8" s="17"/>
      <c r="AI8" s="18" t="s">
        <v>524</v>
      </c>
      <c r="AJ8" s="17"/>
      <c r="AK8" s="17"/>
      <c r="AL8" s="17" t="s">
        <v>103</v>
      </c>
      <c r="AM8" s="11"/>
    </row>
    <row r="9" spans="1:39" x14ac:dyDescent="0.2">
      <c r="A9" s="26"/>
      <c r="B9" s="23" t="s">
        <v>525</v>
      </c>
      <c r="C9" s="15">
        <v>0.1875576608808</v>
      </c>
      <c r="D9" s="15">
        <v>0.1825730984068</v>
      </c>
      <c r="E9" s="15">
        <v>0.22151150097489999</v>
      </c>
      <c r="F9" s="15">
        <v>0.16187031364269999</v>
      </c>
      <c r="G9" s="15">
        <v>0.18594897582879999</v>
      </c>
      <c r="H9" s="15">
        <v>0.17285164409449999</v>
      </c>
      <c r="I9" s="15">
        <v>0.19575174032609999</v>
      </c>
      <c r="J9" s="15">
        <v>0.18614549707629999</v>
      </c>
      <c r="K9" s="15">
        <v>0.2023720707859</v>
      </c>
      <c r="L9" s="15">
        <v>0.18209967851360001</v>
      </c>
      <c r="M9" s="15">
        <v>0.19570652106520001</v>
      </c>
      <c r="N9" s="15">
        <v>0.1797756266551</v>
      </c>
      <c r="O9" s="15">
        <v>0.16666666666669999</v>
      </c>
      <c r="P9" s="15">
        <v>0.14814118259610001</v>
      </c>
      <c r="Q9" s="15">
        <v>0.1460610859259</v>
      </c>
      <c r="R9" s="15">
        <v>0.1470132475747</v>
      </c>
      <c r="S9" s="15">
        <v>0.2341437521226</v>
      </c>
      <c r="T9" s="15">
        <v>0.1896517334765</v>
      </c>
      <c r="U9" s="15">
        <v>0.28312596619489999</v>
      </c>
      <c r="V9" s="15">
        <v>0.31626878130370001</v>
      </c>
      <c r="W9" s="15">
        <v>0.14936624986819999</v>
      </c>
      <c r="X9" s="15">
        <v>0.13970458842739999</v>
      </c>
      <c r="Y9" s="15">
        <v>0.23678578055550001</v>
      </c>
      <c r="Z9" s="15">
        <v>0.29879022989449999</v>
      </c>
      <c r="AA9" s="15">
        <v>0.20571414564070001</v>
      </c>
      <c r="AB9" s="15">
        <v>0.28516572690050002</v>
      </c>
      <c r="AC9" s="15">
        <v>0</v>
      </c>
      <c r="AD9" s="15">
        <v>0.71807145589209997</v>
      </c>
      <c r="AE9" s="15">
        <v>0</v>
      </c>
      <c r="AF9" s="15">
        <v>0</v>
      </c>
      <c r="AG9" s="15">
        <v>0.49936125489250011</v>
      </c>
      <c r="AH9" s="15">
        <v>0</v>
      </c>
      <c r="AI9" s="15">
        <v>0</v>
      </c>
      <c r="AJ9" s="15">
        <v>0.63432083813429996</v>
      </c>
      <c r="AK9" s="15">
        <v>0</v>
      </c>
      <c r="AL9" s="15"/>
      <c r="AM9" s="11"/>
    </row>
    <row r="10" spans="1:39" x14ac:dyDescent="0.2">
      <c r="A10" s="24"/>
      <c r="B10" s="24"/>
      <c r="C10" s="16">
        <v>307</v>
      </c>
      <c r="D10" s="16">
        <v>82</v>
      </c>
      <c r="E10" s="16">
        <v>83</v>
      </c>
      <c r="F10" s="16">
        <v>65</v>
      </c>
      <c r="G10" s="16">
        <v>77</v>
      </c>
      <c r="H10" s="16">
        <v>32</v>
      </c>
      <c r="I10" s="16">
        <v>49</v>
      </c>
      <c r="J10" s="16">
        <v>61</v>
      </c>
      <c r="K10" s="16">
        <v>66</v>
      </c>
      <c r="L10" s="16">
        <v>86</v>
      </c>
      <c r="M10" s="16">
        <v>183</v>
      </c>
      <c r="N10" s="16">
        <v>121</v>
      </c>
      <c r="O10" s="16">
        <v>2</v>
      </c>
      <c r="P10" s="16">
        <v>83</v>
      </c>
      <c r="Q10" s="16">
        <v>38</v>
      </c>
      <c r="R10" s="16">
        <v>42</v>
      </c>
      <c r="S10" s="16">
        <v>60</v>
      </c>
      <c r="T10" s="16">
        <v>26</v>
      </c>
      <c r="U10" s="16">
        <v>14</v>
      </c>
      <c r="V10" s="16">
        <v>44</v>
      </c>
      <c r="W10" s="16">
        <v>67</v>
      </c>
      <c r="X10" s="16">
        <v>102</v>
      </c>
      <c r="Y10" s="16">
        <v>57</v>
      </c>
      <c r="Z10" s="16">
        <v>61</v>
      </c>
      <c r="AA10" s="16">
        <v>13</v>
      </c>
      <c r="AB10" s="16">
        <v>7</v>
      </c>
      <c r="AC10" s="16">
        <v>0</v>
      </c>
      <c r="AD10" s="16">
        <v>197</v>
      </c>
      <c r="AE10" s="16">
        <v>0</v>
      </c>
      <c r="AF10" s="16">
        <v>0</v>
      </c>
      <c r="AG10" s="16">
        <v>96</v>
      </c>
      <c r="AH10" s="16">
        <v>0</v>
      </c>
      <c r="AI10" s="16">
        <v>0</v>
      </c>
      <c r="AJ10" s="16">
        <v>14</v>
      </c>
      <c r="AK10" s="16">
        <v>0</v>
      </c>
      <c r="AL10" s="16">
        <v>0</v>
      </c>
      <c r="AM10" s="11"/>
    </row>
    <row r="11" spans="1:39" x14ac:dyDescent="0.2">
      <c r="A11" s="24"/>
      <c r="B11" s="24"/>
      <c r="C11" s="17" t="s">
        <v>103</v>
      </c>
      <c r="D11" s="17"/>
      <c r="E11" s="17"/>
      <c r="F11" s="17"/>
      <c r="G11" s="17"/>
      <c r="H11" s="17"/>
      <c r="I11" s="17"/>
      <c r="J11" s="17"/>
      <c r="K11" s="17"/>
      <c r="L11" s="17"/>
      <c r="M11" s="17"/>
      <c r="N11" s="17"/>
      <c r="O11" s="17"/>
      <c r="P11" s="17"/>
      <c r="Q11" s="17"/>
      <c r="R11" s="17"/>
      <c r="S11" s="17"/>
      <c r="T11" s="17"/>
      <c r="U11" s="17"/>
      <c r="V11" s="18" t="s">
        <v>229</v>
      </c>
      <c r="W11" s="17"/>
      <c r="X11" s="17"/>
      <c r="Y11" s="17"/>
      <c r="Z11" s="18" t="s">
        <v>136</v>
      </c>
      <c r="AA11" s="17"/>
      <c r="AB11" s="17"/>
      <c r="AC11" s="17"/>
      <c r="AD11" s="18" t="s">
        <v>526</v>
      </c>
      <c r="AE11" s="17"/>
      <c r="AF11" s="17"/>
      <c r="AG11" s="18" t="s">
        <v>527</v>
      </c>
      <c r="AH11" s="17"/>
      <c r="AI11" s="17"/>
      <c r="AJ11" s="18" t="s">
        <v>528</v>
      </c>
      <c r="AK11" s="17"/>
      <c r="AL11" s="17" t="s">
        <v>103</v>
      </c>
      <c r="AM11" s="11"/>
    </row>
    <row r="12" spans="1:39" x14ac:dyDescent="0.2">
      <c r="A12" s="26"/>
      <c r="B12" s="23" t="s">
        <v>529</v>
      </c>
      <c r="C12" s="15">
        <v>9.0444905653370003E-2</v>
      </c>
      <c r="D12" s="15">
        <v>8.6759130908900015E-2</v>
      </c>
      <c r="E12" s="15">
        <v>0.1043541680278</v>
      </c>
      <c r="F12" s="15">
        <v>6.7552717239979992E-2</v>
      </c>
      <c r="G12" s="15">
        <v>0.1045569230191</v>
      </c>
      <c r="H12" s="15">
        <v>7.6757405126350001E-2</v>
      </c>
      <c r="I12" s="15">
        <v>8.6997539458119999E-2</v>
      </c>
      <c r="J12" s="15">
        <v>9.0810703834050002E-2</v>
      </c>
      <c r="K12" s="15">
        <v>9.2509526607720008E-2</v>
      </c>
      <c r="L12" s="15">
        <v>0.10417673401740001</v>
      </c>
      <c r="M12" s="15">
        <v>7.7170697683830003E-2</v>
      </c>
      <c r="N12" s="15">
        <v>0.10365703762099999</v>
      </c>
      <c r="O12" s="15">
        <v>8.3333333333329998E-2</v>
      </c>
      <c r="P12" s="15">
        <v>6.7106498130539996E-2</v>
      </c>
      <c r="Q12" s="15">
        <v>5.4908497502560001E-2</v>
      </c>
      <c r="R12" s="15">
        <v>7.1759081699670005E-2</v>
      </c>
      <c r="S12" s="15">
        <v>9.9948486264520006E-2</v>
      </c>
      <c r="T12" s="15">
        <v>0.1783839750391</v>
      </c>
      <c r="U12" s="15">
        <v>5.7612470554490001E-2</v>
      </c>
      <c r="V12" s="15">
        <v>0.1756552466704</v>
      </c>
      <c r="W12" s="15">
        <v>4.5163549377649999E-2</v>
      </c>
      <c r="X12" s="15">
        <v>6.9179227639909996E-2</v>
      </c>
      <c r="Y12" s="15">
        <v>0.11895701166439999</v>
      </c>
      <c r="Z12" s="15">
        <v>0.14337629884729999</v>
      </c>
      <c r="AA12" s="15">
        <v>0.25498760339530002</v>
      </c>
      <c r="AB12" s="15">
        <v>0.1172278696501</v>
      </c>
      <c r="AC12" s="15">
        <v>0</v>
      </c>
      <c r="AD12" s="15">
        <v>0.2468847810932</v>
      </c>
      <c r="AE12" s="15">
        <v>0</v>
      </c>
      <c r="AF12" s="15">
        <v>0</v>
      </c>
      <c r="AG12" s="15">
        <v>0.3810366389832</v>
      </c>
      <c r="AH12" s="15">
        <v>0</v>
      </c>
      <c r="AI12" s="15">
        <v>0</v>
      </c>
      <c r="AJ12" s="15">
        <v>0.30930027812979999</v>
      </c>
      <c r="AK12" s="15">
        <v>0</v>
      </c>
      <c r="AL12" s="15"/>
      <c r="AM12" s="11"/>
    </row>
    <row r="13" spans="1:39" x14ac:dyDescent="0.2">
      <c r="A13" s="24"/>
      <c r="B13" s="24"/>
      <c r="C13" s="16">
        <v>151</v>
      </c>
      <c r="D13" s="16">
        <v>38</v>
      </c>
      <c r="E13" s="16">
        <v>38</v>
      </c>
      <c r="F13" s="16">
        <v>32</v>
      </c>
      <c r="G13" s="16">
        <v>43</v>
      </c>
      <c r="H13" s="16">
        <v>12</v>
      </c>
      <c r="I13" s="16">
        <v>19</v>
      </c>
      <c r="J13" s="16">
        <v>29</v>
      </c>
      <c r="K13" s="16">
        <v>37</v>
      </c>
      <c r="L13" s="16">
        <v>48</v>
      </c>
      <c r="M13" s="16">
        <v>79</v>
      </c>
      <c r="N13" s="16">
        <v>71</v>
      </c>
      <c r="O13" s="16">
        <v>1</v>
      </c>
      <c r="P13" s="16">
        <v>39</v>
      </c>
      <c r="Q13" s="16">
        <v>14</v>
      </c>
      <c r="R13" s="16">
        <v>22</v>
      </c>
      <c r="S13" s="16">
        <v>27</v>
      </c>
      <c r="T13" s="16">
        <v>20</v>
      </c>
      <c r="U13" s="16">
        <v>5</v>
      </c>
      <c r="V13" s="16">
        <v>24</v>
      </c>
      <c r="W13" s="16">
        <v>25</v>
      </c>
      <c r="X13" s="16">
        <v>49</v>
      </c>
      <c r="Y13" s="16">
        <v>32</v>
      </c>
      <c r="Z13" s="16">
        <v>29</v>
      </c>
      <c r="AA13" s="16">
        <v>11</v>
      </c>
      <c r="AB13" s="16">
        <v>5</v>
      </c>
      <c r="AC13" s="16">
        <v>0</v>
      </c>
      <c r="AD13" s="16">
        <v>64</v>
      </c>
      <c r="AE13" s="16">
        <v>0</v>
      </c>
      <c r="AF13" s="16">
        <v>0</v>
      </c>
      <c r="AG13" s="16">
        <v>75</v>
      </c>
      <c r="AH13" s="16">
        <v>0</v>
      </c>
      <c r="AI13" s="16">
        <v>0</v>
      </c>
      <c r="AJ13" s="16">
        <v>12</v>
      </c>
      <c r="AK13" s="16">
        <v>0</v>
      </c>
      <c r="AL13" s="16">
        <v>0</v>
      </c>
      <c r="AM13" s="11"/>
    </row>
    <row r="14" spans="1:39" x14ac:dyDescent="0.2">
      <c r="A14" s="24"/>
      <c r="B14" s="24"/>
      <c r="C14" s="17" t="s">
        <v>103</v>
      </c>
      <c r="D14" s="17"/>
      <c r="E14" s="17"/>
      <c r="F14" s="17"/>
      <c r="G14" s="17"/>
      <c r="H14" s="17"/>
      <c r="I14" s="17"/>
      <c r="J14" s="17"/>
      <c r="K14" s="17"/>
      <c r="L14" s="17"/>
      <c r="M14" s="17"/>
      <c r="N14" s="17"/>
      <c r="O14" s="17"/>
      <c r="P14" s="17"/>
      <c r="Q14" s="17"/>
      <c r="R14" s="17"/>
      <c r="S14" s="17"/>
      <c r="T14" s="18" t="s">
        <v>139</v>
      </c>
      <c r="U14" s="17"/>
      <c r="V14" s="18" t="s">
        <v>139</v>
      </c>
      <c r="W14" s="17"/>
      <c r="X14" s="17"/>
      <c r="Y14" s="18" t="s">
        <v>139</v>
      </c>
      <c r="Z14" s="18" t="s">
        <v>139</v>
      </c>
      <c r="AA14" s="18" t="s">
        <v>140</v>
      </c>
      <c r="AB14" s="17"/>
      <c r="AC14" s="17"/>
      <c r="AD14" s="18" t="s">
        <v>530</v>
      </c>
      <c r="AE14" s="17"/>
      <c r="AF14" s="17"/>
      <c r="AG14" s="18" t="s">
        <v>527</v>
      </c>
      <c r="AH14" s="17"/>
      <c r="AI14" s="17"/>
      <c r="AJ14" s="18" t="s">
        <v>530</v>
      </c>
      <c r="AK14" s="17"/>
      <c r="AL14" s="17" t="s">
        <v>103</v>
      </c>
      <c r="AM14" s="11"/>
    </row>
    <row r="15" spans="1:39" x14ac:dyDescent="0.2">
      <c r="A15" s="26"/>
      <c r="B15" s="23" t="s">
        <v>531</v>
      </c>
      <c r="C15" s="15">
        <v>6.8920801257189995E-2</v>
      </c>
      <c r="D15" s="15">
        <v>7.6447142764939996E-2</v>
      </c>
      <c r="E15" s="15">
        <v>7.2156445226840005E-2</v>
      </c>
      <c r="F15" s="15">
        <v>5.901776388788E-2</v>
      </c>
      <c r="G15" s="15">
        <v>6.8934365202290002E-2</v>
      </c>
      <c r="H15" s="15">
        <v>3.625791135821E-2</v>
      </c>
      <c r="I15" s="15">
        <v>7.1587611784799998E-2</v>
      </c>
      <c r="J15" s="15">
        <v>0.1051375727084</v>
      </c>
      <c r="K15" s="15">
        <v>8.9399005840489987E-2</v>
      </c>
      <c r="L15" s="15">
        <v>6.0788421922529999E-2</v>
      </c>
      <c r="M15" s="15">
        <v>8.0384189034409997E-2</v>
      </c>
      <c r="N15" s="15">
        <v>5.9288108469729997E-2</v>
      </c>
      <c r="O15" s="15">
        <v>0</v>
      </c>
      <c r="P15" s="15">
        <v>5.7129053058089997E-2</v>
      </c>
      <c r="Q15" s="15">
        <v>3.8842490099119997E-2</v>
      </c>
      <c r="R15" s="15">
        <v>4.4364918165979997E-2</v>
      </c>
      <c r="S15" s="15">
        <v>6.4111750939989998E-2</v>
      </c>
      <c r="T15" s="15">
        <v>0.11860396186909999</v>
      </c>
      <c r="U15" s="15">
        <v>0.1106921730378</v>
      </c>
      <c r="V15" s="15">
        <v>0.14774346363800001</v>
      </c>
      <c r="W15" s="15">
        <v>4.7517173453959997E-2</v>
      </c>
      <c r="X15" s="15">
        <v>4.6148305882159998E-2</v>
      </c>
      <c r="Y15" s="15">
        <v>0.1075861237551</v>
      </c>
      <c r="Z15" s="15">
        <v>9.7401728214370001E-2</v>
      </c>
      <c r="AA15" s="15">
        <v>0.16232228683149999</v>
      </c>
      <c r="AB15" s="15">
        <v>3.3169653952780001E-2</v>
      </c>
      <c r="AC15" s="15">
        <v>0</v>
      </c>
      <c r="AD15" s="15">
        <v>0</v>
      </c>
      <c r="AE15" s="15">
        <v>1</v>
      </c>
      <c r="AF15" s="15">
        <v>0</v>
      </c>
      <c r="AG15" s="15">
        <v>0</v>
      </c>
      <c r="AH15" s="15">
        <v>1</v>
      </c>
      <c r="AI15" s="15">
        <v>0</v>
      </c>
      <c r="AJ15" s="15">
        <v>0</v>
      </c>
      <c r="AK15" s="15">
        <v>1</v>
      </c>
      <c r="AL15" s="15"/>
      <c r="AM15" s="11"/>
    </row>
    <row r="16" spans="1:39" x14ac:dyDescent="0.2">
      <c r="A16" s="24"/>
      <c r="B16" s="24"/>
      <c r="C16" s="16">
        <v>124</v>
      </c>
      <c r="D16" s="16">
        <v>34</v>
      </c>
      <c r="E16" s="16">
        <v>34</v>
      </c>
      <c r="F16" s="16">
        <v>22</v>
      </c>
      <c r="G16" s="16">
        <v>34</v>
      </c>
      <c r="H16" s="16">
        <v>8</v>
      </c>
      <c r="I16" s="16">
        <v>20</v>
      </c>
      <c r="J16" s="16">
        <v>32</v>
      </c>
      <c r="K16" s="16">
        <v>32</v>
      </c>
      <c r="L16" s="16">
        <v>28</v>
      </c>
      <c r="M16" s="16">
        <v>75</v>
      </c>
      <c r="N16" s="16">
        <v>49</v>
      </c>
      <c r="O16" s="16">
        <v>0</v>
      </c>
      <c r="P16" s="16">
        <v>28</v>
      </c>
      <c r="Q16" s="16">
        <v>9</v>
      </c>
      <c r="R16" s="16">
        <v>13</v>
      </c>
      <c r="S16" s="16">
        <v>23</v>
      </c>
      <c r="T16" s="16">
        <v>18</v>
      </c>
      <c r="U16" s="16">
        <v>7</v>
      </c>
      <c r="V16" s="16">
        <v>26</v>
      </c>
      <c r="W16" s="16">
        <v>22</v>
      </c>
      <c r="X16" s="16">
        <v>33</v>
      </c>
      <c r="Y16" s="16">
        <v>33</v>
      </c>
      <c r="Z16" s="16">
        <v>25</v>
      </c>
      <c r="AA16" s="16">
        <v>10</v>
      </c>
      <c r="AB16" s="16">
        <v>1</v>
      </c>
      <c r="AC16" s="16">
        <v>0</v>
      </c>
      <c r="AD16" s="16">
        <v>0</v>
      </c>
      <c r="AE16" s="16">
        <v>56</v>
      </c>
      <c r="AF16" s="16">
        <v>0</v>
      </c>
      <c r="AG16" s="16">
        <v>0</v>
      </c>
      <c r="AH16" s="16">
        <v>62</v>
      </c>
      <c r="AI16" s="16">
        <v>0</v>
      </c>
      <c r="AJ16" s="16">
        <v>0</v>
      </c>
      <c r="AK16" s="16">
        <v>6</v>
      </c>
      <c r="AL16" s="16">
        <v>0</v>
      </c>
      <c r="AM16" s="11"/>
    </row>
    <row r="17" spans="1:39" x14ac:dyDescent="0.2">
      <c r="A17" s="24"/>
      <c r="B17" s="24"/>
      <c r="C17" s="17" t="s">
        <v>103</v>
      </c>
      <c r="D17" s="17"/>
      <c r="E17" s="17"/>
      <c r="F17" s="17"/>
      <c r="G17" s="17"/>
      <c r="H17" s="17"/>
      <c r="I17" s="17"/>
      <c r="J17" s="17"/>
      <c r="K17" s="17"/>
      <c r="L17" s="17"/>
      <c r="M17" s="17"/>
      <c r="N17" s="17"/>
      <c r="O17" s="17"/>
      <c r="P17" s="17"/>
      <c r="Q17" s="17"/>
      <c r="R17" s="17"/>
      <c r="S17" s="17"/>
      <c r="T17" s="17"/>
      <c r="U17" s="17"/>
      <c r="V17" s="18" t="s">
        <v>229</v>
      </c>
      <c r="W17" s="17"/>
      <c r="X17" s="17"/>
      <c r="Y17" s="18" t="s">
        <v>104</v>
      </c>
      <c r="Z17" s="17"/>
      <c r="AA17" s="18" t="s">
        <v>105</v>
      </c>
      <c r="AB17" s="17"/>
      <c r="AC17" s="17"/>
      <c r="AD17" s="17"/>
      <c r="AE17" s="18" t="s">
        <v>532</v>
      </c>
      <c r="AF17" s="17"/>
      <c r="AG17" s="17"/>
      <c r="AH17" s="18" t="s">
        <v>532</v>
      </c>
      <c r="AI17" s="17"/>
      <c r="AJ17" s="17"/>
      <c r="AK17" s="18" t="s">
        <v>532</v>
      </c>
      <c r="AL17" s="17" t="s">
        <v>103</v>
      </c>
      <c r="AM17" s="11"/>
    </row>
    <row r="18" spans="1:39" x14ac:dyDescent="0.2">
      <c r="A18" s="26"/>
      <c r="B18" s="23" t="s">
        <v>533</v>
      </c>
      <c r="C18" s="15">
        <v>2.0628318866009999E-2</v>
      </c>
      <c r="D18" s="15">
        <v>2.6724392078319999E-2</v>
      </c>
      <c r="E18" s="15">
        <v>2.7435502873440001E-2</v>
      </c>
      <c r="F18" s="15">
        <v>5.7019794968189994E-3</v>
      </c>
      <c r="G18" s="15">
        <v>2.382511655116E-2</v>
      </c>
      <c r="H18" s="15">
        <v>1.1209966975029999E-2</v>
      </c>
      <c r="I18" s="15">
        <v>1.8324852316009999E-2</v>
      </c>
      <c r="J18" s="15">
        <v>2.340251056858E-2</v>
      </c>
      <c r="K18" s="15">
        <v>2.727669160935E-2</v>
      </c>
      <c r="L18" s="15">
        <v>1.8031875197399998E-2</v>
      </c>
      <c r="M18" s="15">
        <v>1.713282093455E-2</v>
      </c>
      <c r="N18" s="15">
        <v>2.197370260657E-2</v>
      </c>
      <c r="O18" s="15">
        <v>8.3333333333329998E-2</v>
      </c>
      <c r="P18" s="15">
        <v>1.1516861984409999E-2</v>
      </c>
      <c r="Q18" s="15">
        <v>2.3992773243490001E-2</v>
      </c>
      <c r="R18" s="15">
        <v>1.360368730917E-2</v>
      </c>
      <c r="S18" s="15">
        <v>4.5184744440389987E-2</v>
      </c>
      <c r="T18" s="15">
        <v>3.038939176522E-2</v>
      </c>
      <c r="U18" s="15">
        <v>0</v>
      </c>
      <c r="V18" s="15">
        <v>6.865762579994E-3</v>
      </c>
      <c r="W18" s="15">
        <v>2.3657213082820001E-2</v>
      </c>
      <c r="X18" s="15">
        <v>1.362894032902E-2</v>
      </c>
      <c r="Y18" s="15">
        <v>4.0208852000779997E-2</v>
      </c>
      <c r="Z18" s="15">
        <v>6.3966776178999993E-3</v>
      </c>
      <c r="AA18" s="15">
        <v>9.0200706561090003E-3</v>
      </c>
      <c r="AB18" s="15">
        <v>4.2327284443189998E-2</v>
      </c>
      <c r="AC18" s="15">
        <v>0</v>
      </c>
      <c r="AD18" s="15">
        <v>3.5043763014660001E-2</v>
      </c>
      <c r="AE18" s="15">
        <v>0</v>
      </c>
      <c r="AF18" s="15">
        <v>0</v>
      </c>
      <c r="AG18" s="15">
        <v>0.1196021061243</v>
      </c>
      <c r="AH18" s="15">
        <v>0</v>
      </c>
      <c r="AI18" s="15">
        <v>0</v>
      </c>
      <c r="AJ18" s="15">
        <v>5.6378883735860003E-2</v>
      </c>
      <c r="AK18" s="15">
        <v>0</v>
      </c>
      <c r="AL18" s="15"/>
      <c r="AM18" s="11"/>
    </row>
    <row r="19" spans="1:39" x14ac:dyDescent="0.2">
      <c r="A19" s="24"/>
      <c r="B19" s="24"/>
      <c r="C19" s="16">
        <v>36</v>
      </c>
      <c r="D19" s="16">
        <v>12</v>
      </c>
      <c r="E19" s="16">
        <v>11</v>
      </c>
      <c r="F19" s="16">
        <v>2</v>
      </c>
      <c r="G19" s="16">
        <v>11</v>
      </c>
      <c r="H19" s="16">
        <v>2</v>
      </c>
      <c r="I19" s="16">
        <v>6</v>
      </c>
      <c r="J19" s="16">
        <v>6</v>
      </c>
      <c r="K19" s="16">
        <v>9</v>
      </c>
      <c r="L19" s="16">
        <v>9</v>
      </c>
      <c r="M19" s="16">
        <v>16</v>
      </c>
      <c r="N19" s="16">
        <v>18</v>
      </c>
      <c r="O19" s="16">
        <v>1</v>
      </c>
      <c r="P19" s="16">
        <v>7</v>
      </c>
      <c r="Q19" s="16">
        <v>5</v>
      </c>
      <c r="R19" s="16">
        <v>5</v>
      </c>
      <c r="S19" s="16">
        <v>13</v>
      </c>
      <c r="T19" s="16">
        <v>4</v>
      </c>
      <c r="U19" s="16">
        <v>0</v>
      </c>
      <c r="V19" s="16">
        <v>2</v>
      </c>
      <c r="W19" s="16">
        <v>11</v>
      </c>
      <c r="X19" s="16">
        <v>8</v>
      </c>
      <c r="Y19" s="16">
        <v>12</v>
      </c>
      <c r="Z19" s="16">
        <v>2</v>
      </c>
      <c r="AA19" s="16">
        <v>1</v>
      </c>
      <c r="AB19" s="16">
        <v>2</v>
      </c>
      <c r="AC19" s="16">
        <v>0</v>
      </c>
      <c r="AD19" s="16">
        <v>11</v>
      </c>
      <c r="AE19" s="16">
        <v>0</v>
      </c>
      <c r="AF19" s="16">
        <v>0</v>
      </c>
      <c r="AG19" s="16">
        <v>23</v>
      </c>
      <c r="AH19" s="16">
        <v>0</v>
      </c>
      <c r="AI19" s="16">
        <v>0</v>
      </c>
      <c r="AJ19" s="16">
        <v>2</v>
      </c>
      <c r="AK19" s="16">
        <v>0</v>
      </c>
      <c r="AL19" s="16">
        <v>0</v>
      </c>
      <c r="AM19" s="11"/>
    </row>
    <row r="20" spans="1:39" x14ac:dyDescent="0.2">
      <c r="A20" s="24"/>
      <c r="B20" s="24"/>
      <c r="C20" s="17" t="s">
        <v>103</v>
      </c>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8" t="s">
        <v>119</v>
      </c>
      <c r="AE20" s="17"/>
      <c r="AF20" s="17"/>
      <c r="AG20" s="18" t="s">
        <v>201</v>
      </c>
      <c r="AH20" s="17"/>
      <c r="AI20" s="17"/>
      <c r="AJ20" s="18" t="s">
        <v>119</v>
      </c>
      <c r="AK20" s="17"/>
      <c r="AL20" s="17" t="s">
        <v>103</v>
      </c>
      <c r="AM20" s="11"/>
    </row>
    <row r="21" spans="1:39" x14ac:dyDescent="0.2">
      <c r="A21" s="26"/>
      <c r="B21" s="23" t="s">
        <v>48</v>
      </c>
      <c r="C21" s="15">
        <v>1</v>
      </c>
      <c r="D21" s="15">
        <v>1</v>
      </c>
      <c r="E21" s="15">
        <v>1</v>
      </c>
      <c r="F21" s="15">
        <v>1</v>
      </c>
      <c r="G21" s="15">
        <v>1</v>
      </c>
      <c r="H21" s="15">
        <v>1</v>
      </c>
      <c r="I21" s="15">
        <v>1</v>
      </c>
      <c r="J21" s="15">
        <v>1</v>
      </c>
      <c r="K21" s="15">
        <v>1</v>
      </c>
      <c r="L21" s="15">
        <v>1</v>
      </c>
      <c r="M21" s="15">
        <v>1</v>
      </c>
      <c r="N21" s="15">
        <v>1</v>
      </c>
      <c r="O21" s="15">
        <v>1</v>
      </c>
      <c r="P21" s="15">
        <v>1</v>
      </c>
      <c r="Q21" s="15">
        <v>1</v>
      </c>
      <c r="R21" s="15">
        <v>1</v>
      </c>
      <c r="S21" s="15">
        <v>1</v>
      </c>
      <c r="T21" s="15">
        <v>1</v>
      </c>
      <c r="U21" s="15">
        <v>1</v>
      </c>
      <c r="V21" s="15">
        <v>1</v>
      </c>
      <c r="W21" s="15">
        <v>1</v>
      </c>
      <c r="X21" s="15">
        <v>1</v>
      </c>
      <c r="Y21" s="15">
        <v>1</v>
      </c>
      <c r="Z21" s="15">
        <v>1</v>
      </c>
      <c r="AA21" s="15">
        <v>1</v>
      </c>
      <c r="AB21" s="15">
        <v>1</v>
      </c>
      <c r="AC21" s="15">
        <v>1</v>
      </c>
      <c r="AD21" s="15">
        <v>1</v>
      </c>
      <c r="AE21" s="15">
        <v>1</v>
      </c>
      <c r="AF21" s="15">
        <v>1</v>
      </c>
      <c r="AG21" s="15">
        <v>1</v>
      </c>
      <c r="AH21" s="15">
        <v>1</v>
      </c>
      <c r="AI21" s="15">
        <v>1</v>
      </c>
      <c r="AJ21" s="15">
        <v>1</v>
      </c>
      <c r="AK21" s="15">
        <v>1</v>
      </c>
      <c r="AL21" s="15"/>
      <c r="AM21" s="11"/>
    </row>
    <row r="22" spans="1:39" x14ac:dyDescent="0.2">
      <c r="A22" s="24"/>
      <c r="B22" s="24"/>
      <c r="C22" s="16">
        <v>1688</v>
      </c>
      <c r="D22" s="16">
        <v>399</v>
      </c>
      <c r="E22" s="16">
        <v>431</v>
      </c>
      <c r="F22" s="16">
        <v>439</v>
      </c>
      <c r="G22" s="16">
        <v>419</v>
      </c>
      <c r="H22" s="16">
        <v>174</v>
      </c>
      <c r="I22" s="16">
        <v>290</v>
      </c>
      <c r="J22" s="16">
        <v>298</v>
      </c>
      <c r="K22" s="16">
        <v>366</v>
      </c>
      <c r="L22" s="16">
        <v>498</v>
      </c>
      <c r="M22" s="16">
        <v>929</v>
      </c>
      <c r="N22" s="16">
        <v>743</v>
      </c>
      <c r="O22" s="16">
        <v>12</v>
      </c>
      <c r="P22" s="16">
        <v>556</v>
      </c>
      <c r="Q22" s="16">
        <v>237</v>
      </c>
      <c r="R22" s="16">
        <v>272</v>
      </c>
      <c r="S22" s="16">
        <v>300</v>
      </c>
      <c r="T22" s="16">
        <v>126</v>
      </c>
      <c r="U22" s="16">
        <v>55</v>
      </c>
      <c r="V22" s="16">
        <v>142</v>
      </c>
      <c r="W22" s="16">
        <v>509</v>
      </c>
      <c r="X22" s="16">
        <v>604</v>
      </c>
      <c r="Y22" s="16">
        <v>277</v>
      </c>
      <c r="Z22" s="16">
        <v>211</v>
      </c>
      <c r="AA22" s="16">
        <v>54</v>
      </c>
      <c r="AB22" s="16">
        <v>32</v>
      </c>
      <c r="AC22" s="16">
        <v>949</v>
      </c>
      <c r="AD22" s="16">
        <v>272</v>
      </c>
      <c r="AE22" s="16">
        <v>56</v>
      </c>
      <c r="AF22" s="16">
        <v>109</v>
      </c>
      <c r="AG22" s="16">
        <v>194</v>
      </c>
      <c r="AH22" s="16">
        <v>62</v>
      </c>
      <c r="AI22" s="16">
        <v>12</v>
      </c>
      <c r="AJ22" s="16">
        <v>28</v>
      </c>
      <c r="AK22" s="16">
        <v>6</v>
      </c>
      <c r="AL22" s="16">
        <v>0</v>
      </c>
      <c r="AM22" s="11"/>
    </row>
    <row r="23" spans="1:39" x14ac:dyDescent="0.2">
      <c r="A23" s="24"/>
      <c r="B23" s="24"/>
      <c r="C23" s="17" t="s">
        <v>103</v>
      </c>
      <c r="D23" s="17" t="s">
        <v>103</v>
      </c>
      <c r="E23" s="17" t="s">
        <v>103</v>
      </c>
      <c r="F23" s="17" t="s">
        <v>103</v>
      </c>
      <c r="G23" s="17" t="s">
        <v>103</v>
      </c>
      <c r="H23" s="17" t="s">
        <v>103</v>
      </c>
      <c r="I23" s="17" t="s">
        <v>103</v>
      </c>
      <c r="J23" s="17" t="s">
        <v>103</v>
      </c>
      <c r="K23" s="17" t="s">
        <v>103</v>
      </c>
      <c r="L23" s="17" t="s">
        <v>103</v>
      </c>
      <c r="M23" s="17" t="s">
        <v>103</v>
      </c>
      <c r="N23" s="17" t="s">
        <v>103</v>
      </c>
      <c r="O23" s="17" t="s">
        <v>103</v>
      </c>
      <c r="P23" s="17" t="s">
        <v>103</v>
      </c>
      <c r="Q23" s="17" t="s">
        <v>103</v>
      </c>
      <c r="R23" s="17" t="s">
        <v>103</v>
      </c>
      <c r="S23" s="17" t="s">
        <v>103</v>
      </c>
      <c r="T23" s="17" t="s">
        <v>103</v>
      </c>
      <c r="U23" s="17" t="s">
        <v>103</v>
      </c>
      <c r="V23" s="17" t="s">
        <v>103</v>
      </c>
      <c r="W23" s="17" t="s">
        <v>103</v>
      </c>
      <c r="X23" s="17" t="s">
        <v>103</v>
      </c>
      <c r="Y23" s="17" t="s">
        <v>103</v>
      </c>
      <c r="Z23" s="17" t="s">
        <v>103</v>
      </c>
      <c r="AA23" s="17" t="s">
        <v>103</v>
      </c>
      <c r="AB23" s="17" t="s">
        <v>103</v>
      </c>
      <c r="AC23" s="17" t="s">
        <v>103</v>
      </c>
      <c r="AD23" s="17" t="s">
        <v>103</v>
      </c>
      <c r="AE23" s="17" t="s">
        <v>103</v>
      </c>
      <c r="AF23" s="17" t="s">
        <v>103</v>
      </c>
      <c r="AG23" s="17" t="s">
        <v>103</v>
      </c>
      <c r="AH23" s="17" t="s">
        <v>103</v>
      </c>
      <c r="AI23" s="17" t="s">
        <v>103</v>
      </c>
      <c r="AJ23" s="17" t="s">
        <v>103</v>
      </c>
      <c r="AK23" s="17" t="s">
        <v>103</v>
      </c>
      <c r="AL23" s="17" t="s">
        <v>103</v>
      </c>
      <c r="AM23" s="11"/>
    </row>
    <row r="24" spans="1:39" x14ac:dyDescent="0.2">
      <c r="A24" s="19" t="s">
        <v>534</v>
      </c>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row>
    <row r="25" spans="1:39" x14ac:dyDescent="0.2">
      <c r="A25" s="21" t="s">
        <v>126</v>
      </c>
    </row>
  </sheetData>
  <mergeCells count="16">
    <mergeCell ref="AJ2:AL2"/>
    <mergeCell ref="A2:C2"/>
    <mergeCell ref="A3:B5"/>
    <mergeCell ref="B6:B8"/>
    <mergeCell ref="B9:B11"/>
    <mergeCell ref="M3:O3"/>
    <mergeCell ref="P3:V3"/>
    <mergeCell ref="W3:AB3"/>
    <mergeCell ref="AC3:AL3"/>
    <mergeCell ref="D3:G3"/>
    <mergeCell ref="H3:L3"/>
    <mergeCell ref="B12:B14"/>
    <mergeCell ref="B15:B17"/>
    <mergeCell ref="B18:B20"/>
    <mergeCell ref="B21:B23"/>
    <mergeCell ref="A6:A23"/>
  </mergeCells>
  <hyperlinks>
    <hyperlink ref="A1" location="'TOC'!A1:A1" display="Back to TOC" xr:uid="{00000000-0004-0000-2400-000000000000}"/>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M31"/>
  <sheetViews>
    <sheetView workbookViewId="0">
      <pane xSplit="3" ySplit="5" topLeftCell="D6" activePane="bottomRight" state="frozen"/>
      <selection pane="topRight" activeCell="D1" sqref="D1"/>
      <selection pane="bottomLeft" activeCell="A6" sqref="A6"/>
      <selection pane="bottomRight" activeCell="D6" sqref="D6"/>
    </sheetView>
  </sheetViews>
  <sheetFormatPr baseColWidth="10" defaultColWidth="8.83203125" defaultRowHeight="15" x14ac:dyDescent="0.2"/>
  <cols>
    <col min="1" max="1" width="50" style="1" bestFit="1" customWidth="1"/>
    <col min="2" max="2" width="25" style="1" bestFit="1" customWidth="1"/>
    <col min="3" max="38" width="12.6640625" style="1" customWidth="1"/>
  </cols>
  <sheetData>
    <row r="1" spans="1:39" ht="52" customHeight="1" x14ac:dyDescent="0.2">
      <c r="A1" s="10" t="str">
        <f>HYPERLINK("#TOC!A1","Return to Table of Contents")</f>
        <v>Return to Table of Contents</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11"/>
    </row>
    <row r="2" spans="1:39" ht="36" customHeight="1" x14ac:dyDescent="0.2">
      <c r="A2" s="29" t="s">
        <v>583</v>
      </c>
      <c r="B2" s="28"/>
      <c r="C2" s="28"/>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27" t="s">
        <v>47</v>
      </c>
      <c r="AK2" s="28"/>
      <c r="AL2" s="28"/>
      <c r="AM2" s="11"/>
    </row>
    <row r="3" spans="1:39" ht="37" customHeight="1" x14ac:dyDescent="0.2">
      <c r="A3" s="30"/>
      <c r="B3" s="28"/>
      <c r="C3" s="14" t="s">
        <v>48</v>
      </c>
      <c r="D3" s="31" t="s">
        <v>49</v>
      </c>
      <c r="E3" s="28"/>
      <c r="F3" s="28"/>
      <c r="G3" s="28"/>
      <c r="H3" s="31" t="s">
        <v>50</v>
      </c>
      <c r="I3" s="28"/>
      <c r="J3" s="28"/>
      <c r="K3" s="28"/>
      <c r="L3" s="28"/>
      <c r="M3" s="31" t="s">
        <v>51</v>
      </c>
      <c r="N3" s="28"/>
      <c r="O3" s="28"/>
      <c r="P3" s="31" t="s">
        <v>52</v>
      </c>
      <c r="Q3" s="28"/>
      <c r="R3" s="28"/>
      <c r="S3" s="28"/>
      <c r="T3" s="28"/>
      <c r="U3" s="28"/>
      <c r="V3" s="28"/>
      <c r="W3" s="31" t="s">
        <v>53</v>
      </c>
      <c r="X3" s="28"/>
      <c r="Y3" s="28"/>
      <c r="Z3" s="28"/>
      <c r="AA3" s="28"/>
      <c r="AB3" s="28"/>
      <c r="AC3" s="31" t="s">
        <v>54</v>
      </c>
      <c r="AD3" s="28"/>
      <c r="AE3" s="28"/>
      <c r="AF3" s="28"/>
      <c r="AG3" s="28"/>
      <c r="AH3" s="28"/>
      <c r="AI3" s="28"/>
      <c r="AJ3" s="28"/>
      <c r="AK3" s="28"/>
      <c r="AL3" s="28"/>
      <c r="AM3" s="11"/>
    </row>
    <row r="4" spans="1:39" ht="16" customHeight="1" x14ac:dyDescent="0.2">
      <c r="A4" s="24"/>
      <c r="B4" s="28"/>
      <c r="C4" s="12" t="s">
        <v>55</v>
      </c>
      <c r="D4" s="12" t="s">
        <v>55</v>
      </c>
      <c r="E4" s="12" t="s">
        <v>56</v>
      </c>
      <c r="F4" s="12" t="s">
        <v>57</v>
      </c>
      <c r="G4" s="12" t="s">
        <v>58</v>
      </c>
      <c r="H4" s="12" t="s">
        <v>55</v>
      </c>
      <c r="I4" s="12" t="s">
        <v>56</v>
      </c>
      <c r="J4" s="12" t="s">
        <v>57</v>
      </c>
      <c r="K4" s="12" t="s">
        <v>58</v>
      </c>
      <c r="L4" s="12" t="s">
        <v>59</v>
      </c>
      <c r="M4" s="12" t="s">
        <v>55</v>
      </c>
      <c r="N4" s="12" t="s">
        <v>56</v>
      </c>
      <c r="O4" s="12" t="s">
        <v>57</v>
      </c>
      <c r="P4" s="12" t="s">
        <v>55</v>
      </c>
      <c r="Q4" s="12" t="s">
        <v>56</v>
      </c>
      <c r="R4" s="12" t="s">
        <v>57</v>
      </c>
      <c r="S4" s="12" t="s">
        <v>58</v>
      </c>
      <c r="T4" s="12" t="s">
        <v>59</v>
      </c>
      <c r="U4" s="12" t="s">
        <v>60</v>
      </c>
      <c r="V4" s="12" t="s">
        <v>61</v>
      </c>
      <c r="W4" s="12" t="s">
        <v>55</v>
      </c>
      <c r="X4" s="12" t="s">
        <v>56</v>
      </c>
      <c r="Y4" s="12" t="s">
        <v>57</v>
      </c>
      <c r="Z4" s="12" t="s">
        <v>58</v>
      </c>
      <c r="AA4" s="12" t="s">
        <v>59</v>
      </c>
      <c r="AB4" s="12" t="s">
        <v>60</v>
      </c>
      <c r="AC4" s="12" t="s">
        <v>55</v>
      </c>
      <c r="AD4" s="12" t="s">
        <v>56</v>
      </c>
      <c r="AE4" s="12" t="s">
        <v>57</v>
      </c>
      <c r="AF4" s="12" t="s">
        <v>58</v>
      </c>
      <c r="AG4" s="12" t="s">
        <v>59</v>
      </c>
      <c r="AH4" s="12" t="s">
        <v>60</v>
      </c>
      <c r="AI4" s="12" t="s">
        <v>61</v>
      </c>
      <c r="AJ4" s="12" t="s">
        <v>62</v>
      </c>
      <c r="AK4" s="12" t="s">
        <v>63</v>
      </c>
      <c r="AL4" s="12" t="s">
        <v>64</v>
      </c>
      <c r="AM4" s="11"/>
    </row>
    <row r="5" spans="1:39" ht="37" x14ac:dyDescent="0.2">
      <c r="A5" s="24"/>
      <c r="B5" s="28"/>
      <c r="C5" s="14" t="s">
        <v>65</v>
      </c>
      <c r="D5" s="14" t="s">
        <v>66</v>
      </c>
      <c r="E5" s="14" t="s">
        <v>67</v>
      </c>
      <c r="F5" s="14" t="s">
        <v>68</v>
      </c>
      <c r="G5" s="14" t="s">
        <v>69</v>
      </c>
      <c r="H5" s="14" t="s">
        <v>70</v>
      </c>
      <c r="I5" s="14" t="s">
        <v>71</v>
      </c>
      <c r="J5" s="14" t="s">
        <v>72</v>
      </c>
      <c r="K5" s="14" t="s">
        <v>73</v>
      </c>
      <c r="L5" s="14" t="s">
        <v>74</v>
      </c>
      <c r="M5" s="14" t="s">
        <v>75</v>
      </c>
      <c r="N5" s="14" t="s">
        <v>76</v>
      </c>
      <c r="O5" s="14" t="s">
        <v>77</v>
      </c>
      <c r="P5" s="14" t="s">
        <v>78</v>
      </c>
      <c r="Q5" s="14" t="s">
        <v>79</v>
      </c>
      <c r="R5" s="14" t="s">
        <v>80</v>
      </c>
      <c r="S5" s="14" t="s">
        <v>81</v>
      </c>
      <c r="T5" s="14" t="s">
        <v>82</v>
      </c>
      <c r="U5" s="14" t="s">
        <v>83</v>
      </c>
      <c r="V5" s="14" t="s">
        <v>84</v>
      </c>
      <c r="W5" s="14" t="s">
        <v>85</v>
      </c>
      <c r="X5" s="14" t="s">
        <v>86</v>
      </c>
      <c r="Y5" s="14" t="s">
        <v>87</v>
      </c>
      <c r="Z5" s="14" t="s">
        <v>88</v>
      </c>
      <c r="AA5" s="14" t="s">
        <v>89</v>
      </c>
      <c r="AB5" s="14" t="s">
        <v>90</v>
      </c>
      <c r="AC5" s="14" t="s">
        <v>91</v>
      </c>
      <c r="AD5" s="14" t="s">
        <v>92</v>
      </c>
      <c r="AE5" s="14" t="s">
        <v>93</v>
      </c>
      <c r="AF5" s="14" t="s">
        <v>94</v>
      </c>
      <c r="AG5" s="14" t="s">
        <v>95</v>
      </c>
      <c r="AH5" s="14" t="s">
        <v>96</v>
      </c>
      <c r="AI5" s="14" t="s">
        <v>97</v>
      </c>
      <c r="AJ5" s="14" t="s">
        <v>98</v>
      </c>
      <c r="AK5" s="14" t="s">
        <v>99</v>
      </c>
      <c r="AL5" s="14" t="s">
        <v>100</v>
      </c>
      <c r="AM5" s="11"/>
    </row>
    <row r="6" spans="1:39" x14ac:dyDescent="0.2">
      <c r="A6" s="25" t="s">
        <v>535</v>
      </c>
      <c r="B6" s="23" t="s">
        <v>536</v>
      </c>
      <c r="C6" s="15">
        <v>0.91622878267179997</v>
      </c>
      <c r="D6" s="15">
        <v>0.92641800974660005</v>
      </c>
      <c r="E6" s="15">
        <v>0.89136996695180004</v>
      </c>
      <c r="F6" s="15">
        <v>0.93005374865269996</v>
      </c>
      <c r="G6" s="15">
        <v>0.92072467062450003</v>
      </c>
      <c r="H6" s="15">
        <v>0.90104320933420001</v>
      </c>
      <c r="I6" s="15">
        <v>0.91030772034999996</v>
      </c>
      <c r="J6" s="15">
        <v>0.91496799303730003</v>
      </c>
      <c r="K6" s="15">
        <v>0.92621172025609999</v>
      </c>
      <c r="L6" s="15">
        <v>0.94608011728829988</v>
      </c>
      <c r="M6" s="15">
        <v>0.92336575053890002</v>
      </c>
      <c r="N6" s="15">
        <v>0.91458038487170001</v>
      </c>
      <c r="O6" s="15">
        <v>0.65</v>
      </c>
      <c r="P6" s="15">
        <v>0.95279749598090002</v>
      </c>
      <c r="Q6" s="15">
        <v>0.95615801162660008</v>
      </c>
      <c r="R6" s="15">
        <v>0.93172535456180006</v>
      </c>
      <c r="S6" s="15">
        <v>0.88274611621920007</v>
      </c>
      <c r="T6" s="15">
        <v>0.92184161042729995</v>
      </c>
      <c r="U6" s="15">
        <v>0.89470145684739999</v>
      </c>
      <c r="V6" s="15">
        <v>0.85758314228090005</v>
      </c>
      <c r="W6" s="15">
        <v>0.91818385646489997</v>
      </c>
      <c r="X6" s="15">
        <v>0.93005031266479998</v>
      </c>
      <c r="Y6" s="15">
        <v>0.92240133480530007</v>
      </c>
      <c r="Z6" s="15">
        <v>0.92036601329540002</v>
      </c>
      <c r="AA6" s="15">
        <v>0.87017099150480004</v>
      </c>
      <c r="AB6" s="15">
        <v>0.82647282337780004</v>
      </c>
      <c r="AC6" s="15">
        <v>0.95552846542159997</v>
      </c>
      <c r="AD6" s="15">
        <v>0.91273799458710003</v>
      </c>
      <c r="AE6" s="15">
        <v>0.98994884453560006</v>
      </c>
      <c r="AF6" s="15">
        <v>0.82490753912689996</v>
      </c>
      <c r="AG6" s="15">
        <v>0.86977835912979995</v>
      </c>
      <c r="AH6" s="15">
        <v>0.92965015941079998</v>
      </c>
      <c r="AI6" s="15">
        <v>0.95801880101210002</v>
      </c>
      <c r="AJ6" s="15">
        <v>0.70779544398690009</v>
      </c>
      <c r="AK6" s="15">
        <v>0.80756473228930004</v>
      </c>
      <c r="AL6" s="15">
        <v>0.89024873473639998</v>
      </c>
      <c r="AM6" s="11"/>
    </row>
    <row r="7" spans="1:39" x14ac:dyDescent="0.2">
      <c r="A7" s="24"/>
      <c r="B7" s="24"/>
      <c r="C7" s="16">
        <v>2047</v>
      </c>
      <c r="D7" s="16">
        <v>467</v>
      </c>
      <c r="E7" s="16">
        <v>556</v>
      </c>
      <c r="F7" s="16">
        <v>486</v>
      </c>
      <c r="G7" s="16">
        <v>538</v>
      </c>
      <c r="H7" s="16">
        <v>244</v>
      </c>
      <c r="I7" s="16">
        <v>373</v>
      </c>
      <c r="J7" s="16">
        <v>358</v>
      </c>
      <c r="K7" s="16">
        <v>436</v>
      </c>
      <c r="L7" s="16">
        <v>573</v>
      </c>
      <c r="M7" s="16">
        <v>1129</v>
      </c>
      <c r="N7" s="16">
        <v>902</v>
      </c>
      <c r="O7" s="16">
        <v>13</v>
      </c>
      <c r="P7" s="16">
        <v>575</v>
      </c>
      <c r="Q7" s="16">
        <v>247</v>
      </c>
      <c r="R7" s="16">
        <v>286</v>
      </c>
      <c r="S7" s="16">
        <v>376</v>
      </c>
      <c r="T7" s="16">
        <v>216</v>
      </c>
      <c r="U7" s="16">
        <v>94</v>
      </c>
      <c r="V7" s="16">
        <v>253</v>
      </c>
      <c r="W7" s="16">
        <v>504</v>
      </c>
      <c r="X7" s="16">
        <v>629</v>
      </c>
      <c r="Y7" s="16">
        <v>352</v>
      </c>
      <c r="Z7" s="16">
        <v>375</v>
      </c>
      <c r="AA7" s="16">
        <v>149</v>
      </c>
      <c r="AB7" s="16">
        <v>35</v>
      </c>
      <c r="AC7" s="16">
        <v>901</v>
      </c>
      <c r="AD7" s="16">
        <v>251</v>
      </c>
      <c r="AE7" s="16">
        <v>55</v>
      </c>
      <c r="AF7" s="16">
        <v>93</v>
      </c>
      <c r="AG7" s="16">
        <v>164</v>
      </c>
      <c r="AH7" s="16">
        <v>56</v>
      </c>
      <c r="AI7" s="16">
        <v>10</v>
      </c>
      <c r="AJ7" s="16">
        <v>18</v>
      </c>
      <c r="AK7" s="16">
        <v>4</v>
      </c>
      <c r="AL7" s="16">
        <v>495</v>
      </c>
      <c r="AM7" s="11"/>
    </row>
    <row r="8" spans="1:39" x14ac:dyDescent="0.2">
      <c r="A8" s="24"/>
      <c r="B8" s="24"/>
      <c r="C8" s="17" t="s">
        <v>103</v>
      </c>
      <c r="D8" s="17"/>
      <c r="E8" s="17"/>
      <c r="F8" s="17"/>
      <c r="G8" s="17"/>
      <c r="H8" s="17"/>
      <c r="I8" s="17"/>
      <c r="J8" s="17"/>
      <c r="K8" s="17"/>
      <c r="L8" s="17"/>
      <c r="M8" s="18" t="s">
        <v>180</v>
      </c>
      <c r="N8" s="18" t="s">
        <v>180</v>
      </c>
      <c r="O8" s="17"/>
      <c r="P8" s="18" t="s">
        <v>415</v>
      </c>
      <c r="Q8" s="18" t="s">
        <v>159</v>
      </c>
      <c r="R8" s="17"/>
      <c r="S8" s="17"/>
      <c r="T8" s="17"/>
      <c r="U8" s="17"/>
      <c r="V8" s="17"/>
      <c r="W8" s="17"/>
      <c r="X8" s="17"/>
      <c r="Y8" s="17"/>
      <c r="Z8" s="17"/>
      <c r="AA8" s="17"/>
      <c r="AB8" s="17"/>
      <c r="AC8" s="18" t="s">
        <v>537</v>
      </c>
      <c r="AD8" s="17"/>
      <c r="AE8" s="18" t="s">
        <v>538</v>
      </c>
      <c r="AF8" s="17"/>
      <c r="AG8" s="17"/>
      <c r="AH8" s="17"/>
      <c r="AI8" s="17"/>
      <c r="AJ8" s="17"/>
      <c r="AK8" s="17"/>
      <c r="AL8" s="17"/>
      <c r="AM8" s="11"/>
    </row>
    <row r="9" spans="1:39" x14ac:dyDescent="0.2">
      <c r="A9" s="26"/>
      <c r="B9" s="23" t="s">
        <v>539</v>
      </c>
      <c r="C9" s="15">
        <v>1.311464492456E-2</v>
      </c>
      <c r="D9" s="15">
        <v>6.8890009072150003E-3</v>
      </c>
      <c r="E9" s="15">
        <v>2.5968604309229999E-2</v>
      </c>
      <c r="F9" s="15">
        <v>2.8226843372249999E-3</v>
      </c>
      <c r="G9" s="15">
        <v>1.4348424292000001E-2</v>
      </c>
      <c r="H9" s="15">
        <v>2.3715577100829999E-2</v>
      </c>
      <c r="I9" s="15">
        <v>1.5913024223909999E-2</v>
      </c>
      <c r="J9" s="15">
        <v>7.8898772186599998E-3</v>
      </c>
      <c r="K9" s="15">
        <v>4.4393291606539993E-3</v>
      </c>
      <c r="L9" s="15">
        <v>5.5577549325350004E-3</v>
      </c>
      <c r="M9" s="15">
        <v>2.1321775381810001E-2</v>
      </c>
      <c r="N9" s="15">
        <v>4.5814357163610001E-3</v>
      </c>
      <c r="O9" s="15">
        <v>0.05</v>
      </c>
      <c r="P9" s="15">
        <v>9.344732205950999E-3</v>
      </c>
      <c r="Q9" s="15">
        <v>0</v>
      </c>
      <c r="R9" s="15">
        <v>5.6256548487680002E-3</v>
      </c>
      <c r="S9" s="15">
        <v>1.9602115027350001E-2</v>
      </c>
      <c r="T9" s="15">
        <v>5.6774734394979993E-3</v>
      </c>
      <c r="U9" s="15">
        <v>2.3422908207550001E-2</v>
      </c>
      <c r="V9" s="15">
        <v>3.0101378033599999E-2</v>
      </c>
      <c r="W9" s="15">
        <v>2.0320434103740001E-2</v>
      </c>
      <c r="X9" s="15">
        <v>9.6720347345630002E-3</v>
      </c>
      <c r="Y9" s="15">
        <v>7.3624828275800002E-3</v>
      </c>
      <c r="Z9" s="15">
        <v>6.178392968484E-3</v>
      </c>
      <c r="AA9" s="15">
        <v>3.8155108136649997E-2</v>
      </c>
      <c r="AB9" s="15">
        <v>0</v>
      </c>
      <c r="AC9" s="15">
        <v>5.5082528274390001E-3</v>
      </c>
      <c r="AD9" s="15">
        <v>1.314997013318E-2</v>
      </c>
      <c r="AE9" s="15">
        <v>0</v>
      </c>
      <c r="AF9" s="15">
        <v>0</v>
      </c>
      <c r="AG9" s="15">
        <v>1.7643740299079998E-2</v>
      </c>
      <c r="AH9" s="15">
        <v>3.9831148713169999E-2</v>
      </c>
      <c r="AI9" s="15">
        <v>4.1981198987900002E-2</v>
      </c>
      <c r="AJ9" s="15">
        <v>3.043024909599E-2</v>
      </c>
      <c r="AK9" s="15">
        <v>0</v>
      </c>
      <c r="AL9" s="15">
        <v>2.244927562672E-2</v>
      </c>
      <c r="AM9" s="11"/>
    </row>
    <row r="10" spans="1:39" x14ac:dyDescent="0.2">
      <c r="A10" s="24"/>
      <c r="B10" s="24"/>
      <c r="C10" s="16">
        <v>23</v>
      </c>
      <c r="D10" s="16">
        <v>4</v>
      </c>
      <c r="E10" s="16">
        <v>9</v>
      </c>
      <c r="F10" s="16">
        <v>2</v>
      </c>
      <c r="G10" s="16">
        <v>8</v>
      </c>
      <c r="H10" s="16">
        <v>6</v>
      </c>
      <c r="I10" s="16">
        <v>7</v>
      </c>
      <c r="J10" s="16">
        <v>4</v>
      </c>
      <c r="K10" s="16">
        <v>2</v>
      </c>
      <c r="L10" s="16">
        <v>2</v>
      </c>
      <c r="M10" s="16">
        <v>17</v>
      </c>
      <c r="N10" s="16">
        <v>5</v>
      </c>
      <c r="O10" s="16">
        <v>1</v>
      </c>
      <c r="P10" s="16">
        <v>4</v>
      </c>
      <c r="Q10" s="16">
        <v>0</v>
      </c>
      <c r="R10" s="16">
        <v>2</v>
      </c>
      <c r="S10" s="16">
        <v>6</v>
      </c>
      <c r="T10" s="16">
        <v>2</v>
      </c>
      <c r="U10" s="16">
        <v>2</v>
      </c>
      <c r="V10" s="16">
        <v>7</v>
      </c>
      <c r="W10" s="16">
        <v>7</v>
      </c>
      <c r="X10" s="16">
        <v>6</v>
      </c>
      <c r="Y10" s="16">
        <v>2</v>
      </c>
      <c r="Z10" s="16">
        <v>4</v>
      </c>
      <c r="AA10" s="16">
        <v>4</v>
      </c>
      <c r="AB10" s="16">
        <v>0</v>
      </c>
      <c r="AC10" s="16">
        <v>6</v>
      </c>
      <c r="AD10" s="16">
        <v>2</v>
      </c>
      <c r="AE10" s="16">
        <v>0</v>
      </c>
      <c r="AF10" s="16">
        <v>0</v>
      </c>
      <c r="AG10" s="16">
        <v>3</v>
      </c>
      <c r="AH10" s="16">
        <v>2</v>
      </c>
      <c r="AI10" s="16">
        <v>1</v>
      </c>
      <c r="AJ10" s="16">
        <v>1</v>
      </c>
      <c r="AK10" s="16">
        <v>0</v>
      </c>
      <c r="AL10" s="16">
        <v>8</v>
      </c>
      <c r="AM10" s="11"/>
    </row>
    <row r="11" spans="1:39" x14ac:dyDescent="0.2">
      <c r="A11" s="24"/>
      <c r="B11" s="24"/>
      <c r="C11" s="17" t="s">
        <v>103</v>
      </c>
      <c r="D11" s="17"/>
      <c r="E11" s="18" t="s">
        <v>181</v>
      </c>
      <c r="F11" s="17"/>
      <c r="G11" s="17"/>
      <c r="H11" s="17"/>
      <c r="I11" s="17"/>
      <c r="J11" s="17"/>
      <c r="K11" s="17"/>
      <c r="L11" s="17"/>
      <c r="M11" s="18" t="s">
        <v>104</v>
      </c>
      <c r="N11" s="17"/>
      <c r="O11" s="18" t="s">
        <v>104</v>
      </c>
      <c r="P11" s="17"/>
      <c r="Q11" s="17"/>
      <c r="R11" s="17"/>
      <c r="S11" s="17"/>
      <c r="T11" s="17"/>
      <c r="U11" s="17"/>
      <c r="V11" s="17"/>
      <c r="W11" s="17"/>
      <c r="X11" s="17"/>
      <c r="Y11" s="17"/>
      <c r="Z11" s="17"/>
      <c r="AA11" s="17"/>
      <c r="AB11" s="17"/>
      <c r="AC11" s="17"/>
      <c r="AD11" s="17"/>
      <c r="AE11" s="17"/>
      <c r="AF11" s="17"/>
      <c r="AG11" s="17"/>
      <c r="AH11" s="17"/>
      <c r="AI11" s="17"/>
      <c r="AJ11" s="17"/>
      <c r="AK11" s="17"/>
      <c r="AL11" s="17"/>
      <c r="AM11" s="11"/>
    </row>
    <row r="12" spans="1:39" x14ac:dyDescent="0.2">
      <c r="A12" s="26"/>
      <c r="B12" s="23" t="s">
        <v>540</v>
      </c>
      <c r="C12" s="15">
        <v>5.5738615960090013E-2</v>
      </c>
      <c r="D12" s="15">
        <v>5.4527520063290001E-2</v>
      </c>
      <c r="E12" s="15">
        <v>6.687169111223E-2</v>
      </c>
      <c r="F12" s="15">
        <v>5.0222874553320002E-2</v>
      </c>
      <c r="G12" s="15">
        <v>5.0271598504120003E-2</v>
      </c>
      <c r="H12" s="15">
        <v>0.122978587151</v>
      </c>
      <c r="I12" s="15">
        <v>6.0166636122419993E-2</v>
      </c>
      <c r="J12" s="15">
        <v>4.6011461552160002E-2</v>
      </c>
      <c r="K12" s="15">
        <v>1.9827884157279999E-2</v>
      </c>
      <c r="L12" s="15">
        <v>2.809188327863E-3</v>
      </c>
      <c r="M12" s="15">
        <v>5.5133492365869993E-2</v>
      </c>
      <c r="N12" s="15">
        <v>5.5743010569429999E-2</v>
      </c>
      <c r="O12" s="15">
        <v>0.1</v>
      </c>
      <c r="P12" s="15">
        <v>2.197482768069E-2</v>
      </c>
      <c r="Q12" s="15">
        <v>3.3791448091369997E-2</v>
      </c>
      <c r="R12" s="15">
        <v>4.4457017764769999E-2</v>
      </c>
      <c r="S12" s="15">
        <v>6.4524937365020005E-2</v>
      </c>
      <c r="T12" s="15">
        <v>7.8129721500869997E-2</v>
      </c>
      <c r="U12" s="15">
        <v>7.9248948356240009E-2</v>
      </c>
      <c r="V12" s="15">
        <v>0.10228210994710001</v>
      </c>
      <c r="W12" s="15">
        <v>3.9406728178459999E-2</v>
      </c>
      <c r="X12" s="15">
        <v>4.0567802421599998E-2</v>
      </c>
      <c r="Y12" s="15">
        <v>6.5647963990409994E-2</v>
      </c>
      <c r="Z12" s="15">
        <v>5.0191841147279988E-2</v>
      </c>
      <c r="AA12" s="15">
        <v>0.14119736296230001</v>
      </c>
      <c r="AB12" s="15">
        <v>4.4845420700769988E-2</v>
      </c>
      <c r="AC12" s="15">
        <v>3.330445188055E-2</v>
      </c>
      <c r="AD12" s="15">
        <v>5.3768174160530001E-2</v>
      </c>
      <c r="AE12" s="15">
        <v>5.3408821710360002E-2</v>
      </c>
      <c r="AF12" s="15">
        <v>0.1109138314965</v>
      </c>
      <c r="AG12" s="15">
        <v>4.7864659170549988E-2</v>
      </c>
      <c r="AH12" s="15">
        <v>7.7330969392710003E-2</v>
      </c>
      <c r="AI12" s="15">
        <v>5.013632231068E-2</v>
      </c>
      <c r="AJ12" s="15">
        <v>9.0905130715380006E-2</v>
      </c>
      <c r="AK12" s="15">
        <v>6.055157952635E-2</v>
      </c>
      <c r="AL12" s="15">
        <v>7.9991935681779994E-2</v>
      </c>
      <c r="AM12" s="11"/>
    </row>
    <row r="13" spans="1:39" x14ac:dyDescent="0.2">
      <c r="A13" s="24"/>
      <c r="B13" s="24"/>
      <c r="C13" s="16">
        <v>96</v>
      </c>
      <c r="D13" s="16">
        <v>24</v>
      </c>
      <c r="E13" s="16">
        <v>25</v>
      </c>
      <c r="F13" s="16">
        <v>21</v>
      </c>
      <c r="G13" s="16">
        <v>26</v>
      </c>
      <c r="H13" s="16">
        <v>31</v>
      </c>
      <c r="I13" s="16">
        <v>26</v>
      </c>
      <c r="J13" s="16">
        <v>21</v>
      </c>
      <c r="K13" s="16">
        <v>11</v>
      </c>
      <c r="L13" s="16">
        <v>3</v>
      </c>
      <c r="M13" s="16">
        <v>48</v>
      </c>
      <c r="N13" s="16">
        <v>46</v>
      </c>
      <c r="O13" s="16">
        <v>2</v>
      </c>
      <c r="P13" s="16">
        <v>13</v>
      </c>
      <c r="Q13" s="16">
        <v>9</v>
      </c>
      <c r="R13" s="16">
        <v>13</v>
      </c>
      <c r="S13" s="16">
        <v>19</v>
      </c>
      <c r="T13" s="16">
        <v>14</v>
      </c>
      <c r="U13" s="16">
        <v>7</v>
      </c>
      <c r="V13" s="16">
        <v>21</v>
      </c>
      <c r="W13" s="16">
        <v>21</v>
      </c>
      <c r="X13" s="16">
        <v>22</v>
      </c>
      <c r="Y13" s="16">
        <v>16</v>
      </c>
      <c r="Z13" s="16">
        <v>20</v>
      </c>
      <c r="AA13" s="16">
        <v>15</v>
      </c>
      <c r="AB13" s="16">
        <v>2</v>
      </c>
      <c r="AC13" s="16">
        <v>28</v>
      </c>
      <c r="AD13" s="16">
        <v>8</v>
      </c>
      <c r="AE13" s="16">
        <v>1</v>
      </c>
      <c r="AF13" s="16">
        <v>8</v>
      </c>
      <c r="AG13" s="16">
        <v>13</v>
      </c>
      <c r="AH13" s="16">
        <v>4</v>
      </c>
      <c r="AI13" s="16">
        <v>1</v>
      </c>
      <c r="AJ13" s="16">
        <v>1</v>
      </c>
      <c r="AK13" s="16">
        <v>1</v>
      </c>
      <c r="AL13" s="16">
        <v>31</v>
      </c>
      <c r="AM13" s="11"/>
    </row>
    <row r="14" spans="1:39" x14ac:dyDescent="0.2">
      <c r="A14" s="24"/>
      <c r="B14" s="24"/>
      <c r="C14" s="17" t="s">
        <v>103</v>
      </c>
      <c r="D14" s="17"/>
      <c r="E14" s="17"/>
      <c r="F14" s="17"/>
      <c r="G14" s="17"/>
      <c r="H14" s="18" t="s">
        <v>129</v>
      </c>
      <c r="I14" s="18" t="s">
        <v>131</v>
      </c>
      <c r="J14" s="18" t="s">
        <v>174</v>
      </c>
      <c r="K14" s="18" t="s">
        <v>132</v>
      </c>
      <c r="L14" s="17"/>
      <c r="M14" s="17"/>
      <c r="N14" s="17"/>
      <c r="O14" s="17"/>
      <c r="P14" s="17"/>
      <c r="Q14" s="17"/>
      <c r="R14" s="17"/>
      <c r="S14" s="17"/>
      <c r="T14" s="17"/>
      <c r="U14" s="17"/>
      <c r="V14" s="18" t="s">
        <v>119</v>
      </c>
      <c r="W14" s="17"/>
      <c r="X14" s="17"/>
      <c r="Y14" s="17"/>
      <c r="Z14" s="17"/>
      <c r="AA14" s="18" t="s">
        <v>105</v>
      </c>
      <c r="AB14" s="17"/>
      <c r="AC14" s="17"/>
      <c r="AD14" s="17"/>
      <c r="AE14" s="17"/>
      <c r="AF14" s="17"/>
      <c r="AG14" s="17"/>
      <c r="AH14" s="17"/>
      <c r="AI14" s="17"/>
      <c r="AJ14" s="17"/>
      <c r="AK14" s="17"/>
      <c r="AL14" s="17"/>
      <c r="AM14" s="11"/>
    </row>
    <row r="15" spans="1:39" x14ac:dyDescent="0.2">
      <c r="A15" s="26"/>
      <c r="B15" s="23" t="s">
        <v>541</v>
      </c>
      <c r="C15" s="15">
        <v>1.3809730852250001E-2</v>
      </c>
      <c r="D15" s="15">
        <v>3.7665089888690001E-3</v>
      </c>
      <c r="E15" s="15">
        <v>2.6581928296350001E-2</v>
      </c>
      <c r="F15" s="15">
        <v>8.3340805384630005E-3</v>
      </c>
      <c r="G15" s="15">
        <v>1.418906207077E-2</v>
      </c>
      <c r="H15" s="15">
        <v>2.5179794694830001E-2</v>
      </c>
      <c r="I15" s="15">
        <v>1.223325687815E-2</v>
      </c>
      <c r="J15" s="15">
        <v>7.2646633606899998E-3</v>
      </c>
      <c r="K15" s="15">
        <v>1.85767192723E-2</v>
      </c>
      <c r="L15" s="15">
        <v>4.458570210557E-3</v>
      </c>
      <c r="M15" s="15">
        <v>1.5842707676769999E-2</v>
      </c>
      <c r="N15" s="15">
        <v>1.125875892382E-2</v>
      </c>
      <c r="O15" s="15">
        <v>0.05</v>
      </c>
      <c r="P15" s="15">
        <v>3.0120466209059998E-3</v>
      </c>
      <c r="Q15" s="15">
        <v>1.11862911577E-2</v>
      </c>
      <c r="R15" s="15">
        <v>7.4956944481470002E-3</v>
      </c>
      <c r="S15" s="15">
        <v>1.4349426414099999E-2</v>
      </c>
      <c r="T15" s="15">
        <v>1.3599270991710001E-2</v>
      </c>
      <c r="U15" s="15">
        <v>3.5531903209640003E-2</v>
      </c>
      <c r="V15" s="15">
        <v>3.0726411286999999E-2</v>
      </c>
      <c r="W15" s="15">
        <v>1.725558543383E-2</v>
      </c>
      <c r="X15" s="15">
        <v>5.4349235241840004E-3</v>
      </c>
      <c r="Y15" s="15">
        <v>1.170878933838E-2</v>
      </c>
      <c r="Z15" s="15">
        <v>1.8304758677800001E-2</v>
      </c>
      <c r="AA15" s="15">
        <v>3.0387408962790002E-2</v>
      </c>
      <c r="AB15" s="15">
        <v>0</v>
      </c>
      <c r="AC15" s="15">
        <v>5.9059317396550001E-3</v>
      </c>
      <c r="AD15" s="15">
        <v>1.53869645416E-2</v>
      </c>
      <c r="AE15" s="15">
        <v>0</v>
      </c>
      <c r="AF15" s="15">
        <v>1.2822494591300001E-2</v>
      </c>
      <c r="AG15" s="15">
        <v>8.7355286868999998E-3</v>
      </c>
      <c r="AH15" s="15">
        <v>4.7253230894570002E-2</v>
      </c>
      <c r="AI15" s="15">
        <v>4.1981198987900002E-2</v>
      </c>
      <c r="AJ15" s="15">
        <v>5.8918928922859999E-2</v>
      </c>
      <c r="AK15" s="15">
        <v>0.13188368818429999</v>
      </c>
      <c r="AL15" s="15">
        <v>2.109851913635E-2</v>
      </c>
      <c r="AM15" s="11"/>
    </row>
    <row r="16" spans="1:39" x14ac:dyDescent="0.2">
      <c r="A16" s="24"/>
      <c r="B16" s="24"/>
      <c r="C16" s="16">
        <v>27</v>
      </c>
      <c r="D16" s="16">
        <v>3</v>
      </c>
      <c r="E16" s="16">
        <v>10</v>
      </c>
      <c r="F16" s="16">
        <v>4</v>
      </c>
      <c r="G16" s="16">
        <v>10</v>
      </c>
      <c r="H16" s="16">
        <v>6</v>
      </c>
      <c r="I16" s="16">
        <v>8</v>
      </c>
      <c r="J16" s="16">
        <v>3</v>
      </c>
      <c r="K16" s="16">
        <v>8</v>
      </c>
      <c r="L16" s="16">
        <v>2</v>
      </c>
      <c r="M16" s="16">
        <v>15</v>
      </c>
      <c r="N16" s="16">
        <v>11</v>
      </c>
      <c r="O16" s="16">
        <v>1</v>
      </c>
      <c r="P16" s="16">
        <v>1</v>
      </c>
      <c r="Q16" s="16">
        <v>2</v>
      </c>
      <c r="R16" s="16">
        <v>3</v>
      </c>
      <c r="S16" s="16">
        <v>6</v>
      </c>
      <c r="T16" s="16">
        <v>3</v>
      </c>
      <c r="U16" s="16">
        <v>3</v>
      </c>
      <c r="V16" s="16">
        <v>9</v>
      </c>
      <c r="W16" s="16">
        <v>7</v>
      </c>
      <c r="X16" s="16">
        <v>4</v>
      </c>
      <c r="Y16" s="16">
        <v>3</v>
      </c>
      <c r="Z16" s="16">
        <v>10</v>
      </c>
      <c r="AA16" s="16">
        <v>3</v>
      </c>
      <c r="AB16" s="16">
        <v>0</v>
      </c>
      <c r="AC16" s="16">
        <v>6</v>
      </c>
      <c r="AD16" s="16">
        <v>3</v>
      </c>
      <c r="AE16" s="16">
        <v>0</v>
      </c>
      <c r="AF16" s="16">
        <v>1</v>
      </c>
      <c r="AG16" s="16">
        <v>2</v>
      </c>
      <c r="AH16" s="16">
        <v>2</v>
      </c>
      <c r="AI16" s="16">
        <v>1</v>
      </c>
      <c r="AJ16" s="16">
        <v>3</v>
      </c>
      <c r="AK16" s="16">
        <v>1</v>
      </c>
      <c r="AL16" s="16">
        <v>8</v>
      </c>
      <c r="AM16" s="11"/>
    </row>
    <row r="17" spans="1:39" x14ac:dyDescent="0.2">
      <c r="A17" s="24"/>
      <c r="B17" s="24"/>
      <c r="C17" s="17" t="s">
        <v>103</v>
      </c>
      <c r="D17" s="17"/>
      <c r="E17" s="18" t="s">
        <v>139</v>
      </c>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8" t="s">
        <v>139</v>
      </c>
      <c r="AK17" s="18" t="s">
        <v>139</v>
      </c>
      <c r="AL17" s="17"/>
      <c r="AM17" s="11"/>
    </row>
    <row r="18" spans="1:39" x14ac:dyDescent="0.2">
      <c r="A18" s="26"/>
      <c r="B18" s="23" t="s">
        <v>542</v>
      </c>
      <c r="C18" s="15">
        <v>9.1510447877629995E-3</v>
      </c>
      <c r="D18" s="15">
        <v>3.862939382658E-3</v>
      </c>
      <c r="E18" s="15">
        <v>2.379237207485E-2</v>
      </c>
      <c r="F18" s="15">
        <v>3.1061983046639999E-3</v>
      </c>
      <c r="G18" s="15">
        <v>4.0646154792019999E-3</v>
      </c>
      <c r="H18" s="15">
        <v>2.2242811810010001E-2</v>
      </c>
      <c r="I18" s="15">
        <v>9.3242756824270003E-3</v>
      </c>
      <c r="J18" s="15">
        <v>6.5884819296450001E-3</v>
      </c>
      <c r="K18" s="15">
        <v>0</v>
      </c>
      <c r="L18" s="15">
        <v>8.7358442050449998E-4</v>
      </c>
      <c r="M18" s="15">
        <v>1.4206748127000001E-2</v>
      </c>
      <c r="N18" s="15">
        <v>3.5804620591710001E-3</v>
      </c>
      <c r="O18" s="15">
        <v>0.05</v>
      </c>
      <c r="P18" s="15">
        <v>7.2388579759559996E-3</v>
      </c>
      <c r="Q18" s="15">
        <v>0</v>
      </c>
      <c r="R18" s="15">
        <v>1.097908549005E-2</v>
      </c>
      <c r="S18" s="15">
        <v>1.054668216577E-2</v>
      </c>
      <c r="T18" s="15">
        <v>3.5949597055270001E-3</v>
      </c>
      <c r="U18" s="15">
        <v>0</v>
      </c>
      <c r="V18" s="15">
        <v>2.499074449001E-2</v>
      </c>
      <c r="W18" s="15">
        <v>1.6611356336699998E-2</v>
      </c>
      <c r="X18" s="15">
        <v>3.882185632894E-3</v>
      </c>
      <c r="Y18" s="15">
        <v>7.3389754090539996E-4</v>
      </c>
      <c r="Z18" s="15">
        <v>0</v>
      </c>
      <c r="AA18" s="15">
        <v>4.3988209090570003E-2</v>
      </c>
      <c r="AB18" s="15">
        <v>1.9798678780970001E-2</v>
      </c>
      <c r="AC18" s="15">
        <v>6.9015609084799997E-3</v>
      </c>
      <c r="AD18" s="15">
        <v>2.8398388197399999E-2</v>
      </c>
      <c r="AE18" s="15">
        <v>0</v>
      </c>
      <c r="AF18" s="15">
        <v>0</v>
      </c>
      <c r="AG18" s="15">
        <v>5.3239269754650001E-3</v>
      </c>
      <c r="AH18" s="15">
        <v>0</v>
      </c>
      <c r="AI18" s="15">
        <v>0</v>
      </c>
      <c r="AJ18" s="15">
        <v>0</v>
      </c>
      <c r="AK18" s="15">
        <v>0</v>
      </c>
      <c r="AL18" s="15">
        <v>9.0850504140120008E-3</v>
      </c>
      <c r="AM18" s="11"/>
    </row>
    <row r="19" spans="1:39" x14ac:dyDescent="0.2">
      <c r="A19" s="24"/>
      <c r="B19" s="24"/>
      <c r="C19" s="16">
        <v>16</v>
      </c>
      <c r="D19" s="16">
        <v>2</v>
      </c>
      <c r="E19" s="16">
        <v>8</v>
      </c>
      <c r="F19" s="16">
        <v>3</v>
      </c>
      <c r="G19" s="16">
        <v>3</v>
      </c>
      <c r="H19" s="16">
        <v>6</v>
      </c>
      <c r="I19" s="16">
        <v>5</v>
      </c>
      <c r="J19" s="16">
        <v>3</v>
      </c>
      <c r="K19" s="16">
        <v>0</v>
      </c>
      <c r="L19" s="16">
        <v>1</v>
      </c>
      <c r="M19" s="16">
        <v>12</v>
      </c>
      <c r="N19" s="16">
        <v>3</v>
      </c>
      <c r="O19" s="16">
        <v>1</v>
      </c>
      <c r="P19" s="16">
        <v>4</v>
      </c>
      <c r="Q19" s="16">
        <v>0</v>
      </c>
      <c r="R19" s="16">
        <v>4</v>
      </c>
      <c r="S19" s="16">
        <v>4</v>
      </c>
      <c r="T19" s="16">
        <v>1</v>
      </c>
      <c r="U19" s="16">
        <v>0</v>
      </c>
      <c r="V19" s="16">
        <v>3</v>
      </c>
      <c r="W19" s="16">
        <v>7</v>
      </c>
      <c r="X19" s="16">
        <v>3</v>
      </c>
      <c r="Y19" s="16">
        <v>1</v>
      </c>
      <c r="Z19" s="16">
        <v>0</v>
      </c>
      <c r="AA19" s="16">
        <v>4</v>
      </c>
      <c r="AB19" s="16">
        <v>1</v>
      </c>
      <c r="AC19" s="16">
        <v>8</v>
      </c>
      <c r="AD19" s="16">
        <v>5</v>
      </c>
      <c r="AE19" s="16">
        <v>0</v>
      </c>
      <c r="AF19" s="16">
        <v>0</v>
      </c>
      <c r="AG19" s="16">
        <v>1</v>
      </c>
      <c r="AH19" s="16">
        <v>0</v>
      </c>
      <c r="AI19" s="16">
        <v>0</v>
      </c>
      <c r="AJ19" s="16">
        <v>0</v>
      </c>
      <c r="AK19" s="16">
        <v>0</v>
      </c>
      <c r="AL19" s="16">
        <v>2</v>
      </c>
      <c r="AM19" s="11"/>
    </row>
    <row r="20" spans="1:39" x14ac:dyDescent="0.2">
      <c r="A20" s="24"/>
      <c r="B20" s="24"/>
      <c r="C20" s="17" t="s">
        <v>103</v>
      </c>
      <c r="D20" s="17"/>
      <c r="E20" s="18" t="s">
        <v>215</v>
      </c>
      <c r="F20" s="17"/>
      <c r="G20" s="17"/>
      <c r="H20" s="18" t="s">
        <v>174</v>
      </c>
      <c r="I20" s="17"/>
      <c r="J20" s="17"/>
      <c r="K20" s="17"/>
      <c r="L20" s="17"/>
      <c r="M20" s="17"/>
      <c r="N20" s="17"/>
      <c r="O20" s="18" t="s">
        <v>104</v>
      </c>
      <c r="P20" s="17"/>
      <c r="Q20" s="17"/>
      <c r="R20" s="17"/>
      <c r="S20" s="17"/>
      <c r="T20" s="17"/>
      <c r="U20" s="17"/>
      <c r="V20" s="17"/>
      <c r="W20" s="18" t="s">
        <v>180</v>
      </c>
      <c r="X20" s="17"/>
      <c r="Y20" s="17"/>
      <c r="Z20" s="17"/>
      <c r="AA20" s="18" t="s">
        <v>234</v>
      </c>
      <c r="AB20" s="18" t="s">
        <v>215</v>
      </c>
      <c r="AC20" s="17"/>
      <c r="AD20" s="17"/>
      <c r="AE20" s="17"/>
      <c r="AF20" s="17"/>
      <c r="AG20" s="17"/>
      <c r="AH20" s="17"/>
      <c r="AI20" s="17"/>
      <c r="AJ20" s="17"/>
      <c r="AK20" s="17"/>
      <c r="AL20" s="17"/>
      <c r="AM20" s="11"/>
    </row>
    <row r="21" spans="1:39" x14ac:dyDescent="0.2">
      <c r="A21" s="26"/>
      <c r="B21" s="23" t="s">
        <v>543</v>
      </c>
      <c r="C21" s="15">
        <v>1.640917779583E-2</v>
      </c>
      <c r="D21" s="15">
        <v>7.7378074614989998E-3</v>
      </c>
      <c r="E21" s="15">
        <v>2.6532917358769999E-2</v>
      </c>
      <c r="F21" s="15">
        <v>1.346163929419E-2</v>
      </c>
      <c r="G21" s="15">
        <v>1.6102822202689999E-2</v>
      </c>
      <c r="H21" s="15">
        <v>2.6018711971039998E-2</v>
      </c>
      <c r="I21" s="15">
        <v>2.1840682617669999E-2</v>
      </c>
      <c r="J21" s="15">
        <v>6.6590206563569999E-3</v>
      </c>
      <c r="K21" s="15">
        <v>1.4822410317590001E-2</v>
      </c>
      <c r="L21" s="15">
        <v>6.0357263657930009E-3</v>
      </c>
      <c r="M21" s="15">
        <v>2.3017960752430001E-2</v>
      </c>
      <c r="N21" s="15">
        <v>1.036665813589E-2</v>
      </c>
      <c r="O21" s="15">
        <v>0</v>
      </c>
      <c r="P21" s="15">
        <v>9.8573554967899997E-3</v>
      </c>
      <c r="Q21" s="15">
        <v>7.6415481288209996E-3</v>
      </c>
      <c r="R21" s="15">
        <v>1.572805817253E-2</v>
      </c>
      <c r="S21" s="15">
        <v>2.7245462408510002E-2</v>
      </c>
      <c r="T21" s="15">
        <v>1.016263455659E-2</v>
      </c>
      <c r="U21" s="15">
        <v>0</v>
      </c>
      <c r="V21" s="15">
        <v>3.2114435283039998E-2</v>
      </c>
      <c r="W21" s="15">
        <v>2.2983225993189998E-2</v>
      </c>
      <c r="X21" s="15">
        <v>1.110826452312E-2</v>
      </c>
      <c r="Y21" s="15">
        <v>2.07426360015E-2</v>
      </c>
      <c r="Z21" s="15">
        <v>7.71016119652E-3</v>
      </c>
      <c r="AA21" s="15">
        <v>2.8855920984929999E-2</v>
      </c>
      <c r="AB21" s="15">
        <v>1.833422843881E-2</v>
      </c>
      <c r="AC21" s="15">
        <v>1.07666086904E-2</v>
      </c>
      <c r="AD21" s="15">
        <v>4.411218604179E-2</v>
      </c>
      <c r="AE21" s="15">
        <v>1.0051155464430001E-2</v>
      </c>
      <c r="AF21" s="15">
        <v>0</v>
      </c>
      <c r="AG21" s="15">
        <v>7.8638958657839993E-3</v>
      </c>
      <c r="AH21" s="15">
        <v>3.0011704825889999E-2</v>
      </c>
      <c r="AI21" s="15">
        <v>0</v>
      </c>
      <c r="AJ21" s="15">
        <v>0.1051808340503</v>
      </c>
      <c r="AK21" s="15">
        <v>0</v>
      </c>
      <c r="AL21" s="15">
        <v>1.38034156242E-2</v>
      </c>
      <c r="AM21" s="11"/>
    </row>
    <row r="22" spans="1:39" x14ac:dyDescent="0.2">
      <c r="A22" s="24"/>
      <c r="B22" s="24"/>
      <c r="C22" s="16">
        <v>29</v>
      </c>
      <c r="D22" s="16">
        <v>5</v>
      </c>
      <c r="E22" s="16">
        <v>7</v>
      </c>
      <c r="F22" s="16">
        <v>8</v>
      </c>
      <c r="G22" s="16">
        <v>9</v>
      </c>
      <c r="H22" s="16">
        <v>7</v>
      </c>
      <c r="I22" s="16">
        <v>7</v>
      </c>
      <c r="J22" s="16">
        <v>3</v>
      </c>
      <c r="K22" s="16">
        <v>6</v>
      </c>
      <c r="L22" s="16">
        <v>4</v>
      </c>
      <c r="M22" s="16">
        <v>19</v>
      </c>
      <c r="N22" s="16">
        <v>10</v>
      </c>
      <c r="O22" s="16">
        <v>0</v>
      </c>
      <c r="P22" s="16">
        <v>6</v>
      </c>
      <c r="Q22" s="16">
        <v>2</v>
      </c>
      <c r="R22" s="16">
        <v>5</v>
      </c>
      <c r="S22" s="16">
        <v>11</v>
      </c>
      <c r="T22" s="16">
        <v>1</v>
      </c>
      <c r="U22" s="16">
        <v>0</v>
      </c>
      <c r="V22" s="16">
        <v>4</v>
      </c>
      <c r="W22" s="16">
        <v>9</v>
      </c>
      <c r="X22" s="16">
        <v>8</v>
      </c>
      <c r="Y22" s="16">
        <v>7</v>
      </c>
      <c r="Z22" s="16">
        <v>2</v>
      </c>
      <c r="AA22" s="16">
        <v>2</v>
      </c>
      <c r="AB22" s="16">
        <v>1</v>
      </c>
      <c r="AC22" s="16">
        <v>10</v>
      </c>
      <c r="AD22" s="16">
        <v>8</v>
      </c>
      <c r="AE22" s="16">
        <v>1</v>
      </c>
      <c r="AF22" s="16">
        <v>0</v>
      </c>
      <c r="AG22" s="16">
        <v>2</v>
      </c>
      <c r="AH22" s="16">
        <v>1</v>
      </c>
      <c r="AI22" s="16">
        <v>0</v>
      </c>
      <c r="AJ22" s="16">
        <v>2</v>
      </c>
      <c r="AK22" s="16">
        <v>0</v>
      </c>
      <c r="AL22" s="16">
        <v>5</v>
      </c>
      <c r="AM22" s="11"/>
    </row>
    <row r="23" spans="1:39" x14ac:dyDescent="0.2">
      <c r="A23" s="24"/>
      <c r="B23" s="24"/>
      <c r="C23" s="17" t="s">
        <v>103</v>
      </c>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1"/>
    </row>
    <row r="24" spans="1:39" x14ac:dyDescent="0.2">
      <c r="A24" s="26"/>
      <c r="B24" s="23" t="s">
        <v>265</v>
      </c>
      <c r="C24" s="15">
        <v>3.6696464214070003E-2</v>
      </c>
      <c r="D24" s="15">
        <v>2.4449476336859999E-2</v>
      </c>
      <c r="E24" s="15">
        <v>5.7574832630149987E-2</v>
      </c>
      <c r="F24" s="15">
        <v>3.2723327010030001E-2</v>
      </c>
      <c r="G24" s="15">
        <v>2.9412896992320001E-2</v>
      </c>
      <c r="H24" s="15">
        <v>2.8647351002099999E-2</v>
      </c>
      <c r="I24" s="15">
        <v>3.4464363882209997E-2</v>
      </c>
      <c r="J24" s="15">
        <v>4.5071606517869997E-2</v>
      </c>
      <c r="K24" s="15">
        <v>3.5756431700510002E-2</v>
      </c>
      <c r="L24" s="15">
        <v>3.8656687834590003E-2</v>
      </c>
      <c r="M24" s="15">
        <v>3.8910389355529998E-2</v>
      </c>
      <c r="N24" s="15">
        <v>2.8316504717149998E-2</v>
      </c>
      <c r="O24" s="15">
        <v>0.35</v>
      </c>
      <c r="P24" s="15">
        <v>2.4348641412839999E-2</v>
      </c>
      <c r="Q24" s="15">
        <v>1.494137258904E-2</v>
      </c>
      <c r="R24" s="15">
        <v>3.5580307833679999E-2</v>
      </c>
      <c r="S24" s="15">
        <v>8.4794583540930002E-2</v>
      </c>
      <c r="T24" s="15">
        <v>6.3991396081660001E-3</v>
      </c>
      <c r="U24" s="15">
        <v>6.4330544356209999E-3</v>
      </c>
      <c r="V24" s="15">
        <v>4.5475859442120001E-2</v>
      </c>
      <c r="W24" s="15">
        <v>4.1909029029540003E-2</v>
      </c>
      <c r="X24" s="15">
        <v>3.7063647936080003E-2</v>
      </c>
      <c r="Y24" s="15">
        <v>2.2847855427730001E-2</v>
      </c>
      <c r="Z24" s="15">
        <v>3.6668501822369998E-2</v>
      </c>
      <c r="AA24" s="15">
        <v>2.879060582038E-2</v>
      </c>
      <c r="AB24" s="15">
        <v>0.10888307714040001</v>
      </c>
      <c r="AC24" s="15">
        <v>1.385863485715E-2</v>
      </c>
      <c r="AD24" s="15">
        <v>3.3605682109089999E-2</v>
      </c>
      <c r="AE24" s="15">
        <v>0</v>
      </c>
      <c r="AF24" s="15">
        <v>6.7182610897619996E-2</v>
      </c>
      <c r="AG24" s="15">
        <v>6.600260877512E-2</v>
      </c>
      <c r="AH24" s="15">
        <v>2.3030576022350001E-2</v>
      </c>
      <c r="AI24" s="15">
        <v>0</v>
      </c>
      <c r="AJ24" s="15">
        <v>0.18857967465930001</v>
      </c>
      <c r="AK24" s="15">
        <v>0</v>
      </c>
      <c r="AL24" s="15">
        <v>5.6393794674939997E-2</v>
      </c>
      <c r="AM24" s="11"/>
    </row>
    <row r="25" spans="1:39" x14ac:dyDescent="0.2">
      <c r="A25" s="24"/>
      <c r="B25" s="24"/>
      <c r="C25" s="16">
        <v>85</v>
      </c>
      <c r="D25" s="16">
        <v>19</v>
      </c>
      <c r="E25" s="16">
        <v>29</v>
      </c>
      <c r="F25" s="16">
        <v>16</v>
      </c>
      <c r="G25" s="16">
        <v>21</v>
      </c>
      <c r="H25" s="16">
        <v>7</v>
      </c>
      <c r="I25" s="16">
        <v>14</v>
      </c>
      <c r="J25" s="16">
        <v>14</v>
      </c>
      <c r="K25" s="16">
        <v>20</v>
      </c>
      <c r="L25" s="16">
        <v>25</v>
      </c>
      <c r="M25" s="16">
        <v>49</v>
      </c>
      <c r="N25" s="16">
        <v>28</v>
      </c>
      <c r="O25" s="16">
        <v>7</v>
      </c>
      <c r="P25" s="16">
        <v>17</v>
      </c>
      <c r="Q25" s="16">
        <v>4</v>
      </c>
      <c r="R25" s="16">
        <v>14</v>
      </c>
      <c r="S25" s="16">
        <v>38</v>
      </c>
      <c r="T25" s="16">
        <v>2</v>
      </c>
      <c r="U25" s="16">
        <v>1</v>
      </c>
      <c r="V25" s="16">
        <v>9</v>
      </c>
      <c r="W25" s="16">
        <v>24</v>
      </c>
      <c r="X25" s="16">
        <v>29</v>
      </c>
      <c r="Y25" s="16">
        <v>11</v>
      </c>
      <c r="Z25" s="16">
        <v>12</v>
      </c>
      <c r="AA25" s="16">
        <v>3</v>
      </c>
      <c r="AB25" s="16">
        <v>5</v>
      </c>
      <c r="AC25" s="16">
        <v>16</v>
      </c>
      <c r="AD25" s="16">
        <v>11</v>
      </c>
      <c r="AE25" s="16">
        <v>0</v>
      </c>
      <c r="AF25" s="16">
        <v>8</v>
      </c>
      <c r="AG25" s="16">
        <v>13</v>
      </c>
      <c r="AH25" s="16">
        <v>2</v>
      </c>
      <c r="AI25" s="16">
        <v>0</v>
      </c>
      <c r="AJ25" s="16">
        <v>3</v>
      </c>
      <c r="AK25" s="16">
        <v>0</v>
      </c>
      <c r="AL25" s="16">
        <v>32</v>
      </c>
      <c r="AM25" s="11"/>
    </row>
    <row r="26" spans="1:39" x14ac:dyDescent="0.2">
      <c r="A26" s="24"/>
      <c r="B26" s="24"/>
      <c r="C26" s="17" t="s">
        <v>103</v>
      </c>
      <c r="D26" s="17"/>
      <c r="E26" s="17"/>
      <c r="F26" s="17"/>
      <c r="G26" s="17"/>
      <c r="H26" s="17"/>
      <c r="I26" s="17"/>
      <c r="J26" s="17"/>
      <c r="K26" s="17"/>
      <c r="L26" s="17"/>
      <c r="M26" s="17"/>
      <c r="N26" s="17"/>
      <c r="O26" s="18" t="s">
        <v>122</v>
      </c>
      <c r="P26" s="17"/>
      <c r="Q26" s="17"/>
      <c r="R26" s="17"/>
      <c r="S26" s="18" t="s">
        <v>544</v>
      </c>
      <c r="T26" s="17"/>
      <c r="U26" s="17"/>
      <c r="V26" s="17"/>
      <c r="W26" s="17"/>
      <c r="X26" s="17"/>
      <c r="Y26" s="17"/>
      <c r="Z26" s="17"/>
      <c r="AA26" s="17"/>
      <c r="AB26" s="18" t="s">
        <v>181</v>
      </c>
      <c r="AC26" s="17"/>
      <c r="AD26" s="17"/>
      <c r="AE26" s="17"/>
      <c r="AF26" s="18" t="s">
        <v>139</v>
      </c>
      <c r="AG26" s="18" t="s">
        <v>119</v>
      </c>
      <c r="AH26" s="17"/>
      <c r="AI26" s="17"/>
      <c r="AJ26" s="18" t="s">
        <v>119</v>
      </c>
      <c r="AK26" s="17"/>
      <c r="AL26" s="18" t="s">
        <v>119</v>
      </c>
      <c r="AM26" s="11"/>
    </row>
    <row r="27" spans="1:39" x14ac:dyDescent="0.2">
      <c r="A27" s="26"/>
      <c r="B27" s="23" t="s">
        <v>48</v>
      </c>
      <c r="C27" s="15">
        <v>1</v>
      </c>
      <c r="D27" s="15">
        <v>1</v>
      </c>
      <c r="E27" s="15">
        <v>1</v>
      </c>
      <c r="F27" s="15">
        <v>1</v>
      </c>
      <c r="G27" s="15">
        <v>1</v>
      </c>
      <c r="H27" s="15">
        <v>1</v>
      </c>
      <c r="I27" s="15">
        <v>1</v>
      </c>
      <c r="J27" s="15">
        <v>1</v>
      </c>
      <c r="K27" s="15">
        <v>1</v>
      </c>
      <c r="L27" s="15">
        <v>1</v>
      </c>
      <c r="M27" s="15">
        <v>1</v>
      </c>
      <c r="N27" s="15">
        <v>1</v>
      </c>
      <c r="O27" s="15">
        <v>1</v>
      </c>
      <c r="P27" s="15">
        <v>1</v>
      </c>
      <c r="Q27" s="15">
        <v>1</v>
      </c>
      <c r="R27" s="15">
        <v>1</v>
      </c>
      <c r="S27" s="15">
        <v>1</v>
      </c>
      <c r="T27" s="15">
        <v>1</v>
      </c>
      <c r="U27" s="15">
        <v>1</v>
      </c>
      <c r="V27" s="15">
        <v>1</v>
      </c>
      <c r="W27" s="15">
        <v>1</v>
      </c>
      <c r="X27" s="15">
        <v>1</v>
      </c>
      <c r="Y27" s="15">
        <v>1</v>
      </c>
      <c r="Z27" s="15">
        <v>1</v>
      </c>
      <c r="AA27" s="15">
        <v>1</v>
      </c>
      <c r="AB27" s="15">
        <v>1</v>
      </c>
      <c r="AC27" s="15">
        <v>1</v>
      </c>
      <c r="AD27" s="15">
        <v>1</v>
      </c>
      <c r="AE27" s="15">
        <v>1</v>
      </c>
      <c r="AF27" s="15">
        <v>1</v>
      </c>
      <c r="AG27" s="15">
        <v>1</v>
      </c>
      <c r="AH27" s="15">
        <v>1</v>
      </c>
      <c r="AI27" s="15">
        <v>1</v>
      </c>
      <c r="AJ27" s="15">
        <v>1</v>
      </c>
      <c r="AK27" s="15">
        <v>1</v>
      </c>
      <c r="AL27" s="15">
        <v>1</v>
      </c>
      <c r="AM27" s="11"/>
    </row>
    <row r="28" spans="1:39" x14ac:dyDescent="0.2">
      <c r="A28" s="24"/>
      <c r="B28" s="24"/>
      <c r="C28" s="16">
        <v>2227</v>
      </c>
      <c r="D28" s="16">
        <v>509</v>
      </c>
      <c r="E28" s="16">
        <v>611</v>
      </c>
      <c r="F28" s="16">
        <v>520</v>
      </c>
      <c r="G28" s="16">
        <v>587</v>
      </c>
      <c r="H28" s="16">
        <v>270</v>
      </c>
      <c r="I28" s="16">
        <v>412</v>
      </c>
      <c r="J28" s="16">
        <v>390</v>
      </c>
      <c r="K28" s="16">
        <v>473</v>
      </c>
      <c r="L28" s="16">
        <v>607</v>
      </c>
      <c r="M28" s="16">
        <v>1224</v>
      </c>
      <c r="N28" s="16">
        <v>979</v>
      </c>
      <c r="O28" s="16">
        <v>20</v>
      </c>
      <c r="P28" s="16">
        <v>604</v>
      </c>
      <c r="Q28" s="16">
        <v>259</v>
      </c>
      <c r="R28" s="16">
        <v>310</v>
      </c>
      <c r="S28" s="16">
        <v>428</v>
      </c>
      <c r="T28" s="16">
        <v>232</v>
      </c>
      <c r="U28" s="16">
        <v>104</v>
      </c>
      <c r="V28" s="16">
        <v>290</v>
      </c>
      <c r="W28" s="16">
        <v>549</v>
      </c>
      <c r="X28" s="16">
        <v>678</v>
      </c>
      <c r="Y28" s="16">
        <v>375</v>
      </c>
      <c r="Z28" s="16">
        <v>411</v>
      </c>
      <c r="AA28" s="16">
        <v>167</v>
      </c>
      <c r="AB28" s="16">
        <v>43</v>
      </c>
      <c r="AC28" s="16">
        <v>941</v>
      </c>
      <c r="AD28" s="16">
        <v>271</v>
      </c>
      <c r="AE28" s="16">
        <v>56</v>
      </c>
      <c r="AF28" s="16">
        <v>109</v>
      </c>
      <c r="AG28" s="16">
        <v>192</v>
      </c>
      <c r="AH28" s="16">
        <v>61</v>
      </c>
      <c r="AI28" s="16">
        <v>11</v>
      </c>
      <c r="AJ28" s="16">
        <v>26</v>
      </c>
      <c r="AK28" s="16">
        <v>6</v>
      </c>
      <c r="AL28" s="16">
        <v>554</v>
      </c>
      <c r="AM28" s="11"/>
    </row>
    <row r="29" spans="1:39" x14ac:dyDescent="0.2">
      <c r="A29" s="24"/>
      <c r="B29" s="24"/>
      <c r="C29" s="17" t="s">
        <v>103</v>
      </c>
      <c r="D29" s="17" t="s">
        <v>103</v>
      </c>
      <c r="E29" s="17" t="s">
        <v>103</v>
      </c>
      <c r="F29" s="17" t="s">
        <v>103</v>
      </c>
      <c r="G29" s="17" t="s">
        <v>103</v>
      </c>
      <c r="H29" s="17" t="s">
        <v>103</v>
      </c>
      <c r="I29" s="17" t="s">
        <v>103</v>
      </c>
      <c r="J29" s="17" t="s">
        <v>103</v>
      </c>
      <c r="K29" s="17" t="s">
        <v>103</v>
      </c>
      <c r="L29" s="17" t="s">
        <v>103</v>
      </c>
      <c r="M29" s="17" t="s">
        <v>103</v>
      </c>
      <c r="N29" s="17" t="s">
        <v>103</v>
      </c>
      <c r="O29" s="17" t="s">
        <v>103</v>
      </c>
      <c r="P29" s="17" t="s">
        <v>103</v>
      </c>
      <c r="Q29" s="17" t="s">
        <v>103</v>
      </c>
      <c r="R29" s="17" t="s">
        <v>103</v>
      </c>
      <c r="S29" s="17" t="s">
        <v>103</v>
      </c>
      <c r="T29" s="17" t="s">
        <v>103</v>
      </c>
      <c r="U29" s="17" t="s">
        <v>103</v>
      </c>
      <c r="V29" s="17" t="s">
        <v>103</v>
      </c>
      <c r="W29" s="17" t="s">
        <v>103</v>
      </c>
      <c r="X29" s="17" t="s">
        <v>103</v>
      </c>
      <c r="Y29" s="17" t="s">
        <v>103</v>
      </c>
      <c r="Z29" s="17" t="s">
        <v>103</v>
      </c>
      <c r="AA29" s="17" t="s">
        <v>103</v>
      </c>
      <c r="AB29" s="17" t="s">
        <v>103</v>
      </c>
      <c r="AC29" s="17" t="s">
        <v>103</v>
      </c>
      <c r="AD29" s="17" t="s">
        <v>103</v>
      </c>
      <c r="AE29" s="17" t="s">
        <v>103</v>
      </c>
      <c r="AF29" s="17" t="s">
        <v>103</v>
      </c>
      <c r="AG29" s="17" t="s">
        <v>103</v>
      </c>
      <c r="AH29" s="17" t="s">
        <v>103</v>
      </c>
      <c r="AI29" s="17" t="s">
        <v>103</v>
      </c>
      <c r="AJ29" s="17" t="s">
        <v>103</v>
      </c>
      <c r="AK29" s="17" t="s">
        <v>103</v>
      </c>
      <c r="AL29" s="17" t="s">
        <v>103</v>
      </c>
      <c r="AM29" s="11"/>
    </row>
    <row r="30" spans="1:39" x14ac:dyDescent="0.2">
      <c r="A30" s="19" t="s">
        <v>545</v>
      </c>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row>
    <row r="31" spans="1:39" x14ac:dyDescent="0.2">
      <c r="A31" s="21" t="s">
        <v>126</v>
      </c>
    </row>
  </sheetData>
  <mergeCells count="18">
    <mergeCell ref="AJ2:AL2"/>
    <mergeCell ref="A2:C2"/>
    <mergeCell ref="A3:B5"/>
    <mergeCell ref="B6:B8"/>
    <mergeCell ref="B9:B11"/>
    <mergeCell ref="M3:O3"/>
    <mergeCell ref="P3:V3"/>
    <mergeCell ref="W3:AB3"/>
    <mergeCell ref="AC3:AL3"/>
    <mergeCell ref="D3:G3"/>
    <mergeCell ref="H3:L3"/>
    <mergeCell ref="B27:B29"/>
    <mergeCell ref="A6:A29"/>
    <mergeCell ref="B12:B14"/>
    <mergeCell ref="B15:B17"/>
    <mergeCell ref="B18:B20"/>
    <mergeCell ref="B21:B23"/>
    <mergeCell ref="B24:B26"/>
  </mergeCells>
  <hyperlinks>
    <hyperlink ref="A1" location="'TOC'!A1:A1" display="Back to TOC" xr:uid="{00000000-0004-0000-2500-000000000000}"/>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M37"/>
  <sheetViews>
    <sheetView workbookViewId="0">
      <pane xSplit="3" ySplit="5" topLeftCell="D6" activePane="bottomRight" state="frozen"/>
      <selection pane="topRight" activeCell="D1" sqref="D1"/>
      <selection pane="bottomLeft" activeCell="A6" sqref="A6"/>
      <selection pane="bottomRight" activeCell="D6" sqref="D6"/>
    </sheetView>
  </sheetViews>
  <sheetFormatPr baseColWidth="10" defaultColWidth="8.83203125" defaultRowHeight="15" x14ac:dyDescent="0.2"/>
  <cols>
    <col min="1" max="1" width="50" style="1" bestFit="1" customWidth="1"/>
    <col min="2" max="2" width="25" style="1" bestFit="1" customWidth="1"/>
    <col min="3" max="38" width="12.6640625" style="1" customWidth="1"/>
  </cols>
  <sheetData>
    <row r="1" spans="1:39" ht="52" customHeight="1" x14ac:dyDescent="0.2">
      <c r="A1" s="10" t="str">
        <f>HYPERLINK("#TOC!A1","Return to Table of Contents")</f>
        <v>Return to Table of Contents</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11"/>
    </row>
    <row r="2" spans="1:39" ht="36" customHeight="1" x14ac:dyDescent="0.2">
      <c r="A2" s="29" t="s">
        <v>584</v>
      </c>
      <c r="B2" s="28"/>
      <c r="C2" s="28"/>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27" t="s">
        <v>47</v>
      </c>
      <c r="AK2" s="28"/>
      <c r="AL2" s="28"/>
      <c r="AM2" s="11"/>
    </row>
    <row r="3" spans="1:39" ht="37" customHeight="1" x14ac:dyDescent="0.2">
      <c r="A3" s="30"/>
      <c r="B3" s="28"/>
      <c r="C3" s="14" t="s">
        <v>48</v>
      </c>
      <c r="D3" s="31" t="s">
        <v>49</v>
      </c>
      <c r="E3" s="28"/>
      <c r="F3" s="28"/>
      <c r="G3" s="28"/>
      <c r="H3" s="31" t="s">
        <v>50</v>
      </c>
      <c r="I3" s="28"/>
      <c r="J3" s="28"/>
      <c r="K3" s="28"/>
      <c r="L3" s="28"/>
      <c r="M3" s="31" t="s">
        <v>51</v>
      </c>
      <c r="N3" s="28"/>
      <c r="O3" s="28"/>
      <c r="P3" s="31" t="s">
        <v>52</v>
      </c>
      <c r="Q3" s="28"/>
      <c r="R3" s="28"/>
      <c r="S3" s="28"/>
      <c r="T3" s="28"/>
      <c r="U3" s="28"/>
      <c r="V3" s="28"/>
      <c r="W3" s="31" t="s">
        <v>53</v>
      </c>
      <c r="X3" s="28"/>
      <c r="Y3" s="28"/>
      <c r="Z3" s="28"/>
      <c r="AA3" s="28"/>
      <c r="AB3" s="28"/>
      <c r="AC3" s="31" t="s">
        <v>54</v>
      </c>
      <c r="AD3" s="28"/>
      <c r="AE3" s="28"/>
      <c r="AF3" s="28"/>
      <c r="AG3" s="28"/>
      <c r="AH3" s="28"/>
      <c r="AI3" s="28"/>
      <c r="AJ3" s="28"/>
      <c r="AK3" s="28"/>
      <c r="AL3" s="28"/>
      <c r="AM3" s="11"/>
    </row>
    <row r="4" spans="1:39" ht="16" customHeight="1" x14ac:dyDescent="0.2">
      <c r="A4" s="24"/>
      <c r="B4" s="28"/>
      <c r="C4" s="12" t="s">
        <v>55</v>
      </c>
      <c r="D4" s="12" t="s">
        <v>55</v>
      </c>
      <c r="E4" s="12" t="s">
        <v>56</v>
      </c>
      <c r="F4" s="12" t="s">
        <v>57</v>
      </c>
      <c r="G4" s="12" t="s">
        <v>58</v>
      </c>
      <c r="H4" s="12" t="s">
        <v>55</v>
      </c>
      <c r="I4" s="12" t="s">
        <v>56</v>
      </c>
      <c r="J4" s="12" t="s">
        <v>57</v>
      </c>
      <c r="K4" s="12" t="s">
        <v>58</v>
      </c>
      <c r="L4" s="12" t="s">
        <v>59</v>
      </c>
      <c r="M4" s="12" t="s">
        <v>55</v>
      </c>
      <c r="N4" s="12" t="s">
        <v>56</v>
      </c>
      <c r="O4" s="12" t="s">
        <v>57</v>
      </c>
      <c r="P4" s="12" t="s">
        <v>55</v>
      </c>
      <c r="Q4" s="12" t="s">
        <v>56</v>
      </c>
      <c r="R4" s="12" t="s">
        <v>57</v>
      </c>
      <c r="S4" s="12" t="s">
        <v>58</v>
      </c>
      <c r="T4" s="12" t="s">
        <v>59</v>
      </c>
      <c r="U4" s="12" t="s">
        <v>60</v>
      </c>
      <c r="V4" s="12" t="s">
        <v>61</v>
      </c>
      <c r="W4" s="12" t="s">
        <v>55</v>
      </c>
      <c r="X4" s="12" t="s">
        <v>56</v>
      </c>
      <c r="Y4" s="12" t="s">
        <v>57</v>
      </c>
      <c r="Z4" s="12" t="s">
        <v>58</v>
      </c>
      <c r="AA4" s="12" t="s">
        <v>59</v>
      </c>
      <c r="AB4" s="12" t="s">
        <v>60</v>
      </c>
      <c r="AC4" s="12" t="s">
        <v>55</v>
      </c>
      <c r="AD4" s="12" t="s">
        <v>56</v>
      </c>
      <c r="AE4" s="12" t="s">
        <v>57</v>
      </c>
      <c r="AF4" s="12" t="s">
        <v>58</v>
      </c>
      <c r="AG4" s="12" t="s">
        <v>59</v>
      </c>
      <c r="AH4" s="12" t="s">
        <v>60</v>
      </c>
      <c r="AI4" s="12" t="s">
        <v>61</v>
      </c>
      <c r="AJ4" s="12" t="s">
        <v>62</v>
      </c>
      <c r="AK4" s="12" t="s">
        <v>63</v>
      </c>
      <c r="AL4" s="12" t="s">
        <v>64</v>
      </c>
      <c r="AM4" s="11"/>
    </row>
    <row r="5" spans="1:39" ht="37" x14ac:dyDescent="0.2">
      <c r="A5" s="24"/>
      <c r="B5" s="28"/>
      <c r="C5" s="14" t="s">
        <v>65</v>
      </c>
      <c r="D5" s="14" t="s">
        <v>66</v>
      </c>
      <c r="E5" s="14" t="s">
        <v>67</v>
      </c>
      <c r="F5" s="14" t="s">
        <v>68</v>
      </c>
      <c r="G5" s="14" t="s">
        <v>69</v>
      </c>
      <c r="H5" s="14" t="s">
        <v>70</v>
      </c>
      <c r="I5" s="14" t="s">
        <v>71</v>
      </c>
      <c r="J5" s="14" t="s">
        <v>72</v>
      </c>
      <c r="K5" s="14" t="s">
        <v>73</v>
      </c>
      <c r="L5" s="14" t="s">
        <v>74</v>
      </c>
      <c r="M5" s="14" t="s">
        <v>75</v>
      </c>
      <c r="N5" s="14" t="s">
        <v>76</v>
      </c>
      <c r="O5" s="14" t="s">
        <v>77</v>
      </c>
      <c r="P5" s="14" t="s">
        <v>78</v>
      </c>
      <c r="Q5" s="14" t="s">
        <v>79</v>
      </c>
      <c r="R5" s="14" t="s">
        <v>80</v>
      </c>
      <c r="S5" s="14" t="s">
        <v>81</v>
      </c>
      <c r="T5" s="14" t="s">
        <v>82</v>
      </c>
      <c r="U5" s="14" t="s">
        <v>83</v>
      </c>
      <c r="V5" s="14" t="s">
        <v>84</v>
      </c>
      <c r="W5" s="14" t="s">
        <v>85</v>
      </c>
      <c r="X5" s="14" t="s">
        <v>86</v>
      </c>
      <c r="Y5" s="14" t="s">
        <v>87</v>
      </c>
      <c r="Z5" s="14" t="s">
        <v>88</v>
      </c>
      <c r="AA5" s="14" t="s">
        <v>89</v>
      </c>
      <c r="AB5" s="14" t="s">
        <v>90</v>
      </c>
      <c r="AC5" s="14" t="s">
        <v>91</v>
      </c>
      <c r="AD5" s="14" t="s">
        <v>92</v>
      </c>
      <c r="AE5" s="14" t="s">
        <v>93</v>
      </c>
      <c r="AF5" s="14" t="s">
        <v>94</v>
      </c>
      <c r="AG5" s="14" t="s">
        <v>95</v>
      </c>
      <c r="AH5" s="14" t="s">
        <v>96</v>
      </c>
      <c r="AI5" s="14" t="s">
        <v>97</v>
      </c>
      <c r="AJ5" s="14" t="s">
        <v>98</v>
      </c>
      <c r="AK5" s="14" t="s">
        <v>99</v>
      </c>
      <c r="AL5" s="14" t="s">
        <v>100</v>
      </c>
      <c r="AM5" s="11"/>
    </row>
    <row r="6" spans="1:39" x14ac:dyDescent="0.2">
      <c r="A6" s="25" t="s">
        <v>546</v>
      </c>
      <c r="B6" s="23" t="s">
        <v>547</v>
      </c>
      <c r="C6" s="15">
        <v>7.0831782395850001E-2</v>
      </c>
      <c r="D6" s="15">
        <v>8.7877936794630004E-2</v>
      </c>
      <c r="E6" s="15">
        <v>6.6282726440659995E-2</v>
      </c>
      <c r="F6" s="15">
        <v>6.3963472945190003E-2</v>
      </c>
      <c r="G6" s="15">
        <v>6.6976104573150008E-2</v>
      </c>
      <c r="H6" s="15">
        <v>0.13724441552550001</v>
      </c>
      <c r="I6" s="15">
        <v>5.9655513656459998E-2</v>
      </c>
      <c r="J6" s="15">
        <v>4.0356288791850013E-2</v>
      </c>
      <c r="K6" s="15">
        <v>4.8241104296400002E-2</v>
      </c>
      <c r="L6" s="15">
        <v>4.9031392762120013E-2</v>
      </c>
      <c r="M6" s="15">
        <v>5.792409093433E-2</v>
      </c>
      <c r="N6" s="15">
        <v>8.4626327793910008E-2</v>
      </c>
      <c r="O6" s="15">
        <v>0</v>
      </c>
      <c r="P6" s="15">
        <v>5.2422011730879993E-2</v>
      </c>
      <c r="Q6" s="15">
        <v>0.10984843241430001</v>
      </c>
      <c r="R6" s="15">
        <v>4.7896695465250001E-2</v>
      </c>
      <c r="S6" s="15">
        <v>9.1245865717820007E-2</v>
      </c>
      <c r="T6" s="15">
        <v>4.3732136162400001E-2</v>
      </c>
      <c r="U6" s="15">
        <v>0.113537832231</v>
      </c>
      <c r="V6" s="15">
        <v>6.2990949657949991E-2</v>
      </c>
      <c r="W6" s="15">
        <v>4.7909409943870003E-2</v>
      </c>
      <c r="X6" s="15">
        <v>5.3465802552790001E-2</v>
      </c>
      <c r="Y6" s="15">
        <v>9.6713691098769997E-2</v>
      </c>
      <c r="Z6" s="15">
        <v>6.0764307519710001E-2</v>
      </c>
      <c r="AA6" s="15">
        <v>0.11804588988130001</v>
      </c>
      <c r="AB6" s="15">
        <v>0.21763649316020001</v>
      </c>
      <c r="AC6" s="15">
        <v>6.0430735629810002E-2</v>
      </c>
      <c r="AD6" s="15">
        <v>9.7082383354330004E-2</v>
      </c>
      <c r="AE6" s="15">
        <v>0.11563982380350001</v>
      </c>
      <c r="AF6" s="15">
        <v>5.0746118948500001E-2</v>
      </c>
      <c r="AG6" s="15">
        <v>6.6111264585159993E-2</v>
      </c>
      <c r="AH6" s="15">
        <v>4.1125613056380003E-2</v>
      </c>
      <c r="AI6" s="15">
        <v>0</v>
      </c>
      <c r="AJ6" s="15">
        <v>6.9031955169889997E-2</v>
      </c>
      <c r="AK6" s="15">
        <v>0.19314866077410001</v>
      </c>
      <c r="AL6" s="15">
        <v>7.8919401060920005E-2</v>
      </c>
      <c r="AM6" s="11"/>
    </row>
    <row r="7" spans="1:39" x14ac:dyDescent="0.2">
      <c r="A7" s="24"/>
      <c r="B7" s="24"/>
      <c r="C7" s="16">
        <v>113</v>
      </c>
      <c r="D7" s="16">
        <v>26</v>
      </c>
      <c r="E7" s="16">
        <v>36</v>
      </c>
      <c r="F7" s="16">
        <v>24</v>
      </c>
      <c r="G7" s="16">
        <v>27</v>
      </c>
      <c r="H7" s="16">
        <v>39</v>
      </c>
      <c r="I7" s="16">
        <v>18</v>
      </c>
      <c r="J7" s="16">
        <v>12</v>
      </c>
      <c r="K7" s="16">
        <v>17</v>
      </c>
      <c r="L7" s="16">
        <v>26</v>
      </c>
      <c r="M7" s="16">
        <v>48</v>
      </c>
      <c r="N7" s="16">
        <v>65</v>
      </c>
      <c r="O7" s="16">
        <v>0</v>
      </c>
      <c r="P7" s="16">
        <v>25</v>
      </c>
      <c r="Q7" s="16">
        <v>19</v>
      </c>
      <c r="R7" s="16">
        <v>11</v>
      </c>
      <c r="S7" s="16">
        <v>31</v>
      </c>
      <c r="T7" s="16">
        <v>9</v>
      </c>
      <c r="U7" s="16">
        <v>7</v>
      </c>
      <c r="V7" s="16">
        <v>11</v>
      </c>
      <c r="W7" s="16">
        <v>20</v>
      </c>
      <c r="X7" s="16">
        <v>27</v>
      </c>
      <c r="Y7" s="16">
        <v>26</v>
      </c>
      <c r="Z7" s="16">
        <v>20</v>
      </c>
      <c r="AA7" s="16">
        <v>13</v>
      </c>
      <c r="AB7" s="16">
        <v>7</v>
      </c>
      <c r="AC7" s="16">
        <v>41</v>
      </c>
      <c r="AD7" s="16">
        <v>15</v>
      </c>
      <c r="AE7" s="16">
        <v>4</v>
      </c>
      <c r="AF7" s="16">
        <v>5</v>
      </c>
      <c r="AG7" s="16">
        <v>11</v>
      </c>
      <c r="AH7" s="16">
        <v>2</v>
      </c>
      <c r="AI7" s="16">
        <v>0</v>
      </c>
      <c r="AJ7" s="16">
        <v>3</v>
      </c>
      <c r="AK7" s="16">
        <v>1</v>
      </c>
      <c r="AL7" s="16">
        <v>31</v>
      </c>
      <c r="AM7" s="11"/>
    </row>
    <row r="8" spans="1:39" x14ac:dyDescent="0.2">
      <c r="A8" s="24"/>
      <c r="B8" s="24"/>
      <c r="C8" s="17" t="s">
        <v>103</v>
      </c>
      <c r="D8" s="17"/>
      <c r="E8" s="17"/>
      <c r="F8" s="17"/>
      <c r="G8" s="17"/>
      <c r="H8" s="18" t="s">
        <v>203</v>
      </c>
      <c r="I8" s="17"/>
      <c r="J8" s="17"/>
      <c r="K8" s="17"/>
      <c r="L8" s="17"/>
      <c r="M8" s="17"/>
      <c r="N8" s="17"/>
      <c r="O8" s="17"/>
      <c r="P8" s="17"/>
      <c r="Q8" s="17"/>
      <c r="R8" s="17"/>
      <c r="S8" s="17"/>
      <c r="T8" s="17"/>
      <c r="U8" s="17"/>
      <c r="V8" s="17"/>
      <c r="W8" s="17"/>
      <c r="X8" s="17"/>
      <c r="Y8" s="17"/>
      <c r="Z8" s="17"/>
      <c r="AA8" s="17"/>
      <c r="AB8" s="18" t="s">
        <v>105</v>
      </c>
      <c r="AC8" s="17"/>
      <c r="AD8" s="17"/>
      <c r="AE8" s="17"/>
      <c r="AF8" s="17"/>
      <c r="AG8" s="17"/>
      <c r="AH8" s="17"/>
      <c r="AI8" s="17"/>
      <c r="AJ8" s="17"/>
      <c r="AK8" s="17"/>
      <c r="AL8" s="17"/>
      <c r="AM8" s="11"/>
    </row>
    <row r="9" spans="1:39" x14ac:dyDescent="0.2">
      <c r="A9" s="26"/>
      <c r="B9" s="23" t="s">
        <v>548</v>
      </c>
      <c r="C9" s="15">
        <v>6.1523946783400001E-2</v>
      </c>
      <c r="D9" s="15">
        <v>3.2059708658369997E-2</v>
      </c>
      <c r="E9" s="15">
        <v>8.8599004532200001E-2</v>
      </c>
      <c r="F9" s="15">
        <v>7.488324090199E-2</v>
      </c>
      <c r="G9" s="15">
        <v>4.7367451309449998E-2</v>
      </c>
      <c r="H9" s="15">
        <v>0.11555570549910001</v>
      </c>
      <c r="I9" s="15">
        <v>3.202945950253E-2</v>
      </c>
      <c r="J9" s="15">
        <v>2.3006259133049999E-2</v>
      </c>
      <c r="K9" s="15">
        <v>5.3633177445460013E-2</v>
      </c>
      <c r="L9" s="15">
        <v>6.3446110076279996E-2</v>
      </c>
      <c r="M9" s="15">
        <v>5.0850692126380007E-2</v>
      </c>
      <c r="N9" s="15">
        <v>7.299447962080001E-2</v>
      </c>
      <c r="O9" s="15">
        <v>0</v>
      </c>
      <c r="P9" s="15">
        <v>4.0240182525780002E-2</v>
      </c>
      <c r="Q9" s="15">
        <v>3.251007100594E-2</v>
      </c>
      <c r="R9" s="15">
        <v>5.7328417022719999E-2</v>
      </c>
      <c r="S9" s="15">
        <v>7.7003825204049997E-2</v>
      </c>
      <c r="T9" s="15">
        <v>9.216396048205E-2</v>
      </c>
      <c r="U9" s="15">
        <v>2.636972935974E-2</v>
      </c>
      <c r="V9" s="15">
        <v>9.3956376072769993E-2</v>
      </c>
      <c r="W9" s="15">
        <v>5.6166652163840002E-2</v>
      </c>
      <c r="X9" s="15">
        <v>3.3760492100589998E-2</v>
      </c>
      <c r="Y9" s="15">
        <v>6.7659089204249998E-2</v>
      </c>
      <c r="Z9" s="15">
        <v>7.9536386854160007E-2</v>
      </c>
      <c r="AA9" s="15">
        <v>0.1085670057613</v>
      </c>
      <c r="AB9" s="15">
        <v>7.9322385758519992E-2</v>
      </c>
      <c r="AC9" s="15">
        <v>4.814129939872E-2</v>
      </c>
      <c r="AD9" s="15">
        <v>0.1109477852969</v>
      </c>
      <c r="AE9" s="15">
        <v>5.3408821710360002E-2</v>
      </c>
      <c r="AF9" s="15">
        <v>1.201228339525E-2</v>
      </c>
      <c r="AG9" s="15">
        <v>6.772406988212E-2</v>
      </c>
      <c r="AH9" s="15">
        <v>2.2645553437079999E-2</v>
      </c>
      <c r="AI9" s="15">
        <v>0</v>
      </c>
      <c r="AJ9" s="15">
        <v>7.6046976955629994E-2</v>
      </c>
      <c r="AK9" s="15">
        <v>0</v>
      </c>
      <c r="AL9" s="15">
        <v>7.1187260182769996E-2</v>
      </c>
      <c r="AM9" s="11"/>
    </row>
    <row r="10" spans="1:39" x14ac:dyDescent="0.2">
      <c r="A10" s="24"/>
      <c r="B10" s="24"/>
      <c r="C10" s="16">
        <v>111</v>
      </c>
      <c r="D10" s="16">
        <v>18</v>
      </c>
      <c r="E10" s="16">
        <v>35</v>
      </c>
      <c r="F10" s="16">
        <v>30</v>
      </c>
      <c r="G10" s="16">
        <v>28</v>
      </c>
      <c r="H10" s="16">
        <v>30</v>
      </c>
      <c r="I10" s="16">
        <v>16</v>
      </c>
      <c r="J10" s="16">
        <v>6</v>
      </c>
      <c r="K10" s="16">
        <v>19</v>
      </c>
      <c r="L10" s="16">
        <v>38</v>
      </c>
      <c r="M10" s="16">
        <v>56</v>
      </c>
      <c r="N10" s="16">
        <v>55</v>
      </c>
      <c r="O10" s="16">
        <v>0</v>
      </c>
      <c r="P10" s="16">
        <v>21</v>
      </c>
      <c r="Q10" s="16">
        <v>12</v>
      </c>
      <c r="R10" s="16">
        <v>16</v>
      </c>
      <c r="S10" s="16">
        <v>25</v>
      </c>
      <c r="T10" s="16">
        <v>12</v>
      </c>
      <c r="U10" s="16">
        <v>3</v>
      </c>
      <c r="V10" s="16">
        <v>22</v>
      </c>
      <c r="W10" s="16">
        <v>25</v>
      </c>
      <c r="X10" s="16">
        <v>26</v>
      </c>
      <c r="Y10" s="16">
        <v>17</v>
      </c>
      <c r="Z10" s="16">
        <v>25</v>
      </c>
      <c r="AA10" s="16">
        <v>14</v>
      </c>
      <c r="AB10" s="16">
        <v>4</v>
      </c>
      <c r="AC10" s="16">
        <v>41</v>
      </c>
      <c r="AD10" s="16">
        <v>22</v>
      </c>
      <c r="AE10" s="16">
        <v>1</v>
      </c>
      <c r="AF10" s="16">
        <v>1</v>
      </c>
      <c r="AG10" s="16">
        <v>9</v>
      </c>
      <c r="AH10" s="16">
        <v>2</v>
      </c>
      <c r="AI10" s="16">
        <v>0</v>
      </c>
      <c r="AJ10" s="16">
        <v>2</v>
      </c>
      <c r="AK10" s="16">
        <v>0</v>
      </c>
      <c r="AL10" s="16">
        <v>33</v>
      </c>
      <c r="AM10" s="11"/>
    </row>
    <row r="11" spans="1:39" x14ac:dyDescent="0.2">
      <c r="A11" s="24"/>
      <c r="B11" s="24"/>
      <c r="C11" s="17" t="s">
        <v>103</v>
      </c>
      <c r="D11" s="17"/>
      <c r="E11" s="18" t="s">
        <v>139</v>
      </c>
      <c r="F11" s="17"/>
      <c r="G11" s="17"/>
      <c r="H11" s="18" t="s">
        <v>168</v>
      </c>
      <c r="I11" s="17"/>
      <c r="J11" s="17"/>
      <c r="K11" s="17"/>
      <c r="L11" s="17"/>
      <c r="M11" s="17"/>
      <c r="N11" s="17"/>
      <c r="O11" s="17"/>
      <c r="P11" s="17"/>
      <c r="Q11" s="17"/>
      <c r="R11" s="17"/>
      <c r="S11" s="17"/>
      <c r="T11" s="17"/>
      <c r="U11" s="17"/>
      <c r="V11" s="17"/>
      <c r="W11" s="17"/>
      <c r="X11" s="17"/>
      <c r="Y11" s="17"/>
      <c r="Z11" s="17"/>
      <c r="AA11" s="18" t="s">
        <v>104</v>
      </c>
      <c r="AB11" s="17"/>
      <c r="AC11" s="17"/>
      <c r="AD11" s="17"/>
      <c r="AE11" s="17"/>
      <c r="AF11" s="17"/>
      <c r="AG11" s="17"/>
      <c r="AH11" s="17"/>
      <c r="AI11" s="17"/>
      <c r="AJ11" s="17"/>
      <c r="AK11" s="17"/>
      <c r="AL11" s="17"/>
      <c r="AM11" s="11"/>
    </row>
    <row r="12" spans="1:39" x14ac:dyDescent="0.2">
      <c r="A12" s="26"/>
      <c r="B12" s="23" t="s">
        <v>549</v>
      </c>
      <c r="C12" s="15">
        <v>9.0517115759659997E-2</v>
      </c>
      <c r="D12" s="15">
        <v>9.1428799716389994E-2</v>
      </c>
      <c r="E12" s="15">
        <v>0.1079552249512</v>
      </c>
      <c r="F12" s="15">
        <v>6.4122785889340006E-2</v>
      </c>
      <c r="G12" s="15">
        <v>9.5251743357699994E-2</v>
      </c>
      <c r="H12" s="15">
        <v>0.1146367499761</v>
      </c>
      <c r="I12" s="15">
        <v>6.75613892257E-2</v>
      </c>
      <c r="J12" s="15">
        <v>4.1042700858929998E-2</v>
      </c>
      <c r="K12" s="15">
        <v>7.6010085256100007E-2</v>
      </c>
      <c r="L12" s="15">
        <v>0.12880102346040001</v>
      </c>
      <c r="M12" s="15">
        <v>9.4724753293779995E-2</v>
      </c>
      <c r="N12" s="15">
        <v>8.6747938443820005E-2</v>
      </c>
      <c r="O12" s="15">
        <v>0.05</v>
      </c>
      <c r="P12" s="15">
        <v>7.956091029647E-2</v>
      </c>
      <c r="Q12" s="15">
        <v>0.1166649649335</v>
      </c>
      <c r="R12" s="15">
        <v>5.6775367756259999E-2</v>
      </c>
      <c r="S12" s="15">
        <v>6.0875900320009987E-2</v>
      </c>
      <c r="T12" s="15">
        <v>0.1192574998104</v>
      </c>
      <c r="U12" s="15">
        <v>0.13873488357630001</v>
      </c>
      <c r="V12" s="15">
        <v>0.1183841681219</v>
      </c>
      <c r="W12" s="15">
        <v>7.4012888339549998E-2</v>
      </c>
      <c r="X12" s="15">
        <v>7.9991913507530002E-2</v>
      </c>
      <c r="Y12" s="15">
        <v>6.7737450021299994E-2</v>
      </c>
      <c r="Z12" s="15">
        <v>0.1176990527427</v>
      </c>
      <c r="AA12" s="15">
        <v>0.14021178121469999</v>
      </c>
      <c r="AB12" s="15">
        <v>0.11886680812930001</v>
      </c>
      <c r="AC12" s="15">
        <v>7.7313905775230007E-2</v>
      </c>
      <c r="AD12" s="15">
        <v>9.4192446493320009E-2</v>
      </c>
      <c r="AE12" s="15">
        <v>0.16534056753769999</v>
      </c>
      <c r="AF12" s="15">
        <v>8.1704181605530002E-2</v>
      </c>
      <c r="AG12" s="15">
        <v>7.342743493244E-2</v>
      </c>
      <c r="AH12" s="15">
        <v>0.15998537488840001</v>
      </c>
      <c r="AI12" s="15">
        <v>6.6119645011810002E-2</v>
      </c>
      <c r="AJ12" s="15">
        <v>2.0990728175999999E-2</v>
      </c>
      <c r="AK12" s="15">
        <v>0</v>
      </c>
      <c r="AL12" s="15">
        <v>0.10714365296760001</v>
      </c>
      <c r="AM12" s="11"/>
    </row>
    <row r="13" spans="1:39" x14ac:dyDescent="0.2">
      <c r="A13" s="24"/>
      <c r="B13" s="24"/>
      <c r="C13" s="16">
        <v>188</v>
      </c>
      <c r="D13" s="16">
        <v>49</v>
      </c>
      <c r="E13" s="16">
        <v>52</v>
      </c>
      <c r="F13" s="16">
        <v>35</v>
      </c>
      <c r="G13" s="16">
        <v>52</v>
      </c>
      <c r="H13" s="16">
        <v>31</v>
      </c>
      <c r="I13" s="16">
        <v>23</v>
      </c>
      <c r="J13" s="16">
        <v>19</v>
      </c>
      <c r="K13" s="16">
        <v>36</v>
      </c>
      <c r="L13" s="16">
        <v>71</v>
      </c>
      <c r="M13" s="16">
        <v>99</v>
      </c>
      <c r="N13" s="16">
        <v>87</v>
      </c>
      <c r="O13" s="16">
        <v>1</v>
      </c>
      <c r="P13" s="16">
        <v>53</v>
      </c>
      <c r="Q13" s="16">
        <v>26</v>
      </c>
      <c r="R13" s="16">
        <v>19</v>
      </c>
      <c r="S13" s="16">
        <v>27</v>
      </c>
      <c r="T13" s="16">
        <v>21</v>
      </c>
      <c r="U13" s="16">
        <v>12</v>
      </c>
      <c r="V13" s="16">
        <v>30</v>
      </c>
      <c r="W13" s="16">
        <v>49</v>
      </c>
      <c r="X13" s="16">
        <v>48</v>
      </c>
      <c r="Y13" s="16">
        <v>26</v>
      </c>
      <c r="Z13" s="16">
        <v>38</v>
      </c>
      <c r="AA13" s="16">
        <v>20</v>
      </c>
      <c r="AB13" s="16">
        <v>6</v>
      </c>
      <c r="AC13" s="16">
        <v>69</v>
      </c>
      <c r="AD13" s="16">
        <v>24</v>
      </c>
      <c r="AE13" s="16">
        <v>10</v>
      </c>
      <c r="AF13" s="16">
        <v>9</v>
      </c>
      <c r="AG13" s="16">
        <v>13</v>
      </c>
      <c r="AH13" s="16">
        <v>8</v>
      </c>
      <c r="AI13" s="16">
        <v>1</v>
      </c>
      <c r="AJ13" s="16">
        <v>1</v>
      </c>
      <c r="AK13" s="16">
        <v>0</v>
      </c>
      <c r="AL13" s="16">
        <v>53</v>
      </c>
      <c r="AM13" s="11"/>
    </row>
    <row r="14" spans="1:39" x14ac:dyDescent="0.2">
      <c r="A14" s="24"/>
      <c r="B14" s="24"/>
      <c r="C14" s="17" t="s">
        <v>103</v>
      </c>
      <c r="D14" s="17"/>
      <c r="E14" s="17"/>
      <c r="F14" s="17"/>
      <c r="G14" s="17"/>
      <c r="H14" s="18" t="s">
        <v>181</v>
      </c>
      <c r="I14" s="17"/>
      <c r="J14" s="17"/>
      <c r="K14" s="17"/>
      <c r="L14" s="18" t="s">
        <v>180</v>
      </c>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1"/>
    </row>
    <row r="15" spans="1:39" x14ac:dyDescent="0.2">
      <c r="A15" s="26"/>
      <c r="B15" s="23" t="s">
        <v>550</v>
      </c>
      <c r="C15" s="15">
        <v>0.17416820934150001</v>
      </c>
      <c r="D15" s="15">
        <v>0.18757437938509999</v>
      </c>
      <c r="E15" s="15">
        <v>0.16249430023149999</v>
      </c>
      <c r="F15" s="15">
        <v>0.20075481531809999</v>
      </c>
      <c r="G15" s="15">
        <v>0.15121524149490001</v>
      </c>
      <c r="H15" s="15">
        <v>0.21147804218339999</v>
      </c>
      <c r="I15" s="15">
        <v>0.1826537888418</v>
      </c>
      <c r="J15" s="15">
        <v>0.1370872320347</v>
      </c>
      <c r="K15" s="15">
        <v>0.14067524450249999</v>
      </c>
      <c r="L15" s="15">
        <v>0.17546887349189999</v>
      </c>
      <c r="M15" s="15">
        <v>0.1645412704027</v>
      </c>
      <c r="N15" s="15">
        <v>0.18448559493710001</v>
      </c>
      <c r="O15" s="15">
        <v>0.15</v>
      </c>
      <c r="P15" s="15">
        <v>0.19239193415399999</v>
      </c>
      <c r="Q15" s="15">
        <v>0.13268375517770001</v>
      </c>
      <c r="R15" s="15">
        <v>0.2093624873953</v>
      </c>
      <c r="S15" s="15">
        <v>0.1559367599116</v>
      </c>
      <c r="T15" s="15">
        <v>0.19306817067320001</v>
      </c>
      <c r="U15" s="15">
        <v>0.15129871179660001</v>
      </c>
      <c r="V15" s="15">
        <v>0.16814419099219999</v>
      </c>
      <c r="W15" s="15">
        <v>0.20808438927959999</v>
      </c>
      <c r="X15" s="15">
        <v>0.1851978530458</v>
      </c>
      <c r="Y15" s="15">
        <v>0.1352033566783</v>
      </c>
      <c r="Z15" s="15">
        <v>0.16925268198439999</v>
      </c>
      <c r="AA15" s="15">
        <v>0.1648380239849</v>
      </c>
      <c r="AB15" s="15">
        <v>0.10849849806469999</v>
      </c>
      <c r="AC15" s="15">
        <v>0.19106456553949999</v>
      </c>
      <c r="AD15" s="15">
        <v>0.17701159850699999</v>
      </c>
      <c r="AE15" s="15">
        <v>9.6843815179289999E-2</v>
      </c>
      <c r="AF15" s="15">
        <v>0.16787830717220001</v>
      </c>
      <c r="AG15" s="15">
        <v>0.1564781102334</v>
      </c>
      <c r="AH15" s="15">
        <v>0.16603822395119999</v>
      </c>
      <c r="AI15" s="15">
        <v>9.2117521298580002E-2</v>
      </c>
      <c r="AJ15" s="15">
        <v>0.39099743698259998</v>
      </c>
      <c r="AK15" s="15">
        <v>0.23460490896</v>
      </c>
      <c r="AL15" s="15">
        <v>0.1514851960377</v>
      </c>
      <c r="AM15" s="11"/>
    </row>
    <row r="16" spans="1:39" x14ac:dyDescent="0.2">
      <c r="A16" s="24"/>
      <c r="B16" s="24"/>
      <c r="C16" s="16">
        <v>367</v>
      </c>
      <c r="D16" s="16">
        <v>86</v>
      </c>
      <c r="E16" s="16">
        <v>101</v>
      </c>
      <c r="F16" s="16">
        <v>86</v>
      </c>
      <c r="G16" s="16">
        <v>94</v>
      </c>
      <c r="H16" s="16">
        <v>53</v>
      </c>
      <c r="I16" s="16">
        <v>78</v>
      </c>
      <c r="J16" s="16">
        <v>55</v>
      </c>
      <c r="K16" s="16">
        <v>65</v>
      </c>
      <c r="L16" s="16">
        <v>103</v>
      </c>
      <c r="M16" s="16">
        <v>190</v>
      </c>
      <c r="N16" s="16">
        <v>174</v>
      </c>
      <c r="O16" s="16">
        <v>3</v>
      </c>
      <c r="P16" s="16">
        <v>105</v>
      </c>
      <c r="Q16" s="16">
        <v>29</v>
      </c>
      <c r="R16" s="16">
        <v>51</v>
      </c>
      <c r="S16" s="16">
        <v>70</v>
      </c>
      <c r="T16" s="16">
        <v>40</v>
      </c>
      <c r="U16" s="16">
        <v>17</v>
      </c>
      <c r="V16" s="16">
        <v>55</v>
      </c>
      <c r="W16" s="16">
        <v>104</v>
      </c>
      <c r="X16" s="16">
        <v>103</v>
      </c>
      <c r="Y16" s="16">
        <v>56</v>
      </c>
      <c r="Z16" s="16">
        <v>69</v>
      </c>
      <c r="AA16" s="16">
        <v>28</v>
      </c>
      <c r="AB16" s="16">
        <v>6</v>
      </c>
      <c r="AC16" s="16">
        <v>152</v>
      </c>
      <c r="AD16" s="16">
        <v>52</v>
      </c>
      <c r="AE16" s="16">
        <v>6</v>
      </c>
      <c r="AF16" s="16">
        <v>19</v>
      </c>
      <c r="AG16" s="16">
        <v>30</v>
      </c>
      <c r="AH16" s="16">
        <v>11</v>
      </c>
      <c r="AI16" s="16">
        <v>2</v>
      </c>
      <c r="AJ16" s="16">
        <v>8</v>
      </c>
      <c r="AK16" s="16">
        <v>2</v>
      </c>
      <c r="AL16" s="16">
        <v>85</v>
      </c>
      <c r="AM16" s="11"/>
    </row>
    <row r="17" spans="1:39" x14ac:dyDescent="0.2">
      <c r="A17" s="24"/>
      <c r="B17" s="24"/>
      <c r="C17" s="17" t="s">
        <v>103</v>
      </c>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1"/>
    </row>
    <row r="18" spans="1:39" x14ac:dyDescent="0.2">
      <c r="A18" s="26"/>
      <c r="B18" s="23" t="s">
        <v>551</v>
      </c>
      <c r="C18" s="15">
        <v>0.17103236663669999</v>
      </c>
      <c r="D18" s="15">
        <v>0.16927106513240001</v>
      </c>
      <c r="E18" s="15">
        <v>0.17519797330129999</v>
      </c>
      <c r="F18" s="15">
        <v>0.13672192911789999</v>
      </c>
      <c r="G18" s="15">
        <v>0.19848826353669999</v>
      </c>
      <c r="H18" s="15">
        <v>0.17458645883990001</v>
      </c>
      <c r="I18" s="15">
        <v>0.18948809092380001</v>
      </c>
      <c r="J18" s="15">
        <v>0.1751133720983</v>
      </c>
      <c r="K18" s="15">
        <v>0.13610394861479999</v>
      </c>
      <c r="L18" s="15">
        <v>0.19231680236359999</v>
      </c>
      <c r="M18" s="15">
        <v>0.1729570650875</v>
      </c>
      <c r="N18" s="15">
        <v>0.1711748492281</v>
      </c>
      <c r="O18" s="15">
        <v>0.1</v>
      </c>
      <c r="P18" s="15">
        <v>0.1662095399696</v>
      </c>
      <c r="Q18" s="15">
        <v>0.18644528304079999</v>
      </c>
      <c r="R18" s="15">
        <v>0.18772726741250001</v>
      </c>
      <c r="S18" s="15">
        <v>0.1776129420716</v>
      </c>
      <c r="T18" s="15">
        <v>0.1646258228445</v>
      </c>
      <c r="U18" s="15">
        <v>0.1561766805043</v>
      </c>
      <c r="V18" s="15">
        <v>0.15193166538489999</v>
      </c>
      <c r="W18" s="15">
        <v>0.15824911903620001</v>
      </c>
      <c r="X18" s="15">
        <v>0.2018786630421</v>
      </c>
      <c r="Y18" s="15">
        <v>0.1647886217168</v>
      </c>
      <c r="Z18" s="15">
        <v>0.17010771816469999</v>
      </c>
      <c r="AA18" s="15">
        <v>0.1525298951338</v>
      </c>
      <c r="AB18" s="15">
        <v>4.8203897180049998E-2</v>
      </c>
      <c r="AC18" s="15">
        <v>0.1872274734246</v>
      </c>
      <c r="AD18" s="15">
        <v>0.14892590650670001</v>
      </c>
      <c r="AE18" s="15">
        <v>9.609382418371E-2</v>
      </c>
      <c r="AF18" s="15">
        <v>0.1871566050422</v>
      </c>
      <c r="AG18" s="15">
        <v>0.17022880546729999</v>
      </c>
      <c r="AH18" s="15">
        <v>0.2711305037765</v>
      </c>
      <c r="AI18" s="15">
        <v>0.43845716354359998</v>
      </c>
      <c r="AJ18" s="15">
        <v>6.1148107876889998E-2</v>
      </c>
      <c r="AK18" s="15">
        <v>6.055157952635E-2</v>
      </c>
      <c r="AL18" s="15">
        <v>0.15317267567439999</v>
      </c>
      <c r="AM18" s="11"/>
    </row>
    <row r="19" spans="1:39" x14ac:dyDescent="0.2">
      <c r="A19" s="24"/>
      <c r="B19" s="24"/>
      <c r="C19" s="16">
        <v>386</v>
      </c>
      <c r="D19" s="16">
        <v>90</v>
      </c>
      <c r="E19" s="16">
        <v>103</v>
      </c>
      <c r="F19" s="16">
        <v>79</v>
      </c>
      <c r="G19" s="16">
        <v>114</v>
      </c>
      <c r="H19" s="16">
        <v>50</v>
      </c>
      <c r="I19" s="16">
        <v>81</v>
      </c>
      <c r="J19" s="16">
        <v>62</v>
      </c>
      <c r="K19" s="16">
        <v>68</v>
      </c>
      <c r="L19" s="16">
        <v>120</v>
      </c>
      <c r="M19" s="16">
        <v>222</v>
      </c>
      <c r="N19" s="16">
        <v>162</v>
      </c>
      <c r="O19" s="16">
        <v>2</v>
      </c>
      <c r="P19" s="16">
        <v>100</v>
      </c>
      <c r="Q19" s="16">
        <v>50</v>
      </c>
      <c r="R19" s="16">
        <v>63</v>
      </c>
      <c r="S19" s="16">
        <v>79</v>
      </c>
      <c r="T19" s="16">
        <v>39</v>
      </c>
      <c r="U19" s="16">
        <v>14</v>
      </c>
      <c r="V19" s="16">
        <v>41</v>
      </c>
      <c r="W19" s="16">
        <v>92</v>
      </c>
      <c r="X19" s="16">
        <v>142</v>
      </c>
      <c r="Y19" s="16">
        <v>64</v>
      </c>
      <c r="Z19" s="16">
        <v>63</v>
      </c>
      <c r="AA19" s="16">
        <v>22</v>
      </c>
      <c r="AB19" s="16">
        <v>3</v>
      </c>
      <c r="AC19" s="16">
        <v>182</v>
      </c>
      <c r="AD19" s="16">
        <v>48</v>
      </c>
      <c r="AE19" s="16">
        <v>6</v>
      </c>
      <c r="AF19" s="16">
        <v>21</v>
      </c>
      <c r="AG19" s="16">
        <v>34</v>
      </c>
      <c r="AH19" s="16">
        <v>15</v>
      </c>
      <c r="AI19" s="16">
        <v>3</v>
      </c>
      <c r="AJ19" s="16">
        <v>3</v>
      </c>
      <c r="AK19" s="16">
        <v>1</v>
      </c>
      <c r="AL19" s="16">
        <v>73</v>
      </c>
      <c r="AM19" s="11"/>
    </row>
    <row r="20" spans="1:39" x14ac:dyDescent="0.2">
      <c r="A20" s="24"/>
      <c r="B20" s="24"/>
      <c r="C20" s="17" t="s">
        <v>103</v>
      </c>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1"/>
    </row>
    <row r="21" spans="1:39" x14ac:dyDescent="0.2">
      <c r="A21" s="26"/>
      <c r="B21" s="23" t="s">
        <v>552</v>
      </c>
      <c r="C21" s="15">
        <v>0.12166785625900001</v>
      </c>
      <c r="D21" s="15">
        <v>0.1539539153908</v>
      </c>
      <c r="E21" s="15">
        <v>0.1008302607928</v>
      </c>
      <c r="F21" s="15">
        <v>0.1071464632864</v>
      </c>
      <c r="G21" s="15">
        <v>0.1281083846502</v>
      </c>
      <c r="H21" s="15">
        <v>0.12799261751579999</v>
      </c>
      <c r="I21" s="15">
        <v>0.1414546994509</v>
      </c>
      <c r="J21" s="15">
        <v>0.13866910429980001</v>
      </c>
      <c r="K21" s="15">
        <v>0.1430319117161</v>
      </c>
      <c r="L21" s="15">
        <v>7.0055300873339998E-2</v>
      </c>
      <c r="M21" s="15">
        <v>0.14241353536240001</v>
      </c>
      <c r="N21" s="15">
        <v>0.10286346693289999</v>
      </c>
      <c r="O21" s="15">
        <v>0.1</v>
      </c>
      <c r="P21" s="15">
        <v>0.1301852607365</v>
      </c>
      <c r="Q21" s="15">
        <v>9.021016645157999E-2</v>
      </c>
      <c r="R21" s="15">
        <v>0.1455333659586</v>
      </c>
      <c r="S21" s="15">
        <v>0.10785921904369999</v>
      </c>
      <c r="T21" s="15">
        <v>0.111177901627</v>
      </c>
      <c r="U21" s="15">
        <v>0.1382024049576</v>
      </c>
      <c r="V21" s="15">
        <v>0.13521727558810001</v>
      </c>
      <c r="W21" s="15">
        <v>0.12814940484260001</v>
      </c>
      <c r="X21" s="15">
        <v>0.10494196571599999</v>
      </c>
      <c r="Y21" s="15">
        <v>0.1430066463844</v>
      </c>
      <c r="Z21" s="15">
        <v>0.118711757667</v>
      </c>
      <c r="AA21" s="15">
        <v>0.1100314103705</v>
      </c>
      <c r="AB21" s="15">
        <v>0.16346471109989999</v>
      </c>
      <c r="AC21" s="15">
        <v>0.12368265808169999</v>
      </c>
      <c r="AD21" s="15">
        <v>9.5710280274749995E-2</v>
      </c>
      <c r="AE21" s="15">
        <v>0.22369558031530001</v>
      </c>
      <c r="AF21" s="15">
        <v>0.16326278183949999</v>
      </c>
      <c r="AG21" s="15">
        <v>0.1148328825516</v>
      </c>
      <c r="AH21" s="15">
        <v>7.0211433824480002E-2</v>
      </c>
      <c r="AI21" s="15">
        <v>0</v>
      </c>
      <c r="AJ21" s="15">
        <v>0.2179319897632</v>
      </c>
      <c r="AK21" s="15">
        <v>0</v>
      </c>
      <c r="AL21" s="15">
        <v>0.1195169513617</v>
      </c>
      <c r="AM21" s="11"/>
    </row>
    <row r="22" spans="1:39" x14ac:dyDescent="0.2">
      <c r="A22" s="24"/>
      <c r="B22" s="24"/>
      <c r="C22" s="16">
        <v>293</v>
      </c>
      <c r="D22" s="16">
        <v>80</v>
      </c>
      <c r="E22" s="16">
        <v>76</v>
      </c>
      <c r="F22" s="16">
        <v>63</v>
      </c>
      <c r="G22" s="16">
        <v>74</v>
      </c>
      <c r="H22" s="16">
        <v>34</v>
      </c>
      <c r="I22" s="16">
        <v>66</v>
      </c>
      <c r="J22" s="16">
        <v>60</v>
      </c>
      <c r="K22" s="16">
        <v>72</v>
      </c>
      <c r="L22" s="16">
        <v>53</v>
      </c>
      <c r="M22" s="16">
        <v>179</v>
      </c>
      <c r="N22" s="16">
        <v>112</v>
      </c>
      <c r="O22" s="16">
        <v>2</v>
      </c>
      <c r="P22" s="16">
        <v>71</v>
      </c>
      <c r="Q22" s="16">
        <v>31</v>
      </c>
      <c r="R22" s="16">
        <v>47</v>
      </c>
      <c r="S22" s="16">
        <v>54</v>
      </c>
      <c r="T22" s="16">
        <v>34</v>
      </c>
      <c r="U22" s="16">
        <v>16</v>
      </c>
      <c r="V22" s="16">
        <v>40</v>
      </c>
      <c r="W22" s="16">
        <v>71</v>
      </c>
      <c r="X22" s="16">
        <v>84</v>
      </c>
      <c r="Y22" s="16">
        <v>50</v>
      </c>
      <c r="Z22" s="16">
        <v>62</v>
      </c>
      <c r="AA22" s="16">
        <v>20</v>
      </c>
      <c r="AB22" s="16">
        <v>5</v>
      </c>
      <c r="AC22" s="16">
        <v>126</v>
      </c>
      <c r="AD22" s="16">
        <v>27</v>
      </c>
      <c r="AE22" s="16">
        <v>12</v>
      </c>
      <c r="AF22" s="16">
        <v>17</v>
      </c>
      <c r="AG22" s="16">
        <v>19</v>
      </c>
      <c r="AH22" s="16">
        <v>5</v>
      </c>
      <c r="AI22" s="16">
        <v>0</v>
      </c>
      <c r="AJ22" s="16">
        <v>4</v>
      </c>
      <c r="AK22" s="16">
        <v>0</v>
      </c>
      <c r="AL22" s="16">
        <v>83</v>
      </c>
      <c r="AM22" s="11"/>
    </row>
    <row r="23" spans="1:39" x14ac:dyDescent="0.2">
      <c r="A23" s="24"/>
      <c r="B23" s="24"/>
      <c r="C23" s="17" t="s">
        <v>103</v>
      </c>
      <c r="D23" s="17"/>
      <c r="E23" s="17"/>
      <c r="F23" s="17"/>
      <c r="G23" s="17"/>
      <c r="H23" s="17"/>
      <c r="I23" s="18" t="s">
        <v>132</v>
      </c>
      <c r="J23" s="18" t="s">
        <v>132</v>
      </c>
      <c r="K23" s="18" t="s">
        <v>132</v>
      </c>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1"/>
    </row>
    <row r="24" spans="1:39" x14ac:dyDescent="0.2">
      <c r="A24" s="26"/>
      <c r="B24" s="23" t="s">
        <v>553</v>
      </c>
      <c r="C24" s="15">
        <v>6.8710578164959998E-2</v>
      </c>
      <c r="D24" s="15">
        <v>5.7924220223929998E-2</v>
      </c>
      <c r="E24" s="15">
        <v>6.6842596187170006E-2</v>
      </c>
      <c r="F24" s="15">
        <v>7.7914864334130002E-2</v>
      </c>
      <c r="G24" s="15">
        <v>7.1696790210439995E-2</v>
      </c>
      <c r="H24" s="15">
        <v>2.7195119749519998E-2</v>
      </c>
      <c r="I24" s="15">
        <v>9.3808988766630005E-2</v>
      </c>
      <c r="J24" s="15">
        <v>0.1224121236164</v>
      </c>
      <c r="K24" s="15">
        <v>7.9087231067910005E-2</v>
      </c>
      <c r="L24" s="15">
        <v>5.6686620359899999E-2</v>
      </c>
      <c r="M24" s="15">
        <v>9.0972284321090002E-2</v>
      </c>
      <c r="N24" s="15">
        <v>4.731962845169E-2</v>
      </c>
      <c r="O24" s="15">
        <v>0.1</v>
      </c>
      <c r="P24" s="15">
        <v>8.2354511959090007E-2</v>
      </c>
      <c r="Q24" s="15">
        <v>6.291284964419E-2</v>
      </c>
      <c r="R24" s="15">
        <v>5.7473023690939998E-2</v>
      </c>
      <c r="S24" s="15">
        <v>6.6237479941660002E-2</v>
      </c>
      <c r="T24" s="15">
        <v>7.0587152867310002E-2</v>
      </c>
      <c r="U24" s="15">
        <v>5.7410626732689998E-2</v>
      </c>
      <c r="V24" s="15">
        <v>6.7583529167979994E-2</v>
      </c>
      <c r="W24" s="15">
        <v>6.9995867290770009E-2</v>
      </c>
      <c r="X24" s="15">
        <v>7.2890623347409991E-2</v>
      </c>
      <c r="Y24" s="15">
        <v>8.0145939109459996E-2</v>
      </c>
      <c r="Z24" s="15">
        <v>5.6891240020989997E-2</v>
      </c>
      <c r="AA24" s="15">
        <v>7.2738039862979997E-2</v>
      </c>
      <c r="AB24" s="15">
        <v>1.1209654528589999E-2</v>
      </c>
      <c r="AC24" s="15">
        <v>7.422126987055E-2</v>
      </c>
      <c r="AD24" s="15">
        <v>6.153166442553E-2</v>
      </c>
      <c r="AE24" s="15">
        <v>6.7363983588930004E-2</v>
      </c>
      <c r="AF24" s="15">
        <v>0.1098360042459</v>
      </c>
      <c r="AG24" s="15">
        <v>5.1731064755949997E-2</v>
      </c>
      <c r="AH24" s="15">
        <v>4.8913029365100003E-2</v>
      </c>
      <c r="AI24" s="15">
        <v>7.8199912200439994E-2</v>
      </c>
      <c r="AJ24" s="15">
        <v>0</v>
      </c>
      <c r="AK24" s="15">
        <v>0</v>
      </c>
      <c r="AL24" s="15">
        <v>6.8185426423899992E-2</v>
      </c>
      <c r="AM24" s="11"/>
    </row>
    <row r="25" spans="1:39" x14ac:dyDescent="0.2">
      <c r="A25" s="24"/>
      <c r="B25" s="24"/>
      <c r="C25" s="16">
        <v>181</v>
      </c>
      <c r="D25" s="16">
        <v>36</v>
      </c>
      <c r="E25" s="16">
        <v>51</v>
      </c>
      <c r="F25" s="16">
        <v>48</v>
      </c>
      <c r="G25" s="16">
        <v>46</v>
      </c>
      <c r="H25" s="16">
        <v>6</v>
      </c>
      <c r="I25" s="16">
        <v>40</v>
      </c>
      <c r="J25" s="16">
        <v>51</v>
      </c>
      <c r="K25" s="16">
        <v>45</v>
      </c>
      <c r="L25" s="16">
        <v>37</v>
      </c>
      <c r="M25" s="16">
        <v>124</v>
      </c>
      <c r="N25" s="16">
        <v>55</v>
      </c>
      <c r="O25" s="16">
        <v>2</v>
      </c>
      <c r="P25" s="16">
        <v>52</v>
      </c>
      <c r="Q25" s="16">
        <v>21</v>
      </c>
      <c r="R25" s="16">
        <v>25</v>
      </c>
      <c r="S25" s="16">
        <v>32</v>
      </c>
      <c r="T25" s="16">
        <v>21</v>
      </c>
      <c r="U25" s="16">
        <v>9</v>
      </c>
      <c r="V25" s="16">
        <v>21</v>
      </c>
      <c r="W25" s="16">
        <v>40</v>
      </c>
      <c r="X25" s="16">
        <v>58</v>
      </c>
      <c r="Y25" s="16">
        <v>35</v>
      </c>
      <c r="Z25" s="16">
        <v>30</v>
      </c>
      <c r="AA25" s="16">
        <v>17</v>
      </c>
      <c r="AB25" s="16">
        <v>1</v>
      </c>
      <c r="AC25" s="16">
        <v>80</v>
      </c>
      <c r="AD25" s="16">
        <v>19</v>
      </c>
      <c r="AE25" s="16">
        <v>5</v>
      </c>
      <c r="AF25" s="16">
        <v>13</v>
      </c>
      <c r="AG25" s="16">
        <v>14</v>
      </c>
      <c r="AH25" s="16">
        <v>4</v>
      </c>
      <c r="AI25" s="16">
        <v>1</v>
      </c>
      <c r="AJ25" s="16">
        <v>0</v>
      </c>
      <c r="AK25" s="16">
        <v>0</v>
      </c>
      <c r="AL25" s="16">
        <v>45</v>
      </c>
      <c r="AM25" s="11"/>
    </row>
    <row r="26" spans="1:39" x14ac:dyDescent="0.2">
      <c r="A26" s="24"/>
      <c r="B26" s="24"/>
      <c r="C26" s="17" t="s">
        <v>103</v>
      </c>
      <c r="D26" s="17"/>
      <c r="E26" s="17"/>
      <c r="F26" s="17"/>
      <c r="G26" s="17"/>
      <c r="H26" s="17"/>
      <c r="I26" s="17"/>
      <c r="J26" s="18" t="s">
        <v>263</v>
      </c>
      <c r="K26" s="17"/>
      <c r="L26" s="17"/>
      <c r="M26" s="18" t="s">
        <v>104</v>
      </c>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1"/>
    </row>
    <row r="27" spans="1:39" x14ac:dyDescent="0.2">
      <c r="A27" s="26"/>
      <c r="B27" s="23" t="s">
        <v>554</v>
      </c>
      <c r="C27" s="15">
        <v>0.1242233671927</v>
      </c>
      <c r="D27" s="15">
        <v>0.11650280583680001</v>
      </c>
      <c r="E27" s="15">
        <v>0.1103541875028</v>
      </c>
      <c r="F27" s="15">
        <v>0.15180031072540001</v>
      </c>
      <c r="G27" s="15">
        <v>0.12062283227120001</v>
      </c>
      <c r="H27" s="15">
        <v>5.2276360598859997E-2</v>
      </c>
      <c r="I27" s="15">
        <v>0.15498562303150001</v>
      </c>
      <c r="J27" s="15">
        <v>0.18383197954639999</v>
      </c>
      <c r="K27" s="15">
        <v>0.1957997758519</v>
      </c>
      <c r="L27" s="15">
        <v>8.9863497570399992E-2</v>
      </c>
      <c r="M27" s="15">
        <v>0.1400857628071</v>
      </c>
      <c r="N27" s="15">
        <v>0.107515077039</v>
      </c>
      <c r="O27" s="15">
        <v>0.1</v>
      </c>
      <c r="P27" s="15">
        <v>0.1220231020596</v>
      </c>
      <c r="Q27" s="15">
        <v>0.16846054780969999</v>
      </c>
      <c r="R27" s="15">
        <v>0.12795609777309999</v>
      </c>
      <c r="S27" s="15">
        <v>9.7199131005600001E-2</v>
      </c>
      <c r="T27" s="15">
        <v>0.1213863139416</v>
      </c>
      <c r="U27" s="15">
        <v>0.15625794397769999</v>
      </c>
      <c r="V27" s="15">
        <v>0.1153135249885</v>
      </c>
      <c r="W27" s="15">
        <v>0.1094625716528</v>
      </c>
      <c r="X27" s="15">
        <v>0.15023666187740001</v>
      </c>
      <c r="Y27" s="15">
        <v>0.1194277151301</v>
      </c>
      <c r="Z27" s="15">
        <v>0.14525087135170001</v>
      </c>
      <c r="AA27" s="15">
        <v>6.397386995976001E-2</v>
      </c>
      <c r="AB27" s="15">
        <v>2.2030702608090001E-2</v>
      </c>
      <c r="AC27" s="15">
        <v>0.1390637857839</v>
      </c>
      <c r="AD27" s="15">
        <v>0.1097398161309</v>
      </c>
      <c r="AE27" s="15">
        <v>8.0524403828930002E-2</v>
      </c>
      <c r="AF27" s="15">
        <v>6.7696023030110006E-2</v>
      </c>
      <c r="AG27" s="15">
        <v>0.10659276316129999</v>
      </c>
      <c r="AH27" s="15">
        <v>0.1549974150683</v>
      </c>
      <c r="AI27" s="15">
        <v>0.1868891828218</v>
      </c>
      <c r="AJ27" s="15">
        <v>9.7319252706429993E-2</v>
      </c>
      <c r="AK27" s="15">
        <v>0.23427666031329999</v>
      </c>
      <c r="AL27" s="15">
        <v>0.1226913098697</v>
      </c>
      <c r="AM27" s="11"/>
    </row>
    <row r="28" spans="1:39" x14ac:dyDescent="0.2">
      <c r="A28" s="24"/>
      <c r="B28" s="24"/>
      <c r="C28" s="16">
        <v>317</v>
      </c>
      <c r="D28" s="16">
        <v>60</v>
      </c>
      <c r="E28" s="16">
        <v>87</v>
      </c>
      <c r="F28" s="16">
        <v>89</v>
      </c>
      <c r="G28" s="16">
        <v>81</v>
      </c>
      <c r="H28" s="16">
        <v>14</v>
      </c>
      <c r="I28" s="16">
        <v>64</v>
      </c>
      <c r="J28" s="16">
        <v>76</v>
      </c>
      <c r="K28" s="16">
        <v>95</v>
      </c>
      <c r="L28" s="16">
        <v>60</v>
      </c>
      <c r="M28" s="16">
        <v>191</v>
      </c>
      <c r="N28" s="16">
        <v>121</v>
      </c>
      <c r="O28" s="16">
        <v>2</v>
      </c>
      <c r="P28" s="16">
        <v>87</v>
      </c>
      <c r="Q28" s="16">
        <v>45</v>
      </c>
      <c r="R28" s="16">
        <v>45</v>
      </c>
      <c r="S28" s="16">
        <v>46</v>
      </c>
      <c r="T28" s="16">
        <v>37</v>
      </c>
      <c r="U28" s="16">
        <v>18</v>
      </c>
      <c r="V28" s="16">
        <v>39</v>
      </c>
      <c r="W28" s="16">
        <v>67</v>
      </c>
      <c r="X28" s="16">
        <v>106</v>
      </c>
      <c r="Y28" s="16">
        <v>60</v>
      </c>
      <c r="Z28" s="16">
        <v>69</v>
      </c>
      <c r="AA28" s="16">
        <v>14</v>
      </c>
      <c r="AB28" s="16">
        <v>1</v>
      </c>
      <c r="AC28" s="16">
        <v>143</v>
      </c>
      <c r="AD28" s="16">
        <v>35</v>
      </c>
      <c r="AE28" s="16">
        <v>6</v>
      </c>
      <c r="AF28" s="16">
        <v>10</v>
      </c>
      <c r="AG28" s="16">
        <v>25</v>
      </c>
      <c r="AH28" s="16">
        <v>10</v>
      </c>
      <c r="AI28" s="16">
        <v>2</v>
      </c>
      <c r="AJ28" s="16">
        <v>4</v>
      </c>
      <c r="AK28" s="16">
        <v>1</v>
      </c>
      <c r="AL28" s="16">
        <v>81</v>
      </c>
      <c r="AM28" s="11"/>
    </row>
    <row r="29" spans="1:39" x14ac:dyDescent="0.2">
      <c r="A29" s="24"/>
      <c r="B29" s="24"/>
      <c r="C29" s="17" t="s">
        <v>103</v>
      </c>
      <c r="D29" s="17"/>
      <c r="E29" s="17"/>
      <c r="F29" s="17"/>
      <c r="G29" s="17"/>
      <c r="H29" s="17"/>
      <c r="I29" s="18" t="s">
        <v>139</v>
      </c>
      <c r="J29" s="18" t="s">
        <v>253</v>
      </c>
      <c r="K29" s="18" t="s">
        <v>285</v>
      </c>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1"/>
    </row>
    <row r="30" spans="1:39" x14ac:dyDescent="0.2">
      <c r="A30" s="26"/>
      <c r="B30" s="23" t="s">
        <v>533</v>
      </c>
      <c r="C30" s="15">
        <v>0.1173247774662</v>
      </c>
      <c r="D30" s="15">
        <v>0.10340716886159999</v>
      </c>
      <c r="E30" s="15">
        <v>0.1214437260603</v>
      </c>
      <c r="F30" s="15">
        <v>0.1226921174817</v>
      </c>
      <c r="G30" s="15">
        <v>0.1202731885963</v>
      </c>
      <c r="H30" s="15">
        <v>3.9034530111830001E-2</v>
      </c>
      <c r="I30" s="15">
        <v>7.8362446600650004E-2</v>
      </c>
      <c r="J30" s="15">
        <v>0.13848093962050001</v>
      </c>
      <c r="K30" s="15">
        <v>0.12741752124879999</v>
      </c>
      <c r="L30" s="15">
        <v>0.1743303790421</v>
      </c>
      <c r="M30" s="15">
        <v>8.5530545664840002E-2</v>
      </c>
      <c r="N30" s="15">
        <v>0.1422726375526</v>
      </c>
      <c r="O30" s="15">
        <v>0.4</v>
      </c>
      <c r="P30" s="15">
        <v>0.13461254656810001</v>
      </c>
      <c r="Q30" s="15">
        <v>0.10026392952219999</v>
      </c>
      <c r="R30" s="15">
        <v>0.1099472775254</v>
      </c>
      <c r="S30" s="15">
        <v>0.16602887678389999</v>
      </c>
      <c r="T30" s="15">
        <v>8.4001041591639999E-2</v>
      </c>
      <c r="U30" s="15">
        <v>6.2011186864100003E-2</v>
      </c>
      <c r="V30" s="15">
        <v>8.6478320025670005E-2</v>
      </c>
      <c r="W30" s="15">
        <v>0.14796969745079999</v>
      </c>
      <c r="X30" s="15">
        <v>0.1176360248103</v>
      </c>
      <c r="Y30" s="15">
        <v>0.1253174906567</v>
      </c>
      <c r="Z30" s="15">
        <v>8.1785983694740008E-2</v>
      </c>
      <c r="AA30" s="15">
        <v>6.9064083830719991E-2</v>
      </c>
      <c r="AB30" s="15">
        <v>0.2307668494706</v>
      </c>
      <c r="AC30" s="15">
        <v>9.8854306495990002E-2</v>
      </c>
      <c r="AD30" s="15">
        <v>0.1048581190105</v>
      </c>
      <c r="AE30" s="15">
        <v>0.1010891798523</v>
      </c>
      <c r="AF30" s="15">
        <v>0.15970769472079999</v>
      </c>
      <c r="AG30" s="15">
        <v>0.19287360443070001</v>
      </c>
      <c r="AH30" s="15">
        <v>6.495285263252E-2</v>
      </c>
      <c r="AI30" s="15">
        <v>0.13821657512380001</v>
      </c>
      <c r="AJ30" s="15">
        <v>6.6533552369289997E-2</v>
      </c>
      <c r="AK30" s="15">
        <v>0.27741819042619997</v>
      </c>
      <c r="AL30" s="15">
        <v>0.12769812642129999</v>
      </c>
      <c r="AM30" s="11"/>
    </row>
    <row r="31" spans="1:39" x14ac:dyDescent="0.2">
      <c r="A31" s="24"/>
      <c r="B31" s="24"/>
      <c r="C31" s="16">
        <v>279</v>
      </c>
      <c r="D31" s="16">
        <v>63</v>
      </c>
      <c r="E31" s="16">
        <v>72</v>
      </c>
      <c r="F31" s="16">
        <v>72</v>
      </c>
      <c r="G31" s="16">
        <v>72</v>
      </c>
      <c r="H31" s="16">
        <v>12</v>
      </c>
      <c r="I31" s="16">
        <v>30</v>
      </c>
      <c r="J31" s="16">
        <v>49</v>
      </c>
      <c r="K31" s="16">
        <v>59</v>
      </c>
      <c r="L31" s="16">
        <v>94</v>
      </c>
      <c r="M31" s="16">
        <v>113</v>
      </c>
      <c r="N31" s="16">
        <v>157</v>
      </c>
      <c r="O31" s="16">
        <v>8</v>
      </c>
      <c r="P31" s="16">
        <v>86</v>
      </c>
      <c r="Q31" s="16">
        <v>27</v>
      </c>
      <c r="R31" s="16">
        <v>36</v>
      </c>
      <c r="S31" s="16">
        <v>73</v>
      </c>
      <c r="T31" s="16">
        <v>21</v>
      </c>
      <c r="U31" s="16">
        <v>9</v>
      </c>
      <c r="V31" s="16">
        <v>27</v>
      </c>
      <c r="W31" s="16">
        <v>81</v>
      </c>
      <c r="X31" s="16">
        <v>86</v>
      </c>
      <c r="Y31" s="16">
        <v>47</v>
      </c>
      <c r="Z31" s="16">
        <v>37</v>
      </c>
      <c r="AA31" s="16">
        <v>15</v>
      </c>
      <c r="AB31" s="16">
        <v>11</v>
      </c>
      <c r="AC31" s="16">
        <v>109</v>
      </c>
      <c r="AD31" s="16">
        <v>26</v>
      </c>
      <c r="AE31" s="16">
        <v>6</v>
      </c>
      <c r="AF31" s="16">
        <v>13</v>
      </c>
      <c r="AG31" s="16">
        <v>37</v>
      </c>
      <c r="AH31" s="16">
        <v>5</v>
      </c>
      <c r="AI31" s="16">
        <v>2</v>
      </c>
      <c r="AJ31" s="16">
        <v>2</v>
      </c>
      <c r="AK31" s="16">
        <v>1</v>
      </c>
      <c r="AL31" s="16">
        <v>78</v>
      </c>
      <c r="AM31" s="11"/>
    </row>
    <row r="32" spans="1:39" x14ac:dyDescent="0.2">
      <c r="A32" s="24"/>
      <c r="B32" s="24"/>
      <c r="C32" s="17" t="s">
        <v>103</v>
      </c>
      <c r="D32" s="17"/>
      <c r="E32" s="17"/>
      <c r="F32" s="17"/>
      <c r="G32" s="17"/>
      <c r="H32" s="17"/>
      <c r="I32" s="17"/>
      <c r="J32" s="18" t="s">
        <v>119</v>
      </c>
      <c r="K32" s="18" t="s">
        <v>139</v>
      </c>
      <c r="L32" s="18" t="s">
        <v>140</v>
      </c>
      <c r="M32" s="17"/>
      <c r="N32" s="18" t="s">
        <v>119</v>
      </c>
      <c r="O32" s="18" t="s">
        <v>140</v>
      </c>
      <c r="P32" s="17"/>
      <c r="Q32" s="17"/>
      <c r="R32" s="17"/>
      <c r="S32" s="17"/>
      <c r="T32" s="17"/>
      <c r="U32" s="17"/>
      <c r="V32" s="17"/>
      <c r="W32" s="17"/>
      <c r="X32" s="17"/>
      <c r="Y32" s="17"/>
      <c r="Z32" s="17"/>
      <c r="AA32" s="17"/>
      <c r="AB32" s="18" t="s">
        <v>132</v>
      </c>
      <c r="AC32" s="17"/>
      <c r="AD32" s="17"/>
      <c r="AE32" s="17"/>
      <c r="AF32" s="17"/>
      <c r="AG32" s="18" t="s">
        <v>139</v>
      </c>
      <c r="AH32" s="17"/>
      <c r="AI32" s="17"/>
      <c r="AJ32" s="17"/>
      <c r="AK32" s="17"/>
      <c r="AL32" s="17"/>
      <c r="AM32" s="11"/>
    </row>
    <row r="33" spans="1:39" x14ac:dyDescent="0.2">
      <c r="A33" s="26"/>
      <c r="B33" s="23" t="s">
        <v>48</v>
      </c>
      <c r="C33" s="15">
        <v>1</v>
      </c>
      <c r="D33" s="15">
        <v>1</v>
      </c>
      <c r="E33" s="15">
        <v>1</v>
      </c>
      <c r="F33" s="15">
        <v>1</v>
      </c>
      <c r="G33" s="15">
        <v>1</v>
      </c>
      <c r="H33" s="15">
        <v>1</v>
      </c>
      <c r="I33" s="15">
        <v>1</v>
      </c>
      <c r="J33" s="15">
        <v>1</v>
      </c>
      <c r="K33" s="15">
        <v>1</v>
      </c>
      <c r="L33" s="15">
        <v>1</v>
      </c>
      <c r="M33" s="15">
        <v>1</v>
      </c>
      <c r="N33" s="15">
        <v>1</v>
      </c>
      <c r="O33" s="15">
        <v>1</v>
      </c>
      <c r="P33" s="15">
        <v>1</v>
      </c>
      <c r="Q33" s="15">
        <v>1</v>
      </c>
      <c r="R33" s="15">
        <v>1</v>
      </c>
      <c r="S33" s="15">
        <v>1</v>
      </c>
      <c r="T33" s="15">
        <v>1</v>
      </c>
      <c r="U33" s="15">
        <v>1</v>
      </c>
      <c r="V33" s="15">
        <v>1</v>
      </c>
      <c r="W33" s="15">
        <v>1</v>
      </c>
      <c r="X33" s="15">
        <v>1</v>
      </c>
      <c r="Y33" s="15">
        <v>1</v>
      </c>
      <c r="Z33" s="15">
        <v>1</v>
      </c>
      <c r="AA33" s="15">
        <v>1</v>
      </c>
      <c r="AB33" s="15">
        <v>1</v>
      </c>
      <c r="AC33" s="15">
        <v>1</v>
      </c>
      <c r="AD33" s="15">
        <v>1</v>
      </c>
      <c r="AE33" s="15">
        <v>1</v>
      </c>
      <c r="AF33" s="15">
        <v>1</v>
      </c>
      <c r="AG33" s="15">
        <v>1</v>
      </c>
      <c r="AH33" s="15">
        <v>1</v>
      </c>
      <c r="AI33" s="15">
        <v>1</v>
      </c>
      <c r="AJ33" s="15">
        <v>1</v>
      </c>
      <c r="AK33" s="15">
        <v>1</v>
      </c>
      <c r="AL33" s="15">
        <v>1</v>
      </c>
      <c r="AM33" s="11"/>
    </row>
    <row r="34" spans="1:39" x14ac:dyDescent="0.2">
      <c r="A34" s="24"/>
      <c r="B34" s="24"/>
      <c r="C34" s="16">
        <v>2235</v>
      </c>
      <c r="D34" s="16">
        <v>508</v>
      </c>
      <c r="E34" s="16">
        <v>613</v>
      </c>
      <c r="F34" s="16">
        <v>526</v>
      </c>
      <c r="G34" s="16">
        <v>588</v>
      </c>
      <c r="H34" s="16">
        <v>269</v>
      </c>
      <c r="I34" s="16">
        <v>416</v>
      </c>
      <c r="J34" s="16">
        <v>390</v>
      </c>
      <c r="K34" s="16">
        <v>476</v>
      </c>
      <c r="L34" s="16">
        <v>602</v>
      </c>
      <c r="M34" s="16">
        <v>1222</v>
      </c>
      <c r="N34" s="16">
        <v>988</v>
      </c>
      <c r="O34" s="16">
        <v>20</v>
      </c>
      <c r="P34" s="16">
        <v>600</v>
      </c>
      <c r="Q34" s="16">
        <v>260</v>
      </c>
      <c r="R34" s="16">
        <v>313</v>
      </c>
      <c r="S34" s="16">
        <v>437</v>
      </c>
      <c r="T34" s="16">
        <v>234</v>
      </c>
      <c r="U34" s="16">
        <v>105</v>
      </c>
      <c r="V34" s="16">
        <v>286</v>
      </c>
      <c r="W34" s="16">
        <v>549</v>
      </c>
      <c r="X34" s="16">
        <v>680</v>
      </c>
      <c r="Y34" s="16">
        <v>381</v>
      </c>
      <c r="Z34" s="16">
        <v>413</v>
      </c>
      <c r="AA34" s="16">
        <v>163</v>
      </c>
      <c r="AB34" s="16">
        <v>44</v>
      </c>
      <c r="AC34" s="16">
        <v>943</v>
      </c>
      <c r="AD34" s="16">
        <v>268</v>
      </c>
      <c r="AE34" s="16">
        <v>56</v>
      </c>
      <c r="AF34" s="16">
        <v>108</v>
      </c>
      <c r="AG34" s="16">
        <v>192</v>
      </c>
      <c r="AH34" s="16">
        <v>62</v>
      </c>
      <c r="AI34" s="16">
        <v>11</v>
      </c>
      <c r="AJ34" s="16">
        <v>27</v>
      </c>
      <c r="AK34" s="16">
        <v>6</v>
      </c>
      <c r="AL34" s="16">
        <v>562</v>
      </c>
      <c r="AM34" s="11"/>
    </row>
    <row r="35" spans="1:39" x14ac:dyDescent="0.2">
      <c r="A35" s="24"/>
      <c r="B35" s="24"/>
      <c r="C35" s="17" t="s">
        <v>103</v>
      </c>
      <c r="D35" s="17" t="s">
        <v>103</v>
      </c>
      <c r="E35" s="17" t="s">
        <v>103</v>
      </c>
      <c r="F35" s="17" t="s">
        <v>103</v>
      </c>
      <c r="G35" s="17" t="s">
        <v>103</v>
      </c>
      <c r="H35" s="17" t="s">
        <v>103</v>
      </c>
      <c r="I35" s="17" t="s">
        <v>103</v>
      </c>
      <c r="J35" s="17" t="s">
        <v>103</v>
      </c>
      <c r="K35" s="17" t="s">
        <v>103</v>
      </c>
      <c r="L35" s="17" t="s">
        <v>103</v>
      </c>
      <c r="M35" s="17" t="s">
        <v>103</v>
      </c>
      <c r="N35" s="17" t="s">
        <v>103</v>
      </c>
      <c r="O35" s="17" t="s">
        <v>103</v>
      </c>
      <c r="P35" s="17" t="s">
        <v>103</v>
      </c>
      <c r="Q35" s="17" t="s">
        <v>103</v>
      </c>
      <c r="R35" s="17" t="s">
        <v>103</v>
      </c>
      <c r="S35" s="17" t="s">
        <v>103</v>
      </c>
      <c r="T35" s="17" t="s">
        <v>103</v>
      </c>
      <c r="U35" s="17" t="s">
        <v>103</v>
      </c>
      <c r="V35" s="17" t="s">
        <v>103</v>
      </c>
      <c r="W35" s="17" t="s">
        <v>103</v>
      </c>
      <c r="X35" s="17" t="s">
        <v>103</v>
      </c>
      <c r="Y35" s="17" t="s">
        <v>103</v>
      </c>
      <c r="Z35" s="17" t="s">
        <v>103</v>
      </c>
      <c r="AA35" s="17" t="s">
        <v>103</v>
      </c>
      <c r="AB35" s="17" t="s">
        <v>103</v>
      </c>
      <c r="AC35" s="17" t="s">
        <v>103</v>
      </c>
      <c r="AD35" s="17" t="s">
        <v>103</v>
      </c>
      <c r="AE35" s="17" t="s">
        <v>103</v>
      </c>
      <c r="AF35" s="17" t="s">
        <v>103</v>
      </c>
      <c r="AG35" s="17" t="s">
        <v>103</v>
      </c>
      <c r="AH35" s="17" t="s">
        <v>103</v>
      </c>
      <c r="AI35" s="17" t="s">
        <v>103</v>
      </c>
      <c r="AJ35" s="17" t="s">
        <v>103</v>
      </c>
      <c r="AK35" s="17" t="s">
        <v>103</v>
      </c>
      <c r="AL35" s="17" t="s">
        <v>103</v>
      </c>
      <c r="AM35" s="11"/>
    </row>
    <row r="36" spans="1:39" x14ac:dyDescent="0.2">
      <c r="A36" s="19" t="s">
        <v>555</v>
      </c>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row>
    <row r="37" spans="1:39" x14ac:dyDescent="0.2">
      <c r="A37" s="21" t="s">
        <v>126</v>
      </c>
    </row>
  </sheetData>
  <mergeCells count="20">
    <mergeCell ref="AJ2:AL2"/>
    <mergeCell ref="A2:C2"/>
    <mergeCell ref="A3:B5"/>
    <mergeCell ref="B6:B8"/>
    <mergeCell ref="B9:B11"/>
    <mergeCell ref="M3:O3"/>
    <mergeCell ref="P3:V3"/>
    <mergeCell ref="W3:AB3"/>
    <mergeCell ref="AC3:AL3"/>
    <mergeCell ref="D3:G3"/>
    <mergeCell ref="H3:L3"/>
    <mergeCell ref="B27:B29"/>
    <mergeCell ref="B30:B32"/>
    <mergeCell ref="B33:B35"/>
    <mergeCell ref="A6:A35"/>
    <mergeCell ref="B12:B14"/>
    <mergeCell ref="B15:B17"/>
    <mergeCell ref="B18:B20"/>
    <mergeCell ref="B21:B23"/>
    <mergeCell ref="B24:B26"/>
  </mergeCells>
  <hyperlinks>
    <hyperlink ref="A1" location="'TOC'!A1:A1" display="Back to TOC" xr:uid="{00000000-0004-0000-2600-000000000000}"/>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M16"/>
  <sheetViews>
    <sheetView workbookViewId="0">
      <pane xSplit="3" ySplit="5" topLeftCell="D6" activePane="bottomRight" state="frozen"/>
      <selection pane="topRight" activeCell="D1" sqref="D1"/>
      <selection pane="bottomLeft" activeCell="A6" sqref="A6"/>
      <selection pane="bottomRight" activeCell="F22" sqref="F22"/>
    </sheetView>
  </sheetViews>
  <sheetFormatPr baseColWidth="10" defaultColWidth="9.1640625" defaultRowHeight="15" x14ac:dyDescent="0.2"/>
  <cols>
    <col min="1" max="1" width="50" style="1" customWidth="1"/>
    <col min="2" max="2" width="25" style="1" bestFit="1" customWidth="1"/>
    <col min="3" max="38" width="12.6640625" style="1" customWidth="1"/>
    <col min="39" max="39" width="9.1640625" style="1" customWidth="1"/>
    <col min="40" max="16384" width="9.1640625" style="1"/>
  </cols>
  <sheetData>
    <row r="1" spans="1:39" ht="52" customHeight="1" x14ac:dyDescent="0.2">
      <c r="A1" s="10" t="str">
        <f>HYPERLINK("#TOC!A1","Return to Table of Contents")</f>
        <v>Return to Table of Contents</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11"/>
    </row>
    <row r="2" spans="1:39" ht="36" customHeight="1" x14ac:dyDescent="0.2">
      <c r="A2" s="29" t="s">
        <v>585</v>
      </c>
      <c r="B2" s="28"/>
      <c r="C2" s="28"/>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27" t="s">
        <v>47</v>
      </c>
      <c r="AK2" s="28"/>
      <c r="AL2" s="28"/>
      <c r="AM2" s="11"/>
    </row>
    <row r="3" spans="1:39" ht="37" customHeight="1" x14ac:dyDescent="0.2">
      <c r="A3" s="30"/>
      <c r="B3" s="28"/>
      <c r="C3" s="14" t="s">
        <v>48</v>
      </c>
      <c r="D3" s="31" t="s">
        <v>49</v>
      </c>
      <c r="E3" s="28"/>
      <c r="F3" s="28"/>
      <c r="G3" s="28"/>
      <c r="H3" s="31" t="s">
        <v>50</v>
      </c>
      <c r="I3" s="28"/>
      <c r="J3" s="28"/>
      <c r="K3" s="28"/>
      <c r="L3" s="28"/>
      <c r="M3" s="31" t="s">
        <v>51</v>
      </c>
      <c r="N3" s="28"/>
      <c r="O3" s="28"/>
      <c r="P3" s="31" t="s">
        <v>52</v>
      </c>
      <c r="Q3" s="28"/>
      <c r="R3" s="28"/>
      <c r="S3" s="28"/>
      <c r="T3" s="28"/>
      <c r="U3" s="28"/>
      <c r="V3" s="28"/>
      <c r="W3" s="31" t="s">
        <v>53</v>
      </c>
      <c r="X3" s="28"/>
      <c r="Y3" s="28"/>
      <c r="Z3" s="28"/>
      <c r="AA3" s="28"/>
      <c r="AB3" s="28"/>
      <c r="AC3" s="31" t="s">
        <v>54</v>
      </c>
      <c r="AD3" s="28"/>
      <c r="AE3" s="28"/>
      <c r="AF3" s="28"/>
      <c r="AG3" s="28"/>
      <c r="AH3" s="28"/>
      <c r="AI3" s="28"/>
      <c r="AJ3" s="28"/>
      <c r="AK3" s="28"/>
      <c r="AL3" s="28"/>
      <c r="AM3" s="11"/>
    </row>
    <row r="4" spans="1:39" ht="16" customHeight="1" x14ac:dyDescent="0.2">
      <c r="A4" s="24"/>
      <c r="B4" s="28"/>
      <c r="C4" s="12" t="s">
        <v>55</v>
      </c>
      <c r="D4" s="12" t="s">
        <v>55</v>
      </c>
      <c r="E4" s="12" t="s">
        <v>56</v>
      </c>
      <c r="F4" s="12" t="s">
        <v>57</v>
      </c>
      <c r="G4" s="12" t="s">
        <v>58</v>
      </c>
      <c r="H4" s="12" t="s">
        <v>55</v>
      </c>
      <c r="I4" s="12" t="s">
        <v>56</v>
      </c>
      <c r="J4" s="12" t="s">
        <v>57</v>
      </c>
      <c r="K4" s="12" t="s">
        <v>58</v>
      </c>
      <c r="L4" s="12" t="s">
        <v>59</v>
      </c>
      <c r="M4" s="12" t="s">
        <v>55</v>
      </c>
      <c r="N4" s="12" t="s">
        <v>56</v>
      </c>
      <c r="O4" s="12" t="s">
        <v>57</v>
      </c>
      <c r="P4" s="12" t="s">
        <v>55</v>
      </c>
      <c r="Q4" s="12" t="s">
        <v>56</v>
      </c>
      <c r="R4" s="12" t="s">
        <v>57</v>
      </c>
      <c r="S4" s="12" t="s">
        <v>58</v>
      </c>
      <c r="T4" s="12" t="s">
        <v>59</v>
      </c>
      <c r="U4" s="12" t="s">
        <v>60</v>
      </c>
      <c r="V4" s="12" t="s">
        <v>61</v>
      </c>
      <c r="W4" s="12" t="s">
        <v>55</v>
      </c>
      <c r="X4" s="12" t="s">
        <v>56</v>
      </c>
      <c r="Y4" s="12" t="s">
        <v>57</v>
      </c>
      <c r="Z4" s="12" t="s">
        <v>58</v>
      </c>
      <c r="AA4" s="12" t="s">
        <v>59</v>
      </c>
      <c r="AB4" s="12" t="s">
        <v>60</v>
      </c>
      <c r="AC4" s="12" t="s">
        <v>55</v>
      </c>
      <c r="AD4" s="12" t="s">
        <v>56</v>
      </c>
      <c r="AE4" s="12" t="s">
        <v>57</v>
      </c>
      <c r="AF4" s="12" t="s">
        <v>58</v>
      </c>
      <c r="AG4" s="12" t="s">
        <v>59</v>
      </c>
      <c r="AH4" s="12" t="s">
        <v>60</v>
      </c>
      <c r="AI4" s="12" t="s">
        <v>61</v>
      </c>
      <c r="AJ4" s="12" t="s">
        <v>62</v>
      </c>
      <c r="AK4" s="12" t="s">
        <v>63</v>
      </c>
      <c r="AL4" s="12" t="s">
        <v>64</v>
      </c>
      <c r="AM4" s="11"/>
    </row>
    <row r="5" spans="1:39" ht="37" x14ac:dyDescent="0.2">
      <c r="A5" s="24"/>
      <c r="B5" s="28"/>
      <c r="C5" s="14" t="s">
        <v>65</v>
      </c>
      <c r="D5" s="14" t="s">
        <v>66</v>
      </c>
      <c r="E5" s="14" t="s">
        <v>67</v>
      </c>
      <c r="F5" s="14" t="s">
        <v>68</v>
      </c>
      <c r="G5" s="14" t="s">
        <v>69</v>
      </c>
      <c r="H5" s="14" t="s">
        <v>70</v>
      </c>
      <c r="I5" s="14" t="s">
        <v>71</v>
      </c>
      <c r="J5" s="14" t="s">
        <v>72</v>
      </c>
      <c r="K5" s="14" t="s">
        <v>73</v>
      </c>
      <c r="L5" s="14" t="s">
        <v>74</v>
      </c>
      <c r="M5" s="14" t="s">
        <v>75</v>
      </c>
      <c r="N5" s="14" t="s">
        <v>76</v>
      </c>
      <c r="O5" s="14" t="s">
        <v>77</v>
      </c>
      <c r="P5" s="14" t="s">
        <v>78</v>
      </c>
      <c r="Q5" s="14" t="s">
        <v>79</v>
      </c>
      <c r="R5" s="14" t="s">
        <v>80</v>
      </c>
      <c r="S5" s="14" t="s">
        <v>81</v>
      </c>
      <c r="T5" s="14" t="s">
        <v>82</v>
      </c>
      <c r="U5" s="14" t="s">
        <v>83</v>
      </c>
      <c r="V5" s="14" t="s">
        <v>84</v>
      </c>
      <c r="W5" s="14" t="s">
        <v>85</v>
      </c>
      <c r="X5" s="14" t="s">
        <v>86</v>
      </c>
      <c r="Y5" s="14" t="s">
        <v>87</v>
      </c>
      <c r="Z5" s="14" t="s">
        <v>88</v>
      </c>
      <c r="AA5" s="14" t="s">
        <v>89</v>
      </c>
      <c r="AB5" s="14" t="s">
        <v>90</v>
      </c>
      <c r="AC5" s="14" t="s">
        <v>91</v>
      </c>
      <c r="AD5" s="14" t="s">
        <v>92</v>
      </c>
      <c r="AE5" s="14" t="s">
        <v>93</v>
      </c>
      <c r="AF5" s="14" t="s">
        <v>94</v>
      </c>
      <c r="AG5" s="14" t="s">
        <v>95</v>
      </c>
      <c r="AH5" s="14" t="s">
        <v>96</v>
      </c>
      <c r="AI5" s="14" t="s">
        <v>97</v>
      </c>
      <c r="AJ5" s="14" t="s">
        <v>98</v>
      </c>
      <c r="AK5" s="14" t="s">
        <v>99</v>
      </c>
      <c r="AL5" s="14" t="s">
        <v>100</v>
      </c>
      <c r="AM5" s="11"/>
    </row>
    <row r="6" spans="1:39" x14ac:dyDescent="0.2">
      <c r="A6" s="25" t="s">
        <v>556</v>
      </c>
      <c r="B6" s="23" t="s">
        <v>360</v>
      </c>
      <c r="C6" s="15">
        <v>0.42697653041610001</v>
      </c>
      <c r="D6" s="15">
        <v>0.4179659755465</v>
      </c>
      <c r="E6" s="15">
        <v>0.42670530656400002</v>
      </c>
      <c r="F6" s="15">
        <v>0.43838470120650003</v>
      </c>
      <c r="G6" s="15">
        <v>0.42492343980309999</v>
      </c>
      <c r="H6" s="15">
        <v>0.42345097246539998</v>
      </c>
      <c r="I6" s="15">
        <v>0.4585748913919</v>
      </c>
      <c r="J6" s="15">
        <v>0.39152880372240001</v>
      </c>
      <c r="K6" s="15">
        <v>0.43391703509320001</v>
      </c>
      <c r="L6" s="15">
        <v>0.42040298078479998</v>
      </c>
      <c r="M6" s="15">
        <v>0.50173679460870002</v>
      </c>
      <c r="N6" s="15">
        <v>0.35764426438260011</v>
      </c>
      <c r="O6" s="15">
        <v>0.25</v>
      </c>
      <c r="P6" s="15">
        <v>0.37902104295979999</v>
      </c>
      <c r="Q6" s="15">
        <v>0.36067085862580001</v>
      </c>
      <c r="R6" s="15">
        <v>0.44137519191870001</v>
      </c>
      <c r="S6" s="15">
        <v>0.42682124402850002</v>
      </c>
      <c r="T6" s="15">
        <v>0.50051615437289998</v>
      </c>
      <c r="U6" s="15">
        <v>0.366509763381</v>
      </c>
      <c r="V6" s="15">
        <v>0.51863830324909999</v>
      </c>
      <c r="W6" s="15">
        <v>0.43837729069780002</v>
      </c>
      <c r="X6" s="15">
        <v>0.32858571552510002</v>
      </c>
      <c r="Y6" s="15">
        <v>0.4967195451052</v>
      </c>
      <c r="Z6" s="15">
        <v>0.46865808821940003</v>
      </c>
      <c r="AA6" s="15">
        <v>0.54773171722489999</v>
      </c>
      <c r="AB6" s="15">
        <v>0.2108314544114</v>
      </c>
      <c r="AC6" s="15">
        <v>0.37797051427790002</v>
      </c>
      <c r="AD6" s="15">
        <v>0.457731142511</v>
      </c>
      <c r="AE6" s="15">
        <v>0.4967954031097</v>
      </c>
      <c r="AF6" s="15">
        <v>0.49452892192219999</v>
      </c>
      <c r="AG6" s="15">
        <v>0.42837871570699998</v>
      </c>
      <c r="AH6" s="15">
        <v>0.51508649151370001</v>
      </c>
      <c r="AI6" s="15">
        <v>0.75308551716100003</v>
      </c>
      <c r="AJ6" s="15">
        <v>0.51832803581529996</v>
      </c>
      <c r="AK6" s="15">
        <v>1</v>
      </c>
      <c r="AL6" s="15">
        <v>0.44501186125690001</v>
      </c>
      <c r="AM6" s="11"/>
    </row>
    <row r="7" spans="1:39" x14ac:dyDescent="0.2">
      <c r="A7" s="24"/>
      <c r="B7" s="24"/>
      <c r="C7" s="16">
        <v>1014</v>
      </c>
      <c r="D7" s="16">
        <v>227</v>
      </c>
      <c r="E7" s="16">
        <v>270</v>
      </c>
      <c r="F7" s="16">
        <v>249</v>
      </c>
      <c r="G7" s="16">
        <v>268</v>
      </c>
      <c r="H7" s="16">
        <v>118</v>
      </c>
      <c r="I7" s="16">
        <v>198</v>
      </c>
      <c r="J7" s="16">
        <v>171</v>
      </c>
      <c r="K7" s="16">
        <v>218</v>
      </c>
      <c r="L7" s="16">
        <v>269</v>
      </c>
      <c r="M7" s="16">
        <v>647</v>
      </c>
      <c r="N7" s="16">
        <v>358</v>
      </c>
      <c r="O7" s="16">
        <v>5</v>
      </c>
      <c r="P7" s="16">
        <v>255</v>
      </c>
      <c r="Q7" s="16">
        <v>104</v>
      </c>
      <c r="R7" s="16">
        <v>140</v>
      </c>
      <c r="S7" s="16">
        <v>203</v>
      </c>
      <c r="T7" s="16">
        <v>124</v>
      </c>
      <c r="U7" s="16">
        <v>46</v>
      </c>
      <c r="V7" s="16">
        <v>142</v>
      </c>
      <c r="W7" s="16">
        <v>255</v>
      </c>
      <c r="X7" s="16">
        <v>270</v>
      </c>
      <c r="Y7" s="16">
        <v>189</v>
      </c>
      <c r="Z7" s="16">
        <v>199</v>
      </c>
      <c r="AA7" s="16">
        <v>89</v>
      </c>
      <c r="AB7" s="16">
        <v>11</v>
      </c>
      <c r="AC7" s="16">
        <v>402</v>
      </c>
      <c r="AD7" s="16">
        <v>128</v>
      </c>
      <c r="AE7" s="16">
        <v>26</v>
      </c>
      <c r="AF7" s="16">
        <v>53</v>
      </c>
      <c r="AG7" s="16">
        <v>93</v>
      </c>
      <c r="AH7" s="16">
        <v>31</v>
      </c>
      <c r="AI7" s="16">
        <v>7</v>
      </c>
      <c r="AJ7" s="16">
        <v>14</v>
      </c>
      <c r="AK7" s="16">
        <v>6</v>
      </c>
      <c r="AL7" s="16">
        <v>254</v>
      </c>
      <c r="AM7" s="11"/>
    </row>
    <row r="8" spans="1:39" x14ac:dyDescent="0.2">
      <c r="A8" s="24"/>
      <c r="B8" s="24"/>
      <c r="C8" s="17" t="s">
        <v>103</v>
      </c>
      <c r="D8" s="17"/>
      <c r="E8" s="17"/>
      <c r="F8" s="17"/>
      <c r="G8" s="17"/>
      <c r="H8" s="17"/>
      <c r="I8" s="17"/>
      <c r="J8" s="17"/>
      <c r="K8" s="17"/>
      <c r="L8" s="17"/>
      <c r="M8" s="18" t="s">
        <v>106</v>
      </c>
      <c r="N8" s="17"/>
      <c r="O8" s="17"/>
      <c r="P8" s="17"/>
      <c r="Q8" s="17"/>
      <c r="R8" s="17"/>
      <c r="S8" s="17"/>
      <c r="T8" s="17"/>
      <c r="U8" s="17"/>
      <c r="V8" s="18" t="s">
        <v>139</v>
      </c>
      <c r="W8" s="18" t="s">
        <v>104</v>
      </c>
      <c r="X8" s="17"/>
      <c r="Y8" s="18" t="s">
        <v>209</v>
      </c>
      <c r="Z8" s="18" t="s">
        <v>557</v>
      </c>
      <c r="AA8" s="18" t="s">
        <v>209</v>
      </c>
      <c r="AB8" s="17"/>
      <c r="AC8" s="17"/>
      <c r="AD8" s="17"/>
      <c r="AE8" s="17"/>
      <c r="AF8" s="17"/>
      <c r="AG8" s="17"/>
      <c r="AH8" s="17"/>
      <c r="AI8" s="17"/>
      <c r="AJ8" s="17"/>
      <c r="AK8" s="17"/>
      <c r="AL8" s="17"/>
      <c r="AM8" s="11"/>
    </row>
    <row r="9" spans="1:39" x14ac:dyDescent="0.2">
      <c r="A9" s="26"/>
      <c r="B9" s="23" t="s">
        <v>362</v>
      </c>
      <c r="C9" s="15">
        <v>0.57302346958389994</v>
      </c>
      <c r="D9" s="15">
        <v>0.58203402445350005</v>
      </c>
      <c r="E9" s="15">
        <v>0.57329469343600004</v>
      </c>
      <c r="F9" s="15">
        <v>0.56161529879350003</v>
      </c>
      <c r="G9" s="15">
        <v>0.57507656019690001</v>
      </c>
      <c r="H9" s="15">
        <v>0.57654902753460002</v>
      </c>
      <c r="I9" s="15">
        <v>0.5414251086081</v>
      </c>
      <c r="J9" s="15">
        <v>0.60847119627760005</v>
      </c>
      <c r="K9" s="15">
        <v>0.56608296490679999</v>
      </c>
      <c r="L9" s="15">
        <v>0.57959701921520002</v>
      </c>
      <c r="M9" s="15">
        <v>0.49826320539129998</v>
      </c>
      <c r="N9" s="15">
        <v>0.6423557356174</v>
      </c>
      <c r="O9" s="15">
        <v>0.75</v>
      </c>
      <c r="P9" s="15">
        <v>0.62097895704020001</v>
      </c>
      <c r="Q9" s="15">
        <v>0.63932914137419994</v>
      </c>
      <c r="R9" s="15">
        <v>0.55862480808129999</v>
      </c>
      <c r="S9" s="15">
        <v>0.57317875597150003</v>
      </c>
      <c r="T9" s="15">
        <v>0.49948384562710002</v>
      </c>
      <c r="U9" s="15">
        <v>0.63349023661899995</v>
      </c>
      <c r="V9" s="15">
        <v>0.48136169675090001</v>
      </c>
      <c r="W9" s="15">
        <v>0.56162270930219993</v>
      </c>
      <c r="X9" s="15">
        <v>0.67141428447490004</v>
      </c>
      <c r="Y9" s="15">
        <v>0.5032804548948</v>
      </c>
      <c r="Z9" s="15">
        <v>0.53134191178059997</v>
      </c>
      <c r="AA9" s="15">
        <v>0.45226828277510001</v>
      </c>
      <c r="AB9" s="15">
        <v>0.78916854558859995</v>
      </c>
      <c r="AC9" s="15">
        <v>0.62202948572209993</v>
      </c>
      <c r="AD9" s="15">
        <v>0.542268857489</v>
      </c>
      <c r="AE9" s="15">
        <v>0.50320459689030006</v>
      </c>
      <c r="AF9" s="15">
        <v>0.50547107807780001</v>
      </c>
      <c r="AG9" s="15">
        <v>0.57162128429299996</v>
      </c>
      <c r="AH9" s="15">
        <v>0.48491350848629999</v>
      </c>
      <c r="AI9" s="15">
        <v>0.246914482839</v>
      </c>
      <c r="AJ9" s="15">
        <v>0.48167196418469999</v>
      </c>
      <c r="AK9" s="15">
        <v>0</v>
      </c>
      <c r="AL9" s="15">
        <v>0.55498813874310005</v>
      </c>
      <c r="AM9" s="11"/>
    </row>
    <row r="10" spans="1:39" x14ac:dyDescent="0.2">
      <c r="A10" s="24"/>
      <c r="B10" s="24"/>
      <c r="C10" s="16">
        <v>1249</v>
      </c>
      <c r="D10" s="16">
        <v>288</v>
      </c>
      <c r="E10" s="16">
        <v>359</v>
      </c>
      <c r="F10" s="16">
        <v>280</v>
      </c>
      <c r="G10" s="16">
        <v>322</v>
      </c>
      <c r="H10" s="16">
        <v>152</v>
      </c>
      <c r="I10" s="16">
        <v>220</v>
      </c>
      <c r="J10" s="16">
        <v>224</v>
      </c>
      <c r="K10" s="16">
        <v>262</v>
      </c>
      <c r="L10" s="16">
        <v>339</v>
      </c>
      <c r="M10" s="16">
        <v>593</v>
      </c>
      <c r="N10" s="16">
        <v>637</v>
      </c>
      <c r="O10" s="16">
        <v>15</v>
      </c>
      <c r="P10" s="16">
        <v>355</v>
      </c>
      <c r="Q10" s="16">
        <v>155</v>
      </c>
      <c r="R10" s="16">
        <v>173</v>
      </c>
      <c r="S10" s="16">
        <v>244</v>
      </c>
      <c r="T10" s="16">
        <v>112</v>
      </c>
      <c r="U10" s="16">
        <v>60</v>
      </c>
      <c r="V10" s="16">
        <v>150</v>
      </c>
      <c r="W10" s="16">
        <v>301</v>
      </c>
      <c r="X10" s="16">
        <v>416</v>
      </c>
      <c r="Y10" s="16">
        <v>194</v>
      </c>
      <c r="Z10" s="16">
        <v>219</v>
      </c>
      <c r="AA10" s="16">
        <v>79</v>
      </c>
      <c r="AB10" s="16">
        <v>33</v>
      </c>
      <c r="AC10" s="16">
        <v>543</v>
      </c>
      <c r="AD10" s="16">
        <v>143</v>
      </c>
      <c r="AE10" s="16">
        <v>30</v>
      </c>
      <c r="AF10" s="16">
        <v>55</v>
      </c>
      <c r="AG10" s="16">
        <v>100</v>
      </c>
      <c r="AH10" s="16">
        <v>30</v>
      </c>
      <c r="AI10" s="16">
        <v>4</v>
      </c>
      <c r="AJ10" s="16">
        <v>13</v>
      </c>
      <c r="AK10" s="16">
        <v>0</v>
      </c>
      <c r="AL10" s="16">
        <v>331</v>
      </c>
      <c r="AM10" s="11"/>
    </row>
    <row r="11" spans="1:39" x14ac:dyDescent="0.2">
      <c r="A11" s="24"/>
      <c r="B11" s="24"/>
      <c r="C11" s="17" t="s">
        <v>103</v>
      </c>
      <c r="D11" s="17"/>
      <c r="E11" s="17"/>
      <c r="F11" s="17"/>
      <c r="G11" s="17"/>
      <c r="H11" s="17"/>
      <c r="I11" s="17"/>
      <c r="J11" s="17"/>
      <c r="K11" s="17"/>
      <c r="L11" s="17"/>
      <c r="M11" s="17"/>
      <c r="N11" s="18" t="s">
        <v>119</v>
      </c>
      <c r="O11" s="17"/>
      <c r="P11" s="18" t="s">
        <v>159</v>
      </c>
      <c r="Q11" s="17"/>
      <c r="R11" s="17"/>
      <c r="S11" s="17"/>
      <c r="T11" s="17"/>
      <c r="U11" s="17"/>
      <c r="V11" s="17"/>
      <c r="W11" s="17"/>
      <c r="X11" s="18" t="s">
        <v>558</v>
      </c>
      <c r="Y11" s="17"/>
      <c r="Z11" s="17"/>
      <c r="AA11" s="17"/>
      <c r="AB11" s="18" t="s">
        <v>117</v>
      </c>
      <c r="AC11" s="17"/>
      <c r="AD11" s="17"/>
      <c r="AE11" s="17"/>
      <c r="AF11" s="17"/>
      <c r="AG11" s="17"/>
      <c r="AH11" s="17"/>
      <c r="AI11" s="17"/>
      <c r="AJ11" s="17"/>
      <c r="AK11" s="17"/>
      <c r="AL11" s="17"/>
      <c r="AM11" s="11"/>
    </row>
    <row r="12" spans="1:39" x14ac:dyDescent="0.2">
      <c r="A12" s="26"/>
      <c r="B12" s="23" t="s">
        <v>48</v>
      </c>
      <c r="C12" s="15">
        <v>1</v>
      </c>
      <c r="D12" s="15">
        <v>1</v>
      </c>
      <c r="E12" s="15">
        <v>1</v>
      </c>
      <c r="F12" s="15">
        <v>1</v>
      </c>
      <c r="G12" s="15">
        <v>1</v>
      </c>
      <c r="H12" s="15">
        <v>1</v>
      </c>
      <c r="I12" s="15">
        <v>1</v>
      </c>
      <c r="J12" s="15">
        <v>1</v>
      </c>
      <c r="K12" s="15">
        <v>1</v>
      </c>
      <c r="L12" s="15">
        <v>1</v>
      </c>
      <c r="M12" s="15">
        <v>1</v>
      </c>
      <c r="N12" s="15">
        <v>1</v>
      </c>
      <c r="O12" s="15">
        <v>1</v>
      </c>
      <c r="P12" s="15">
        <v>1</v>
      </c>
      <c r="Q12" s="15">
        <v>1</v>
      </c>
      <c r="R12" s="15">
        <v>1</v>
      </c>
      <c r="S12" s="15">
        <v>1</v>
      </c>
      <c r="T12" s="15">
        <v>1</v>
      </c>
      <c r="U12" s="15">
        <v>1</v>
      </c>
      <c r="V12" s="15">
        <v>1</v>
      </c>
      <c r="W12" s="15">
        <v>1</v>
      </c>
      <c r="X12" s="15">
        <v>1</v>
      </c>
      <c r="Y12" s="15">
        <v>1</v>
      </c>
      <c r="Z12" s="15">
        <v>1</v>
      </c>
      <c r="AA12" s="15">
        <v>1</v>
      </c>
      <c r="AB12" s="15">
        <v>1</v>
      </c>
      <c r="AC12" s="15">
        <v>1</v>
      </c>
      <c r="AD12" s="15">
        <v>1</v>
      </c>
      <c r="AE12" s="15">
        <v>1</v>
      </c>
      <c r="AF12" s="15">
        <v>1</v>
      </c>
      <c r="AG12" s="15">
        <v>1</v>
      </c>
      <c r="AH12" s="15">
        <v>1</v>
      </c>
      <c r="AI12" s="15">
        <v>1</v>
      </c>
      <c r="AJ12" s="15">
        <v>1</v>
      </c>
      <c r="AK12" s="15">
        <v>1</v>
      </c>
      <c r="AL12" s="15">
        <v>1</v>
      </c>
      <c r="AM12" s="11"/>
    </row>
    <row r="13" spans="1:39" x14ac:dyDescent="0.2">
      <c r="A13" s="24"/>
      <c r="B13" s="24"/>
      <c r="C13" s="16">
        <v>2263</v>
      </c>
      <c r="D13" s="16">
        <v>515</v>
      </c>
      <c r="E13" s="16">
        <v>629</v>
      </c>
      <c r="F13" s="16">
        <v>529</v>
      </c>
      <c r="G13" s="16">
        <v>590</v>
      </c>
      <c r="H13" s="16">
        <v>270</v>
      </c>
      <c r="I13" s="16">
        <v>418</v>
      </c>
      <c r="J13" s="16">
        <v>395</v>
      </c>
      <c r="K13" s="16">
        <v>480</v>
      </c>
      <c r="L13" s="16">
        <v>608</v>
      </c>
      <c r="M13" s="16">
        <v>1240</v>
      </c>
      <c r="N13" s="16">
        <v>995</v>
      </c>
      <c r="O13" s="16">
        <v>20</v>
      </c>
      <c r="P13" s="16">
        <v>610</v>
      </c>
      <c r="Q13" s="16">
        <v>259</v>
      </c>
      <c r="R13" s="16">
        <v>313</v>
      </c>
      <c r="S13" s="16">
        <v>447</v>
      </c>
      <c r="T13" s="16">
        <v>236</v>
      </c>
      <c r="U13" s="16">
        <v>106</v>
      </c>
      <c r="V13" s="16">
        <v>292</v>
      </c>
      <c r="W13" s="16">
        <v>556</v>
      </c>
      <c r="X13" s="16">
        <v>686</v>
      </c>
      <c r="Y13" s="16">
        <v>383</v>
      </c>
      <c r="Z13" s="16">
        <v>418</v>
      </c>
      <c r="AA13" s="16">
        <v>168</v>
      </c>
      <c r="AB13" s="16">
        <v>44</v>
      </c>
      <c r="AC13" s="16">
        <v>945</v>
      </c>
      <c r="AD13" s="16">
        <v>271</v>
      </c>
      <c r="AE13" s="16">
        <v>56</v>
      </c>
      <c r="AF13" s="16">
        <v>108</v>
      </c>
      <c r="AG13" s="16">
        <v>193</v>
      </c>
      <c r="AH13" s="16">
        <v>61</v>
      </c>
      <c r="AI13" s="16">
        <v>11</v>
      </c>
      <c r="AJ13" s="16">
        <v>27</v>
      </c>
      <c r="AK13" s="16">
        <v>6</v>
      </c>
      <c r="AL13" s="16">
        <v>585</v>
      </c>
      <c r="AM13" s="11"/>
    </row>
    <row r="14" spans="1:39" x14ac:dyDescent="0.2">
      <c r="A14" s="24"/>
      <c r="B14" s="24"/>
      <c r="C14" s="17" t="s">
        <v>103</v>
      </c>
      <c r="D14" s="17" t="s">
        <v>103</v>
      </c>
      <c r="E14" s="17" t="s">
        <v>103</v>
      </c>
      <c r="F14" s="17" t="s">
        <v>103</v>
      </c>
      <c r="G14" s="17" t="s">
        <v>103</v>
      </c>
      <c r="H14" s="17" t="s">
        <v>103</v>
      </c>
      <c r="I14" s="17" t="s">
        <v>103</v>
      </c>
      <c r="J14" s="17" t="s">
        <v>103</v>
      </c>
      <c r="K14" s="17" t="s">
        <v>103</v>
      </c>
      <c r="L14" s="17" t="s">
        <v>103</v>
      </c>
      <c r="M14" s="17" t="s">
        <v>103</v>
      </c>
      <c r="N14" s="17" t="s">
        <v>103</v>
      </c>
      <c r="O14" s="17" t="s">
        <v>103</v>
      </c>
      <c r="P14" s="17" t="s">
        <v>103</v>
      </c>
      <c r="Q14" s="17" t="s">
        <v>103</v>
      </c>
      <c r="R14" s="17" t="s">
        <v>103</v>
      </c>
      <c r="S14" s="17" t="s">
        <v>103</v>
      </c>
      <c r="T14" s="17" t="s">
        <v>103</v>
      </c>
      <c r="U14" s="17" t="s">
        <v>103</v>
      </c>
      <c r="V14" s="17" t="s">
        <v>103</v>
      </c>
      <c r="W14" s="17" t="s">
        <v>103</v>
      </c>
      <c r="X14" s="17" t="s">
        <v>103</v>
      </c>
      <c r="Y14" s="17" t="s">
        <v>103</v>
      </c>
      <c r="Z14" s="17" t="s">
        <v>103</v>
      </c>
      <c r="AA14" s="17" t="s">
        <v>103</v>
      </c>
      <c r="AB14" s="17" t="s">
        <v>103</v>
      </c>
      <c r="AC14" s="17" t="s">
        <v>103</v>
      </c>
      <c r="AD14" s="17" t="s">
        <v>103</v>
      </c>
      <c r="AE14" s="17" t="s">
        <v>103</v>
      </c>
      <c r="AF14" s="17" t="s">
        <v>103</v>
      </c>
      <c r="AG14" s="17" t="s">
        <v>103</v>
      </c>
      <c r="AH14" s="17" t="s">
        <v>103</v>
      </c>
      <c r="AI14" s="17" t="s">
        <v>103</v>
      </c>
      <c r="AJ14" s="17" t="s">
        <v>103</v>
      </c>
      <c r="AK14" s="17" t="s">
        <v>103</v>
      </c>
      <c r="AL14" s="17" t="s">
        <v>103</v>
      </c>
      <c r="AM14" s="11"/>
    </row>
    <row r="15" spans="1:39" x14ac:dyDescent="0.2">
      <c r="A15" s="19" t="s">
        <v>559</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row>
    <row r="16" spans="1:39" x14ac:dyDescent="0.2">
      <c r="A16" s="21" t="s">
        <v>126</v>
      </c>
    </row>
  </sheetData>
  <mergeCells count="13">
    <mergeCell ref="B9:B11"/>
    <mergeCell ref="B12:B14"/>
    <mergeCell ref="A6:A14"/>
    <mergeCell ref="AC3:AL3"/>
    <mergeCell ref="AJ2:AL2"/>
    <mergeCell ref="A2:C2"/>
    <mergeCell ref="A3:B5"/>
    <mergeCell ref="B6:B8"/>
    <mergeCell ref="D3:G3"/>
    <mergeCell ref="H3:L3"/>
    <mergeCell ref="M3:O3"/>
    <mergeCell ref="P3:V3"/>
    <mergeCell ref="W3:AB3"/>
  </mergeCells>
  <hyperlinks>
    <hyperlink ref="A1" location="'TOC'!A1:A1" display="Back to TOC" xr:uid="{00000000-0004-0000-27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259"/>
  <sheetViews>
    <sheetView workbookViewId="0">
      <pane xSplit="4" ySplit="5" topLeftCell="E6" activePane="bottomRight" state="frozen"/>
      <selection pane="topRight" activeCell="E1" sqref="E1"/>
      <selection pane="bottomLeft" activeCell="A6" sqref="A6"/>
      <selection pane="bottomRight" activeCell="E6" sqref="E6"/>
    </sheetView>
  </sheetViews>
  <sheetFormatPr baseColWidth="10" defaultColWidth="8.83203125" defaultRowHeight="15" x14ac:dyDescent="0.2"/>
  <cols>
    <col min="1" max="1" width="50" style="2" customWidth="1"/>
    <col min="2" max="2" width="25" style="1" bestFit="1" customWidth="1"/>
    <col min="3" max="3" width="30" style="1" bestFit="1" customWidth="1"/>
    <col min="4" max="39" width="12.6640625" style="1" customWidth="1"/>
  </cols>
  <sheetData>
    <row r="1" spans="1:40" ht="52" customHeight="1" x14ac:dyDescent="0.2">
      <c r="A1" s="22" t="str">
        <f>HYPERLINK("#TOC!A1","Return to Table of Contents")</f>
        <v>Return to Table of Contents</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11"/>
    </row>
    <row r="2" spans="1:40" ht="36" customHeight="1" x14ac:dyDescent="0.2">
      <c r="A2" s="29" t="s">
        <v>587</v>
      </c>
      <c r="B2" s="28"/>
      <c r="C2" s="28"/>
      <c r="D2" s="28"/>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27" t="s">
        <v>47</v>
      </c>
      <c r="AK2" s="28"/>
      <c r="AL2" s="28"/>
      <c r="AM2" s="13"/>
      <c r="AN2" s="11"/>
    </row>
    <row r="3" spans="1:40" ht="37" customHeight="1" x14ac:dyDescent="0.2">
      <c r="A3" s="30"/>
      <c r="B3" s="28"/>
      <c r="C3" s="28"/>
      <c r="D3" s="14" t="s">
        <v>48</v>
      </c>
      <c r="E3" s="31" t="s">
        <v>49</v>
      </c>
      <c r="F3" s="28"/>
      <c r="G3" s="28"/>
      <c r="H3" s="28"/>
      <c r="I3" s="31" t="s">
        <v>50</v>
      </c>
      <c r="J3" s="28"/>
      <c r="K3" s="28"/>
      <c r="L3" s="28"/>
      <c r="M3" s="28"/>
      <c r="N3" s="31" t="s">
        <v>51</v>
      </c>
      <c r="O3" s="28"/>
      <c r="P3" s="28"/>
      <c r="Q3" s="31" t="s">
        <v>52</v>
      </c>
      <c r="R3" s="28"/>
      <c r="S3" s="28"/>
      <c r="T3" s="28"/>
      <c r="U3" s="28"/>
      <c r="V3" s="28"/>
      <c r="W3" s="28"/>
      <c r="X3" s="31" t="s">
        <v>53</v>
      </c>
      <c r="Y3" s="28"/>
      <c r="Z3" s="28"/>
      <c r="AA3" s="28"/>
      <c r="AB3" s="28"/>
      <c r="AC3" s="28"/>
      <c r="AD3" s="31" t="s">
        <v>54</v>
      </c>
      <c r="AE3" s="28"/>
      <c r="AF3" s="28"/>
      <c r="AG3" s="28"/>
      <c r="AH3" s="28"/>
      <c r="AI3" s="28"/>
      <c r="AJ3" s="28"/>
      <c r="AK3" s="28"/>
      <c r="AL3" s="28"/>
      <c r="AM3" s="28"/>
      <c r="AN3" s="11"/>
    </row>
    <row r="4" spans="1:40" ht="16" customHeight="1" x14ac:dyDescent="0.2">
      <c r="A4" s="32"/>
      <c r="B4" s="28"/>
      <c r="C4" s="28"/>
      <c r="D4" s="12" t="s">
        <v>55</v>
      </c>
      <c r="E4" s="12" t="s">
        <v>55</v>
      </c>
      <c r="F4" s="12" t="s">
        <v>56</v>
      </c>
      <c r="G4" s="12" t="s">
        <v>57</v>
      </c>
      <c r="H4" s="12" t="s">
        <v>58</v>
      </c>
      <c r="I4" s="12" t="s">
        <v>55</v>
      </c>
      <c r="J4" s="12" t="s">
        <v>56</v>
      </c>
      <c r="K4" s="12" t="s">
        <v>57</v>
      </c>
      <c r="L4" s="12" t="s">
        <v>58</v>
      </c>
      <c r="M4" s="12" t="s">
        <v>59</v>
      </c>
      <c r="N4" s="12" t="s">
        <v>55</v>
      </c>
      <c r="O4" s="12" t="s">
        <v>56</v>
      </c>
      <c r="P4" s="12" t="s">
        <v>57</v>
      </c>
      <c r="Q4" s="12" t="s">
        <v>55</v>
      </c>
      <c r="R4" s="12" t="s">
        <v>56</v>
      </c>
      <c r="S4" s="12" t="s">
        <v>57</v>
      </c>
      <c r="T4" s="12" t="s">
        <v>58</v>
      </c>
      <c r="U4" s="12" t="s">
        <v>59</v>
      </c>
      <c r="V4" s="12" t="s">
        <v>60</v>
      </c>
      <c r="W4" s="12" t="s">
        <v>61</v>
      </c>
      <c r="X4" s="12" t="s">
        <v>55</v>
      </c>
      <c r="Y4" s="12" t="s">
        <v>56</v>
      </c>
      <c r="Z4" s="12" t="s">
        <v>57</v>
      </c>
      <c r="AA4" s="12" t="s">
        <v>58</v>
      </c>
      <c r="AB4" s="12" t="s">
        <v>59</v>
      </c>
      <c r="AC4" s="12" t="s">
        <v>60</v>
      </c>
      <c r="AD4" s="12" t="s">
        <v>55</v>
      </c>
      <c r="AE4" s="12" t="s">
        <v>56</v>
      </c>
      <c r="AF4" s="12" t="s">
        <v>57</v>
      </c>
      <c r="AG4" s="12" t="s">
        <v>58</v>
      </c>
      <c r="AH4" s="12" t="s">
        <v>59</v>
      </c>
      <c r="AI4" s="12" t="s">
        <v>60</v>
      </c>
      <c r="AJ4" s="12" t="s">
        <v>61</v>
      </c>
      <c r="AK4" s="12" t="s">
        <v>62</v>
      </c>
      <c r="AL4" s="12" t="s">
        <v>63</v>
      </c>
      <c r="AM4" s="12" t="s">
        <v>64</v>
      </c>
      <c r="AN4" s="11"/>
    </row>
    <row r="5" spans="1:40" ht="37" x14ac:dyDescent="0.2">
      <c r="A5" s="32"/>
      <c r="B5" s="28"/>
      <c r="C5" s="28"/>
      <c r="D5" s="14" t="s">
        <v>65</v>
      </c>
      <c r="E5" s="14" t="s">
        <v>66</v>
      </c>
      <c r="F5" s="14" t="s">
        <v>67</v>
      </c>
      <c r="G5" s="14" t="s">
        <v>68</v>
      </c>
      <c r="H5" s="14" t="s">
        <v>69</v>
      </c>
      <c r="I5" s="14" t="s">
        <v>70</v>
      </c>
      <c r="J5" s="14" t="s">
        <v>71</v>
      </c>
      <c r="K5" s="14" t="s">
        <v>72</v>
      </c>
      <c r="L5" s="14" t="s">
        <v>73</v>
      </c>
      <c r="M5" s="14" t="s">
        <v>74</v>
      </c>
      <c r="N5" s="14" t="s">
        <v>75</v>
      </c>
      <c r="O5" s="14" t="s">
        <v>76</v>
      </c>
      <c r="P5" s="14" t="s">
        <v>77</v>
      </c>
      <c r="Q5" s="14" t="s">
        <v>78</v>
      </c>
      <c r="R5" s="14" t="s">
        <v>79</v>
      </c>
      <c r="S5" s="14" t="s">
        <v>80</v>
      </c>
      <c r="T5" s="14" t="s">
        <v>81</v>
      </c>
      <c r="U5" s="14" t="s">
        <v>82</v>
      </c>
      <c r="V5" s="14" t="s">
        <v>83</v>
      </c>
      <c r="W5" s="14" t="s">
        <v>84</v>
      </c>
      <c r="X5" s="14" t="s">
        <v>85</v>
      </c>
      <c r="Y5" s="14" t="s">
        <v>86</v>
      </c>
      <c r="Z5" s="14" t="s">
        <v>87</v>
      </c>
      <c r="AA5" s="14" t="s">
        <v>88</v>
      </c>
      <c r="AB5" s="14" t="s">
        <v>89</v>
      </c>
      <c r="AC5" s="14" t="s">
        <v>90</v>
      </c>
      <c r="AD5" s="14" t="s">
        <v>91</v>
      </c>
      <c r="AE5" s="14" t="s">
        <v>92</v>
      </c>
      <c r="AF5" s="14" t="s">
        <v>93</v>
      </c>
      <c r="AG5" s="14" t="s">
        <v>94</v>
      </c>
      <c r="AH5" s="14" t="s">
        <v>95</v>
      </c>
      <c r="AI5" s="14" t="s">
        <v>96</v>
      </c>
      <c r="AJ5" s="14" t="s">
        <v>97</v>
      </c>
      <c r="AK5" s="14" t="s">
        <v>98</v>
      </c>
      <c r="AL5" s="14" t="s">
        <v>99</v>
      </c>
      <c r="AM5" s="14" t="s">
        <v>100</v>
      </c>
      <c r="AN5" s="11"/>
    </row>
    <row r="6" spans="1:40" x14ac:dyDescent="0.2">
      <c r="A6" s="25" t="s">
        <v>142</v>
      </c>
      <c r="B6" s="23" t="s">
        <v>143</v>
      </c>
      <c r="C6" s="23" t="s">
        <v>144</v>
      </c>
      <c r="D6" s="15">
        <v>0.25217892846099998</v>
      </c>
      <c r="E6" s="15">
        <v>0.31243142516779998</v>
      </c>
      <c r="F6" s="15">
        <v>0.23823571316520001</v>
      </c>
      <c r="G6" s="15">
        <v>0.2354200292202</v>
      </c>
      <c r="H6" s="15">
        <v>0.23074490556899999</v>
      </c>
      <c r="I6" s="15">
        <v>0.11788648248060001</v>
      </c>
      <c r="J6" s="15">
        <v>0.19384585416190001</v>
      </c>
      <c r="K6" s="15">
        <v>0.32629285869039998</v>
      </c>
      <c r="L6" s="15">
        <v>0.3108883160916</v>
      </c>
      <c r="M6" s="15">
        <v>0.35109461499830003</v>
      </c>
      <c r="N6" s="15">
        <v>0.3028551346685</v>
      </c>
      <c r="O6" s="15">
        <v>0.1961836964009</v>
      </c>
      <c r="P6" s="15">
        <v>0.45454545454549999</v>
      </c>
      <c r="Q6" s="15">
        <v>0.65624293969500003</v>
      </c>
      <c r="R6" s="15">
        <v>0.19599431949080001</v>
      </c>
      <c r="S6" s="15">
        <v>0.3234328925535</v>
      </c>
      <c r="T6" s="15">
        <v>0.1783346646333</v>
      </c>
      <c r="U6" s="15">
        <v>2.8587002067229999E-3</v>
      </c>
      <c r="V6" s="15">
        <v>0</v>
      </c>
      <c r="W6" s="15">
        <v>1.6801443571850001E-3</v>
      </c>
      <c r="X6" s="15">
        <v>0.65637657621079992</v>
      </c>
      <c r="Y6" s="15">
        <v>0.29475752889000001</v>
      </c>
      <c r="Z6" s="15">
        <v>0.11279243037889999</v>
      </c>
      <c r="AA6" s="15">
        <v>4.5704986895440001E-3</v>
      </c>
      <c r="AB6" s="15">
        <v>3.0435675573749999E-3</v>
      </c>
      <c r="AC6" s="15">
        <v>0.13760452513300001</v>
      </c>
      <c r="AD6" s="15">
        <v>0.27791840164539999</v>
      </c>
      <c r="AE6" s="15">
        <v>0.2626942443543</v>
      </c>
      <c r="AF6" s="15">
        <v>0.38749762387949999</v>
      </c>
      <c r="AG6" s="15">
        <v>0.36170600220049998</v>
      </c>
      <c r="AH6" s="15">
        <v>0.3684699159223</v>
      </c>
      <c r="AI6" s="15">
        <v>0.2574840147984</v>
      </c>
      <c r="AJ6" s="15">
        <v>0.29699086145550002</v>
      </c>
      <c r="AK6" s="15">
        <v>0.1621770597911</v>
      </c>
      <c r="AL6" s="15">
        <v>0.23427666031329999</v>
      </c>
      <c r="AM6" s="15">
        <v>0.17772253235679999</v>
      </c>
      <c r="AN6" s="11"/>
    </row>
    <row r="7" spans="1:40" x14ac:dyDescent="0.2">
      <c r="A7" s="32"/>
      <c r="B7" s="24"/>
      <c r="C7" s="24"/>
      <c r="D7" s="16">
        <v>727</v>
      </c>
      <c r="E7" s="16">
        <v>191</v>
      </c>
      <c r="F7" s="16">
        <v>184</v>
      </c>
      <c r="G7" s="16">
        <v>173</v>
      </c>
      <c r="H7" s="16">
        <v>179</v>
      </c>
      <c r="I7" s="16">
        <v>33</v>
      </c>
      <c r="J7" s="16">
        <v>84</v>
      </c>
      <c r="K7" s="16">
        <v>132</v>
      </c>
      <c r="L7" s="16">
        <v>158</v>
      </c>
      <c r="M7" s="16">
        <v>232</v>
      </c>
      <c r="N7" s="16">
        <v>424</v>
      </c>
      <c r="O7" s="16">
        <v>240</v>
      </c>
      <c r="P7" s="16">
        <v>10</v>
      </c>
      <c r="Q7" s="16">
        <v>410</v>
      </c>
      <c r="R7" s="16">
        <v>59</v>
      </c>
      <c r="S7" s="16">
        <v>123</v>
      </c>
      <c r="T7" s="16">
        <v>133</v>
      </c>
      <c r="U7" s="16">
        <v>1</v>
      </c>
      <c r="V7" s="16">
        <v>0</v>
      </c>
      <c r="W7" s="16">
        <v>1</v>
      </c>
      <c r="X7" s="16">
        <v>386</v>
      </c>
      <c r="Y7" s="16">
        <v>226</v>
      </c>
      <c r="Z7" s="16">
        <v>48</v>
      </c>
      <c r="AA7" s="16">
        <v>3</v>
      </c>
      <c r="AB7" s="16">
        <v>1</v>
      </c>
      <c r="AC7" s="16">
        <v>9</v>
      </c>
      <c r="AD7" s="16">
        <v>313</v>
      </c>
      <c r="AE7" s="16">
        <v>93</v>
      </c>
      <c r="AF7" s="16">
        <v>20</v>
      </c>
      <c r="AG7" s="16">
        <v>43</v>
      </c>
      <c r="AH7" s="16">
        <v>77</v>
      </c>
      <c r="AI7" s="16">
        <v>17</v>
      </c>
      <c r="AJ7" s="16">
        <v>5</v>
      </c>
      <c r="AK7" s="16">
        <v>6</v>
      </c>
      <c r="AL7" s="16">
        <v>1</v>
      </c>
      <c r="AM7" s="16">
        <v>152</v>
      </c>
      <c r="AN7" s="11"/>
    </row>
    <row r="8" spans="1:40" x14ac:dyDescent="0.2">
      <c r="A8" s="32"/>
      <c r="B8" s="24"/>
      <c r="C8" s="24"/>
      <c r="D8" s="17" t="s">
        <v>103</v>
      </c>
      <c r="E8" s="18" t="s">
        <v>145</v>
      </c>
      <c r="F8" s="17"/>
      <c r="G8" s="17"/>
      <c r="H8" s="17"/>
      <c r="I8" s="17"/>
      <c r="J8" s="17"/>
      <c r="K8" s="18" t="s">
        <v>140</v>
      </c>
      <c r="L8" s="18" t="s">
        <v>140</v>
      </c>
      <c r="M8" s="18" t="s">
        <v>122</v>
      </c>
      <c r="N8" s="18" t="s">
        <v>106</v>
      </c>
      <c r="O8" s="17"/>
      <c r="P8" s="18" t="s">
        <v>104</v>
      </c>
      <c r="Q8" s="18" t="s">
        <v>107</v>
      </c>
      <c r="R8" s="18" t="s">
        <v>108</v>
      </c>
      <c r="S8" s="18" t="s">
        <v>109</v>
      </c>
      <c r="T8" s="18" t="s">
        <v>108</v>
      </c>
      <c r="U8" s="17"/>
      <c r="V8" s="17"/>
      <c r="W8" s="17"/>
      <c r="X8" s="18" t="s">
        <v>110</v>
      </c>
      <c r="Y8" s="18" t="s">
        <v>111</v>
      </c>
      <c r="Z8" s="18" t="s">
        <v>112</v>
      </c>
      <c r="AA8" s="17"/>
      <c r="AB8" s="17"/>
      <c r="AC8" s="18" t="s">
        <v>112</v>
      </c>
      <c r="AD8" s="18" t="s">
        <v>114</v>
      </c>
      <c r="AE8" s="17"/>
      <c r="AF8" s="17"/>
      <c r="AG8" s="18" t="s">
        <v>114</v>
      </c>
      <c r="AH8" s="18" t="s">
        <v>113</v>
      </c>
      <c r="AI8" s="17"/>
      <c r="AJ8" s="17"/>
      <c r="AK8" s="17"/>
      <c r="AL8" s="17"/>
      <c r="AM8" s="17"/>
      <c r="AN8" s="11"/>
    </row>
    <row r="9" spans="1:40" x14ac:dyDescent="0.2">
      <c r="A9" s="26"/>
      <c r="B9" s="26"/>
      <c r="C9" s="23" t="s">
        <v>146</v>
      </c>
      <c r="D9" s="15">
        <v>0.16837780248619999</v>
      </c>
      <c r="E9" s="15">
        <v>0.18902365076639999</v>
      </c>
      <c r="F9" s="15">
        <v>0.13528716513879999</v>
      </c>
      <c r="G9" s="15">
        <v>0.2233326657269</v>
      </c>
      <c r="H9" s="15">
        <v>0.13799093542150001</v>
      </c>
      <c r="I9" s="15">
        <v>0.14999471456890001</v>
      </c>
      <c r="J9" s="15">
        <v>0.17497954629269999</v>
      </c>
      <c r="K9" s="15">
        <v>0.2027879776574</v>
      </c>
      <c r="L9" s="15">
        <v>0.17359370881030001</v>
      </c>
      <c r="M9" s="15">
        <v>0.14962140893779999</v>
      </c>
      <c r="N9" s="15">
        <v>0.17338664439750001</v>
      </c>
      <c r="O9" s="15">
        <v>0.16302449112139999</v>
      </c>
      <c r="P9" s="15">
        <v>0.22727272727270001</v>
      </c>
      <c r="Q9" s="15">
        <v>0.21334928995470001</v>
      </c>
      <c r="R9" s="15">
        <v>0.2928091680339</v>
      </c>
      <c r="S9" s="15">
        <v>0.3196257875481</v>
      </c>
      <c r="T9" s="15">
        <v>0.18606352878679999</v>
      </c>
      <c r="U9" s="15">
        <v>7.433436421963E-3</v>
      </c>
      <c r="V9" s="15">
        <v>1.7401531865139999E-2</v>
      </c>
      <c r="W9" s="15">
        <v>2.9085862550630001E-3</v>
      </c>
      <c r="X9" s="15">
        <v>0.2233690410892</v>
      </c>
      <c r="Y9" s="15">
        <v>0.30967419495389997</v>
      </c>
      <c r="Z9" s="15">
        <v>0.11813052935859999</v>
      </c>
      <c r="AA9" s="15">
        <v>3.3269274737319998E-2</v>
      </c>
      <c r="AB9" s="15">
        <v>0</v>
      </c>
      <c r="AC9" s="15">
        <v>0.19406851355070001</v>
      </c>
      <c r="AD9" s="15">
        <v>0.2487402297971</v>
      </c>
      <c r="AE9" s="15">
        <v>0.17896818661780001</v>
      </c>
      <c r="AF9" s="15">
        <v>0.11779545949420001</v>
      </c>
      <c r="AG9" s="15">
        <v>0.24022563395880001</v>
      </c>
      <c r="AH9" s="15">
        <v>8.642707746969E-2</v>
      </c>
      <c r="AI9" s="15">
        <v>7.4810808656720004E-2</v>
      </c>
      <c r="AJ9" s="15">
        <v>0</v>
      </c>
      <c r="AK9" s="15">
        <v>0</v>
      </c>
      <c r="AL9" s="15">
        <v>0.10272122077570001</v>
      </c>
      <c r="AM9" s="15">
        <v>0.1073940418797</v>
      </c>
      <c r="AN9" s="11"/>
    </row>
    <row r="10" spans="1:40" x14ac:dyDescent="0.2">
      <c r="A10" s="32"/>
      <c r="B10" s="24"/>
      <c r="C10" s="24"/>
      <c r="D10" s="16">
        <v>432</v>
      </c>
      <c r="E10" s="16">
        <v>108</v>
      </c>
      <c r="F10" s="16">
        <v>100</v>
      </c>
      <c r="G10" s="16">
        <v>128</v>
      </c>
      <c r="H10" s="16">
        <v>96</v>
      </c>
      <c r="I10" s="16">
        <v>43</v>
      </c>
      <c r="J10" s="16">
        <v>75</v>
      </c>
      <c r="K10" s="16">
        <v>76</v>
      </c>
      <c r="L10" s="16">
        <v>94</v>
      </c>
      <c r="M10" s="16">
        <v>90</v>
      </c>
      <c r="N10" s="16">
        <v>230</v>
      </c>
      <c r="O10" s="16">
        <v>165</v>
      </c>
      <c r="P10" s="16">
        <v>5</v>
      </c>
      <c r="Q10" s="16">
        <v>128</v>
      </c>
      <c r="R10" s="16">
        <v>82</v>
      </c>
      <c r="S10" s="16">
        <v>93</v>
      </c>
      <c r="T10" s="16">
        <v>125</v>
      </c>
      <c r="U10" s="16">
        <v>2</v>
      </c>
      <c r="V10" s="16">
        <v>1</v>
      </c>
      <c r="W10" s="16">
        <v>1</v>
      </c>
      <c r="X10" s="16">
        <v>126</v>
      </c>
      <c r="Y10" s="16">
        <v>206</v>
      </c>
      <c r="Z10" s="16">
        <v>45</v>
      </c>
      <c r="AA10" s="16">
        <v>13</v>
      </c>
      <c r="AB10" s="16">
        <v>0</v>
      </c>
      <c r="AC10" s="16">
        <v>11</v>
      </c>
      <c r="AD10" s="16">
        <v>230</v>
      </c>
      <c r="AE10" s="16">
        <v>55</v>
      </c>
      <c r="AF10" s="16">
        <v>6</v>
      </c>
      <c r="AG10" s="16">
        <v>24</v>
      </c>
      <c r="AH10" s="16">
        <v>18</v>
      </c>
      <c r="AI10" s="16">
        <v>6</v>
      </c>
      <c r="AJ10" s="16">
        <v>0</v>
      </c>
      <c r="AK10" s="16">
        <v>0</v>
      </c>
      <c r="AL10" s="16">
        <v>1</v>
      </c>
      <c r="AM10" s="16">
        <v>92</v>
      </c>
      <c r="AN10" s="11"/>
    </row>
    <row r="11" spans="1:40" x14ac:dyDescent="0.2">
      <c r="A11" s="32"/>
      <c r="B11" s="24"/>
      <c r="C11" s="24"/>
      <c r="D11" s="17" t="s">
        <v>103</v>
      </c>
      <c r="E11" s="17"/>
      <c r="F11" s="17"/>
      <c r="G11" s="18" t="s">
        <v>147</v>
      </c>
      <c r="H11" s="17"/>
      <c r="I11" s="17"/>
      <c r="J11" s="17"/>
      <c r="K11" s="17"/>
      <c r="L11" s="17"/>
      <c r="M11" s="17"/>
      <c r="N11" s="17"/>
      <c r="O11" s="17"/>
      <c r="P11" s="17"/>
      <c r="Q11" s="18" t="s">
        <v>148</v>
      </c>
      <c r="R11" s="18" t="s">
        <v>108</v>
      </c>
      <c r="S11" s="18" t="s">
        <v>149</v>
      </c>
      <c r="T11" s="18" t="s">
        <v>148</v>
      </c>
      <c r="U11" s="17"/>
      <c r="V11" s="17"/>
      <c r="W11" s="17"/>
      <c r="X11" s="18" t="s">
        <v>129</v>
      </c>
      <c r="Y11" s="18" t="s">
        <v>111</v>
      </c>
      <c r="Z11" s="18" t="s">
        <v>116</v>
      </c>
      <c r="AA11" s="17"/>
      <c r="AB11" s="17"/>
      <c r="AC11" s="18" t="s">
        <v>112</v>
      </c>
      <c r="AD11" s="18" t="s">
        <v>150</v>
      </c>
      <c r="AE11" s="17"/>
      <c r="AF11" s="17"/>
      <c r="AG11" s="18" t="s">
        <v>151</v>
      </c>
      <c r="AH11" s="17"/>
      <c r="AI11" s="17"/>
      <c r="AJ11" s="17"/>
      <c r="AK11" s="17"/>
      <c r="AL11" s="17"/>
      <c r="AM11" s="17"/>
      <c r="AN11" s="11"/>
    </row>
    <row r="12" spans="1:40" x14ac:dyDescent="0.2">
      <c r="A12" s="26"/>
      <c r="B12" s="26"/>
      <c r="C12" s="23" t="s">
        <v>152</v>
      </c>
      <c r="D12" s="15">
        <v>4.0509502171969997E-2</v>
      </c>
      <c r="E12" s="15">
        <v>5.0789449436130001E-2</v>
      </c>
      <c r="F12" s="15">
        <v>3.4478792652329997E-2</v>
      </c>
      <c r="G12" s="15">
        <v>3.8250317308890003E-2</v>
      </c>
      <c r="H12" s="15">
        <v>4.0120459532400003E-2</v>
      </c>
      <c r="I12" s="15">
        <v>4.5919504964640007E-2</v>
      </c>
      <c r="J12" s="15">
        <v>6.501976158561E-2</v>
      </c>
      <c r="K12" s="15">
        <v>2.6858652793800002E-2</v>
      </c>
      <c r="L12" s="15">
        <v>2.446532597807E-2</v>
      </c>
      <c r="M12" s="15">
        <v>2.9156434120519999E-2</v>
      </c>
      <c r="N12" s="15">
        <v>3.8856730164019998E-2</v>
      </c>
      <c r="O12" s="15">
        <v>4.1885567955929993E-2</v>
      </c>
      <c r="P12" s="15">
        <v>4.5454545454549987E-2</v>
      </c>
      <c r="Q12" s="15">
        <v>2.8643008440670002E-2</v>
      </c>
      <c r="R12" s="15">
        <v>0.1059560531602</v>
      </c>
      <c r="S12" s="15">
        <v>4.3149587753939997E-2</v>
      </c>
      <c r="T12" s="15">
        <v>6.2596248653539993E-2</v>
      </c>
      <c r="U12" s="15">
        <v>0</v>
      </c>
      <c r="V12" s="15">
        <v>1.328392603949E-2</v>
      </c>
      <c r="W12" s="15">
        <v>0</v>
      </c>
      <c r="X12" s="15">
        <v>2.7601201049579999E-2</v>
      </c>
      <c r="Y12" s="15">
        <v>5.6539058208169998E-2</v>
      </c>
      <c r="Z12" s="15">
        <v>7.6297093764299995E-2</v>
      </c>
      <c r="AA12" s="15">
        <v>3.0325686273230002E-3</v>
      </c>
      <c r="AB12" s="15">
        <v>1.102245951669E-2</v>
      </c>
      <c r="AC12" s="15">
        <v>0.10230379466429999</v>
      </c>
      <c r="AD12" s="15">
        <v>5.2327035864580013E-2</v>
      </c>
      <c r="AE12" s="15">
        <v>3.7936675114359997E-2</v>
      </c>
      <c r="AF12" s="15">
        <v>2.0710435618319999E-2</v>
      </c>
      <c r="AG12" s="15">
        <v>3.1331722122419997E-2</v>
      </c>
      <c r="AH12" s="15">
        <v>3.3331815134799998E-2</v>
      </c>
      <c r="AI12" s="15">
        <v>5.0105257153489999E-2</v>
      </c>
      <c r="AJ12" s="15">
        <v>0</v>
      </c>
      <c r="AK12" s="15">
        <v>0</v>
      </c>
      <c r="AL12" s="15">
        <v>0</v>
      </c>
      <c r="AM12" s="15">
        <v>3.4273662200440001E-2</v>
      </c>
      <c r="AN12" s="11"/>
    </row>
    <row r="13" spans="1:40" x14ac:dyDescent="0.2">
      <c r="A13" s="32"/>
      <c r="B13" s="24"/>
      <c r="C13" s="24"/>
      <c r="D13" s="16">
        <v>90</v>
      </c>
      <c r="E13" s="16">
        <v>19</v>
      </c>
      <c r="F13" s="16">
        <v>23</v>
      </c>
      <c r="G13" s="16">
        <v>22</v>
      </c>
      <c r="H13" s="16">
        <v>26</v>
      </c>
      <c r="I13" s="16">
        <v>12</v>
      </c>
      <c r="J13" s="16">
        <v>25</v>
      </c>
      <c r="K13" s="16">
        <v>13</v>
      </c>
      <c r="L13" s="16">
        <v>11</v>
      </c>
      <c r="M13" s="16">
        <v>15</v>
      </c>
      <c r="N13" s="16">
        <v>41</v>
      </c>
      <c r="O13" s="16">
        <v>40</v>
      </c>
      <c r="P13" s="16">
        <v>1</v>
      </c>
      <c r="Q13" s="16">
        <v>16</v>
      </c>
      <c r="R13" s="16">
        <v>24</v>
      </c>
      <c r="S13" s="16">
        <v>14</v>
      </c>
      <c r="T13" s="16">
        <v>35</v>
      </c>
      <c r="U13" s="16">
        <v>0</v>
      </c>
      <c r="V13" s="16">
        <v>1</v>
      </c>
      <c r="W13" s="16">
        <v>0</v>
      </c>
      <c r="X13" s="16">
        <v>12</v>
      </c>
      <c r="Y13" s="16">
        <v>36</v>
      </c>
      <c r="Z13" s="16">
        <v>26</v>
      </c>
      <c r="AA13" s="16">
        <v>2</v>
      </c>
      <c r="AB13" s="16">
        <v>1</v>
      </c>
      <c r="AC13" s="16">
        <v>4</v>
      </c>
      <c r="AD13" s="16">
        <v>44</v>
      </c>
      <c r="AE13" s="16">
        <v>10</v>
      </c>
      <c r="AF13" s="16">
        <v>1</v>
      </c>
      <c r="AG13" s="16">
        <v>2</v>
      </c>
      <c r="AH13" s="16">
        <v>8</v>
      </c>
      <c r="AI13" s="16">
        <v>2</v>
      </c>
      <c r="AJ13" s="16">
        <v>0</v>
      </c>
      <c r="AK13" s="16">
        <v>0</v>
      </c>
      <c r="AL13" s="16">
        <v>0</v>
      </c>
      <c r="AM13" s="16">
        <v>23</v>
      </c>
      <c r="AN13" s="11"/>
    </row>
    <row r="14" spans="1:40" x14ac:dyDescent="0.2">
      <c r="A14" s="32"/>
      <c r="B14" s="24"/>
      <c r="C14" s="24"/>
      <c r="D14" s="17" t="s">
        <v>103</v>
      </c>
      <c r="E14" s="17"/>
      <c r="F14" s="17"/>
      <c r="G14" s="17"/>
      <c r="H14" s="17"/>
      <c r="I14" s="17"/>
      <c r="J14" s="17"/>
      <c r="K14" s="17"/>
      <c r="L14" s="17"/>
      <c r="M14" s="17"/>
      <c r="N14" s="17"/>
      <c r="O14" s="17"/>
      <c r="P14" s="17"/>
      <c r="Q14" s="17"/>
      <c r="R14" s="18" t="s">
        <v>153</v>
      </c>
      <c r="S14" s="17"/>
      <c r="T14" s="18" t="s">
        <v>154</v>
      </c>
      <c r="U14" s="17"/>
      <c r="V14" s="17"/>
      <c r="W14" s="17"/>
      <c r="X14" s="18" t="s">
        <v>145</v>
      </c>
      <c r="Y14" s="18" t="s">
        <v>155</v>
      </c>
      <c r="Z14" s="18" t="s">
        <v>155</v>
      </c>
      <c r="AA14" s="17"/>
      <c r="AB14" s="17"/>
      <c r="AC14" s="18" t="s">
        <v>155</v>
      </c>
      <c r="AD14" s="17"/>
      <c r="AE14" s="17"/>
      <c r="AF14" s="17"/>
      <c r="AG14" s="17"/>
      <c r="AH14" s="17"/>
      <c r="AI14" s="17"/>
      <c r="AJ14" s="17"/>
      <c r="AK14" s="17"/>
      <c r="AL14" s="17"/>
      <c r="AM14" s="17"/>
      <c r="AN14" s="11"/>
    </row>
    <row r="15" spans="1:40" x14ac:dyDescent="0.2">
      <c r="A15" s="26"/>
      <c r="B15" s="26"/>
      <c r="C15" s="23" t="s">
        <v>156</v>
      </c>
      <c r="D15" s="15">
        <v>8.6910375756330011E-2</v>
      </c>
      <c r="E15" s="15">
        <v>8.1399019576809992E-2</v>
      </c>
      <c r="F15" s="15">
        <v>8.0163508932679997E-2</v>
      </c>
      <c r="G15" s="15">
        <v>0.10182992521799999</v>
      </c>
      <c r="H15" s="15">
        <v>8.5632321561339986E-2</v>
      </c>
      <c r="I15" s="15">
        <v>0.14409282126520001</v>
      </c>
      <c r="J15" s="15">
        <v>9.7832150896620007E-2</v>
      </c>
      <c r="K15" s="15">
        <v>5.7523968378640003E-2</v>
      </c>
      <c r="L15" s="15">
        <v>5.2690199452339999E-2</v>
      </c>
      <c r="M15" s="15">
        <v>6.0607305542489998E-2</v>
      </c>
      <c r="N15" s="15">
        <v>9.1819214411790001E-2</v>
      </c>
      <c r="O15" s="15">
        <v>8.540642688368999E-2</v>
      </c>
      <c r="P15" s="15">
        <v>4.5454545454549987E-2</v>
      </c>
      <c r="Q15" s="15">
        <v>5.0674992947590002E-2</v>
      </c>
      <c r="R15" s="15">
        <v>0.18421959097999999</v>
      </c>
      <c r="S15" s="15">
        <v>0.17192569167079999</v>
      </c>
      <c r="T15" s="15">
        <v>9.9122606024460005E-2</v>
      </c>
      <c r="U15" s="15">
        <v>4.780131632772E-2</v>
      </c>
      <c r="V15" s="15">
        <v>6.0949238550780001E-2</v>
      </c>
      <c r="W15" s="15">
        <v>5.5891885362149996E-3</v>
      </c>
      <c r="X15" s="15">
        <v>4.2653765009570001E-2</v>
      </c>
      <c r="Y15" s="15">
        <v>0.14582268951210001</v>
      </c>
      <c r="Z15" s="15">
        <v>0.1430471686033</v>
      </c>
      <c r="AA15" s="15">
        <v>3.9833650934539999E-2</v>
      </c>
      <c r="AB15" s="15">
        <v>0</v>
      </c>
      <c r="AC15" s="15">
        <v>0.1160348420553</v>
      </c>
      <c r="AD15" s="15">
        <v>0.12891279096220001</v>
      </c>
      <c r="AE15" s="15">
        <v>9.8727950788630003E-2</v>
      </c>
      <c r="AF15" s="15">
        <v>3.63883556836E-2</v>
      </c>
      <c r="AG15" s="15">
        <v>3.2032986670900002E-2</v>
      </c>
      <c r="AH15" s="15">
        <v>5.9167464434079997E-2</v>
      </c>
      <c r="AI15" s="15">
        <v>0.1095765789548</v>
      </c>
      <c r="AJ15" s="15">
        <v>0</v>
      </c>
      <c r="AK15" s="15">
        <v>0</v>
      </c>
      <c r="AL15" s="15">
        <v>0</v>
      </c>
      <c r="AM15" s="15">
        <v>5.7209860485370002E-2</v>
      </c>
      <c r="AN15" s="11"/>
    </row>
    <row r="16" spans="1:40" x14ac:dyDescent="0.2">
      <c r="A16" s="32"/>
      <c r="B16" s="24"/>
      <c r="C16" s="24"/>
      <c r="D16" s="16">
        <v>188</v>
      </c>
      <c r="E16" s="16">
        <v>36</v>
      </c>
      <c r="F16" s="16">
        <v>51</v>
      </c>
      <c r="G16" s="16">
        <v>51</v>
      </c>
      <c r="H16" s="16">
        <v>50</v>
      </c>
      <c r="I16" s="16">
        <v>38</v>
      </c>
      <c r="J16" s="16">
        <v>38</v>
      </c>
      <c r="K16" s="16">
        <v>28</v>
      </c>
      <c r="L16" s="16">
        <v>24</v>
      </c>
      <c r="M16" s="16">
        <v>37</v>
      </c>
      <c r="N16" s="16">
        <v>97</v>
      </c>
      <c r="O16" s="16">
        <v>76</v>
      </c>
      <c r="P16" s="16">
        <v>1</v>
      </c>
      <c r="Q16" s="16">
        <v>33</v>
      </c>
      <c r="R16" s="16">
        <v>39</v>
      </c>
      <c r="S16" s="16">
        <v>36</v>
      </c>
      <c r="T16" s="16">
        <v>60</v>
      </c>
      <c r="U16" s="16">
        <v>13</v>
      </c>
      <c r="V16" s="16">
        <v>6</v>
      </c>
      <c r="W16" s="16">
        <v>1</v>
      </c>
      <c r="X16" s="16">
        <v>18</v>
      </c>
      <c r="Y16" s="16">
        <v>88</v>
      </c>
      <c r="Z16" s="16">
        <v>49</v>
      </c>
      <c r="AA16" s="16">
        <v>13</v>
      </c>
      <c r="AB16" s="16">
        <v>0</v>
      </c>
      <c r="AC16" s="16">
        <v>5</v>
      </c>
      <c r="AD16" s="16">
        <v>103</v>
      </c>
      <c r="AE16" s="16">
        <v>20</v>
      </c>
      <c r="AF16" s="16">
        <v>3</v>
      </c>
      <c r="AG16" s="16">
        <v>4</v>
      </c>
      <c r="AH16" s="16">
        <v>9</v>
      </c>
      <c r="AI16" s="16">
        <v>6</v>
      </c>
      <c r="AJ16" s="16">
        <v>0</v>
      </c>
      <c r="AK16" s="16">
        <v>0</v>
      </c>
      <c r="AL16" s="16">
        <v>0</v>
      </c>
      <c r="AM16" s="16">
        <v>43</v>
      </c>
      <c r="AN16" s="11"/>
    </row>
    <row r="17" spans="1:40" x14ac:dyDescent="0.2">
      <c r="A17" s="32"/>
      <c r="B17" s="24"/>
      <c r="C17" s="24"/>
      <c r="D17" s="17" t="s">
        <v>103</v>
      </c>
      <c r="E17" s="17"/>
      <c r="F17" s="17"/>
      <c r="G17" s="17"/>
      <c r="H17" s="17"/>
      <c r="I17" s="18" t="s">
        <v>117</v>
      </c>
      <c r="J17" s="17"/>
      <c r="K17" s="17"/>
      <c r="L17" s="17"/>
      <c r="M17" s="17"/>
      <c r="N17" s="17"/>
      <c r="O17" s="17"/>
      <c r="P17" s="17"/>
      <c r="Q17" s="17"/>
      <c r="R17" s="18" t="s">
        <v>157</v>
      </c>
      <c r="S17" s="18" t="s">
        <v>158</v>
      </c>
      <c r="T17" s="18" t="s">
        <v>159</v>
      </c>
      <c r="U17" s="17"/>
      <c r="V17" s="17"/>
      <c r="W17" s="17"/>
      <c r="X17" s="17"/>
      <c r="Y17" s="18" t="s">
        <v>160</v>
      </c>
      <c r="Z17" s="18" t="s">
        <v>161</v>
      </c>
      <c r="AA17" s="17"/>
      <c r="AB17" s="17"/>
      <c r="AC17" s="18" t="s">
        <v>132</v>
      </c>
      <c r="AD17" s="18" t="s">
        <v>114</v>
      </c>
      <c r="AE17" s="17"/>
      <c r="AF17" s="17"/>
      <c r="AG17" s="17"/>
      <c r="AH17" s="17"/>
      <c r="AI17" s="17"/>
      <c r="AJ17" s="17"/>
      <c r="AK17" s="17"/>
      <c r="AL17" s="17"/>
      <c r="AM17" s="17"/>
      <c r="AN17" s="11"/>
    </row>
    <row r="18" spans="1:40" x14ac:dyDescent="0.2">
      <c r="A18" s="26"/>
      <c r="B18" s="26"/>
      <c r="C18" s="23" t="s">
        <v>162</v>
      </c>
      <c r="D18" s="15">
        <v>0.4449336920036</v>
      </c>
      <c r="E18" s="15">
        <v>0.36386813883680003</v>
      </c>
      <c r="F18" s="15">
        <v>0.49902571298060011</v>
      </c>
      <c r="G18" s="15">
        <v>0.39520932735429998</v>
      </c>
      <c r="H18" s="15">
        <v>0.49952845029330001</v>
      </c>
      <c r="I18" s="15">
        <v>0.53315362190259996</v>
      </c>
      <c r="J18" s="15">
        <v>0.4571159520752</v>
      </c>
      <c r="K18" s="15">
        <v>0.38152186325330001</v>
      </c>
      <c r="L18" s="15">
        <v>0.43591832972720002</v>
      </c>
      <c r="M18" s="15">
        <v>0.40537663929300011</v>
      </c>
      <c r="N18" s="15">
        <v>0.38914565323429989</v>
      </c>
      <c r="O18" s="15">
        <v>0.50463034266060003</v>
      </c>
      <c r="P18" s="15">
        <v>0.1818181818182</v>
      </c>
      <c r="Q18" s="15">
        <v>4.6197971294029999E-2</v>
      </c>
      <c r="R18" s="15">
        <v>0.21631813014269999</v>
      </c>
      <c r="S18" s="15">
        <v>0.13957956215270001</v>
      </c>
      <c r="T18" s="15">
        <v>0.46671951745360002</v>
      </c>
      <c r="U18" s="15">
        <v>0.92914934469249999</v>
      </c>
      <c r="V18" s="15">
        <v>0.88871744278429998</v>
      </c>
      <c r="W18" s="15">
        <v>0.98253456531420003</v>
      </c>
      <c r="X18" s="15">
        <v>4.107599514509E-2</v>
      </c>
      <c r="Y18" s="15">
        <v>0.19219750518109999</v>
      </c>
      <c r="Z18" s="15">
        <v>0.54800265046969998</v>
      </c>
      <c r="AA18" s="15">
        <v>0.91222797271220002</v>
      </c>
      <c r="AB18" s="15">
        <v>0.96301814590869994</v>
      </c>
      <c r="AC18" s="15">
        <v>0.41461856172799999</v>
      </c>
      <c r="AD18" s="15">
        <v>0.29150678906959998</v>
      </c>
      <c r="AE18" s="15">
        <v>0.4027195120348</v>
      </c>
      <c r="AF18" s="15">
        <v>0.42385256618040001</v>
      </c>
      <c r="AG18" s="15">
        <v>0.33470365504729999</v>
      </c>
      <c r="AH18" s="15">
        <v>0.44638502295240001</v>
      </c>
      <c r="AI18" s="15">
        <v>0.50802334043659991</v>
      </c>
      <c r="AJ18" s="15">
        <v>0.70300913854449998</v>
      </c>
      <c r="AK18" s="15">
        <v>0.76165600923179999</v>
      </c>
      <c r="AL18" s="15">
        <v>0.66300211891100003</v>
      </c>
      <c r="AM18" s="15">
        <v>0.61456872655499994</v>
      </c>
      <c r="AN18" s="11"/>
    </row>
    <row r="19" spans="1:40" x14ac:dyDescent="0.2">
      <c r="A19" s="32"/>
      <c r="B19" s="24"/>
      <c r="C19" s="24"/>
      <c r="D19" s="16">
        <v>1024</v>
      </c>
      <c r="E19" s="16">
        <v>199</v>
      </c>
      <c r="F19" s="16">
        <v>330</v>
      </c>
      <c r="G19" s="16">
        <v>195</v>
      </c>
      <c r="H19" s="16">
        <v>300</v>
      </c>
      <c r="I19" s="16">
        <v>142</v>
      </c>
      <c r="J19" s="16">
        <v>194</v>
      </c>
      <c r="K19" s="16">
        <v>144</v>
      </c>
      <c r="L19" s="16">
        <v>192</v>
      </c>
      <c r="M19" s="16">
        <v>230</v>
      </c>
      <c r="N19" s="16">
        <v>457</v>
      </c>
      <c r="O19" s="16">
        <v>478</v>
      </c>
      <c r="P19" s="16">
        <v>4</v>
      </c>
      <c r="Q19" s="16">
        <v>28</v>
      </c>
      <c r="R19" s="16">
        <v>54</v>
      </c>
      <c r="S19" s="16">
        <v>49</v>
      </c>
      <c r="T19" s="16">
        <v>289</v>
      </c>
      <c r="U19" s="16">
        <v>219</v>
      </c>
      <c r="V19" s="16">
        <v>97</v>
      </c>
      <c r="W19" s="16">
        <v>288</v>
      </c>
      <c r="X19" s="16">
        <v>18</v>
      </c>
      <c r="Y19" s="16">
        <v>130</v>
      </c>
      <c r="Z19" s="16">
        <v>221</v>
      </c>
      <c r="AA19" s="16">
        <v>385</v>
      </c>
      <c r="AB19" s="16">
        <v>164</v>
      </c>
      <c r="AC19" s="16">
        <v>17</v>
      </c>
      <c r="AD19" s="16">
        <v>256</v>
      </c>
      <c r="AE19" s="16">
        <v>90</v>
      </c>
      <c r="AF19" s="16">
        <v>25</v>
      </c>
      <c r="AG19" s="16">
        <v>35</v>
      </c>
      <c r="AH19" s="16">
        <v>81</v>
      </c>
      <c r="AI19" s="16">
        <v>31</v>
      </c>
      <c r="AJ19" s="16">
        <v>7</v>
      </c>
      <c r="AK19" s="16">
        <v>21</v>
      </c>
      <c r="AL19" s="16">
        <v>4</v>
      </c>
      <c r="AM19" s="16">
        <v>474</v>
      </c>
      <c r="AN19" s="11"/>
    </row>
    <row r="20" spans="1:40" x14ac:dyDescent="0.2">
      <c r="A20" s="32"/>
      <c r="B20" s="24"/>
      <c r="C20" s="24"/>
      <c r="D20" s="17" t="s">
        <v>103</v>
      </c>
      <c r="E20" s="17"/>
      <c r="F20" s="18" t="s">
        <v>134</v>
      </c>
      <c r="G20" s="17"/>
      <c r="H20" s="18" t="s">
        <v>118</v>
      </c>
      <c r="I20" s="18" t="s">
        <v>163</v>
      </c>
      <c r="J20" s="17"/>
      <c r="K20" s="17"/>
      <c r="L20" s="17"/>
      <c r="M20" s="17"/>
      <c r="N20" s="17"/>
      <c r="O20" s="18" t="s">
        <v>118</v>
      </c>
      <c r="P20" s="17"/>
      <c r="Q20" s="17"/>
      <c r="R20" s="18" t="s">
        <v>119</v>
      </c>
      <c r="S20" s="18" t="s">
        <v>119</v>
      </c>
      <c r="T20" s="18" t="s">
        <v>135</v>
      </c>
      <c r="U20" s="18" t="s">
        <v>121</v>
      </c>
      <c r="V20" s="18" t="s">
        <v>121</v>
      </c>
      <c r="W20" s="18" t="s">
        <v>164</v>
      </c>
      <c r="X20" s="17"/>
      <c r="Y20" s="18" t="s">
        <v>119</v>
      </c>
      <c r="Z20" s="18" t="s">
        <v>122</v>
      </c>
      <c r="AA20" s="18" t="s">
        <v>123</v>
      </c>
      <c r="AB20" s="18" t="s">
        <v>123</v>
      </c>
      <c r="AC20" s="18" t="s">
        <v>119</v>
      </c>
      <c r="AD20" s="17"/>
      <c r="AE20" s="17"/>
      <c r="AF20" s="17"/>
      <c r="AG20" s="17"/>
      <c r="AH20" s="18" t="s">
        <v>139</v>
      </c>
      <c r="AI20" s="17"/>
      <c r="AJ20" s="17"/>
      <c r="AK20" s="18" t="s">
        <v>165</v>
      </c>
      <c r="AL20" s="17"/>
      <c r="AM20" s="18" t="s">
        <v>166</v>
      </c>
      <c r="AN20" s="11"/>
    </row>
    <row r="21" spans="1:40" x14ac:dyDescent="0.2">
      <c r="A21" s="26"/>
      <c r="B21" s="26"/>
      <c r="C21" s="23" t="s">
        <v>167</v>
      </c>
      <c r="D21" s="15">
        <v>7.0896991210009997E-3</v>
      </c>
      <c r="E21" s="15">
        <v>2.488316216122E-3</v>
      </c>
      <c r="F21" s="15">
        <v>1.2809107130389999E-2</v>
      </c>
      <c r="G21" s="15">
        <v>5.9577351715969992E-3</v>
      </c>
      <c r="H21" s="15">
        <v>5.9829276225520003E-3</v>
      </c>
      <c r="I21" s="15">
        <v>8.9528548181009998E-3</v>
      </c>
      <c r="J21" s="15">
        <v>1.120673498794E-2</v>
      </c>
      <c r="K21" s="15">
        <v>5.0146792263899998E-3</v>
      </c>
      <c r="L21" s="15">
        <v>2.4441199405079998E-3</v>
      </c>
      <c r="M21" s="15">
        <v>4.1435971077840002E-3</v>
      </c>
      <c r="N21" s="15">
        <v>3.9366231238239999E-3</v>
      </c>
      <c r="O21" s="15">
        <v>8.869474977500999E-3</v>
      </c>
      <c r="P21" s="15">
        <v>4.5454545454549987E-2</v>
      </c>
      <c r="Q21" s="15">
        <v>4.8917976679979996E-3</v>
      </c>
      <c r="R21" s="15">
        <v>4.7027381923360001E-3</v>
      </c>
      <c r="S21" s="15">
        <v>2.2864783209499999E-3</v>
      </c>
      <c r="T21" s="15">
        <v>7.1634344483510002E-3</v>
      </c>
      <c r="U21" s="15">
        <v>1.27572023511E-2</v>
      </c>
      <c r="V21" s="15">
        <v>1.9647860760279998E-2</v>
      </c>
      <c r="W21" s="15">
        <v>7.2875155373219999E-3</v>
      </c>
      <c r="X21" s="15">
        <v>8.9234214957330006E-3</v>
      </c>
      <c r="Y21" s="15">
        <v>1.0090232548109999E-3</v>
      </c>
      <c r="Z21" s="15">
        <v>1.7301274251649999E-3</v>
      </c>
      <c r="AA21" s="15">
        <v>7.0660342990250006E-3</v>
      </c>
      <c r="AB21" s="15">
        <v>2.2915827017240001E-2</v>
      </c>
      <c r="AC21" s="15">
        <v>3.5369762868589998E-2</v>
      </c>
      <c r="AD21" s="15">
        <v>5.9475266122320004E-4</v>
      </c>
      <c r="AE21" s="15">
        <v>1.8953431090049998E-2</v>
      </c>
      <c r="AF21" s="15">
        <v>1.3755559144010001E-2</v>
      </c>
      <c r="AG21" s="15">
        <v>0</v>
      </c>
      <c r="AH21" s="15">
        <v>6.2187040867300002E-3</v>
      </c>
      <c r="AI21" s="15">
        <v>0</v>
      </c>
      <c r="AJ21" s="15">
        <v>0</v>
      </c>
      <c r="AK21" s="15">
        <v>7.6166930977159999E-2</v>
      </c>
      <c r="AL21" s="15">
        <v>0</v>
      </c>
      <c r="AM21" s="15">
        <v>8.8311765227149994E-3</v>
      </c>
      <c r="AN21" s="11"/>
    </row>
    <row r="22" spans="1:40" x14ac:dyDescent="0.2">
      <c r="A22" s="32"/>
      <c r="B22" s="24"/>
      <c r="C22" s="24"/>
      <c r="D22" s="16">
        <v>14</v>
      </c>
      <c r="E22" s="16">
        <v>2</v>
      </c>
      <c r="F22" s="16">
        <v>4</v>
      </c>
      <c r="G22" s="16">
        <v>4</v>
      </c>
      <c r="H22" s="16">
        <v>4</v>
      </c>
      <c r="I22" s="16">
        <v>2</v>
      </c>
      <c r="J22" s="16">
        <v>3</v>
      </c>
      <c r="K22" s="16">
        <v>2</v>
      </c>
      <c r="L22" s="16">
        <v>1</v>
      </c>
      <c r="M22" s="16">
        <v>3</v>
      </c>
      <c r="N22" s="16">
        <v>3</v>
      </c>
      <c r="O22" s="16">
        <v>8</v>
      </c>
      <c r="P22" s="16">
        <v>1</v>
      </c>
      <c r="Q22" s="16">
        <v>1</v>
      </c>
      <c r="R22" s="16">
        <v>2</v>
      </c>
      <c r="S22" s="16">
        <v>1</v>
      </c>
      <c r="T22" s="16">
        <v>5</v>
      </c>
      <c r="U22" s="16">
        <v>2</v>
      </c>
      <c r="V22" s="16">
        <v>1</v>
      </c>
      <c r="W22" s="16">
        <v>2</v>
      </c>
      <c r="X22" s="16">
        <v>3</v>
      </c>
      <c r="Y22" s="16">
        <v>1</v>
      </c>
      <c r="Z22" s="16">
        <v>1</v>
      </c>
      <c r="AA22" s="16">
        <v>2</v>
      </c>
      <c r="AB22" s="16">
        <v>3</v>
      </c>
      <c r="AC22" s="16">
        <v>2</v>
      </c>
      <c r="AD22" s="16">
        <v>1</v>
      </c>
      <c r="AE22" s="16">
        <v>4</v>
      </c>
      <c r="AF22" s="16">
        <v>1</v>
      </c>
      <c r="AG22" s="16">
        <v>0</v>
      </c>
      <c r="AH22" s="16">
        <v>1</v>
      </c>
      <c r="AI22" s="16">
        <v>0</v>
      </c>
      <c r="AJ22" s="16">
        <v>0</v>
      </c>
      <c r="AK22" s="16">
        <v>1</v>
      </c>
      <c r="AL22" s="16">
        <v>0</v>
      </c>
      <c r="AM22" s="16">
        <v>6</v>
      </c>
      <c r="AN22" s="11"/>
    </row>
    <row r="23" spans="1:40" x14ac:dyDescent="0.2">
      <c r="A23" s="32"/>
      <c r="B23" s="24"/>
      <c r="C23" s="24"/>
      <c r="D23" s="17" t="s">
        <v>103</v>
      </c>
      <c r="E23" s="17"/>
      <c r="F23" s="17"/>
      <c r="G23" s="17"/>
      <c r="H23" s="17"/>
      <c r="I23" s="17"/>
      <c r="J23" s="17"/>
      <c r="K23" s="17"/>
      <c r="L23" s="17"/>
      <c r="M23" s="17"/>
      <c r="N23" s="17"/>
      <c r="O23" s="17"/>
      <c r="P23" s="18" t="s">
        <v>139</v>
      </c>
      <c r="Q23" s="17"/>
      <c r="R23" s="17"/>
      <c r="S23" s="17"/>
      <c r="T23" s="17"/>
      <c r="U23" s="17"/>
      <c r="V23" s="17"/>
      <c r="W23" s="17"/>
      <c r="X23" s="17"/>
      <c r="Y23" s="17"/>
      <c r="Z23" s="17"/>
      <c r="AA23" s="17"/>
      <c r="AB23" s="18" t="s">
        <v>104</v>
      </c>
      <c r="AC23" s="18" t="s">
        <v>168</v>
      </c>
      <c r="AD23" s="17"/>
      <c r="AE23" s="18" t="s">
        <v>119</v>
      </c>
      <c r="AF23" s="18" t="s">
        <v>139</v>
      </c>
      <c r="AG23" s="17"/>
      <c r="AH23" s="17"/>
      <c r="AI23" s="17"/>
      <c r="AJ23" s="17"/>
      <c r="AK23" s="18" t="s">
        <v>119</v>
      </c>
      <c r="AL23" s="17"/>
      <c r="AM23" s="18" t="s">
        <v>139</v>
      </c>
      <c r="AN23" s="11"/>
    </row>
    <row r="24" spans="1:40" x14ac:dyDescent="0.2">
      <c r="A24" s="26"/>
      <c r="B24" s="26"/>
      <c r="C24" s="23" t="s">
        <v>48</v>
      </c>
      <c r="D24" s="15">
        <v>1</v>
      </c>
      <c r="E24" s="15">
        <v>1</v>
      </c>
      <c r="F24" s="15">
        <v>1</v>
      </c>
      <c r="G24" s="15">
        <v>1</v>
      </c>
      <c r="H24" s="15">
        <v>1</v>
      </c>
      <c r="I24" s="15">
        <v>1</v>
      </c>
      <c r="J24" s="15">
        <v>1</v>
      </c>
      <c r="K24" s="15">
        <v>1</v>
      </c>
      <c r="L24" s="15">
        <v>1</v>
      </c>
      <c r="M24" s="15">
        <v>1</v>
      </c>
      <c r="N24" s="15">
        <v>1</v>
      </c>
      <c r="O24" s="15">
        <v>1</v>
      </c>
      <c r="P24" s="15">
        <v>1</v>
      </c>
      <c r="Q24" s="15">
        <v>1</v>
      </c>
      <c r="R24" s="15">
        <v>1</v>
      </c>
      <c r="S24" s="15">
        <v>1</v>
      </c>
      <c r="T24" s="15">
        <v>1</v>
      </c>
      <c r="U24" s="15">
        <v>1</v>
      </c>
      <c r="V24" s="15">
        <v>1</v>
      </c>
      <c r="W24" s="15">
        <v>1</v>
      </c>
      <c r="X24" s="15">
        <v>1</v>
      </c>
      <c r="Y24" s="15">
        <v>1</v>
      </c>
      <c r="Z24" s="15">
        <v>1</v>
      </c>
      <c r="AA24" s="15">
        <v>1</v>
      </c>
      <c r="AB24" s="15">
        <v>1</v>
      </c>
      <c r="AC24" s="15">
        <v>1</v>
      </c>
      <c r="AD24" s="15">
        <v>1</v>
      </c>
      <c r="AE24" s="15">
        <v>1</v>
      </c>
      <c r="AF24" s="15">
        <v>1</v>
      </c>
      <c r="AG24" s="15">
        <v>1</v>
      </c>
      <c r="AH24" s="15">
        <v>1</v>
      </c>
      <c r="AI24" s="15">
        <v>1</v>
      </c>
      <c r="AJ24" s="15">
        <v>1</v>
      </c>
      <c r="AK24" s="15">
        <v>1</v>
      </c>
      <c r="AL24" s="15">
        <v>1</v>
      </c>
      <c r="AM24" s="15">
        <v>1</v>
      </c>
      <c r="AN24" s="11"/>
    </row>
    <row r="25" spans="1:40" x14ac:dyDescent="0.2">
      <c r="A25" s="32"/>
      <c r="B25" s="24"/>
      <c r="C25" s="24"/>
      <c r="D25" s="16">
        <v>2475</v>
      </c>
      <c r="E25" s="16">
        <v>555</v>
      </c>
      <c r="F25" s="16">
        <v>692</v>
      </c>
      <c r="G25" s="16">
        <v>573</v>
      </c>
      <c r="H25" s="16">
        <v>655</v>
      </c>
      <c r="I25" s="16">
        <v>270</v>
      </c>
      <c r="J25" s="16">
        <v>419</v>
      </c>
      <c r="K25" s="16">
        <v>395</v>
      </c>
      <c r="L25" s="16">
        <v>480</v>
      </c>
      <c r="M25" s="16">
        <v>607</v>
      </c>
      <c r="N25" s="16">
        <v>1252</v>
      </c>
      <c r="O25" s="16">
        <v>1007</v>
      </c>
      <c r="P25" s="16">
        <v>22</v>
      </c>
      <c r="Q25" s="16">
        <v>616</v>
      </c>
      <c r="R25" s="16">
        <v>260</v>
      </c>
      <c r="S25" s="16">
        <v>316</v>
      </c>
      <c r="T25" s="16">
        <v>647</v>
      </c>
      <c r="U25" s="16">
        <v>237</v>
      </c>
      <c r="V25" s="16">
        <v>106</v>
      </c>
      <c r="W25" s="16">
        <v>293</v>
      </c>
      <c r="X25" s="16">
        <v>563</v>
      </c>
      <c r="Y25" s="16">
        <v>687</v>
      </c>
      <c r="Z25" s="16">
        <v>390</v>
      </c>
      <c r="AA25" s="16">
        <v>418</v>
      </c>
      <c r="AB25" s="16">
        <v>169</v>
      </c>
      <c r="AC25" s="16">
        <v>48</v>
      </c>
      <c r="AD25" s="16">
        <v>947</v>
      </c>
      <c r="AE25" s="16">
        <v>272</v>
      </c>
      <c r="AF25" s="16">
        <v>56</v>
      </c>
      <c r="AG25" s="16">
        <v>108</v>
      </c>
      <c r="AH25" s="16">
        <v>194</v>
      </c>
      <c r="AI25" s="16">
        <v>62</v>
      </c>
      <c r="AJ25" s="16">
        <v>12</v>
      </c>
      <c r="AK25" s="16">
        <v>28</v>
      </c>
      <c r="AL25" s="16">
        <v>6</v>
      </c>
      <c r="AM25" s="16">
        <v>790</v>
      </c>
      <c r="AN25" s="11"/>
    </row>
    <row r="26" spans="1:40" x14ac:dyDescent="0.2">
      <c r="A26" s="32"/>
      <c r="B26" s="24"/>
      <c r="C26" s="24"/>
      <c r="D26" s="17" t="s">
        <v>103</v>
      </c>
      <c r="E26" s="17" t="s">
        <v>103</v>
      </c>
      <c r="F26" s="17" t="s">
        <v>103</v>
      </c>
      <c r="G26" s="17" t="s">
        <v>103</v>
      </c>
      <c r="H26" s="17" t="s">
        <v>103</v>
      </c>
      <c r="I26" s="17" t="s">
        <v>103</v>
      </c>
      <c r="J26" s="17" t="s">
        <v>103</v>
      </c>
      <c r="K26" s="17" t="s">
        <v>103</v>
      </c>
      <c r="L26" s="17" t="s">
        <v>103</v>
      </c>
      <c r="M26" s="17" t="s">
        <v>103</v>
      </c>
      <c r="N26" s="17" t="s">
        <v>103</v>
      </c>
      <c r="O26" s="17" t="s">
        <v>103</v>
      </c>
      <c r="P26" s="17" t="s">
        <v>103</v>
      </c>
      <c r="Q26" s="17" t="s">
        <v>103</v>
      </c>
      <c r="R26" s="17" t="s">
        <v>103</v>
      </c>
      <c r="S26" s="17" t="s">
        <v>103</v>
      </c>
      <c r="T26" s="17" t="s">
        <v>103</v>
      </c>
      <c r="U26" s="17" t="s">
        <v>103</v>
      </c>
      <c r="V26" s="17" t="s">
        <v>103</v>
      </c>
      <c r="W26" s="17" t="s">
        <v>103</v>
      </c>
      <c r="X26" s="17" t="s">
        <v>103</v>
      </c>
      <c r="Y26" s="17" t="s">
        <v>103</v>
      </c>
      <c r="Z26" s="17" t="s">
        <v>103</v>
      </c>
      <c r="AA26" s="17" t="s">
        <v>103</v>
      </c>
      <c r="AB26" s="17" t="s">
        <v>103</v>
      </c>
      <c r="AC26" s="17" t="s">
        <v>103</v>
      </c>
      <c r="AD26" s="17" t="s">
        <v>103</v>
      </c>
      <c r="AE26" s="17" t="s">
        <v>103</v>
      </c>
      <c r="AF26" s="17" t="s">
        <v>103</v>
      </c>
      <c r="AG26" s="17" t="s">
        <v>103</v>
      </c>
      <c r="AH26" s="17" t="s">
        <v>103</v>
      </c>
      <c r="AI26" s="17" t="s">
        <v>103</v>
      </c>
      <c r="AJ26" s="17" t="s">
        <v>103</v>
      </c>
      <c r="AK26" s="17" t="s">
        <v>103</v>
      </c>
      <c r="AL26" s="17" t="s">
        <v>103</v>
      </c>
      <c r="AM26" s="17" t="s">
        <v>103</v>
      </c>
      <c r="AN26" s="11"/>
    </row>
    <row r="27" spans="1:40" x14ac:dyDescent="0.2">
      <c r="A27" s="26"/>
      <c r="B27" s="23" t="s">
        <v>169</v>
      </c>
      <c r="C27" s="23" t="s">
        <v>144</v>
      </c>
      <c r="D27" s="15">
        <v>0.1927184672344</v>
      </c>
      <c r="E27" s="15">
        <v>0.2113207422808</v>
      </c>
      <c r="F27" s="15">
        <v>0.16284564807499999</v>
      </c>
      <c r="G27" s="15">
        <v>0.21885072605229999</v>
      </c>
      <c r="H27" s="15">
        <v>0.185774561502</v>
      </c>
      <c r="I27" s="15">
        <v>9.9106298894910003E-2</v>
      </c>
      <c r="J27" s="15">
        <v>0.1713824781704</v>
      </c>
      <c r="K27" s="15">
        <v>0.2049554894299</v>
      </c>
      <c r="L27" s="15">
        <v>0.22715802874739999</v>
      </c>
      <c r="M27" s="15">
        <v>0.27797589151169999</v>
      </c>
      <c r="N27" s="15">
        <v>0.21393693149090001</v>
      </c>
      <c r="O27" s="15">
        <v>0.16927131037839999</v>
      </c>
      <c r="P27" s="15">
        <v>0.1818181818182</v>
      </c>
      <c r="Q27" s="15">
        <v>0.35556219349899998</v>
      </c>
      <c r="R27" s="15">
        <v>0.23450177402899999</v>
      </c>
      <c r="S27" s="15">
        <v>0.27450540576019999</v>
      </c>
      <c r="T27" s="15">
        <v>0.1591884695488</v>
      </c>
      <c r="U27" s="15">
        <v>5.1345969816899997E-2</v>
      </c>
      <c r="V27" s="15">
        <v>8.368127019723999E-2</v>
      </c>
      <c r="W27" s="15">
        <v>3.1512967284599999E-2</v>
      </c>
      <c r="X27" s="15">
        <v>0.30976477291400001</v>
      </c>
      <c r="Y27" s="15">
        <v>0.29235159054080001</v>
      </c>
      <c r="Z27" s="15">
        <v>0.1315092204843</v>
      </c>
      <c r="AA27" s="15">
        <v>6.7698148205520003E-2</v>
      </c>
      <c r="AB27" s="15">
        <v>1.9341038389950001E-2</v>
      </c>
      <c r="AC27" s="15">
        <v>7.5026478031410007E-2</v>
      </c>
      <c r="AD27" s="15">
        <v>0.31754032346689998</v>
      </c>
      <c r="AE27" s="15">
        <v>0.20987185621480001</v>
      </c>
      <c r="AF27" s="15">
        <v>0.11759187030859999</v>
      </c>
      <c r="AG27" s="15">
        <v>0.1031399854001</v>
      </c>
      <c r="AH27" s="15">
        <v>0.118136559616</v>
      </c>
      <c r="AI27" s="15">
        <v>0.13370795030070001</v>
      </c>
      <c r="AJ27" s="15">
        <v>6.0181561426680012E-2</v>
      </c>
      <c r="AK27" s="15">
        <v>6.8212502248269996E-2</v>
      </c>
      <c r="AL27" s="15">
        <v>0.23427666031329999</v>
      </c>
      <c r="AM27" s="15">
        <v>9.4356450136250006E-2</v>
      </c>
      <c r="AN27" s="11"/>
    </row>
    <row r="28" spans="1:40" x14ac:dyDescent="0.2">
      <c r="A28" s="32"/>
      <c r="B28" s="24"/>
      <c r="C28" s="24"/>
      <c r="D28" s="16">
        <v>568</v>
      </c>
      <c r="E28" s="16">
        <v>130</v>
      </c>
      <c r="F28" s="16">
        <v>136</v>
      </c>
      <c r="G28" s="16">
        <v>160</v>
      </c>
      <c r="H28" s="16">
        <v>142</v>
      </c>
      <c r="I28" s="16">
        <v>29</v>
      </c>
      <c r="J28" s="16">
        <v>79</v>
      </c>
      <c r="K28" s="16">
        <v>87</v>
      </c>
      <c r="L28" s="16">
        <v>118</v>
      </c>
      <c r="M28" s="16">
        <v>189</v>
      </c>
      <c r="N28" s="16">
        <v>320</v>
      </c>
      <c r="O28" s="16">
        <v>203</v>
      </c>
      <c r="P28" s="16">
        <v>4</v>
      </c>
      <c r="Q28" s="16">
        <v>245</v>
      </c>
      <c r="R28" s="16">
        <v>77</v>
      </c>
      <c r="S28" s="16">
        <v>103</v>
      </c>
      <c r="T28" s="16">
        <v>112</v>
      </c>
      <c r="U28" s="16">
        <v>11</v>
      </c>
      <c r="V28" s="16">
        <v>8</v>
      </c>
      <c r="W28" s="16">
        <v>12</v>
      </c>
      <c r="X28" s="16">
        <v>196</v>
      </c>
      <c r="Y28" s="16">
        <v>237</v>
      </c>
      <c r="Z28" s="16">
        <v>59</v>
      </c>
      <c r="AA28" s="16">
        <v>25</v>
      </c>
      <c r="AB28" s="16">
        <v>4</v>
      </c>
      <c r="AC28" s="16">
        <v>6</v>
      </c>
      <c r="AD28" s="16">
        <v>363</v>
      </c>
      <c r="AE28" s="16">
        <v>57</v>
      </c>
      <c r="AF28" s="16">
        <v>9</v>
      </c>
      <c r="AG28" s="16">
        <v>15</v>
      </c>
      <c r="AH28" s="16">
        <v>29</v>
      </c>
      <c r="AI28" s="16">
        <v>8</v>
      </c>
      <c r="AJ28" s="16">
        <v>1</v>
      </c>
      <c r="AK28" s="16">
        <v>3</v>
      </c>
      <c r="AL28" s="16">
        <v>1</v>
      </c>
      <c r="AM28" s="16">
        <v>82</v>
      </c>
      <c r="AN28" s="11"/>
    </row>
    <row r="29" spans="1:40" x14ac:dyDescent="0.2">
      <c r="A29" s="32"/>
      <c r="B29" s="24"/>
      <c r="C29" s="24"/>
      <c r="D29" s="17" t="s">
        <v>103</v>
      </c>
      <c r="E29" s="17"/>
      <c r="F29" s="17"/>
      <c r="G29" s="17"/>
      <c r="H29" s="17"/>
      <c r="I29" s="17"/>
      <c r="J29" s="17"/>
      <c r="K29" s="18" t="s">
        <v>139</v>
      </c>
      <c r="L29" s="18" t="s">
        <v>119</v>
      </c>
      <c r="M29" s="18" t="s">
        <v>140</v>
      </c>
      <c r="N29" s="17"/>
      <c r="O29" s="17"/>
      <c r="P29" s="17"/>
      <c r="Q29" s="18" t="s">
        <v>170</v>
      </c>
      <c r="R29" s="18" t="s">
        <v>171</v>
      </c>
      <c r="S29" s="18" t="s">
        <v>172</v>
      </c>
      <c r="T29" s="18" t="s">
        <v>173</v>
      </c>
      <c r="U29" s="17"/>
      <c r="V29" s="17"/>
      <c r="W29" s="17"/>
      <c r="X29" s="18" t="s">
        <v>130</v>
      </c>
      <c r="Y29" s="18" t="s">
        <v>130</v>
      </c>
      <c r="Z29" s="18" t="s">
        <v>174</v>
      </c>
      <c r="AA29" s="17"/>
      <c r="AB29" s="17"/>
      <c r="AC29" s="17"/>
      <c r="AD29" s="18" t="s">
        <v>175</v>
      </c>
      <c r="AE29" s="18" t="s">
        <v>114</v>
      </c>
      <c r="AF29" s="17"/>
      <c r="AG29" s="17"/>
      <c r="AH29" s="17"/>
      <c r="AI29" s="17"/>
      <c r="AJ29" s="17"/>
      <c r="AK29" s="17"/>
      <c r="AL29" s="17"/>
      <c r="AM29" s="17"/>
      <c r="AN29" s="11"/>
    </row>
    <row r="30" spans="1:40" x14ac:dyDescent="0.2">
      <c r="A30" s="26"/>
      <c r="B30" s="26"/>
      <c r="C30" s="23" t="s">
        <v>146</v>
      </c>
      <c r="D30" s="15">
        <v>0.29441075158379998</v>
      </c>
      <c r="E30" s="15">
        <v>0.32286514838859998</v>
      </c>
      <c r="F30" s="15">
        <v>0.27318475712540002</v>
      </c>
      <c r="G30" s="15">
        <v>0.32274489558090003</v>
      </c>
      <c r="H30" s="15">
        <v>0.2683125502598</v>
      </c>
      <c r="I30" s="15">
        <v>0.26662817963789998</v>
      </c>
      <c r="J30" s="15">
        <v>0.28723717378710001</v>
      </c>
      <c r="K30" s="15">
        <v>0.34826920144779999</v>
      </c>
      <c r="L30" s="15">
        <v>0.30613456758660001</v>
      </c>
      <c r="M30" s="15">
        <v>0.31792176621770002</v>
      </c>
      <c r="N30" s="15">
        <v>0.30512917531540001</v>
      </c>
      <c r="O30" s="15">
        <v>0.2920286451363</v>
      </c>
      <c r="P30" s="15">
        <v>0.36363636363640001</v>
      </c>
      <c r="Q30" s="15">
        <v>0.34660403084410002</v>
      </c>
      <c r="R30" s="15">
        <v>0.4445285036419</v>
      </c>
      <c r="S30" s="15">
        <v>0.39134091260229997</v>
      </c>
      <c r="T30" s="15">
        <v>0.2517118975316</v>
      </c>
      <c r="U30" s="15">
        <v>0.23765045090049999</v>
      </c>
      <c r="V30" s="15">
        <v>0.14189135785750001</v>
      </c>
      <c r="W30" s="15">
        <v>0.18751199701189999</v>
      </c>
      <c r="X30" s="15">
        <v>0.33278356779919999</v>
      </c>
      <c r="Y30" s="15">
        <v>0.40371933757099998</v>
      </c>
      <c r="Z30" s="15">
        <v>0.29512842097749997</v>
      </c>
      <c r="AA30" s="15">
        <v>0.22021553013209999</v>
      </c>
      <c r="AB30" s="15">
        <v>8.5812675636370003E-2</v>
      </c>
      <c r="AC30" s="15">
        <v>0.2367749888797</v>
      </c>
      <c r="AD30" s="15">
        <v>0.3886076894737</v>
      </c>
      <c r="AE30" s="15">
        <v>0.33278463970970001</v>
      </c>
      <c r="AF30" s="15">
        <v>0.37520802076580001</v>
      </c>
      <c r="AG30" s="15">
        <v>0.34602736213070001</v>
      </c>
      <c r="AH30" s="15">
        <v>0.23161023367540001</v>
      </c>
      <c r="AI30" s="15">
        <v>0.23810358106740001</v>
      </c>
      <c r="AJ30" s="15">
        <v>0.14128408947910001</v>
      </c>
      <c r="AK30" s="15">
        <v>0.16362331808159999</v>
      </c>
      <c r="AL30" s="15">
        <v>0.40930187861060002</v>
      </c>
      <c r="AM30" s="15">
        <v>0.1942259676915</v>
      </c>
      <c r="AN30" s="11"/>
    </row>
    <row r="31" spans="1:40" x14ac:dyDescent="0.2">
      <c r="A31" s="32"/>
      <c r="B31" s="24"/>
      <c r="C31" s="24"/>
      <c r="D31" s="16">
        <v>727</v>
      </c>
      <c r="E31" s="16">
        <v>170</v>
      </c>
      <c r="F31" s="16">
        <v>197</v>
      </c>
      <c r="G31" s="16">
        <v>180</v>
      </c>
      <c r="H31" s="16">
        <v>180</v>
      </c>
      <c r="I31" s="16">
        <v>65</v>
      </c>
      <c r="J31" s="16">
        <v>119</v>
      </c>
      <c r="K31" s="16">
        <v>134</v>
      </c>
      <c r="L31" s="16">
        <v>144</v>
      </c>
      <c r="M31" s="16">
        <v>190</v>
      </c>
      <c r="N31" s="16">
        <v>381</v>
      </c>
      <c r="O31" s="16">
        <v>292</v>
      </c>
      <c r="P31" s="16">
        <v>8</v>
      </c>
      <c r="Q31" s="16">
        <v>197</v>
      </c>
      <c r="R31" s="16">
        <v>106</v>
      </c>
      <c r="S31" s="16">
        <v>110</v>
      </c>
      <c r="T31" s="16">
        <v>176</v>
      </c>
      <c r="U31" s="16">
        <v>63</v>
      </c>
      <c r="V31" s="16">
        <v>20</v>
      </c>
      <c r="W31" s="16">
        <v>55</v>
      </c>
      <c r="X31" s="16">
        <v>173</v>
      </c>
      <c r="Y31" s="16">
        <v>261</v>
      </c>
      <c r="Z31" s="16">
        <v>115</v>
      </c>
      <c r="AA31" s="16">
        <v>103</v>
      </c>
      <c r="AB31" s="16">
        <v>17</v>
      </c>
      <c r="AC31" s="16">
        <v>11</v>
      </c>
      <c r="AD31" s="16">
        <v>334</v>
      </c>
      <c r="AE31" s="16">
        <v>97</v>
      </c>
      <c r="AF31" s="16">
        <v>17</v>
      </c>
      <c r="AG31" s="16">
        <v>37</v>
      </c>
      <c r="AH31" s="16">
        <v>42</v>
      </c>
      <c r="AI31" s="16">
        <v>14</v>
      </c>
      <c r="AJ31" s="16">
        <v>3</v>
      </c>
      <c r="AK31" s="16">
        <v>4</v>
      </c>
      <c r="AL31" s="16">
        <v>2</v>
      </c>
      <c r="AM31" s="16">
        <v>177</v>
      </c>
      <c r="AN31" s="11"/>
    </row>
    <row r="32" spans="1:40" x14ac:dyDescent="0.2">
      <c r="A32" s="32"/>
      <c r="B32" s="24"/>
      <c r="C32" s="24"/>
      <c r="D32" s="17" t="s">
        <v>103</v>
      </c>
      <c r="E32" s="17"/>
      <c r="F32" s="17"/>
      <c r="G32" s="17"/>
      <c r="H32" s="17"/>
      <c r="I32" s="17"/>
      <c r="J32" s="17"/>
      <c r="K32" s="17"/>
      <c r="L32" s="17"/>
      <c r="M32" s="17"/>
      <c r="N32" s="17"/>
      <c r="O32" s="17"/>
      <c r="P32" s="17"/>
      <c r="Q32" s="18" t="s">
        <v>176</v>
      </c>
      <c r="R32" s="18" t="s">
        <v>177</v>
      </c>
      <c r="S32" s="18" t="s">
        <v>178</v>
      </c>
      <c r="T32" s="17"/>
      <c r="U32" s="17"/>
      <c r="V32" s="17"/>
      <c r="W32" s="17"/>
      <c r="X32" s="18" t="s">
        <v>131</v>
      </c>
      <c r="Y32" s="18" t="s">
        <v>112</v>
      </c>
      <c r="Z32" s="18" t="s">
        <v>174</v>
      </c>
      <c r="AA32" s="18" t="s">
        <v>132</v>
      </c>
      <c r="AB32" s="17"/>
      <c r="AC32" s="17"/>
      <c r="AD32" s="18" t="s">
        <v>179</v>
      </c>
      <c r="AE32" s="18" t="s">
        <v>114</v>
      </c>
      <c r="AF32" s="17"/>
      <c r="AG32" s="17"/>
      <c r="AH32" s="17"/>
      <c r="AI32" s="17"/>
      <c r="AJ32" s="17"/>
      <c r="AK32" s="17"/>
      <c r="AL32" s="17"/>
      <c r="AM32" s="17"/>
      <c r="AN32" s="11"/>
    </row>
    <row r="33" spans="1:40" x14ac:dyDescent="0.2">
      <c r="A33" s="26"/>
      <c r="B33" s="26"/>
      <c r="C33" s="23" t="s">
        <v>152</v>
      </c>
      <c r="D33" s="15">
        <v>0.1315148165027</v>
      </c>
      <c r="E33" s="15">
        <v>0.11112300762000001</v>
      </c>
      <c r="F33" s="15">
        <v>0.13158742733939999</v>
      </c>
      <c r="G33" s="15">
        <v>0.13998020559140001</v>
      </c>
      <c r="H33" s="15">
        <v>0.14122821033390001</v>
      </c>
      <c r="I33" s="15">
        <v>0.1178950373124</v>
      </c>
      <c r="J33" s="15">
        <v>0.16957994405749999</v>
      </c>
      <c r="K33" s="15">
        <v>0.1121476361053</v>
      </c>
      <c r="L33" s="15">
        <v>0.13413611071270001</v>
      </c>
      <c r="M33" s="15">
        <v>0.1327612117716</v>
      </c>
      <c r="N33" s="15">
        <v>0.1370888827657</v>
      </c>
      <c r="O33" s="15">
        <v>0.12638878639670001</v>
      </c>
      <c r="P33" s="15">
        <v>0.1818181818182</v>
      </c>
      <c r="Q33" s="15">
        <v>8.772209960798999E-2</v>
      </c>
      <c r="R33" s="15">
        <v>0.1335976947884</v>
      </c>
      <c r="S33" s="15">
        <v>0.15898998048769999</v>
      </c>
      <c r="T33" s="15">
        <v>0.1408302755393</v>
      </c>
      <c r="U33" s="15">
        <v>0.14996938542839999</v>
      </c>
      <c r="V33" s="15">
        <v>0.1447917893906</v>
      </c>
      <c r="W33" s="15">
        <v>0.14033450355310001</v>
      </c>
      <c r="X33" s="15">
        <v>0.1097928184041</v>
      </c>
      <c r="Y33" s="15">
        <v>0.10351197872780001</v>
      </c>
      <c r="Z33" s="15">
        <v>0.17336262003690001</v>
      </c>
      <c r="AA33" s="15">
        <v>0.16591714451289999</v>
      </c>
      <c r="AB33" s="15">
        <v>9.4657700609289991E-2</v>
      </c>
      <c r="AC33" s="15">
        <v>0.1662131775331</v>
      </c>
      <c r="AD33" s="15">
        <v>9.7897281518599999E-2</v>
      </c>
      <c r="AE33" s="15">
        <v>0.20157592615379999</v>
      </c>
      <c r="AF33" s="15">
        <v>8.2095412052479999E-2</v>
      </c>
      <c r="AG33" s="15">
        <v>0.17180277885670001</v>
      </c>
      <c r="AH33" s="15">
        <v>0.1288529756607</v>
      </c>
      <c r="AI33" s="15">
        <v>0.1837752050933</v>
      </c>
      <c r="AJ33" s="15">
        <v>0.34379147858240011</v>
      </c>
      <c r="AK33" s="15">
        <v>0.21814398633429999</v>
      </c>
      <c r="AL33" s="15">
        <v>0</v>
      </c>
      <c r="AM33" s="15">
        <v>0.13559583667889999</v>
      </c>
      <c r="AN33" s="11"/>
    </row>
    <row r="34" spans="1:40" x14ac:dyDescent="0.2">
      <c r="A34" s="32"/>
      <c r="B34" s="24"/>
      <c r="C34" s="24"/>
      <c r="D34" s="16">
        <v>330</v>
      </c>
      <c r="E34" s="16">
        <v>67</v>
      </c>
      <c r="F34" s="16">
        <v>96</v>
      </c>
      <c r="G34" s="16">
        <v>75</v>
      </c>
      <c r="H34" s="16">
        <v>92</v>
      </c>
      <c r="I34" s="16">
        <v>35</v>
      </c>
      <c r="J34" s="16">
        <v>69</v>
      </c>
      <c r="K34" s="16">
        <v>48</v>
      </c>
      <c r="L34" s="16">
        <v>65</v>
      </c>
      <c r="M34" s="16">
        <v>77</v>
      </c>
      <c r="N34" s="16">
        <v>170</v>
      </c>
      <c r="O34" s="16">
        <v>132</v>
      </c>
      <c r="P34" s="16">
        <v>4</v>
      </c>
      <c r="Q34" s="16">
        <v>55</v>
      </c>
      <c r="R34" s="16">
        <v>32</v>
      </c>
      <c r="S34" s="16">
        <v>49</v>
      </c>
      <c r="T34" s="16">
        <v>93</v>
      </c>
      <c r="U34" s="16">
        <v>40</v>
      </c>
      <c r="V34" s="16">
        <v>17</v>
      </c>
      <c r="W34" s="16">
        <v>44</v>
      </c>
      <c r="X34" s="16">
        <v>66</v>
      </c>
      <c r="Y34" s="16">
        <v>67</v>
      </c>
      <c r="Z34" s="16">
        <v>70</v>
      </c>
      <c r="AA34" s="16">
        <v>76</v>
      </c>
      <c r="AB34" s="16">
        <v>16</v>
      </c>
      <c r="AC34" s="16">
        <v>8</v>
      </c>
      <c r="AD34" s="16">
        <v>90</v>
      </c>
      <c r="AE34" s="16">
        <v>52</v>
      </c>
      <c r="AF34" s="16">
        <v>6</v>
      </c>
      <c r="AG34" s="16">
        <v>20</v>
      </c>
      <c r="AH34" s="16">
        <v>30</v>
      </c>
      <c r="AI34" s="16">
        <v>12</v>
      </c>
      <c r="AJ34" s="16">
        <v>2</v>
      </c>
      <c r="AK34" s="16">
        <v>4</v>
      </c>
      <c r="AL34" s="16">
        <v>0</v>
      </c>
      <c r="AM34" s="16">
        <v>114</v>
      </c>
      <c r="AN34" s="11"/>
    </row>
    <row r="35" spans="1:40" x14ac:dyDescent="0.2">
      <c r="A35" s="32"/>
      <c r="B35" s="24"/>
      <c r="C35" s="24"/>
      <c r="D35" s="17" t="s">
        <v>103</v>
      </c>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8" t="s">
        <v>139</v>
      </c>
      <c r="AF35" s="17"/>
      <c r="AG35" s="17"/>
      <c r="AH35" s="17"/>
      <c r="AI35" s="17"/>
      <c r="AJ35" s="17"/>
      <c r="AK35" s="17"/>
      <c r="AL35" s="17"/>
      <c r="AM35" s="17"/>
      <c r="AN35" s="11"/>
    </row>
    <row r="36" spans="1:40" x14ac:dyDescent="0.2">
      <c r="A36" s="26"/>
      <c r="B36" s="26"/>
      <c r="C36" s="23" t="s">
        <v>156</v>
      </c>
      <c r="D36" s="15">
        <v>0.1697172823549</v>
      </c>
      <c r="E36" s="15">
        <v>0.1540619871077</v>
      </c>
      <c r="F36" s="15">
        <v>0.1868246984709</v>
      </c>
      <c r="G36" s="15">
        <v>0.14983741796700001</v>
      </c>
      <c r="H36" s="15">
        <v>0.18211258292240001</v>
      </c>
      <c r="I36" s="15">
        <v>0.1563886645982</v>
      </c>
      <c r="J36" s="15">
        <v>0.1771599609717</v>
      </c>
      <c r="K36" s="15">
        <v>0.1619574636866</v>
      </c>
      <c r="L36" s="15">
        <v>0.21599172625160001</v>
      </c>
      <c r="M36" s="15">
        <v>0.143953712432</v>
      </c>
      <c r="N36" s="15">
        <v>0.1528802770854</v>
      </c>
      <c r="O36" s="15">
        <v>0.1863278988415</v>
      </c>
      <c r="P36" s="15">
        <v>0</v>
      </c>
      <c r="Q36" s="15">
        <v>9.6410907699050002E-2</v>
      </c>
      <c r="R36" s="15">
        <v>5.4593555887150001E-2</v>
      </c>
      <c r="S36" s="15">
        <v>9.9798753376679997E-2</v>
      </c>
      <c r="T36" s="15">
        <v>0.20838119379949999</v>
      </c>
      <c r="U36" s="15">
        <v>0.25603949552720001</v>
      </c>
      <c r="V36" s="15">
        <v>0.28617609757290002</v>
      </c>
      <c r="W36" s="15">
        <v>0.25805093700370002</v>
      </c>
      <c r="X36" s="15">
        <v>0.1123553873574</v>
      </c>
      <c r="Y36" s="15">
        <v>0.1088824815231</v>
      </c>
      <c r="Z36" s="15">
        <v>0.1591212532789</v>
      </c>
      <c r="AA36" s="15">
        <v>0.264186057744</v>
      </c>
      <c r="AB36" s="15">
        <v>0.27893763187940002</v>
      </c>
      <c r="AC36" s="15">
        <v>0.24762603222150001</v>
      </c>
      <c r="AD36" s="15">
        <v>8.9781055293509993E-2</v>
      </c>
      <c r="AE36" s="15">
        <v>0.1382870557634</v>
      </c>
      <c r="AF36" s="15">
        <v>0.27380706540420002</v>
      </c>
      <c r="AG36" s="15">
        <v>0.17172966740939999</v>
      </c>
      <c r="AH36" s="15">
        <v>0.24935411814870001</v>
      </c>
      <c r="AI36" s="15">
        <v>0.18240189800359999</v>
      </c>
      <c r="AJ36" s="15">
        <v>0.11902823684079999</v>
      </c>
      <c r="AK36" s="15">
        <v>0.3710049067717</v>
      </c>
      <c r="AL36" s="15">
        <v>0</v>
      </c>
      <c r="AM36" s="15">
        <v>0.23466021552409999</v>
      </c>
      <c r="AN36" s="11"/>
    </row>
    <row r="37" spans="1:40" x14ac:dyDescent="0.2">
      <c r="A37" s="32"/>
      <c r="B37" s="24"/>
      <c r="C37" s="24"/>
      <c r="D37" s="16">
        <v>417</v>
      </c>
      <c r="E37" s="16">
        <v>91</v>
      </c>
      <c r="F37" s="16">
        <v>128</v>
      </c>
      <c r="G37" s="16">
        <v>82</v>
      </c>
      <c r="H37" s="16">
        <v>116</v>
      </c>
      <c r="I37" s="16">
        <v>44</v>
      </c>
      <c r="J37" s="16">
        <v>75</v>
      </c>
      <c r="K37" s="16">
        <v>63</v>
      </c>
      <c r="L37" s="16">
        <v>100</v>
      </c>
      <c r="M37" s="16">
        <v>81</v>
      </c>
      <c r="N37" s="16">
        <v>197</v>
      </c>
      <c r="O37" s="16">
        <v>184</v>
      </c>
      <c r="P37" s="16">
        <v>0</v>
      </c>
      <c r="Q37" s="16">
        <v>68</v>
      </c>
      <c r="R37" s="16">
        <v>14</v>
      </c>
      <c r="S37" s="16">
        <v>33</v>
      </c>
      <c r="T37" s="16">
        <v>127</v>
      </c>
      <c r="U37" s="16">
        <v>63</v>
      </c>
      <c r="V37" s="16">
        <v>31</v>
      </c>
      <c r="W37" s="16">
        <v>81</v>
      </c>
      <c r="X37" s="16">
        <v>67</v>
      </c>
      <c r="Y37" s="16">
        <v>76</v>
      </c>
      <c r="Z37" s="16">
        <v>65</v>
      </c>
      <c r="AA37" s="16">
        <v>110</v>
      </c>
      <c r="AB37" s="16">
        <v>53</v>
      </c>
      <c r="AC37" s="16">
        <v>10</v>
      </c>
      <c r="AD37" s="16">
        <v>84</v>
      </c>
      <c r="AE37" s="16">
        <v>37</v>
      </c>
      <c r="AF37" s="16">
        <v>16</v>
      </c>
      <c r="AG37" s="16">
        <v>18</v>
      </c>
      <c r="AH37" s="16">
        <v>51</v>
      </c>
      <c r="AI37" s="16">
        <v>12</v>
      </c>
      <c r="AJ37" s="16">
        <v>2</v>
      </c>
      <c r="AK37" s="16">
        <v>10</v>
      </c>
      <c r="AL37" s="16">
        <v>0</v>
      </c>
      <c r="AM37" s="16">
        <v>187</v>
      </c>
      <c r="AN37" s="11"/>
    </row>
    <row r="38" spans="1:40" x14ac:dyDescent="0.2">
      <c r="A38" s="32"/>
      <c r="B38" s="24"/>
      <c r="C38" s="24"/>
      <c r="D38" s="17" t="s">
        <v>103</v>
      </c>
      <c r="E38" s="17"/>
      <c r="F38" s="17"/>
      <c r="G38" s="17"/>
      <c r="H38" s="17"/>
      <c r="I38" s="17"/>
      <c r="J38" s="17"/>
      <c r="K38" s="17"/>
      <c r="L38" s="17"/>
      <c r="M38" s="17"/>
      <c r="N38" s="17"/>
      <c r="O38" s="17"/>
      <c r="P38" s="17"/>
      <c r="Q38" s="17"/>
      <c r="R38" s="17"/>
      <c r="S38" s="17"/>
      <c r="T38" s="18" t="s">
        <v>137</v>
      </c>
      <c r="U38" s="18" t="s">
        <v>137</v>
      </c>
      <c r="V38" s="18" t="s">
        <v>137</v>
      </c>
      <c r="W38" s="18" t="s">
        <v>137</v>
      </c>
      <c r="X38" s="17"/>
      <c r="Y38" s="17"/>
      <c r="Z38" s="17"/>
      <c r="AA38" s="18" t="s">
        <v>137</v>
      </c>
      <c r="AB38" s="18" t="s">
        <v>122</v>
      </c>
      <c r="AC38" s="17"/>
      <c r="AD38" s="17"/>
      <c r="AE38" s="17"/>
      <c r="AF38" s="18" t="s">
        <v>139</v>
      </c>
      <c r="AG38" s="17"/>
      <c r="AH38" s="18" t="s">
        <v>119</v>
      </c>
      <c r="AI38" s="17"/>
      <c r="AJ38" s="17"/>
      <c r="AK38" s="18" t="s">
        <v>139</v>
      </c>
      <c r="AL38" s="17"/>
      <c r="AM38" s="18" t="s">
        <v>119</v>
      </c>
      <c r="AN38" s="11"/>
    </row>
    <row r="39" spans="1:40" x14ac:dyDescent="0.2">
      <c r="A39" s="26"/>
      <c r="B39" s="26"/>
      <c r="C39" s="23" t="s">
        <v>162</v>
      </c>
      <c r="D39" s="15">
        <v>0.1476992508468</v>
      </c>
      <c r="E39" s="15">
        <v>0.14390211154650001</v>
      </c>
      <c r="F39" s="15">
        <v>0.18381349953029999</v>
      </c>
      <c r="G39" s="15">
        <v>8.4435156552810003E-2</v>
      </c>
      <c r="H39" s="15">
        <v>0.16770257329079999</v>
      </c>
      <c r="I39" s="15">
        <v>0.20128154418800001</v>
      </c>
      <c r="J39" s="15">
        <v>0.15715820299139999</v>
      </c>
      <c r="K39" s="15">
        <v>0.13125837111819999</v>
      </c>
      <c r="L39" s="15">
        <v>9.7404558454959989E-2</v>
      </c>
      <c r="M39" s="15">
        <v>0.11225628193249999</v>
      </c>
      <c r="N39" s="15">
        <v>0.1481881963469</v>
      </c>
      <c r="O39" s="15">
        <v>0.1487253971326</v>
      </c>
      <c r="P39" s="15">
        <v>0.13636363636359999</v>
      </c>
      <c r="Q39" s="15">
        <v>6.4862161325000001E-2</v>
      </c>
      <c r="R39" s="15">
        <v>2.5744443343519999E-2</v>
      </c>
      <c r="S39" s="15">
        <v>4.5293470988679987E-2</v>
      </c>
      <c r="T39" s="15">
        <v>0.16517435242719999</v>
      </c>
      <c r="U39" s="15">
        <v>0.19949337197530001</v>
      </c>
      <c r="V39" s="15">
        <v>0.2460940126907</v>
      </c>
      <c r="W39" s="15">
        <v>0.36956815936639997</v>
      </c>
      <c r="X39" s="15">
        <v>6.8114992191090004E-2</v>
      </c>
      <c r="Y39" s="15">
        <v>4.7366070344919999E-2</v>
      </c>
      <c r="Z39" s="15">
        <v>0.156231270802</v>
      </c>
      <c r="AA39" s="15">
        <v>0.2270505839053</v>
      </c>
      <c r="AB39" s="15">
        <v>0.46485163311119998</v>
      </c>
      <c r="AC39" s="15">
        <v>0.18864247750009999</v>
      </c>
      <c r="AD39" s="15">
        <v>4.5822925007919998E-2</v>
      </c>
      <c r="AE39" s="15">
        <v>9.0367110298889997E-2</v>
      </c>
      <c r="AF39" s="15">
        <v>6.7097568650580003E-2</v>
      </c>
      <c r="AG39" s="15">
        <v>0.12893859194359999</v>
      </c>
      <c r="AH39" s="15">
        <v>0.1712791981283</v>
      </c>
      <c r="AI39" s="15">
        <v>0.14909700445419999</v>
      </c>
      <c r="AJ39" s="15">
        <v>0.33571463367100002</v>
      </c>
      <c r="AK39" s="15">
        <v>0.1318785264649</v>
      </c>
      <c r="AL39" s="15">
        <v>0.35642146107610001</v>
      </c>
      <c r="AM39" s="15">
        <v>0.2739514907524</v>
      </c>
      <c r="AN39" s="11"/>
    </row>
    <row r="40" spans="1:40" x14ac:dyDescent="0.2">
      <c r="A40" s="32"/>
      <c r="B40" s="24"/>
      <c r="C40" s="24"/>
      <c r="D40" s="16">
        <v>317</v>
      </c>
      <c r="E40" s="16">
        <v>72</v>
      </c>
      <c r="F40" s="16">
        <v>105</v>
      </c>
      <c r="G40" s="16">
        <v>45</v>
      </c>
      <c r="H40" s="16">
        <v>95</v>
      </c>
      <c r="I40" s="16">
        <v>54</v>
      </c>
      <c r="J40" s="16">
        <v>63</v>
      </c>
      <c r="K40" s="16">
        <v>43</v>
      </c>
      <c r="L40" s="16">
        <v>46</v>
      </c>
      <c r="M40" s="16">
        <v>61</v>
      </c>
      <c r="N40" s="16">
        <v>150</v>
      </c>
      <c r="O40" s="16">
        <v>137</v>
      </c>
      <c r="P40" s="16">
        <v>3</v>
      </c>
      <c r="Q40" s="16">
        <v>31</v>
      </c>
      <c r="R40" s="16">
        <v>9</v>
      </c>
      <c r="S40" s="16">
        <v>14</v>
      </c>
      <c r="T40" s="16">
        <v>97</v>
      </c>
      <c r="U40" s="16">
        <v>48</v>
      </c>
      <c r="V40" s="16">
        <v>22</v>
      </c>
      <c r="W40" s="16">
        <v>96</v>
      </c>
      <c r="X40" s="16">
        <v>33</v>
      </c>
      <c r="Y40" s="16">
        <v>28</v>
      </c>
      <c r="Z40" s="16">
        <v>59</v>
      </c>
      <c r="AA40" s="16">
        <v>89</v>
      </c>
      <c r="AB40" s="16">
        <v>71</v>
      </c>
      <c r="AC40" s="16">
        <v>9</v>
      </c>
      <c r="AD40" s="16">
        <v>41</v>
      </c>
      <c r="AE40" s="16">
        <v>24</v>
      </c>
      <c r="AF40" s="16">
        <v>5</v>
      </c>
      <c r="AG40" s="16">
        <v>12</v>
      </c>
      <c r="AH40" s="16">
        <v>29</v>
      </c>
      <c r="AI40" s="16">
        <v>11</v>
      </c>
      <c r="AJ40" s="16">
        <v>4</v>
      </c>
      <c r="AK40" s="16">
        <v>5</v>
      </c>
      <c r="AL40" s="16">
        <v>3</v>
      </c>
      <c r="AM40" s="16">
        <v>183</v>
      </c>
      <c r="AN40" s="11"/>
    </row>
    <row r="41" spans="1:40" x14ac:dyDescent="0.2">
      <c r="A41" s="32"/>
      <c r="B41" s="24"/>
      <c r="C41" s="24"/>
      <c r="D41" s="17" t="s">
        <v>103</v>
      </c>
      <c r="E41" s="17"/>
      <c r="F41" s="18" t="s">
        <v>180</v>
      </c>
      <c r="G41" s="17"/>
      <c r="H41" s="18" t="s">
        <v>181</v>
      </c>
      <c r="I41" s="18" t="s">
        <v>116</v>
      </c>
      <c r="J41" s="17"/>
      <c r="K41" s="17"/>
      <c r="L41" s="17"/>
      <c r="M41" s="17"/>
      <c r="N41" s="17"/>
      <c r="O41" s="17"/>
      <c r="P41" s="17"/>
      <c r="Q41" s="17"/>
      <c r="R41" s="17"/>
      <c r="S41" s="17"/>
      <c r="T41" s="18" t="s">
        <v>182</v>
      </c>
      <c r="U41" s="18" t="s">
        <v>135</v>
      </c>
      <c r="V41" s="18" t="s">
        <v>135</v>
      </c>
      <c r="W41" s="18" t="s">
        <v>183</v>
      </c>
      <c r="X41" s="17"/>
      <c r="Y41" s="17"/>
      <c r="Z41" s="18" t="s">
        <v>136</v>
      </c>
      <c r="AA41" s="18" t="s">
        <v>122</v>
      </c>
      <c r="AB41" s="18" t="s">
        <v>121</v>
      </c>
      <c r="AC41" s="18" t="s">
        <v>104</v>
      </c>
      <c r="AD41" s="17"/>
      <c r="AE41" s="17"/>
      <c r="AF41" s="17"/>
      <c r="AG41" s="17"/>
      <c r="AH41" s="18" t="s">
        <v>119</v>
      </c>
      <c r="AI41" s="18" t="s">
        <v>139</v>
      </c>
      <c r="AJ41" s="18" t="s">
        <v>139</v>
      </c>
      <c r="AK41" s="17"/>
      <c r="AL41" s="18" t="s">
        <v>139</v>
      </c>
      <c r="AM41" s="18" t="s">
        <v>137</v>
      </c>
      <c r="AN41" s="11"/>
    </row>
    <row r="42" spans="1:40" x14ac:dyDescent="0.2">
      <c r="A42" s="26"/>
      <c r="B42" s="26"/>
      <c r="C42" s="23" t="s">
        <v>167</v>
      </c>
      <c r="D42" s="15">
        <v>6.3939431477430003E-2</v>
      </c>
      <c r="E42" s="15">
        <v>5.6727003056439997E-2</v>
      </c>
      <c r="F42" s="15">
        <v>6.1743969458959998E-2</v>
      </c>
      <c r="G42" s="15">
        <v>8.4151598255670007E-2</v>
      </c>
      <c r="H42" s="15">
        <v>5.4869521691090002E-2</v>
      </c>
      <c r="I42" s="15">
        <v>0.15870027536860001</v>
      </c>
      <c r="J42" s="15">
        <v>3.7482240021949997E-2</v>
      </c>
      <c r="K42" s="15">
        <v>4.1411838212210013E-2</v>
      </c>
      <c r="L42" s="15">
        <v>1.9175008246730001E-2</v>
      </c>
      <c r="M42" s="15">
        <v>1.5131136134540001E-2</v>
      </c>
      <c r="N42" s="15">
        <v>4.277653699562E-2</v>
      </c>
      <c r="O42" s="15">
        <v>7.7257962114529996E-2</v>
      </c>
      <c r="P42" s="15">
        <v>0.13636363636359999</v>
      </c>
      <c r="Q42" s="15">
        <v>4.8838607024819999E-2</v>
      </c>
      <c r="R42" s="15">
        <v>0.10703402831</v>
      </c>
      <c r="S42" s="15">
        <v>3.00714767844E-2</v>
      </c>
      <c r="T42" s="15">
        <v>7.4713811153610005E-2</v>
      </c>
      <c r="U42" s="15">
        <v>0.10550132635160001</v>
      </c>
      <c r="V42" s="15">
        <v>9.7365472291089994E-2</v>
      </c>
      <c r="W42" s="15">
        <v>1.3021435780240001E-2</v>
      </c>
      <c r="X42" s="15">
        <v>6.7188461334229996E-2</v>
      </c>
      <c r="Y42" s="15">
        <v>4.4168541292340012E-2</v>
      </c>
      <c r="Z42" s="15">
        <v>8.4647214420420003E-2</v>
      </c>
      <c r="AA42" s="15">
        <v>5.4932535500329997E-2</v>
      </c>
      <c r="AB42" s="15">
        <v>5.6399320373829998E-2</v>
      </c>
      <c r="AC42" s="15">
        <v>8.5716845834209993E-2</v>
      </c>
      <c r="AD42" s="15">
        <v>6.0350725239310003E-2</v>
      </c>
      <c r="AE42" s="15">
        <v>2.7113411859469999E-2</v>
      </c>
      <c r="AF42" s="15">
        <v>8.4200062818389987E-2</v>
      </c>
      <c r="AG42" s="15">
        <v>7.8361614259500001E-2</v>
      </c>
      <c r="AH42" s="15">
        <v>0.100766914771</v>
      </c>
      <c r="AI42" s="15">
        <v>0.1129143610808</v>
      </c>
      <c r="AJ42" s="15">
        <v>0</v>
      </c>
      <c r="AK42" s="15">
        <v>4.7136760099300012E-2</v>
      </c>
      <c r="AL42" s="15">
        <v>0</v>
      </c>
      <c r="AM42" s="15">
        <v>6.7210039216870007E-2</v>
      </c>
      <c r="AN42" s="11"/>
    </row>
    <row r="43" spans="1:40" x14ac:dyDescent="0.2">
      <c r="A43" s="32"/>
      <c r="B43" s="24"/>
      <c r="C43" s="24"/>
      <c r="D43" s="16">
        <v>114</v>
      </c>
      <c r="E43" s="16">
        <v>25</v>
      </c>
      <c r="F43" s="16">
        <v>32</v>
      </c>
      <c r="G43" s="16">
        <v>28</v>
      </c>
      <c r="H43" s="16">
        <v>29</v>
      </c>
      <c r="I43" s="16">
        <v>42</v>
      </c>
      <c r="J43" s="16">
        <v>13</v>
      </c>
      <c r="K43" s="16">
        <v>20</v>
      </c>
      <c r="L43" s="16">
        <v>8</v>
      </c>
      <c r="M43" s="16">
        <v>8</v>
      </c>
      <c r="N43" s="16">
        <v>34</v>
      </c>
      <c r="O43" s="16">
        <v>58</v>
      </c>
      <c r="P43" s="16">
        <v>3</v>
      </c>
      <c r="Q43" s="16">
        <v>21</v>
      </c>
      <c r="R43" s="16">
        <v>21</v>
      </c>
      <c r="S43" s="16">
        <v>7</v>
      </c>
      <c r="T43" s="16">
        <v>41</v>
      </c>
      <c r="U43" s="16">
        <v>12</v>
      </c>
      <c r="V43" s="16">
        <v>8</v>
      </c>
      <c r="W43" s="16">
        <v>4</v>
      </c>
      <c r="X43" s="16">
        <v>26</v>
      </c>
      <c r="Y43" s="16">
        <v>20</v>
      </c>
      <c r="Z43" s="16">
        <v>22</v>
      </c>
      <c r="AA43" s="16">
        <v>15</v>
      </c>
      <c r="AB43" s="16">
        <v>7</v>
      </c>
      <c r="AC43" s="16">
        <v>4</v>
      </c>
      <c r="AD43" s="16">
        <v>35</v>
      </c>
      <c r="AE43" s="16">
        <v>5</v>
      </c>
      <c r="AF43" s="16">
        <v>3</v>
      </c>
      <c r="AG43" s="16">
        <v>7</v>
      </c>
      <c r="AH43" s="16">
        <v>13</v>
      </c>
      <c r="AI43" s="16">
        <v>5</v>
      </c>
      <c r="AJ43" s="16">
        <v>0</v>
      </c>
      <c r="AK43" s="16">
        <v>2</v>
      </c>
      <c r="AL43" s="16">
        <v>0</v>
      </c>
      <c r="AM43" s="16">
        <v>44</v>
      </c>
      <c r="AN43" s="11"/>
    </row>
    <row r="44" spans="1:40" x14ac:dyDescent="0.2">
      <c r="A44" s="32"/>
      <c r="B44" s="24"/>
      <c r="C44" s="24"/>
      <c r="D44" s="17" t="s">
        <v>103</v>
      </c>
      <c r="E44" s="17"/>
      <c r="F44" s="17"/>
      <c r="G44" s="17"/>
      <c r="H44" s="17"/>
      <c r="I44" s="18" t="s">
        <v>184</v>
      </c>
      <c r="J44" s="17"/>
      <c r="K44" s="17"/>
      <c r="L44" s="17"/>
      <c r="M44" s="17"/>
      <c r="N44" s="17"/>
      <c r="O44" s="17"/>
      <c r="P44" s="17"/>
      <c r="Q44" s="17"/>
      <c r="R44" s="18" t="s">
        <v>128</v>
      </c>
      <c r="S44" s="17"/>
      <c r="T44" s="18" t="s">
        <v>159</v>
      </c>
      <c r="U44" s="18" t="s">
        <v>128</v>
      </c>
      <c r="V44" s="18" t="s">
        <v>159</v>
      </c>
      <c r="W44" s="17"/>
      <c r="X44" s="17"/>
      <c r="Y44" s="17"/>
      <c r="Z44" s="17"/>
      <c r="AA44" s="17"/>
      <c r="AB44" s="17"/>
      <c r="AC44" s="17"/>
      <c r="AD44" s="17"/>
      <c r="AE44" s="17"/>
      <c r="AF44" s="17"/>
      <c r="AG44" s="17"/>
      <c r="AH44" s="17"/>
      <c r="AI44" s="17"/>
      <c r="AJ44" s="17"/>
      <c r="AK44" s="17"/>
      <c r="AL44" s="17"/>
      <c r="AM44" s="17"/>
      <c r="AN44" s="11"/>
    </row>
    <row r="45" spans="1:40" x14ac:dyDescent="0.2">
      <c r="A45" s="26"/>
      <c r="B45" s="26"/>
      <c r="C45" s="23" t="s">
        <v>48</v>
      </c>
      <c r="D45" s="15">
        <v>1</v>
      </c>
      <c r="E45" s="15">
        <v>1</v>
      </c>
      <c r="F45" s="15">
        <v>1</v>
      </c>
      <c r="G45" s="15">
        <v>1</v>
      </c>
      <c r="H45" s="15">
        <v>1</v>
      </c>
      <c r="I45" s="15">
        <v>1</v>
      </c>
      <c r="J45" s="15">
        <v>1</v>
      </c>
      <c r="K45" s="15">
        <v>1</v>
      </c>
      <c r="L45" s="15">
        <v>1</v>
      </c>
      <c r="M45" s="15">
        <v>1</v>
      </c>
      <c r="N45" s="15">
        <v>1</v>
      </c>
      <c r="O45" s="15">
        <v>1</v>
      </c>
      <c r="P45" s="15">
        <v>1</v>
      </c>
      <c r="Q45" s="15">
        <v>1</v>
      </c>
      <c r="R45" s="15">
        <v>1</v>
      </c>
      <c r="S45" s="15">
        <v>1</v>
      </c>
      <c r="T45" s="15">
        <v>1</v>
      </c>
      <c r="U45" s="15">
        <v>1</v>
      </c>
      <c r="V45" s="15">
        <v>1</v>
      </c>
      <c r="W45" s="15">
        <v>1</v>
      </c>
      <c r="X45" s="15">
        <v>1</v>
      </c>
      <c r="Y45" s="15">
        <v>1</v>
      </c>
      <c r="Z45" s="15">
        <v>1</v>
      </c>
      <c r="AA45" s="15">
        <v>1</v>
      </c>
      <c r="AB45" s="15">
        <v>1</v>
      </c>
      <c r="AC45" s="15">
        <v>1</v>
      </c>
      <c r="AD45" s="15">
        <v>1</v>
      </c>
      <c r="AE45" s="15">
        <v>1</v>
      </c>
      <c r="AF45" s="15">
        <v>1</v>
      </c>
      <c r="AG45" s="15">
        <v>1</v>
      </c>
      <c r="AH45" s="15">
        <v>1</v>
      </c>
      <c r="AI45" s="15">
        <v>1</v>
      </c>
      <c r="AJ45" s="15">
        <v>1</v>
      </c>
      <c r="AK45" s="15">
        <v>1</v>
      </c>
      <c r="AL45" s="15">
        <v>1</v>
      </c>
      <c r="AM45" s="15">
        <v>1</v>
      </c>
      <c r="AN45" s="11"/>
    </row>
    <row r="46" spans="1:40" x14ac:dyDescent="0.2">
      <c r="A46" s="32"/>
      <c r="B46" s="24"/>
      <c r="C46" s="24"/>
      <c r="D46" s="16">
        <v>2473</v>
      </c>
      <c r="E46" s="16">
        <v>555</v>
      </c>
      <c r="F46" s="16">
        <v>694</v>
      </c>
      <c r="G46" s="16">
        <v>570</v>
      </c>
      <c r="H46" s="16">
        <v>654</v>
      </c>
      <c r="I46" s="16">
        <v>269</v>
      </c>
      <c r="J46" s="16">
        <v>418</v>
      </c>
      <c r="K46" s="16">
        <v>395</v>
      </c>
      <c r="L46" s="16">
        <v>481</v>
      </c>
      <c r="M46" s="16">
        <v>606</v>
      </c>
      <c r="N46" s="16">
        <v>1252</v>
      </c>
      <c r="O46" s="16">
        <v>1006</v>
      </c>
      <c r="P46" s="16">
        <v>22</v>
      </c>
      <c r="Q46" s="16">
        <v>617</v>
      </c>
      <c r="R46" s="16">
        <v>259</v>
      </c>
      <c r="S46" s="16">
        <v>316</v>
      </c>
      <c r="T46" s="16">
        <v>646</v>
      </c>
      <c r="U46" s="16">
        <v>237</v>
      </c>
      <c r="V46" s="16">
        <v>106</v>
      </c>
      <c r="W46" s="16">
        <v>292</v>
      </c>
      <c r="X46" s="16">
        <v>561</v>
      </c>
      <c r="Y46" s="16">
        <v>689</v>
      </c>
      <c r="Z46" s="16">
        <v>390</v>
      </c>
      <c r="AA46" s="16">
        <v>418</v>
      </c>
      <c r="AB46" s="16">
        <v>168</v>
      </c>
      <c r="AC46" s="16">
        <v>48</v>
      </c>
      <c r="AD46" s="16">
        <v>947</v>
      </c>
      <c r="AE46" s="16">
        <v>272</v>
      </c>
      <c r="AF46" s="16">
        <v>56</v>
      </c>
      <c r="AG46" s="16">
        <v>109</v>
      </c>
      <c r="AH46" s="16">
        <v>194</v>
      </c>
      <c r="AI46" s="16">
        <v>62</v>
      </c>
      <c r="AJ46" s="16">
        <v>12</v>
      </c>
      <c r="AK46" s="16">
        <v>28</v>
      </c>
      <c r="AL46" s="16">
        <v>6</v>
      </c>
      <c r="AM46" s="16">
        <v>787</v>
      </c>
      <c r="AN46" s="11"/>
    </row>
    <row r="47" spans="1:40" x14ac:dyDescent="0.2">
      <c r="A47" s="32"/>
      <c r="B47" s="24"/>
      <c r="C47" s="24"/>
      <c r="D47" s="17" t="s">
        <v>103</v>
      </c>
      <c r="E47" s="17" t="s">
        <v>103</v>
      </c>
      <c r="F47" s="17" t="s">
        <v>103</v>
      </c>
      <c r="G47" s="17" t="s">
        <v>103</v>
      </c>
      <c r="H47" s="17" t="s">
        <v>103</v>
      </c>
      <c r="I47" s="17" t="s">
        <v>103</v>
      </c>
      <c r="J47" s="17" t="s">
        <v>103</v>
      </c>
      <c r="K47" s="17" t="s">
        <v>103</v>
      </c>
      <c r="L47" s="17" t="s">
        <v>103</v>
      </c>
      <c r="M47" s="17" t="s">
        <v>103</v>
      </c>
      <c r="N47" s="17" t="s">
        <v>103</v>
      </c>
      <c r="O47" s="17" t="s">
        <v>103</v>
      </c>
      <c r="P47" s="17" t="s">
        <v>103</v>
      </c>
      <c r="Q47" s="17" t="s">
        <v>103</v>
      </c>
      <c r="R47" s="17" t="s">
        <v>103</v>
      </c>
      <c r="S47" s="17" t="s">
        <v>103</v>
      </c>
      <c r="T47" s="17" t="s">
        <v>103</v>
      </c>
      <c r="U47" s="17" t="s">
        <v>103</v>
      </c>
      <c r="V47" s="17" t="s">
        <v>103</v>
      </c>
      <c r="W47" s="17" t="s">
        <v>103</v>
      </c>
      <c r="X47" s="17" t="s">
        <v>103</v>
      </c>
      <c r="Y47" s="17" t="s">
        <v>103</v>
      </c>
      <c r="Z47" s="17" t="s">
        <v>103</v>
      </c>
      <c r="AA47" s="17" t="s">
        <v>103</v>
      </c>
      <c r="AB47" s="17" t="s">
        <v>103</v>
      </c>
      <c r="AC47" s="17" t="s">
        <v>103</v>
      </c>
      <c r="AD47" s="17" t="s">
        <v>103</v>
      </c>
      <c r="AE47" s="17" t="s">
        <v>103</v>
      </c>
      <c r="AF47" s="17" t="s">
        <v>103</v>
      </c>
      <c r="AG47" s="17" t="s">
        <v>103</v>
      </c>
      <c r="AH47" s="17" t="s">
        <v>103</v>
      </c>
      <c r="AI47" s="17" t="s">
        <v>103</v>
      </c>
      <c r="AJ47" s="17" t="s">
        <v>103</v>
      </c>
      <c r="AK47" s="17" t="s">
        <v>103</v>
      </c>
      <c r="AL47" s="17" t="s">
        <v>103</v>
      </c>
      <c r="AM47" s="17" t="s">
        <v>103</v>
      </c>
      <c r="AN47" s="11"/>
    </row>
    <row r="48" spans="1:40" x14ac:dyDescent="0.2">
      <c r="A48" s="26"/>
      <c r="B48" s="23" t="s">
        <v>185</v>
      </c>
      <c r="C48" s="23" t="s">
        <v>144</v>
      </c>
      <c r="D48" s="15">
        <v>4.1764565660480008E-2</v>
      </c>
      <c r="E48" s="15">
        <v>5.2119479299390002E-2</v>
      </c>
      <c r="F48" s="15">
        <v>4.4092276869769999E-2</v>
      </c>
      <c r="G48" s="15">
        <v>4.158150036397E-2</v>
      </c>
      <c r="H48" s="15">
        <v>3.0861095358800002E-2</v>
      </c>
      <c r="I48" s="15">
        <v>3.4995926754399997E-2</v>
      </c>
      <c r="J48" s="15">
        <v>2.6722851666060001E-2</v>
      </c>
      <c r="K48" s="15">
        <v>5.0289445414189997E-2</v>
      </c>
      <c r="L48" s="15">
        <v>3.8756738426329998E-2</v>
      </c>
      <c r="M48" s="15">
        <v>5.5607732744589987E-2</v>
      </c>
      <c r="N48" s="15">
        <v>5.2437625638060002E-2</v>
      </c>
      <c r="O48" s="15">
        <v>3.1446204424480012E-2</v>
      </c>
      <c r="P48" s="15">
        <v>4.5454545454549987E-2</v>
      </c>
      <c r="Q48" s="15">
        <v>0.1021362831304</v>
      </c>
      <c r="R48" s="15">
        <v>2.8647583398040001E-2</v>
      </c>
      <c r="S48" s="15">
        <v>4.3545963734320001E-2</v>
      </c>
      <c r="T48" s="15">
        <v>3.1091900086790001E-2</v>
      </c>
      <c r="U48" s="15">
        <v>2.1014351549210001E-3</v>
      </c>
      <c r="V48" s="15">
        <v>2.968195132181E-2</v>
      </c>
      <c r="W48" s="15">
        <v>6.5482997532400004E-3</v>
      </c>
      <c r="X48" s="15">
        <v>0.1013301282023</v>
      </c>
      <c r="Y48" s="15">
        <v>4.9162313185980001E-2</v>
      </c>
      <c r="Z48" s="15">
        <v>1.2883220088899999E-2</v>
      </c>
      <c r="AA48" s="15">
        <v>9.515394643452E-3</v>
      </c>
      <c r="AB48" s="15">
        <v>4.5553447457809997E-3</v>
      </c>
      <c r="AC48" s="15">
        <v>3.830843437413E-2</v>
      </c>
      <c r="AD48" s="15">
        <v>6.9990213503130005E-2</v>
      </c>
      <c r="AE48" s="15">
        <v>4.2735847790810001E-2</v>
      </c>
      <c r="AF48" s="15">
        <v>0</v>
      </c>
      <c r="AG48" s="15">
        <v>3.8791294973529997E-2</v>
      </c>
      <c r="AH48" s="15">
        <v>1.446026614921E-2</v>
      </c>
      <c r="AI48" s="15">
        <v>0</v>
      </c>
      <c r="AJ48" s="15">
        <v>0</v>
      </c>
      <c r="AK48" s="15">
        <v>2.9095628720380001E-2</v>
      </c>
      <c r="AL48" s="15">
        <v>0.23427666031329999</v>
      </c>
      <c r="AM48" s="15">
        <v>2.2627985669149999E-2</v>
      </c>
      <c r="AN48" s="11"/>
    </row>
    <row r="49" spans="1:40" x14ac:dyDescent="0.2">
      <c r="A49" s="32"/>
      <c r="B49" s="24"/>
      <c r="C49" s="24"/>
      <c r="D49" s="16">
        <v>114</v>
      </c>
      <c r="E49" s="16">
        <v>25</v>
      </c>
      <c r="F49" s="16">
        <v>35</v>
      </c>
      <c r="G49" s="16">
        <v>29</v>
      </c>
      <c r="H49" s="16">
        <v>25</v>
      </c>
      <c r="I49" s="16">
        <v>10</v>
      </c>
      <c r="J49" s="16">
        <v>16</v>
      </c>
      <c r="K49" s="16">
        <v>17</v>
      </c>
      <c r="L49" s="16">
        <v>20</v>
      </c>
      <c r="M49" s="16">
        <v>36</v>
      </c>
      <c r="N49" s="16">
        <v>64</v>
      </c>
      <c r="O49" s="16">
        <v>41</v>
      </c>
      <c r="P49" s="16">
        <v>1</v>
      </c>
      <c r="Q49" s="16">
        <v>62</v>
      </c>
      <c r="R49" s="16">
        <v>7</v>
      </c>
      <c r="S49" s="16">
        <v>16</v>
      </c>
      <c r="T49" s="16">
        <v>25</v>
      </c>
      <c r="U49" s="16">
        <v>1</v>
      </c>
      <c r="V49" s="16">
        <v>1</v>
      </c>
      <c r="W49" s="16">
        <v>2</v>
      </c>
      <c r="X49" s="16">
        <v>56</v>
      </c>
      <c r="Y49" s="16">
        <v>38</v>
      </c>
      <c r="Z49" s="16">
        <v>6</v>
      </c>
      <c r="AA49" s="16">
        <v>2</v>
      </c>
      <c r="AB49" s="16">
        <v>1</v>
      </c>
      <c r="AC49" s="16">
        <v>2</v>
      </c>
      <c r="AD49" s="16">
        <v>77</v>
      </c>
      <c r="AE49" s="16">
        <v>10</v>
      </c>
      <c r="AF49" s="16">
        <v>0</v>
      </c>
      <c r="AG49" s="16">
        <v>4</v>
      </c>
      <c r="AH49" s="16">
        <v>4</v>
      </c>
      <c r="AI49" s="16">
        <v>0</v>
      </c>
      <c r="AJ49" s="16">
        <v>0</v>
      </c>
      <c r="AK49" s="16">
        <v>1</v>
      </c>
      <c r="AL49" s="16">
        <v>1</v>
      </c>
      <c r="AM49" s="16">
        <v>17</v>
      </c>
      <c r="AN49" s="11"/>
    </row>
    <row r="50" spans="1:40" x14ac:dyDescent="0.2">
      <c r="A50" s="32"/>
      <c r="B50" s="24"/>
      <c r="C50" s="24"/>
      <c r="D50" s="17" t="s">
        <v>103</v>
      </c>
      <c r="E50" s="17"/>
      <c r="F50" s="17"/>
      <c r="G50" s="17"/>
      <c r="H50" s="17"/>
      <c r="I50" s="17"/>
      <c r="J50" s="17"/>
      <c r="K50" s="17"/>
      <c r="L50" s="17"/>
      <c r="M50" s="17"/>
      <c r="N50" s="17"/>
      <c r="O50" s="17"/>
      <c r="P50" s="17"/>
      <c r="Q50" s="18" t="s">
        <v>186</v>
      </c>
      <c r="R50" s="18" t="s">
        <v>132</v>
      </c>
      <c r="S50" s="18" t="s">
        <v>174</v>
      </c>
      <c r="T50" s="18" t="s">
        <v>132</v>
      </c>
      <c r="U50" s="17"/>
      <c r="V50" s="17"/>
      <c r="W50" s="17"/>
      <c r="X50" s="18" t="s">
        <v>187</v>
      </c>
      <c r="Y50" s="18" t="s">
        <v>132</v>
      </c>
      <c r="Z50" s="17"/>
      <c r="AA50" s="17"/>
      <c r="AB50" s="17"/>
      <c r="AC50" s="17"/>
      <c r="AD50" s="18" t="s">
        <v>151</v>
      </c>
      <c r="AE50" s="17"/>
      <c r="AF50" s="17"/>
      <c r="AG50" s="17"/>
      <c r="AH50" s="17"/>
      <c r="AI50" s="17"/>
      <c r="AJ50" s="17"/>
      <c r="AK50" s="17"/>
      <c r="AL50" s="18" t="s">
        <v>188</v>
      </c>
      <c r="AM50" s="17"/>
      <c r="AN50" s="11"/>
    </row>
    <row r="51" spans="1:40" x14ac:dyDescent="0.2">
      <c r="A51" s="26"/>
      <c r="B51" s="26"/>
      <c r="C51" s="23" t="s">
        <v>146</v>
      </c>
      <c r="D51" s="15">
        <v>0.28902907299859998</v>
      </c>
      <c r="E51" s="15">
        <v>0.30586370076809999</v>
      </c>
      <c r="F51" s="15">
        <v>0.26062283002030001</v>
      </c>
      <c r="G51" s="15">
        <v>0.34666966933120003</v>
      </c>
      <c r="H51" s="15">
        <v>0.25495117123029998</v>
      </c>
      <c r="I51" s="15">
        <v>0.26035903619970002</v>
      </c>
      <c r="J51" s="15">
        <v>0.2400212323681</v>
      </c>
      <c r="K51" s="15">
        <v>0.2963924129387</v>
      </c>
      <c r="L51" s="15">
        <v>0.37504825557220001</v>
      </c>
      <c r="M51" s="15">
        <v>0.3134978833123</v>
      </c>
      <c r="N51" s="15">
        <v>0.30877420732900002</v>
      </c>
      <c r="O51" s="15">
        <v>0.27673244374709999</v>
      </c>
      <c r="P51" s="15">
        <v>0.1818181818182</v>
      </c>
      <c r="Q51" s="15">
        <v>0.46289067672579998</v>
      </c>
      <c r="R51" s="15">
        <v>0.3894644483452</v>
      </c>
      <c r="S51" s="15">
        <v>0.42027071000260002</v>
      </c>
      <c r="T51" s="15">
        <v>0.24748062772669999</v>
      </c>
      <c r="U51" s="15">
        <v>0.1069177196817</v>
      </c>
      <c r="V51" s="15">
        <v>0.1290862520038</v>
      </c>
      <c r="W51" s="15">
        <v>8.4808706268420006E-2</v>
      </c>
      <c r="X51" s="15">
        <v>0.44724708480070002</v>
      </c>
      <c r="Y51" s="15">
        <v>0.42440368446909998</v>
      </c>
      <c r="Z51" s="15">
        <v>0.21355342647379999</v>
      </c>
      <c r="AA51" s="15">
        <v>0.12006680298899999</v>
      </c>
      <c r="AB51" s="15">
        <v>6.5435301350319997E-2</v>
      </c>
      <c r="AC51" s="15">
        <v>0.16675290221210001</v>
      </c>
      <c r="AD51" s="15">
        <v>0.41204394553399998</v>
      </c>
      <c r="AE51" s="15">
        <v>0.35161863943600002</v>
      </c>
      <c r="AF51" s="15">
        <v>0.26001862576160001</v>
      </c>
      <c r="AG51" s="15">
        <v>0.32849071971209998</v>
      </c>
      <c r="AH51" s="15">
        <v>0.2391197413924</v>
      </c>
      <c r="AI51" s="15">
        <v>0.22432667015909999</v>
      </c>
      <c r="AJ51" s="15">
        <v>0.1129980590596</v>
      </c>
      <c r="AK51" s="15">
        <v>0.14376227294640001</v>
      </c>
      <c r="AL51" s="15">
        <v>0.13188368818429999</v>
      </c>
      <c r="AM51" s="15">
        <v>0.1583719488333</v>
      </c>
      <c r="AN51" s="11"/>
    </row>
    <row r="52" spans="1:40" x14ac:dyDescent="0.2">
      <c r="A52" s="32"/>
      <c r="B52" s="24"/>
      <c r="C52" s="24"/>
      <c r="D52" s="16">
        <v>760</v>
      </c>
      <c r="E52" s="16">
        <v>177</v>
      </c>
      <c r="F52" s="16">
        <v>192</v>
      </c>
      <c r="G52" s="16">
        <v>208</v>
      </c>
      <c r="H52" s="16">
        <v>183</v>
      </c>
      <c r="I52" s="16">
        <v>65</v>
      </c>
      <c r="J52" s="16">
        <v>106</v>
      </c>
      <c r="K52" s="16">
        <v>132</v>
      </c>
      <c r="L52" s="16">
        <v>175</v>
      </c>
      <c r="M52" s="16">
        <v>201</v>
      </c>
      <c r="N52" s="16">
        <v>414</v>
      </c>
      <c r="O52" s="16">
        <v>292</v>
      </c>
      <c r="P52" s="16">
        <v>4</v>
      </c>
      <c r="Q52" s="16">
        <v>296</v>
      </c>
      <c r="R52" s="16">
        <v>109</v>
      </c>
      <c r="S52" s="16">
        <v>137</v>
      </c>
      <c r="T52" s="16">
        <v>159</v>
      </c>
      <c r="U52" s="16">
        <v>20</v>
      </c>
      <c r="V52" s="16">
        <v>13</v>
      </c>
      <c r="W52" s="16">
        <v>26</v>
      </c>
      <c r="X52" s="16">
        <v>256</v>
      </c>
      <c r="Y52" s="16">
        <v>302</v>
      </c>
      <c r="Z52" s="16">
        <v>87</v>
      </c>
      <c r="AA52" s="16">
        <v>43</v>
      </c>
      <c r="AB52" s="16">
        <v>10</v>
      </c>
      <c r="AC52" s="16">
        <v>9</v>
      </c>
      <c r="AD52" s="16">
        <v>415</v>
      </c>
      <c r="AE52" s="16">
        <v>100</v>
      </c>
      <c r="AF52" s="16">
        <v>15</v>
      </c>
      <c r="AG52" s="16">
        <v>36</v>
      </c>
      <c r="AH52" s="16">
        <v>47</v>
      </c>
      <c r="AI52" s="16">
        <v>14</v>
      </c>
      <c r="AJ52" s="16">
        <v>2</v>
      </c>
      <c r="AK52" s="16">
        <v>2</v>
      </c>
      <c r="AL52" s="16">
        <v>1</v>
      </c>
      <c r="AM52" s="16">
        <v>128</v>
      </c>
      <c r="AN52" s="11"/>
    </row>
    <row r="53" spans="1:40" x14ac:dyDescent="0.2">
      <c r="A53" s="32"/>
      <c r="B53" s="24"/>
      <c r="C53" s="24"/>
      <c r="D53" s="17" t="s">
        <v>103</v>
      </c>
      <c r="E53" s="17"/>
      <c r="F53" s="17"/>
      <c r="G53" s="18" t="s">
        <v>147</v>
      </c>
      <c r="H53" s="17"/>
      <c r="I53" s="17"/>
      <c r="J53" s="17"/>
      <c r="K53" s="17"/>
      <c r="L53" s="18" t="s">
        <v>104</v>
      </c>
      <c r="M53" s="17"/>
      <c r="N53" s="17"/>
      <c r="O53" s="17"/>
      <c r="P53" s="17"/>
      <c r="Q53" s="18" t="s">
        <v>109</v>
      </c>
      <c r="R53" s="18" t="s">
        <v>189</v>
      </c>
      <c r="S53" s="18" t="s">
        <v>109</v>
      </c>
      <c r="T53" s="18" t="s">
        <v>173</v>
      </c>
      <c r="U53" s="17"/>
      <c r="V53" s="17"/>
      <c r="W53" s="17"/>
      <c r="X53" s="18" t="s">
        <v>130</v>
      </c>
      <c r="Y53" s="18" t="s">
        <v>130</v>
      </c>
      <c r="Z53" s="18" t="s">
        <v>132</v>
      </c>
      <c r="AA53" s="17"/>
      <c r="AB53" s="17"/>
      <c r="AC53" s="17"/>
      <c r="AD53" s="18" t="s">
        <v>179</v>
      </c>
      <c r="AE53" s="18" t="s">
        <v>113</v>
      </c>
      <c r="AF53" s="17"/>
      <c r="AG53" s="18" t="s">
        <v>114</v>
      </c>
      <c r="AH53" s="17"/>
      <c r="AI53" s="17"/>
      <c r="AJ53" s="17"/>
      <c r="AK53" s="17"/>
      <c r="AL53" s="17"/>
      <c r="AM53" s="17"/>
      <c r="AN53" s="11"/>
    </row>
    <row r="54" spans="1:40" x14ac:dyDescent="0.2">
      <c r="A54" s="26"/>
      <c r="B54" s="26"/>
      <c r="C54" s="23" t="s">
        <v>152</v>
      </c>
      <c r="D54" s="15">
        <v>0.164139170971</v>
      </c>
      <c r="E54" s="15">
        <v>0.16474384281679999</v>
      </c>
      <c r="F54" s="15">
        <v>0.1576210912938</v>
      </c>
      <c r="G54" s="15">
        <v>0.16314347771849999</v>
      </c>
      <c r="H54" s="15">
        <v>0.17126181290010001</v>
      </c>
      <c r="I54" s="15">
        <v>0.15071941949439999</v>
      </c>
      <c r="J54" s="15">
        <v>0.20018611197200001</v>
      </c>
      <c r="K54" s="15">
        <v>0.15924196104470001</v>
      </c>
      <c r="L54" s="15">
        <v>0.1357636633416</v>
      </c>
      <c r="M54" s="15">
        <v>0.1777437055144</v>
      </c>
      <c r="N54" s="15">
        <v>0.15796250492639999</v>
      </c>
      <c r="O54" s="15">
        <v>0.1727444846724</v>
      </c>
      <c r="P54" s="15">
        <v>0.1818181818182</v>
      </c>
      <c r="Q54" s="15">
        <v>0.17241387288849999</v>
      </c>
      <c r="R54" s="15">
        <v>0.2608132755941</v>
      </c>
      <c r="S54" s="15">
        <v>0.17980341126669999</v>
      </c>
      <c r="T54" s="15">
        <v>0.15138525448910001</v>
      </c>
      <c r="U54" s="15">
        <v>0.1659271355902</v>
      </c>
      <c r="V54" s="15">
        <v>0.13036663037759999</v>
      </c>
      <c r="W54" s="15">
        <v>9.2206948952330003E-2</v>
      </c>
      <c r="X54" s="15">
        <v>0.1558682021725</v>
      </c>
      <c r="Y54" s="15">
        <v>0.20431794587759999</v>
      </c>
      <c r="Z54" s="15">
        <v>0.1941499751155</v>
      </c>
      <c r="AA54" s="15">
        <v>0.13170129438020001</v>
      </c>
      <c r="AB54" s="15">
        <v>8.3581480676479997E-2</v>
      </c>
      <c r="AC54" s="15">
        <v>0.156686712521</v>
      </c>
      <c r="AD54" s="15">
        <v>0.21397507109360001</v>
      </c>
      <c r="AE54" s="15">
        <v>0.16568745294160001</v>
      </c>
      <c r="AF54" s="15">
        <v>0.17652153330850001</v>
      </c>
      <c r="AG54" s="15">
        <v>0.11210009178410001</v>
      </c>
      <c r="AH54" s="15">
        <v>0.11336571511390001</v>
      </c>
      <c r="AI54" s="15">
        <v>9.0104241810249994E-2</v>
      </c>
      <c r="AJ54" s="15">
        <v>0.34379147858240011</v>
      </c>
      <c r="AK54" s="15">
        <v>0.19638835492910001</v>
      </c>
      <c r="AL54" s="15">
        <v>0</v>
      </c>
      <c r="AM54" s="15">
        <v>0.12764288780229999</v>
      </c>
      <c r="AN54" s="11"/>
    </row>
    <row r="55" spans="1:40" x14ac:dyDescent="0.2">
      <c r="A55" s="32"/>
      <c r="B55" s="24"/>
      <c r="C55" s="24"/>
      <c r="D55" s="16">
        <v>392</v>
      </c>
      <c r="E55" s="16">
        <v>80</v>
      </c>
      <c r="F55" s="16">
        <v>105</v>
      </c>
      <c r="G55" s="16">
        <v>99</v>
      </c>
      <c r="H55" s="16">
        <v>108</v>
      </c>
      <c r="I55" s="16">
        <v>38</v>
      </c>
      <c r="J55" s="16">
        <v>76</v>
      </c>
      <c r="K55" s="16">
        <v>53</v>
      </c>
      <c r="L55" s="16">
        <v>70</v>
      </c>
      <c r="M55" s="16">
        <v>108</v>
      </c>
      <c r="N55" s="16">
        <v>202</v>
      </c>
      <c r="O55" s="16">
        <v>158</v>
      </c>
      <c r="P55" s="16">
        <v>4</v>
      </c>
      <c r="Q55" s="16">
        <v>104</v>
      </c>
      <c r="R55" s="16">
        <v>56</v>
      </c>
      <c r="S55" s="16">
        <v>53</v>
      </c>
      <c r="T55" s="16">
        <v>101</v>
      </c>
      <c r="U55" s="16">
        <v>35</v>
      </c>
      <c r="V55" s="16">
        <v>16</v>
      </c>
      <c r="W55" s="16">
        <v>27</v>
      </c>
      <c r="X55" s="16">
        <v>93</v>
      </c>
      <c r="Y55" s="16">
        <v>127</v>
      </c>
      <c r="Z55" s="16">
        <v>68</v>
      </c>
      <c r="AA55" s="16">
        <v>53</v>
      </c>
      <c r="AB55" s="16">
        <v>13</v>
      </c>
      <c r="AC55" s="16">
        <v>9</v>
      </c>
      <c r="AD55" s="16">
        <v>184</v>
      </c>
      <c r="AE55" s="16">
        <v>40</v>
      </c>
      <c r="AF55" s="16">
        <v>11</v>
      </c>
      <c r="AG55" s="16">
        <v>13</v>
      </c>
      <c r="AH55" s="16">
        <v>24</v>
      </c>
      <c r="AI55" s="16">
        <v>7</v>
      </c>
      <c r="AJ55" s="16">
        <v>2</v>
      </c>
      <c r="AK55" s="16">
        <v>4</v>
      </c>
      <c r="AL55" s="16">
        <v>0</v>
      </c>
      <c r="AM55" s="16">
        <v>107</v>
      </c>
      <c r="AN55" s="11"/>
    </row>
    <row r="56" spans="1:40" x14ac:dyDescent="0.2">
      <c r="A56" s="32"/>
      <c r="B56" s="24"/>
      <c r="C56" s="24"/>
      <c r="D56" s="17" t="s">
        <v>103</v>
      </c>
      <c r="E56" s="17"/>
      <c r="F56" s="17"/>
      <c r="G56" s="17"/>
      <c r="H56" s="17"/>
      <c r="I56" s="17"/>
      <c r="J56" s="17"/>
      <c r="K56" s="17"/>
      <c r="L56" s="17"/>
      <c r="M56" s="17"/>
      <c r="N56" s="17"/>
      <c r="O56" s="17"/>
      <c r="P56" s="17"/>
      <c r="Q56" s="17"/>
      <c r="R56" s="18" t="s">
        <v>128</v>
      </c>
      <c r="S56" s="17"/>
      <c r="T56" s="17"/>
      <c r="U56" s="17"/>
      <c r="V56" s="17"/>
      <c r="W56" s="17"/>
      <c r="X56" s="17"/>
      <c r="Y56" s="17"/>
      <c r="Z56" s="17"/>
      <c r="AA56" s="17"/>
      <c r="AB56" s="17"/>
      <c r="AC56" s="17"/>
      <c r="AD56" s="18" t="s">
        <v>114</v>
      </c>
      <c r="AE56" s="17"/>
      <c r="AF56" s="17"/>
      <c r="AG56" s="17"/>
      <c r="AH56" s="17"/>
      <c r="AI56" s="17"/>
      <c r="AJ56" s="17"/>
      <c r="AK56" s="17"/>
      <c r="AL56" s="17"/>
      <c r="AM56" s="17"/>
      <c r="AN56" s="11"/>
    </row>
    <row r="57" spans="1:40" x14ac:dyDescent="0.2">
      <c r="A57" s="26"/>
      <c r="B57" s="26"/>
      <c r="C57" s="23" t="s">
        <v>156</v>
      </c>
      <c r="D57" s="15">
        <v>0.2458757708315</v>
      </c>
      <c r="E57" s="15">
        <v>0.2341783742686</v>
      </c>
      <c r="F57" s="15">
        <v>0.25890162637980002</v>
      </c>
      <c r="G57" s="15">
        <v>0.21898735524230001</v>
      </c>
      <c r="H57" s="15">
        <v>0.265215119635</v>
      </c>
      <c r="I57" s="15">
        <v>0.26273580259610002</v>
      </c>
      <c r="J57" s="15">
        <v>0.26534911569969999</v>
      </c>
      <c r="K57" s="15">
        <v>0.26672860600929998</v>
      </c>
      <c r="L57" s="15">
        <v>0.21209567698699999</v>
      </c>
      <c r="M57" s="15">
        <v>0.23093952240429999</v>
      </c>
      <c r="N57" s="15">
        <v>0.2356331752917</v>
      </c>
      <c r="O57" s="15">
        <v>0.25625327660500002</v>
      </c>
      <c r="P57" s="15">
        <v>0.27272727272730002</v>
      </c>
      <c r="Q57" s="15">
        <v>0.1367722488559</v>
      </c>
      <c r="R57" s="15">
        <v>0.1636882207916</v>
      </c>
      <c r="S57" s="15">
        <v>0.22350705589049999</v>
      </c>
      <c r="T57" s="15">
        <v>0.270435629166</v>
      </c>
      <c r="U57" s="15">
        <v>0.3558088266617</v>
      </c>
      <c r="V57" s="15">
        <v>0.36872010152649998</v>
      </c>
      <c r="W57" s="15">
        <v>0.33299815634160002</v>
      </c>
      <c r="X57" s="15">
        <v>0.15464441735670001</v>
      </c>
      <c r="Y57" s="15">
        <v>0.1834262166008</v>
      </c>
      <c r="Z57" s="15">
        <v>0.28262610615540001</v>
      </c>
      <c r="AA57" s="15">
        <v>0.40167649508399988</v>
      </c>
      <c r="AB57" s="15">
        <v>0.2403770064428</v>
      </c>
      <c r="AC57" s="15">
        <v>0.30359318548660003</v>
      </c>
      <c r="AD57" s="15">
        <v>0.1706497662459</v>
      </c>
      <c r="AE57" s="15">
        <v>0.2527680008796</v>
      </c>
      <c r="AF57" s="15">
        <v>0.34878964733639989</v>
      </c>
      <c r="AG57" s="15">
        <v>0.2857494696506</v>
      </c>
      <c r="AH57" s="15">
        <v>0.33523693194120002</v>
      </c>
      <c r="AI57" s="15">
        <v>0.31369253606750003</v>
      </c>
      <c r="AJ57" s="15">
        <v>0.2817678448216</v>
      </c>
      <c r="AK57" s="15">
        <v>0.34574617567979998</v>
      </c>
      <c r="AL57" s="15">
        <v>6.055157952635E-2</v>
      </c>
      <c r="AM57" s="15">
        <v>0.28663821745200002</v>
      </c>
      <c r="AN57" s="11"/>
    </row>
    <row r="58" spans="1:40" x14ac:dyDescent="0.2">
      <c r="A58" s="32"/>
      <c r="B58" s="24"/>
      <c r="C58" s="24"/>
      <c r="D58" s="16">
        <v>598</v>
      </c>
      <c r="E58" s="16">
        <v>135</v>
      </c>
      <c r="F58" s="16">
        <v>179</v>
      </c>
      <c r="G58" s="16">
        <v>120</v>
      </c>
      <c r="H58" s="16">
        <v>164</v>
      </c>
      <c r="I58" s="16">
        <v>73</v>
      </c>
      <c r="J58" s="16">
        <v>112</v>
      </c>
      <c r="K58" s="16">
        <v>102</v>
      </c>
      <c r="L58" s="16">
        <v>107</v>
      </c>
      <c r="M58" s="16">
        <v>136</v>
      </c>
      <c r="N58" s="16">
        <v>290</v>
      </c>
      <c r="O58" s="16">
        <v>256</v>
      </c>
      <c r="P58" s="16">
        <v>6</v>
      </c>
      <c r="Q58" s="16">
        <v>81</v>
      </c>
      <c r="R58" s="16">
        <v>47</v>
      </c>
      <c r="S58" s="16">
        <v>68</v>
      </c>
      <c r="T58" s="16">
        <v>178</v>
      </c>
      <c r="U58" s="16">
        <v>86</v>
      </c>
      <c r="V58" s="16">
        <v>41</v>
      </c>
      <c r="W58" s="16">
        <v>97</v>
      </c>
      <c r="X58" s="16">
        <v>81</v>
      </c>
      <c r="Y58" s="16">
        <v>135</v>
      </c>
      <c r="Z58" s="16">
        <v>110</v>
      </c>
      <c r="AA58" s="16">
        <v>177</v>
      </c>
      <c r="AB58" s="16">
        <v>38</v>
      </c>
      <c r="AC58" s="16">
        <v>13</v>
      </c>
      <c r="AD58" s="16">
        <v>157</v>
      </c>
      <c r="AE58" s="16">
        <v>74</v>
      </c>
      <c r="AF58" s="16">
        <v>15</v>
      </c>
      <c r="AG58" s="16">
        <v>32</v>
      </c>
      <c r="AH58" s="16">
        <v>61</v>
      </c>
      <c r="AI58" s="16">
        <v>20</v>
      </c>
      <c r="AJ58" s="16">
        <v>4</v>
      </c>
      <c r="AK58" s="16">
        <v>10</v>
      </c>
      <c r="AL58" s="16">
        <v>1</v>
      </c>
      <c r="AM58" s="16">
        <v>224</v>
      </c>
      <c r="AN58" s="11"/>
    </row>
    <row r="59" spans="1:40" x14ac:dyDescent="0.2">
      <c r="A59" s="32"/>
      <c r="B59" s="24"/>
      <c r="C59" s="24"/>
      <c r="D59" s="17" t="s">
        <v>103</v>
      </c>
      <c r="E59" s="17"/>
      <c r="F59" s="17"/>
      <c r="G59" s="17"/>
      <c r="H59" s="17"/>
      <c r="I59" s="17"/>
      <c r="J59" s="17"/>
      <c r="K59" s="17"/>
      <c r="L59" s="17"/>
      <c r="M59" s="17"/>
      <c r="N59" s="17"/>
      <c r="O59" s="17"/>
      <c r="P59" s="17"/>
      <c r="Q59" s="17"/>
      <c r="R59" s="17"/>
      <c r="S59" s="17"/>
      <c r="T59" s="18" t="s">
        <v>119</v>
      </c>
      <c r="U59" s="18" t="s">
        <v>140</v>
      </c>
      <c r="V59" s="18" t="s">
        <v>140</v>
      </c>
      <c r="W59" s="18" t="s">
        <v>140</v>
      </c>
      <c r="X59" s="17"/>
      <c r="Y59" s="17"/>
      <c r="Z59" s="18" t="s">
        <v>105</v>
      </c>
      <c r="AA59" s="18" t="s">
        <v>190</v>
      </c>
      <c r="AB59" s="17"/>
      <c r="AC59" s="17"/>
      <c r="AD59" s="17"/>
      <c r="AE59" s="17"/>
      <c r="AF59" s="17"/>
      <c r="AG59" s="17"/>
      <c r="AH59" s="18" t="s">
        <v>139</v>
      </c>
      <c r="AI59" s="17"/>
      <c r="AJ59" s="17"/>
      <c r="AK59" s="17"/>
      <c r="AL59" s="17"/>
      <c r="AM59" s="18" t="s">
        <v>119</v>
      </c>
      <c r="AN59" s="11"/>
    </row>
    <row r="60" spans="1:40" x14ac:dyDescent="0.2">
      <c r="A60" s="26"/>
      <c r="B60" s="26"/>
      <c r="C60" s="23" t="s">
        <v>162</v>
      </c>
      <c r="D60" s="15">
        <v>0.2012243006684</v>
      </c>
      <c r="E60" s="15">
        <v>0.1860884780889</v>
      </c>
      <c r="F60" s="15">
        <v>0.23016365775219999</v>
      </c>
      <c r="G60" s="15">
        <v>0.14683326761269999</v>
      </c>
      <c r="H60" s="15">
        <v>0.2305376928232</v>
      </c>
      <c r="I60" s="15">
        <v>0.19908551136140001</v>
      </c>
      <c r="J60" s="15">
        <v>0.19852132377330001</v>
      </c>
      <c r="K60" s="15">
        <v>0.16709804024989999</v>
      </c>
      <c r="L60" s="15">
        <v>0.2176566011387</v>
      </c>
      <c r="M60" s="15">
        <v>0.19540210135719999</v>
      </c>
      <c r="N60" s="15">
        <v>0.2016509795177</v>
      </c>
      <c r="O60" s="15">
        <v>0.1974568280672</v>
      </c>
      <c r="P60" s="15">
        <v>0.1818181818182</v>
      </c>
      <c r="Q60" s="15">
        <v>5.9670962531460002E-2</v>
      </c>
      <c r="R60" s="15">
        <v>6.0306399104159997E-2</v>
      </c>
      <c r="S60" s="15">
        <v>6.7075334289999997E-2</v>
      </c>
      <c r="T60" s="15">
        <v>0.23687490238039999</v>
      </c>
      <c r="U60" s="15">
        <v>0.34174848002370001</v>
      </c>
      <c r="V60" s="15">
        <v>0.2717425288584</v>
      </c>
      <c r="W60" s="15">
        <v>0.47074256907730011</v>
      </c>
      <c r="X60" s="15">
        <v>6.9521822211520007E-2</v>
      </c>
      <c r="Y60" s="15">
        <v>6.9310209536400005E-2</v>
      </c>
      <c r="Z60" s="15">
        <v>0.2421225334016</v>
      </c>
      <c r="AA60" s="15">
        <v>0.3139873154467</v>
      </c>
      <c r="AB60" s="15">
        <v>0.57790184449149995</v>
      </c>
      <c r="AC60" s="15">
        <v>0.21990949068009999</v>
      </c>
      <c r="AD60" s="15">
        <v>6.0824851449179998E-2</v>
      </c>
      <c r="AE60" s="15">
        <v>0.1188534252531</v>
      </c>
      <c r="AF60" s="15">
        <v>0.17103156939530001</v>
      </c>
      <c r="AG60" s="15">
        <v>0.19725914133110001</v>
      </c>
      <c r="AH60" s="15">
        <v>0.26245992758280001</v>
      </c>
      <c r="AI60" s="15">
        <v>0.27503009962429997</v>
      </c>
      <c r="AJ60" s="15">
        <v>0.26144261753640002</v>
      </c>
      <c r="AK60" s="15">
        <v>0.25825079736750001</v>
      </c>
      <c r="AL60" s="15">
        <v>0.57328807197599996</v>
      </c>
      <c r="AM60" s="15">
        <v>0.35754974108920001</v>
      </c>
      <c r="AN60" s="11"/>
    </row>
    <row r="61" spans="1:40" x14ac:dyDescent="0.2">
      <c r="A61" s="32"/>
      <c r="B61" s="24"/>
      <c r="C61" s="24"/>
      <c r="D61" s="16">
        <v>476</v>
      </c>
      <c r="E61" s="16">
        <v>108</v>
      </c>
      <c r="F61" s="16">
        <v>150</v>
      </c>
      <c r="G61" s="16">
        <v>74</v>
      </c>
      <c r="H61" s="16">
        <v>144</v>
      </c>
      <c r="I61" s="16">
        <v>54</v>
      </c>
      <c r="J61" s="16">
        <v>78</v>
      </c>
      <c r="K61" s="16">
        <v>65</v>
      </c>
      <c r="L61" s="16">
        <v>100</v>
      </c>
      <c r="M61" s="16">
        <v>107</v>
      </c>
      <c r="N61" s="16">
        <v>241</v>
      </c>
      <c r="O61" s="16">
        <v>188</v>
      </c>
      <c r="P61" s="16">
        <v>4</v>
      </c>
      <c r="Q61" s="16">
        <v>39</v>
      </c>
      <c r="R61" s="16">
        <v>16</v>
      </c>
      <c r="S61" s="16">
        <v>24</v>
      </c>
      <c r="T61" s="16">
        <v>144</v>
      </c>
      <c r="U61" s="16">
        <v>89</v>
      </c>
      <c r="V61" s="16">
        <v>28</v>
      </c>
      <c r="W61" s="16">
        <v>136</v>
      </c>
      <c r="X61" s="16">
        <v>41</v>
      </c>
      <c r="Y61" s="16">
        <v>47</v>
      </c>
      <c r="Z61" s="16">
        <v>98</v>
      </c>
      <c r="AA61" s="16">
        <v>134</v>
      </c>
      <c r="AB61" s="16">
        <v>101</v>
      </c>
      <c r="AC61" s="16">
        <v>10</v>
      </c>
      <c r="AD61" s="16">
        <v>57</v>
      </c>
      <c r="AE61" s="16">
        <v>32</v>
      </c>
      <c r="AF61" s="16">
        <v>12</v>
      </c>
      <c r="AG61" s="16">
        <v>20</v>
      </c>
      <c r="AH61" s="16">
        <v>51</v>
      </c>
      <c r="AI61" s="16">
        <v>16</v>
      </c>
      <c r="AJ61" s="16">
        <v>4</v>
      </c>
      <c r="AK61" s="16">
        <v>10</v>
      </c>
      <c r="AL61" s="16">
        <v>3</v>
      </c>
      <c r="AM61" s="16">
        <v>271</v>
      </c>
      <c r="AN61" s="11"/>
    </row>
    <row r="62" spans="1:40" x14ac:dyDescent="0.2">
      <c r="A62" s="32"/>
      <c r="B62" s="24"/>
      <c r="C62" s="24"/>
      <c r="D62" s="17" t="s">
        <v>103</v>
      </c>
      <c r="E62" s="17"/>
      <c r="F62" s="18" t="s">
        <v>181</v>
      </c>
      <c r="G62" s="17"/>
      <c r="H62" s="18" t="s">
        <v>181</v>
      </c>
      <c r="I62" s="17"/>
      <c r="J62" s="17"/>
      <c r="K62" s="17"/>
      <c r="L62" s="17"/>
      <c r="M62" s="17"/>
      <c r="N62" s="17"/>
      <c r="O62" s="17"/>
      <c r="P62" s="17"/>
      <c r="Q62" s="17"/>
      <c r="R62" s="17"/>
      <c r="S62" s="17"/>
      <c r="T62" s="18" t="s">
        <v>135</v>
      </c>
      <c r="U62" s="18" t="s">
        <v>135</v>
      </c>
      <c r="V62" s="18" t="s">
        <v>135</v>
      </c>
      <c r="W62" s="18" t="s">
        <v>121</v>
      </c>
      <c r="X62" s="17"/>
      <c r="Y62" s="17"/>
      <c r="Z62" s="18" t="s">
        <v>122</v>
      </c>
      <c r="AA62" s="18" t="s">
        <v>122</v>
      </c>
      <c r="AB62" s="18" t="s">
        <v>164</v>
      </c>
      <c r="AC62" s="17"/>
      <c r="AD62" s="17"/>
      <c r="AE62" s="17"/>
      <c r="AF62" s="17"/>
      <c r="AG62" s="18" t="s">
        <v>119</v>
      </c>
      <c r="AH62" s="18" t="s">
        <v>119</v>
      </c>
      <c r="AI62" s="18" t="s">
        <v>119</v>
      </c>
      <c r="AJ62" s="17"/>
      <c r="AK62" s="18" t="s">
        <v>139</v>
      </c>
      <c r="AL62" s="18" t="s">
        <v>119</v>
      </c>
      <c r="AM62" s="18" t="s">
        <v>122</v>
      </c>
      <c r="AN62" s="11"/>
    </row>
    <row r="63" spans="1:40" x14ac:dyDescent="0.2">
      <c r="A63" s="26"/>
      <c r="B63" s="26"/>
      <c r="C63" s="23" t="s">
        <v>167</v>
      </c>
      <c r="D63" s="15">
        <v>5.7967118869980003E-2</v>
      </c>
      <c r="E63" s="15">
        <v>5.7006124758099998E-2</v>
      </c>
      <c r="F63" s="15">
        <v>4.8598517684080002E-2</v>
      </c>
      <c r="G63" s="15">
        <v>8.2784729731320006E-2</v>
      </c>
      <c r="H63" s="15">
        <v>4.7173108052639988E-2</v>
      </c>
      <c r="I63" s="15">
        <v>9.2104303593909989E-2</v>
      </c>
      <c r="J63" s="15">
        <v>6.9199364520720008E-2</v>
      </c>
      <c r="K63" s="15">
        <v>6.0249534343090001E-2</v>
      </c>
      <c r="L63" s="15">
        <v>2.067906453417E-2</v>
      </c>
      <c r="M63" s="15">
        <v>2.6809054667280001E-2</v>
      </c>
      <c r="N63" s="15">
        <v>4.3541507297229998E-2</v>
      </c>
      <c r="O63" s="15">
        <v>6.5366762483829999E-2</v>
      </c>
      <c r="P63" s="15">
        <v>0.13636363636359999</v>
      </c>
      <c r="Q63" s="15">
        <v>6.611595586793001E-2</v>
      </c>
      <c r="R63" s="15">
        <v>9.708007276682E-2</v>
      </c>
      <c r="S63" s="15">
        <v>6.5797524815820005E-2</v>
      </c>
      <c r="T63" s="15">
        <v>6.2731686151069999E-2</v>
      </c>
      <c r="U63" s="15">
        <v>2.749640288783E-2</v>
      </c>
      <c r="V63" s="15">
        <v>7.0402535911889996E-2</v>
      </c>
      <c r="W63" s="15">
        <v>1.269531960714E-2</v>
      </c>
      <c r="X63" s="15">
        <v>7.1388345256280003E-2</v>
      </c>
      <c r="Y63" s="15">
        <v>6.9379630330110006E-2</v>
      </c>
      <c r="Z63" s="15">
        <v>5.4664738764749997E-2</v>
      </c>
      <c r="AA63" s="15">
        <v>2.305269745671E-2</v>
      </c>
      <c r="AB63" s="15">
        <v>2.8149022293089999E-2</v>
      </c>
      <c r="AC63" s="15">
        <v>0.11474927472590001</v>
      </c>
      <c r="AD63" s="15">
        <v>7.2516152174189996E-2</v>
      </c>
      <c r="AE63" s="15">
        <v>6.8336633698989999E-2</v>
      </c>
      <c r="AF63" s="15">
        <v>4.3638624198209998E-2</v>
      </c>
      <c r="AG63" s="15">
        <v>3.7609282548539999E-2</v>
      </c>
      <c r="AH63" s="15">
        <v>3.5357417820479999E-2</v>
      </c>
      <c r="AI63" s="15">
        <v>9.6846452338870001E-2</v>
      </c>
      <c r="AJ63" s="15">
        <v>0</v>
      </c>
      <c r="AK63" s="15">
        <v>2.675677035688E-2</v>
      </c>
      <c r="AL63" s="15">
        <v>0</v>
      </c>
      <c r="AM63" s="15">
        <v>4.716921915405E-2</v>
      </c>
      <c r="AN63" s="11"/>
    </row>
    <row r="64" spans="1:40" x14ac:dyDescent="0.2">
      <c r="A64" s="32"/>
      <c r="B64" s="24"/>
      <c r="C64" s="24"/>
      <c r="D64" s="16">
        <v>132</v>
      </c>
      <c r="E64" s="16">
        <v>29</v>
      </c>
      <c r="F64" s="16">
        <v>32</v>
      </c>
      <c r="G64" s="16">
        <v>40</v>
      </c>
      <c r="H64" s="16">
        <v>31</v>
      </c>
      <c r="I64" s="16">
        <v>29</v>
      </c>
      <c r="J64" s="16">
        <v>30</v>
      </c>
      <c r="K64" s="16">
        <v>26</v>
      </c>
      <c r="L64" s="16">
        <v>9</v>
      </c>
      <c r="M64" s="16">
        <v>18</v>
      </c>
      <c r="N64" s="16">
        <v>41</v>
      </c>
      <c r="O64" s="16">
        <v>71</v>
      </c>
      <c r="P64" s="16">
        <v>3</v>
      </c>
      <c r="Q64" s="16">
        <v>35</v>
      </c>
      <c r="R64" s="16">
        <v>24</v>
      </c>
      <c r="S64" s="16">
        <v>18</v>
      </c>
      <c r="T64" s="16">
        <v>38</v>
      </c>
      <c r="U64" s="16">
        <v>6</v>
      </c>
      <c r="V64" s="16">
        <v>7</v>
      </c>
      <c r="W64" s="16">
        <v>4</v>
      </c>
      <c r="X64" s="16">
        <v>34</v>
      </c>
      <c r="Y64" s="16">
        <v>40</v>
      </c>
      <c r="Z64" s="16">
        <v>21</v>
      </c>
      <c r="AA64" s="16">
        <v>9</v>
      </c>
      <c r="AB64" s="16">
        <v>5</v>
      </c>
      <c r="AC64" s="16">
        <v>5</v>
      </c>
      <c r="AD64" s="16">
        <v>57</v>
      </c>
      <c r="AE64" s="16">
        <v>16</v>
      </c>
      <c r="AF64" s="16">
        <v>3</v>
      </c>
      <c r="AG64" s="16">
        <v>4</v>
      </c>
      <c r="AH64" s="16">
        <v>7</v>
      </c>
      <c r="AI64" s="16">
        <v>5</v>
      </c>
      <c r="AJ64" s="16">
        <v>0</v>
      </c>
      <c r="AK64" s="16">
        <v>1</v>
      </c>
      <c r="AL64" s="16">
        <v>0</v>
      </c>
      <c r="AM64" s="16">
        <v>39</v>
      </c>
      <c r="AN64" s="11"/>
    </row>
    <row r="65" spans="1:40" x14ac:dyDescent="0.2">
      <c r="A65" s="32"/>
      <c r="B65" s="24"/>
      <c r="C65" s="24"/>
      <c r="D65" s="17" t="s">
        <v>103</v>
      </c>
      <c r="E65" s="17"/>
      <c r="F65" s="17"/>
      <c r="G65" s="17"/>
      <c r="H65" s="17"/>
      <c r="I65" s="18" t="s">
        <v>112</v>
      </c>
      <c r="J65" s="18" t="s">
        <v>116</v>
      </c>
      <c r="K65" s="17"/>
      <c r="L65" s="17"/>
      <c r="M65" s="17"/>
      <c r="N65" s="17"/>
      <c r="O65" s="17"/>
      <c r="P65" s="17"/>
      <c r="Q65" s="18" t="s">
        <v>159</v>
      </c>
      <c r="R65" s="18" t="s">
        <v>128</v>
      </c>
      <c r="S65" s="18" t="s">
        <v>159</v>
      </c>
      <c r="T65" s="18" t="s">
        <v>159</v>
      </c>
      <c r="U65" s="17"/>
      <c r="V65" s="17"/>
      <c r="W65" s="17"/>
      <c r="X65" s="17"/>
      <c r="Y65" s="17"/>
      <c r="Z65" s="17"/>
      <c r="AA65" s="17"/>
      <c r="AB65" s="17"/>
      <c r="AC65" s="17"/>
      <c r="AD65" s="17"/>
      <c r="AE65" s="17"/>
      <c r="AF65" s="17"/>
      <c r="AG65" s="17"/>
      <c r="AH65" s="17"/>
      <c r="AI65" s="17"/>
      <c r="AJ65" s="17"/>
      <c r="AK65" s="17"/>
      <c r="AL65" s="17"/>
      <c r="AM65" s="17"/>
      <c r="AN65" s="11"/>
    </row>
    <row r="66" spans="1:40" x14ac:dyDescent="0.2">
      <c r="A66" s="26"/>
      <c r="B66" s="26"/>
      <c r="C66" s="23" t="s">
        <v>48</v>
      </c>
      <c r="D66" s="15">
        <v>1</v>
      </c>
      <c r="E66" s="15">
        <v>1</v>
      </c>
      <c r="F66" s="15">
        <v>1</v>
      </c>
      <c r="G66" s="15">
        <v>1</v>
      </c>
      <c r="H66" s="15">
        <v>1</v>
      </c>
      <c r="I66" s="15">
        <v>1</v>
      </c>
      <c r="J66" s="15">
        <v>1</v>
      </c>
      <c r="K66" s="15">
        <v>1</v>
      </c>
      <c r="L66" s="15">
        <v>1</v>
      </c>
      <c r="M66" s="15">
        <v>1</v>
      </c>
      <c r="N66" s="15">
        <v>1</v>
      </c>
      <c r="O66" s="15">
        <v>1</v>
      </c>
      <c r="P66" s="15">
        <v>1</v>
      </c>
      <c r="Q66" s="15">
        <v>1</v>
      </c>
      <c r="R66" s="15">
        <v>1</v>
      </c>
      <c r="S66" s="15">
        <v>1</v>
      </c>
      <c r="T66" s="15">
        <v>1</v>
      </c>
      <c r="U66" s="15">
        <v>1</v>
      </c>
      <c r="V66" s="15">
        <v>1</v>
      </c>
      <c r="W66" s="15">
        <v>1</v>
      </c>
      <c r="X66" s="15">
        <v>1</v>
      </c>
      <c r="Y66" s="15">
        <v>1</v>
      </c>
      <c r="Z66" s="15">
        <v>1</v>
      </c>
      <c r="AA66" s="15">
        <v>1</v>
      </c>
      <c r="AB66" s="15">
        <v>1</v>
      </c>
      <c r="AC66" s="15">
        <v>1</v>
      </c>
      <c r="AD66" s="15">
        <v>1</v>
      </c>
      <c r="AE66" s="15">
        <v>1</v>
      </c>
      <c r="AF66" s="15">
        <v>1</v>
      </c>
      <c r="AG66" s="15">
        <v>1</v>
      </c>
      <c r="AH66" s="15">
        <v>1</v>
      </c>
      <c r="AI66" s="15">
        <v>1</v>
      </c>
      <c r="AJ66" s="15">
        <v>1</v>
      </c>
      <c r="AK66" s="15">
        <v>1</v>
      </c>
      <c r="AL66" s="15">
        <v>1</v>
      </c>
      <c r="AM66" s="15">
        <v>1</v>
      </c>
      <c r="AN66" s="11"/>
    </row>
    <row r="67" spans="1:40" x14ac:dyDescent="0.2">
      <c r="A67" s="32"/>
      <c r="B67" s="24"/>
      <c r="C67" s="24"/>
      <c r="D67" s="16">
        <v>2472</v>
      </c>
      <c r="E67" s="16">
        <v>554</v>
      </c>
      <c r="F67" s="16">
        <v>693</v>
      </c>
      <c r="G67" s="16">
        <v>570</v>
      </c>
      <c r="H67" s="16">
        <v>655</v>
      </c>
      <c r="I67" s="16">
        <v>269</v>
      </c>
      <c r="J67" s="16">
        <v>418</v>
      </c>
      <c r="K67" s="16">
        <v>395</v>
      </c>
      <c r="L67" s="16">
        <v>481</v>
      </c>
      <c r="M67" s="16">
        <v>606</v>
      </c>
      <c r="N67" s="16">
        <v>1252</v>
      </c>
      <c r="O67" s="16">
        <v>1006</v>
      </c>
      <c r="P67" s="16">
        <v>22</v>
      </c>
      <c r="Q67" s="16">
        <v>617</v>
      </c>
      <c r="R67" s="16">
        <v>259</v>
      </c>
      <c r="S67" s="16">
        <v>316</v>
      </c>
      <c r="T67" s="16">
        <v>645</v>
      </c>
      <c r="U67" s="16">
        <v>237</v>
      </c>
      <c r="V67" s="16">
        <v>106</v>
      </c>
      <c r="W67" s="16">
        <v>292</v>
      </c>
      <c r="X67" s="16">
        <v>561</v>
      </c>
      <c r="Y67" s="16">
        <v>689</v>
      </c>
      <c r="Z67" s="16">
        <v>390</v>
      </c>
      <c r="AA67" s="16">
        <v>418</v>
      </c>
      <c r="AB67" s="16">
        <v>168</v>
      </c>
      <c r="AC67" s="16">
        <v>48</v>
      </c>
      <c r="AD67" s="16">
        <v>947</v>
      </c>
      <c r="AE67" s="16">
        <v>272</v>
      </c>
      <c r="AF67" s="16">
        <v>56</v>
      </c>
      <c r="AG67" s="16">
        <v>109</v>
      </c>
      <c r="AH67" s="16">
        <v>194</v>
      </c>
      <c r="AI67" s="16">
        <v>62</v>
      </c>
      <c r="AJ67" s="16">
        <v>12</v>
      </c>
      <c r="AK67" s="16">
        <v>28</v>
      </c>
      <c r="AL67" s="16">
        <v>6</v>
      </c>
      <c r="AM67" s="16">
        <v>786</v>
      </c>
      <c r="AN67" s="11"/>
    </row>
    <row r="68" spans="1:40" x14ac:dyDescent="0.2">
      <c r="A68" s="32"/>
      <c r="B68" s="24"/>
      <c r="C68" s="24"/>
      <c r="D68" s="17" t="s">
        <v>103</v>
      </c>
      <c r="E68" s="17" t="s">
        <v>103</v>
      </c>
      <c r="F68" s="17" t="s">
        <v>103</v>
      </c>
      <c r="G68" s="17" t="s">
        <v>103</v>
      </c>
      <c r="H68" s="17" t="s">
        <v>103</v>
      </c>
      <c r="I68" s="17" t="s">
        <v>103</v>
      </c>
      <c r="J68" s="17" t="s">
        <v>103</v>
      </c>
      <c r="K68" s="17" t="s">
        <v>103</v>
      </c>
      <c r="L68" s="17" t="s">
        <v>103</v>
      </c>
      <c r="M68" s="17" t="s">
        <v>103</v>
      </c>
      <c r="N68" s="17" t="s">
        <v>103</v>
      </c>
      <c r="O68" s="17" t="s">
        <v>103</v>
      </c>
      <c r="P68" s="17" t="s">
        <v>103</v>
      </c>
      <c r="Q68" s="17" t="s">
        <v>103</v>
      </c>
      <c r="R68" s="17" t="s">
        <v>103</v>
      </c>
      <c r="S68" s="17" t="s">
        <v>103</v>
      </c>
      <c r="T68" s="17" t="s">
        <v>103</v>
      </c>
      <c r="U68" s="17" t="s">
        <v>103</v>
      </c>
      <c r="V68" s="17" t="s">
        <v>103</v>
      </c>
      <c r="W68" s="17" t="s">
        <v>103</v>
      </c>
      <c r="X68" s="17" t="s">
        <v>103</v>
      </c>
      <c r="Y68" s="17" t="s">
        <v>103</v>
      </c>
      <c r="Z68" s="17" t="s">
        <v>103</v>
      </c>
      <c r="AA68" s="17" t="s">
        <v>103</v>
      </c>
      <c r="AB68" s="17" t="s">
        <v>103</v>
      </c>
      <c r="AC68" s="17" t="s">
        <v>103</v>
      </c>
      <c r="AD68" s="17" t="s">
        <v>103</v>
      </c>
      <c r="AE68" s="17" t="s">
        <v>103</v>
      </c>
      <c r="AF68" s="17" t="s">
        <v>103</v>
      </c>
      <c r="AG68" s="17" t="s">
        <v>103</v>
      </c>
      <c r="AH68" s="17" t="s">
        <v>103</v>
      </c>
      <c r="AI68" s="17" t="s">
        <v>103</v>
      </c>
      <c r="AJ68" s="17" t="s">
        <v>103</v>
      </c>
      <c r="AK68" s="17" t="s">
        <v>103</v>
      </c>
      <c r="AL68" s="17" t="s">
        <v>103</v>
      </c>
      <c r="AM68" s="17" t="s">
        <v>103</v>
      </c>
      <c r="AN68" s="11"/>
    </row>
    <row r="69" spans="1:40" x14ac:dyDescent="0.2">
      <c r="A69" s="26"/>
      <c r="B69" s="23" t="s">
        <v>191</v>
      </c>
      <c r="C69" s="23" t="s">
        <v>144</v>
      </c>
      <c r="D69" s="15">
        <v>0.1704787294838</v>
      </c>
      <c r="E69" s="15">
        <v>0.17992589859300001</v>
      </c>
      <c r="F69" s="15">
        <v>0.14796883411860001</v>
      </c>
      <c r="G69" s="15">
        <v>0.20463490832360001</v>
      </c>
      <c r="H69" s="15">
        <v>0.1565785609068</v>
      </c>
      <c r="I69" s="15">
        <v>8.2906945956270003E-2</v>
      </c>
      <c r="J69" s="15">
        <v>0.13892472498059999</v>
      </c>
      <c r="K69" s="15">
        <v>0.22444457215569999</v>
      </c>
      <c r="L69" s="15">
        <v>0.18997038850779999</v>
      </c>
      <c r="M69" s="15">
        <v>0.2284250158278</v>
      </c>
      <c r="N69" s="15">
        <v>0.21593534380900001</v>
      </c>
      <c r="O69" s="15">
        <v>0.125670395776</v>
      </c>
      <c r="P69" s="15">
        <v>0.22727272727270001</v>
      </c>
      <c r="Q69" s="15">
        <v>0.36521938354360001</v>
      </c>
      <c r="R69" s="15">
        <v>0.13454331360040001</v>
      </c>
      <c r="S69" s="15">
        <v>0.30031369853829998</v>
      </c>
      <c r="T69" s="15">
        <v>0.14407735591349999</v>
      </c>
      <c r="U69" s="15">
        <v>4.307285040115E-3</v>
      </c>
      <c r="V69" s="15">
        <v>8.9582171446759996E-3</v>
      </c>
      <c r="W69" s="15">
        <v>4.4640816917750001E-3</v>
      </c>
      <c r="X69" s="15">
        <v>0.47661227552050001</v>
      </c>
      <c r="Y69" s="15">
        <v>0.19321959615779999</v>
      </c>
      <c r="Z69" s="15">
        <v>5.207282269164E-2</v>
      </c>
      <c r="AA69" s="15">
        <v>8.1828760618819999E-3</v>
      </c>
      <c r="AB69" s="15">
        <v>0</v>
      </c>
      <c r="AC69" s="15">
        <v>9.4224639933750007E-2</v>
      </c>
      <c r="AD69" s="15">
        <v>0.25540233767460002</v>
      </c>
      <c r="AE69" s="15">
        <v>0.15427905835629999</v>
      </c>
      <c r="AF69" s="15">
        <v>0.21036246767630001</v>
      </c>
      <c r="AG69" s="15">
        <v>0.2235429595201</v>
      </c>
      <c r="AH69" s="15">
        <v>0.16623956670590001</v>
      </c>
      <c r="AI69" s="15">
        <v>0.1247340876213</v>
      </c>
      <c r="AJ69" s="15">
        <v>0.22446264909380001</v>
      </c>
      <c r="AK69" s="15">
        <v>5.8191257440759987E-2</v>
      </c>
      <c r="AL69" s="15">
        <v>0.23427666031329999</v>
      </c>
      <c r="AM69" s="15">
        <v>8.2537189133790004E-2</v>
      </c>
      <c r="AN69" s="11"/>
    </row>
    <row r="70" spans="1:40" x14ac:dyDescent="0.2">
      <c r="A70" s="32"/>
      <c r="B70" s="24"/>
      <c r="C70" s="24"/>
      <c r="D70" s="16">
        <v>510</v>
      </c>
      <c r="E70" s="16">
        <v>112</v>
      </c>
      <c r="F70" s="16">
        <v>125</v>
      </c>
      <c r="G70" s="16">
        <v>146</v>
      </c>
      <c r="H70" s="16">
        <v>127</v>
      </c>
      <c r="I70" s="16">
        <v>28</v>
      </c>
      <c r="J70" s="16">
        <v>66</v>
      </c>
      <c r="K70" s="16">
        <v>94</v>
      </c>
      <c r="L70" s="16">
        <v>106</v>
      </c>
      <c r="M70" s="16">
        <v>152</v>
      </c>
      <c r="N70" s="16">
        <v>310</v>
      </c>
      <c r="O70" s="16">
        <v>162</v>
      </c>
      <c r="P70" s="16">
        <v>5</v>
      </c>
      <c r="Q70" s="16">
        <v>251</v>
      </c>
      <c r="R70" s="16">
        <v>41</v>
      </c>
      <c r="S70" s="16">
        <v>103</v>
      </c>
      <c r="T70" s="16">
        <v>110</v>
      </c>
      <c r="U70" s="16">
        <v>2</v>
      </c>
      <c r="V70" s="16">
        <v>1</v>
      </c>
      <c r="W70" s="16">
        <v>2</v>
      </c>
      <c r="X70" s="16">
        <v>297</v>
      </c>
      <c r="Y70" s="16">
        <v>146</v>
      </c>
      <c r="Z70" s="16">
        <v>24</v>
      </c>
      <c r="AA70" s="16">
        <v>5</v>
      </c>
      <c r="AB70" s="16">
        <v>0</v>
      </c>
      <c r="AC70" s="16">
        <v>5</v>
      </c>
      <c r="AD70" s="16">
        <v>297</v>
      </c>
      <c r="AE70" s="16">
        <v>52</v>
      </c>
      <c r="AF70" s="16">
        <v>11</v>
      </c>
      <c r="AG70" s="16">
        <v>28</v>
      </c>
      <c r="AH70" s="16">
        <v>31</v>
      </c>
      <c r="AI70" s="16">
        <v>7</v>
      </c>
      <c r="AJ70" s="16">
        <v>4</v>
      </c>
      <c r="AK70" s="16">
        <v>2</v>
      </c>
      <c r="AL70" s="16">
        <v>1</v>
      </c>
      <c r="AM70" s="16">
        <v>77</v>
      </c>
      <c r="AN70" s="11"/>
    </row>
    <row r="71" spans="1:40" x14ac:dyDescent="0.2">
      <c r="A71" s="32"/>
      <c r="B71" s="24"/>
      <c r="C71" s="24"/>
      <c r="D71" s="17" t="s">
        <v>103</v>
      </c>
      <c r="E71" s="17"/>
      <c r="F71" s="17"/>
      <c r="G71" s="17"/>
      <c r="H71" s="17"/>
      <c r="I71" s="17"/>
      <c r="J71" s="17"/>
      <c r="K71" s="18" t="s">
        <v>119</v>
      </c>
      <c r="L71" s="18" t="s">
        <v>139</v>
      </c>
      <c r="M71" s="18" t="s">
        <v>140</v>
      </c>
      <c r="N71" s="18" t="s">
        <v>106</v>
      </c>
      <c r="O71" s="17"/>
      <c r="P71" s="17"/>
      <c r="Q71" s="18" t="s">
        <v>192</v>
      </c>
      <c r="R71" s="18" t="s">
        <v>148</v>
      </c>
      <c r="S71" s="18" t="s">
        <v>193</v>
      </c>
      <c r="T71" s="18" t="s">
        <v>148</v>
      </c>
      <c r="U71" s="17"/>
      <c r="V71" s="17"/>
      <c r="W71" s="17"/>
      <c r="X71" s="18" t="s">
        <v>110</v>
      </c>
      <c r="Y71" s="18" t="s">
        <v>111</v>
      </c>
      <c r="Z71" s="18" t="s">
        <v>155</v>
      </c>
      <c r="AA71" s="17"/>
      <c r="AB71" s="17"/>
      <c r="AC71" s="18" t="s">
        <v>194</v>
      </c>
      <c r="AD71" s="18" t="s">
        <v>113</v>
      </c>
      <c r="AE71" s="17"/>
      <c r="AF71" s="17"/>
      <c r="AG71" s="18" t="s">
        <v>113</v>
      </c>
      <c r="AH71" s="17"/>
      <c r="AI71" s="17"/>
      <c r="AJ71" s="17"/>
      <c r="AK71" s="17"/>
      <c r="AL71" s="17"/>
      <c r="AM71" s="17"/>
      <c r="AN71" s="11"/>
    </row>
    <row r="72" spans="1:40" x14ac:dyDescent="0.2">
      <c r="A72" s="26"/>
      <c r="B72" s="26"/>
      <c r="C72" s="23" t="s">
        <v>146</v>
      </c>
      <c r="D72" s="15">
        <v>0.22493559702900001</v>
      </c>
      <c r="E72" s="15">
        <v>0.2478135515589</v>
      </c>
      <c r="F72" s="15">
        <v>0.21682907875749999</v>
      </c>
      <c r="G72" s="15">
        <v>0.2366886352808</v>
      </c>
      <c r="H72" s="15">
        <v>0.20408028405690001</v>
      </c>
      <c r="I72" s="15">
        <v>0.1977074860228</v>
      </c>
      <c r="J72" s="15">
        <v>0.17118383645009999</v>
      </c>
      <c r="K72" s="15">
        <v>0.24346432991030001</v>
      </c>
      <c r="L72" s="15">
        <v>0.26945161397380002</v>
      </c>
      <c r="M72" s="15">
        <v>0.264893041966</v>
      </c>
      <c r="N72" s="15">
        <v>0.24274832139239999</v>
      </c>
      <c r="O72" s="15">
        <v>0.211544743087</v>
      </c>
      <c r="P72" s="15">
        <v>0.22727272727270001</v>
      </c>
      <c r="Q72" s="15">
        <v>0.38489811696870002</v>
      </c>
      <c r="R72" s="15">
        <v>0.37002584541209999</v>
      </c>
      <c r="S72" s="15">
        <v>0.33954594010549999</v>
      </c>
      <c r="T72" s="15">
        <v>0.18327830234209999</v>
      </c>
      <c r="U72" s="15">
        <v>3.6711742679910002E-2</v>
      </c>
      <c r="V72" s="15">
        <v>4.4648525320559997E-2</v>
      </c>
      <c r="W72" s="15">
        <v>3.6510005165820002E-2</v>
      </c>
      <c r="X72" s="15">
        <v>0.3317105941215</v>
      </c>
      <c r="Y72" s="15">
        <v>0.3969075907415</v>
      </c>
      <c r="Z72" s="15">
        <v>0.15129622824489999</v>
      </c>
      <c r="AA72" s="15">
        <v>3.2727641023799998E-2</v>
      </c>
      <c r="AB72" s="15">
        <v>5.0759399218420001E-2</v>
      </c>
      <c r="AC72" s="15">
        <v>0.16006326483989999</v>
      </c>
      <c r="AD72" s="15">
        <v>0.31506451064730001</v>
      </c>
      <c r="AE72" s="15">
        <v>0.26672847458709997</v>
      </c>
      <c r="AF72" s="15">
        <v>0.1402793166672</v>
      </c>
      <c r="AG72" s="15">
        <v>0.27675592861300002</v>
      </c>
      <c r="AH72" s="15">
        <v>0.1514340030893</v>
      </c>
      <c r="AI72" s="15">
        <v>0.1667860591183</v>
      </c>
      <c r="AJ72" s="15">
        <v>0</v>
      </c>
      <c r="AK72" s="15">
        <v>7.8393690147679995E-2</v>
      </c>
      <c r="AL72" s="15">
        <v>0</v>
      </c>
      <c r="AM72" s="15">
        <v>0.1446515974599</v>
      </c>
      <c r="AN72" s="11"/>
    </row>
    <row r="73" spans="1:40" x14ac:dyDescent="0.2">
      <c r="A73" s="32"/>
      <c r="B73" s="24"/>
      <c r="C73" s="24"/>
      <c r="D73" s="16">
        <v>580</v>
      </c>
      <c r="E73" s="16">
        <v>139</v>
      </c>
      <c r="F73" s="16">
        <v>151</v>
      </c>
      <c r="G73" s="16">
        <v>151</v>
      </c>
      <c r="H73" s="16">
        <v>139</v>
      </c>
      <c r="I73" s="16">
        <v>50</v>
      </c>
      <c r="J73" s="16">
        <v>80</v>
      </c>
      <c r="K73" s="16">
        <v>92</v>
      </c>
      <c r="L73" s="16">
        <v>126</v>
      </c>
      <c r="M73" s="16">
        <v>165</v>
      </c>
      <c r="N73" s="16">
        <v>326</v>
      </c>
      <c r="O73" s="16">
        <v>210</v>
      </c>
      <c r="P73" s="16">
        <v>5</v>
      </c>
      <c r="Q73" s="16">
        <v>221</v>
      </c>
      <c r="R73" s="16">
        <v>97</v>
      </c>
      <c r="S73" s="16">
        <v>119</v>
      </c>
      <c r="T73" s="16">
        <v>122</v>
      </c>
      <c r="U73" s="16">
        <v>9</v>
      </c>
      <c r="V73" s="16">
        <v>5</v>
      </c>
      <c r="W73" s="16">
        <v>7</v>
      </c>
      <c r="X73" s="16">
        <v>165</v>
      </c>
      <c r="Y73" s="16">
        <v>282</v>
      </c>
      <c r="Z73" s="16">
        <v>67</v>
      </c>
      <c r="AA73" s="16">
        <v>14</v>
      </c>
      <c r="AB73" s="16">
        <v>5</v>
      </c>
      <c r="AC73" s="16">
        <v>8</v>
      </c>
      <c r="AD73" s="16">
        <v>295</v>
      </c>
      <c r="AE73" s="16">
        <v>82</v>
      </c>
      <c r="AF73" s="16">
        <v>9</v>
      </c>
      <c r="AG73" s="16">
        <v>28</v>
      </c>
      <c r="AH73" s="16">
        <v>34</v>
      </c>
      <c r="AI73" s="16">
        <v>11</v>
      </c>
      <c r="AJ73" s="16">
        <v>0</v>
      </c>
      <c r="AK73" s="16">
        <v>3</v>
      </c>
      <c r="AL73" s="16">
        <v>0</v>
      </c>
      <c r="AM73" s="16">
        <v>118</v>
      </c>
      <c r="AN73" s="11"/>
    </row>
    <row r="74" spans="1:40" x14ac:dyDescent="0.2">
      <c r="A74" s="32"/>
      <c r="B74" s="24"/>
      <c r="C74" s="24"/>
      <c r="D74" s="17" t="s">
        <v>103</v>
      </c>
      <c r="E74" s="17"/>
      <c r="F74" s="17"/>
      <c r="G74" s="17"/>
      <c r="H74" s="17"/>
      <c r="I74" s="17"/>
      <c r="J74" s="17"/>
      <c r="K74" s="17"/>
      <c r="L74" s="18" t="s">
        <v>104</v>
      </c>
      <c r="M74" s="18" t="s">
        <v>104</v>
      </c>
      <c r="N74" s="17"/>
      <c r="O74" s="17"/>
      <c r="P74" s="17"/>
      <c r="Q74" s="18" t="s">
        <v>109</v>
      </c>
      <c r="R74" s="18" t="s">
        <v>109</v>
      </c>
      <c r="S74" s="18" t="s">
        <v>109</v>
      </c>
      <c r="T74" s="18" t="s">
        <v>148</v>
      </c>
      <c r="U74" s="17"/>
      <c r="V74" s="17"/>
      <c r="W74" s="17"/>
      <c r="X74" s="18" t="s">
        <v>111</v>
      </c>
      <c r="Y74" s="18" t="s">
        <v>130</v>
      </c>
      <c r="Z74" s="18" t="s">
        <v>155</v>
      </c>
      <c r="AA74" s="17"/>
      <c r="AB74" s="17"/>
      <c r="AC74" s="18" t="s">
        <v>145</v>
      </c>
      <c r="AD74" s="18" t="s">
        <v>179</v>
      </c>
      <c r="AE74" s="18" t="s">
        <v>114</v>
      </c>
      <c r="AF74" s="17"/>
      <c r="AG74" s="17"/>
      <c r="AH74" s="17"/>
      <c r="AI74" s="17"/>
      <c r="AJ74" s="17"/>
      <c r="AK74" s="17"/>
      <c r="AL74" s="17"/>
      <c r="AM74" s="17"/>
      <c r="AN74" s="11"/>
    </row>
    <row r="75" spans="1:40" x14ac:dyDescent="0.2">
      <c r="A75" s="26"/>
      <c r="B75" s="26"/>
      <c r="C75" s="23" t="s">
        <v>152</v>
      </c>
      <c r="D75" s="15">
        <v>0.13669459986849999</v>
      </c>
      <c r="E75" s="15">
        <v>0.1465607077029</v>
      </c>
      <c r="F75" s="15">
        <v>0.13424949905270001</v>
      </c>
      <c r="G75" s="15">
        <v>0.13613657586610001</v>
      </c>
      <c r="H75" s="15">
        <v>0.13145321453479999</v>
      </c>
      <c r="I75" s="15">
        <v>0.159958226097</v>
      </c>
      <c r="J75" s="15">
        <v>0.1774571068793</v>
      </c>
      <c r="K75" s="15">
        <v>0.13327651592299999</v>
      </c>
      <c r="L75" s="15">
        <v>0.11661428942389999</v>
      </c>
      <c r="M75" s="15">
        <v>9.8791309711479994E-2</v>
      </c>
      <c r="N75" s="15">
        <v>0.12090777167980001</v>
      </c>
      <c r="O75" s="15">
        <v>0.15389434738319999</v>
      </c>
      <c r="P75" s="15">
        <v>0.13636363636359999</v>
      </c>
      <c r="Q75" s="15">
        <v>0.10497647257120001</v>
      </c>
      <c r="R75" s="15">
        <v>0.2225452706312</v>
      </c>
      <c r="S75" s="15">
        <v>0.1673015247005</v>
      </c>
      <c r="T75" s="15">
        <v>0.1522154875167</v>
      </c>
      <c r="U75" s="15">
        <v>9.7183557580429999E-2</v>
      </c>
      <c r="V75" s="15">
        <v>0.13320936627339999</v>
      </c>
      <c r="W75" s="15">
        <v>9.0936335834330001E-2</v>
      </c>
      <c r="X75" s="15">
        <v>7.1429634660420002E-2</v>
      </c>
      <c r="Y75" s="15">
        <v>0.14305292777549999</v>
      </c>
      <c r="Z75" s="15">
        <v>0.25299367928540001</v>
      </c>
      <c r="AA75" s="15">
        <v>0.11667184068109999</v>
      </c>
      <c r="AB75" s="15">
        <v>4.2349165684660003E-2</v>
      </c>
      <c r="AC75" s="15">
        <v>0.30518349623969998</v>
      </c>
      <c r="AD75" s="15">
        <v>0.1309603974854</v>
      </c>
      <c r="AE75" s="15">
        <v>0.2481729039802</v>
      </c>
      <c r="AF75" s="15">
        <v>0.20378231220179999</v>
      </c>
      <c r="AG75" s="15">
        <v>6.4984022616190004E-2</v>
      </c>
      <c r="AH75" s="15">
        <v>0.1735236882407</v>
      </c>
      <c r="AI75" s="15">
        <v>0.138640031114</v>
      </c>
      <c r="AJ75" s="15">
        <v>0.47211250866780002</v>
      </c>
      <c r="AK75" s="15">
        <v>9.6546920719579987E-2</v>
      </c>
      <c r="AL75" s="15">
        <v>0</v>
      </c>
      <c r="AM75" s="15">
        <v>0.100878350846</v>
      </c>
      <c r="AN75" s="11"/>
    </row>
    <row r="76" spans="1:40" x14ac:dyDescent="0.2">
      <c r="A76" s="32"/>
      <c r="B76" s="24"/>
      <c r="C76" s="24"/>
      <c r="D76" s="16">
        <v>300</v>
      </c>
      <c r="E76" s="16">
        <v>73</v>
      </c>
      <c r="F76" s="16">
        <v>81</v>
      </c>
      <c r="G76" s="16">
        <v>73</v>
      </c>
      <c r="H76" s="16">
        <v>73</v>
      </c>
      <c r="I76" s="16">
        <v>38</v>
      </c>
      <c r="J76" s="16">
        <v>64</v>
      </c>
      <c r="K76" s="16">
        <v>50</v>
      </c>
      <c r="L76" s="16">
        <v>51</v>
      </c>
      <c r="M76" s="16">
        <v>61</v>
      </c>
      <c r="N76" s="16">
        <v>131</v>
      </c>
      <c r="O76" s="16">
        <v>142</v>
      </c>
      <c r="P76" s="16">
        <v>3</v>
      </c>
      <c r="Q76" s="16">
        <v>58</v>
      </c>
      <c r="R76" s="16">
        <v>47</v>
      </c>
      <c r="S76" s="16">
        <v>40</v>
      </c>
      <c r="T76" s="16">
        <v>103</v>
      </c>
      <c r="U76" s="16">
        <v>19</v>
      </c>
      <c r="V76" s="16">
        <v>10</v>
      </c>
      <c r="W76" s="16">
        <v>23</v>
      </c>
      <c r="X76" s="16">
        <v>37</v>
      </c>
      <c r="Y76" s="16">
        <v>94</v>
      </c>
      <c r="Z76" s="16">
        <v>81</v>
      </c>
      <c r="AA76" s="16">
        <v>43</v>
      </c>
      <c r="AB76" s="16">
        <v>4</v>
      </c>
      <c r="AC76" s="16">
        <v>16</v>
      </c>
      <c r="AD76" s="16">
        <v>103</v>
      </c>
      <c r="AE76" s="16">
        <v>51</v>
      </c>
      <c r="AF76" s="16">
        <v>7</v>
      </c>
      <c r="AG76" s="16">
        <v>10</v>
      </c>
      <c r="AH76" s="16">
        <v>34</v>
      </c>
      <c r="AI76" s="16">
        <v>8</v>
      </c>
      <c r="AJ76" s="16">
        <v>3</v>
      </c>
      <c r="AK76" s="16">
        <v>2</v>
      </c>
      <c r="AL76" s="16">
        <v>0</v>
      </c>
      <c r="AM76" s="16">
        <v>82</v>
      </c>
      <c r="AN76" s="11"/>
    </row>
    <row r="77" spans="1:40" x14ac:dyDescent="0.2">
      <c r="A77" s="32"/>
      <c r="B77" s="24"/>
      <c r="C77" s="24"/>
      <c r="D77" s="17" t="s">
        <v>103</v>
      </c>
      <c r="E77" s="17"/>
      <c r="F77" s="17"/>
      <c r="G77" s="17"/>
      <c r="H77" s="17"/>
      <c r="I77" s="17"/>
      <c r="J77" s="18" t="s">
        <v>132</v>
      </c>
      <c r="K77" s="17"/>
      <c r="L77" s="17"/>
      <c r="M77" s="17"/>
      <c r="N77" s="17"/>
      <c r="O77" s="17"/>
      <c r="P77" s="17"/>
      <c r="Q77" s="17"/>
      <c r="R77" s="18" t="s">
        <v>195</v>
      </c>
      <c r="S77" s="17"/>
      <c r="T77" s="17"/>
      <c r="U77" s="17"/>
      <c r="V77" s="17"/>
      <c r="W77" s="17"/>
      <c r="X77" s="17"/>
      <c r="Y77" s="18" t="s">
        <v>139</v>
      </c>
      <c r="Z77" s="18" t="s">
        <v>196</v>
      </c>
      <c r="AA77" s="17"/>
      <c r="AB77" s="17"/>
      <c r="AC77" s="18" t="s">
        <v>197</v>
      </c>
      <c r="AD77" s="17"/>
      <c r="AE77" s="18" t="s">
        <v>198</v>
      </c>
      <c r="AF77" s="17"/>
      <c r="AG77" s="17"/>
      <c r="AH77" s="17"/>
      <c r="AI77" s="17"/>
      <c r="AJ77" s="18" t="s">
        <v>145</v>
      </c>
      <c r="AK77" s="17"/>
      <c r="AL77" s="17"/>
      <c r="AM77" s="17"/>
      <c r="AN77" s="11"/>
    </row>
    <row r="78" spans="1:40" x14ac:dyDescent="0.2">
      <c r="A78" s="26"/>
      <c r="B78" s="26"/>
      <c r="C78" s="23" t="s">
        <v>156</v>
      </c>
      <c r="D78" s="15">
        <v>0.1163507084401</v>
      </c>
      <c r="E78" s="15">
        <v>0.1198941308009</v>
      </c>
      <c r="F78" s="15">
        <v>0.1309121207266</v>
      </c>
      <c r="G78" s="15">
        <v>0.11831158475259999</v>
      </c>
      <c r="H78" s="15">
        <v>9.6529837975219995E-2</v>
      </c>
      <c r="I78" s="15">
        <v>9.2660651760280002E-2</v>
      </c>
      <c r="J78" s="15">
        <v>0.1214551319885</v>
      </c>
      <c r="K78" s="15">
        <v>9.7721897913539996E-2</v>
      </c>
      <c r="L78" s="15">
        <v>0.1312325091821</v>
      </c>
      <c r="M78" s="15">
        <v>0.13530317642860001</v>
      </c>
      <c r="N78" s="15">
        <v>0.1143410589321</v>
      </c>
      <c r="O78" s="15">
        <v>0.1123266382072</v>
      </c>
      <c r="P78" s="15">
        <v>4.5454545454549987E-2</v>
      </c>
      <c r="Q78" s="15">
        <v>4.7382925938879987E-2</v>
      </c>
      <c r="R78" s="15">
        <v>9.8893360419179996E-2</v>
      </c>
      <c r="S78" s="15">
        <v>9.457024546442E-2</v>
      </c>
      <c r="T78" s="15">
        <v>0.1579939544873</v>
      </c>
      <c r="U78" s="15">
        <v>0.17302766920009999</v>
      </c>
      <c r="V78" s="15">
        <v>0.1316323966697</v>
      </c>
      <c r="W78" s="15">
        <v>0.1291883069168</v>
      </c>
      <c r="X78" s="15">
        <v>4.8050125836379999E-2</v>
      </c>
      <c r="Y78" s="15">
        <v>9.648737117671001E-2</v>
      </c>
      <c r="Z78" s="15">
        <v>0.15218891996200001</v>
      </c>
      <c r="AA78" s="15">
        <v>0.18840865882669999</v>
      </c>
      <c r="AB78" s="15">
        <v>7.875501292164E-2</v>
      </c>
      <c r="AC78" s="15">
        <v>5.3929869586319998E-2</v>
      </c>
      <c r="AD78" s="15">
        <v>9.2097935718639987E-2</v>
      </c>
      <c r="AE78" s="15">
        <v>9.2509150171669996E-2</v>
      </c>
      <c r="AF78" s="15">
        <v>0.137475419864</v>
      </c>
      <c r="AG78" s="15">
        <v>0.1349502668044</v>
      </c>
      <c r="AH78" s="15">
        <v>0.1209099656752</v>
      </c>
      <c r="AI78" s="15">
        <v>9.2973738487499999E-2</v>
      </c>
      <c r="AJ78" s="15">
        <v>0</v>
      </c>
      <c r="AK78" s="15">
        <v>0.15777576978480001</v>
      </c>
      <c r="AL78" s="15">
        <v>0.23460490896</v>
      </c>
      <c r="AM78" s="15">
        <v>0.1465704245137</v>
      </c>
      <c r="AN78" s="11"/>
    </row>
    <row r="79" spans="1:40" x14ac:dyDescent="0.2">
      <c r="A79" s="32"/>
      <c r="B79" s="24"/>
      <c r="C79" s="24"/>
      <c r="D79" s="16">
        <v>305</v>
      </c>
      <c r="E79" s="16">
        <v>76</v>
      </c>
      <c r="F79" s="16">
        <v>96</v>
      </c>
      <c r="G79" s="16">
        <v>63</v>
      </c>
      <c r="H79" s="16">
        <v>70</v>
      </c>
      <c r="I79" s="16">
        <v>25</v>
      </c>
      <c r="J79" s="16">
        <v>57</v>
      </c>
      <c r="K79" s="16">
        <v>42</v>
      </c>
      <c r="L79" s="16">
        <v>67</v>
      </c>
      <c r="M79" s="16">
        <v>75</v>
      </c>
      <c r="N79" s="16">
        <v>149</v>
      </c>
      <c r="O79" s="16">
        <v>124</v>
      </c>
      <c r="P79" s="16">
        <v>1</v>
      </c>
      <c r="Q79" s="16">
        <v>35</v>
      </c>
      <c r="R79" s="16">
        <v>31</v>
      </c>
      <c r="S79" s="16">
        <v>26</v>
      </c>
      <c r="T79" s="16">
        <v>109</v>
      </c>
      <c r="U79" s="16">
        <v>44</v>
      </c>
      <c r="V79" s="16">
        <v>19</v>
      </c>
      <c r="W79" s="16">
        <v>41</v>
      </c>
      <c r="X79" s="16">
        <v>28</v>
      </c>
      <c r="Y79" s="16">
        <v>73</v>
      </c>
      <c r="Z79" s="16">
        <v>71</v>
      </c>
      <c r="AA79" s="16">
        <v>84</v>
      </c>
      <c r="AB79" s="16">
        <v>14</v>
      </c>
      <c r="AC79" s="16">
        <v>3</v>
      </c>
      <c r="AD79" s="16">
        <v>95</v>
      </c>
      <c r="AE79" s="16">
        <v>27</v>
      </c>
      <c r="AF79" s="16">
        <v>9</v>
      </c>
      <c r="AG79" s="16">
        <v>15</v>
      </c>
      <c r="AH79" s="16">
        <v>29</v>
      </c>
      <c r="AI79" s="16">
        <v>6</v>
      </c>
      <c r="AJ79" s="16">
        <v>0</v>
      </c>
      <c r="AK79" s="16">
        <v>4</v>
      </c>
      <c r="AL79" s="16">
        <v>2</v>
      </c>
      <c r="AM79" s="16">
        <v>118</v>
      </c>
      <c r="AN79" s="11"/>
    </row>
    <row r="80" spans="1:40" x14ac:dyDescent="0.2">
      <c r="A80" s="32"/>
      <c r="B80" s="24"/>
      <c r="C80" s="24"/>
      <c r="D80" s="17" t="s">
        <v>103</v>
      </c>
      <c r="E80" s="17"/>
      <c r="F80" s="17"/>
      <c r="G80" s="17"/>
      <c r="H80" s="17"/>
      <c r="I80" s="17"/>
      <c r="J80" s="17"/>
      <c r="K80" s="17"/>
      <c r="L80" s="17"/>
      <c r="M80" s="17"/>
      <c r="N80" s="17"/>
      <c r="O80" s="17"/>
      <c r="P80" s="17"/>
      <c r="Q80" s="17"/>
      <c r="R80" s="17"/>
      <c r="S80" s="17"/>
      <c r="T80" s="18" t="s">
        <v>119</v>
      </c>
      <c r="U80" s="18" t="s">
        <v>119</v>
      </c>
      <c r="V80" s="18" t="s">
        <v>139</v>
      </c>
      <c r="W80" s="18" t="s">
        <v>119</v>
      </c>
      <c r="X80" s="17"/>
      <c r="Y80" s="17"/>
      <c r="Z80" s="18" t="s">
        <v>119</v>
      </c>
      <c r="AA80" s="18" t="s">
        <v>140</v>
      </c>
      <c r="AB80" s="17"/>
      <c r="AC80" s="17"/>
      <c r="AD80" s="17"/>
      <c r="AE80" s="17"/>
      <c r="AF80" s="17"/>
      <c r="AG80" s="17"/>
      <c r="AH80" s="17"/>
      <c r="AI80" s="17"/>
      <c r="AJ80" s="17"/>
      <c r="AK80" s="17"/>
      <c r="AL80" s="17"/>
      <c r="AM80" s="17"/>
      <c r="AN80" s="11"/>
    </row>
    <row r="81" spans="1:40" x14ac:dyDescent="0.2">
      <c r="A81" s="26"/>
      <c r="B81" s="26"/>
      <c r="C81" s="23" t="s">
        <v>162</v>
      </c>
      <c r="D81" s="15">
        <v>0.2475343661378</v>
      </c>
      <c r="E81" s="15">
        <v>0.18232040415699999</v>
      </c>
      <c r="F81" s="15">
        <v>0.2961591414775</v>
      </c>
      <c r="G81" s="15">
        <v>0.1707063447711</v>
      </c>
      <c r="H81" s="15">
        <v>0.31773339942669998</v>
      </c>
      <c r="I81" s="15">
        <v>0.26713685036279999</v>
      </c>
      <c r="J81" s="15">
        <v>0.261520472414</v>
      </c>
      <c r="K81" s="15">
        <v>0.2410641058345</v>
      </c>
      <c r="L81" s="15">
        <v>0.2441487196622</v>
      </c>
      <c r="M81" s="15">
        <v>0.24546059308650001</v>
      </c>
      <c r="N81" s="15">
        <v>0.23861661475820001</v>
      </c>
      <c r="O81" s="15">
        <v>0.26481198694480002</v>
      </c>
      <c r="P81" s="15">
        <v>0.13636363636359999</v>
      </c>
      <c r="Q81" s="15">
        <v>3.1115371050060001E-2</v>
      </c>
      <c r="R81" s="15">
        <v>4.2476552760029998E-2</v>
      </c>
      <c r="S81" s="15">
        <v>3.4711403284679997E-2</v>
      </c>
      <c r="T81" s="15">
        <v>0.220523205306</v>
      </c>
      <c r="U81" s="15">
        <v>0.54174576018690002</v>
      </c>
      <c r="V81" s="15">
        <v>0.51862213143809999</v>
      </c>
      <c r="W81" s="15">
        <v>0.69720912178310002</v>
      </c>
      <c r="X81" s="15">
        <v>1.9356481645829999E-2</v>
      </c>
      <c r="Y81" s="15">
        <v>6.7196685656779997E-2</v>
      </c>
      <c r="Z81" s="15">
        <v>0.26970302512700001</v>
      </c>
      <c r="AA81" s="15">
        <v>0.52442591822520002</v>
      </c>
      <c r="AB81" s="15">
        <v>0.74885427553390005</v>
      </c>
      <c r="AC81" s="15">
        <v>0.27035020724469999</v>
      </c>
      <c r="AD81" s="15">
        <v>0.1051487920854</v>
      </c>
      <c r="AE81" s="15">
        <v>0.16594508863349999</v>
      </c>
      <c r="AF81" s="15">
        <v>0.2071384566261</v>
      </c>
      <c r="AG81" s="15">
        <v>0.17985006702020001</v>
      </c>
      <c r="AH81" s="15">
        <v>0.28336340663389997</v>
      </c>
      <c r="AI81" s="15">
        <v>0.35079603599739989</v>
      </c>
      <c r="AJ81" s="15">
        <v>0.30342484223839999</v>
      </c>
      <c r="AK81" s="15">
        <v>0.59547216457649998</v>
      </c>
      <c r="AL81" s="15">
        <v>0.25370024030049998</v>
      </c>
      <c r="AM81" s="15">
        <v>0.40748290103840001</v>
      </c>
      <c r="AN81" s="11"/>
    </row>
    <row r="82" spans="1:40" x14ac:dyDescent="0.2">
      <c r="A82" s="32"/>
      <c r="B82" s="24"/>
      <c r="C82" s="24"/>
      <c r="D82" s="16">
        <v>584</v>
      </c>
      <c r="E82" s="16">
        <v>111</v>
      </c>
      <c r="F82" s="16">
        <v>196</v>
      </c>
      <c r="G82" s="16">
        <v>87</v>
      </c>
      <c r="H82" s="16">
        <v>190</v>
      </c>
      <c r="I82" s="16">
        <v>75</v>
      </c>
      <c r="J82" s="16">
        <v>106</v>
      </c>
      <c r="K82" s="16">
        <v>90</v>
      </c>
      <c r="L82" s="16">
        <v>115</v>
      </c>
      <c r="M82" s="16">
        <v>136</v>
      </c>
      <c r="N82" s="16">
        <v>286</v>
      </c>
      <c r="O82" s="16">
        <v>255</v>
      </c>
      <c r="P82" s="16">
        <v>3</v>
      </c>
      <c r="Q82" s="16">
        <v>18</v>
      </c>
      <c r="R82" s="16">
        <v>15</v>
      </c>
      <c r="S82" s="16">
        <v>13</v>
      </c>
      <c r="T82" s="16">
        <v>135</v>
      </c>
      <c r="U82" s="16">
        <v>140</v>
      </c>
      <c r="V82" s="16">
        <v>56</v>
      </c>
      <c r="W82" s="16">
        <v>207</v>
      </c>
      <c r="X82" s="16">
        <v>11</v>
      </c>
      <c r="Y82" s="16">
        <v>43</v>
      </c>
      <c r="Z82" s="16">
        <v>110</v>
      </c>
      <c r="AA82" s="16">
        <v>237</v>
      </c>
      <c r="AB82" s="16">
        <v>133</v>
      </c>
      <c r="AC82" s="16">
        <v>11</v>
      </c>
      <c r="AD82" s="16">
        <v>93</v>
      </c>
      <c r="AE82" s="16">
        <v>45</v>
      </c>
      <c r="AF82" s="16">
        <v>14</v>
      </c>
      <c r="AG82" s="16">
        <v>19</v>
      </c>
      <c r="AH82" s="16">
        <v>54</v>
      </c>
      <c r="AI82" s="16">
        <v>24</v>
      </c>
      <c r="AJ82" s="16">
        <v>5</v>
      </c>
      <c r="AK82" s="16">
        <v>16</v>
      </c>
      <c r="AL82" s="16">
        <v>2</v>
      </c>
      <c r="AM82" s="16">
        <v>312</v>
      </c>
      <c r="AN82" s="11"/>
    </row>
    <row r="83" spans="1:40" x14ac:dyDescent="0.2">
      <c r="A83" s="32"/>
      <c r="B83" s="24"/>
      <c r="C83" s="24"/>
      <c r="D83" s="17" t="s">
        <v>103</v>
      </c>
      <c r="E83" s="17"/>
      <c r="F83" s="18" t="s">
        <v>199</v>
      </c>
      <c r="G83" s="17"/>
      <c r="H83" s="18" t="s">
        <v>120</v>
      </c>
      <c r="I83" s="17"/>
      <c r="J83" s="17"/>
      <c r="K83" s="17"/>
      <c r="L83" s="17"/>
      <c r="M83" s="17"/>
      <c r="N83" s="17"/>
      <c r="O83" s="17"/>
      <c r="P83" s="17"/>
      <c r="Q83" s="17"/>
      <c r="R83" s="17"/>
      <c r="S83" s="17"/>
      <c r="T83" s="18" t="s">
        <v>135</v>
      </c>
      <c r="U83" s="18" t="s">
        <v>121</v>
      </c>
      <c r="V83" s="18" t="s">
        <v>121</v>
      </c>
      <c r="W83" s="18" t="s">
        <v>121</v>
      </c>
      <c r="X83" s="17"/>
      <c r="Y83" s="18" t="s">
        <v>139</v>
      </c>
      <c r="Z83" s="18" t="s">
        <v>122</v>
      </c>
      <c r="AA83" s="18" t="s">
        <v>135</v>
      </c>
      <c r="AB83" s="18" t="s">
        <v>200</v>
      </c>
      <c r="AC83" s="18" t="s">
        <v>140</v>
      </c>
      <c r="AD83" s="17"/>
      <c r="AE83" s="17"/>
      <c r="AF83" s="17"/>
      <c r="AG83" s="17"/>
      <c r="AH83" s="18" t="s">
        <v>119</v>
      </c>
      <c r="AI83" s="18" t="s">
        <v>119</v>
      </c>
      <c r="AJ83" s="17"/>
      <c r="AK83" s="18" t="s">
        <v>201</v>
      </c>
      <c r="AL83" s="17"/>
      <c r="AM83" s="18" t="s">
        <v>202</v>
      </c>
      <c r="AN83" s="11"/>
    </row>
    <row r="84" spans="1:40" x14ac:dyDescent="0.2">
      <c r="A84" s="26"/>
      <c r="B84" s="26"/>
      <c r="C84" s="23" t="s">
        <v>167</v>
      </c>
      <c r="D84" s="15">
        <v>0.10400599904089999</v>
      </c>
      <c r="E84" s="15">
        <v>0.1234853071873</v>
      </c>
      <c r="F84" s="15">
        <v>7.3881325867039993E-2</v>
      </c>
      <c r="G84" s="15">
        <v>0.1335219510058</v>
      </c>
      <c r="H84" s="15">
        <v>9.362470309965E-2</v>
      </c>
      <c r="I84" s="15">
        <v>0.19962983980089999</v>
      </c>
      <c r="J84" s="15">
        <v>0.12945872728739999</v>
      </c>
      <c r="K84" s="15">
        <v>6.0028578263080001E-2</v>
      </c>
      <c r="L84" s="15">
        <v>4.8582479250249999E-2</v>
      </c>
      <c r="M84" s="15">
        <v>2.7126862979590001E-2</v>
      </c>
      <c r="N84" s="15">
        <v>6.7450889428350008E-2</v>
      </c>
      <c r="O84" s="15">
        <v>0.13175188860170001</v>
      </c>
      <c r="P84" s="15">
        <v>0.22727272727270001</v>
      </c>
      <c r="Q84" s="15">
        <v>6.6407729927450004E-2</v>
      </c>
      <c r="R84" s="15">
        <v>0.13151565717710001</v>
      </c>
      <c r="S84" s="15">
        <v>6.3557187906519999E-2</v>
      </c>
      <c r="T84" s="15">
        <v>0.14191169443439999</v>
      </c>
      <c r="U84" s="15">
        <v>0.1470239853126</v>
      </c>
      <c r="V84" s="15">
        <v>0.16292936315359999</v>
      </c>
      <c r="W84" s="15">
        <v>4.1692148608189997E-2</v>
      </c>
      <c r="X84" s="15">
        <v>5.284088821539E-2</v>
      </c>
      <c r="Y84" s="15">
        <v>0.1031358284917</v>
      </c>
      <c r="Z84" s="15">
        <v>0.1217453246891</v>
      </c>
      <c r="AA84" s="15">
        <v>0.1295830651812</v>
      </c>
      <c r="AB84" s="15">
        <v>7.9282146641369997E-2</v>
      </c>
      <c r="AC84" s="15">
        <v>0.11624852215549999</v>
      </c>
      <c r="AD84" s="15">
        <v>0.1013260263886</v>
      </c>
      <c r="AE84" s="15">
        <v>7.2365324271270001E-2</v>
      </c>
      <c r="AF84" s="15">
        <v>0.1009620269647</v>
      </c>
      <c r="AG84" s="15">
        <v>0.1199167554261</v>
      </c>
      <c r="AH84" s="15">
        <v>0.104529369655</v>
      </c>
      <c r="AI84" s="15">
        <v>0.12607004766150001</v>
      </c>
      <c r="AJ84" s="15">
        <v>0</v>
      </c>
      <c r="AK84" s="15">
        <v>1.362019733071E-2</v>
      </c>
      <c r="AL84" s="15">
        <v>0.27741819042619997</v>
      </c>
      <c r="AM84" s="15">
        <v>0.1178795370082</v>
      </c>
      <c r="AN84" s="11"/>
    </row>
    <row r="85" spans="1:40" x14ac:dyDescent="0.2">
      <c r="A85" s="32"/>
      <c r="B85" s="24"/>
      <c r="C85" s="24"/>
      <c r="D85" s="16">
        <v>193</v>
      </c>
      <c r="E85" s="16">
        <v>44</v>
      </c>
      <c r="F85" s="16">
        <v>44</v>
      </c>
      <c r="G85" s="16">
        <v>50</v>
      </c>
      <c r="H85" s="16">
        <v>55</v>
      </c>
      <c r="I85" s="16">
        <v>52</v>
      </c>
      <c r="J85" s="16">
        <v>45</v>
      </c>
      <c r="K85" s="16">
        <v>27</v>
      </c>
      <c r="L85" s="16">
        <v>16</v>
      </c>
      <c r="M85" s="16">
        <v>17</v>
      </c>
      <c r="N85" s="16">
        <v>49</v>
      </c>
      <c r="O85" s="16">
        <v>113</v>
      </c>
      <c r="P85" s="16">
        <v>5</v>
      </c>
      <c r="Q85" s="16">
        <v>33</v>
      </c>
      <c r="R85" s="16">
        <v>28</v>
      </c>
      <c r="S85" s="16">
        <v>15</v>
      </c>
      <c r="T85" s="16">
        <v>67</v>
      </c>
      <c r="U85" s="16">
        <v>23</v>
      </c>
      <c r="V85" s="16">
        <v>15</v>
      </c>
      <c r="W85" s="16">
        <v>12</v>
      </c>
      <c r="X85" s="16">
        <v>22</v>
      </c>
      <c r="Y85" s="16">
        <v>51</v>
      </c>
      <c r="Z85" s="16">
        <v>37</v>
      </c>
      <c r="AA85" s="16">
        <v>35</v>
      </c>
      <c r="AB85" s="16">
        <v>12</v>
      </c>
      <c r="AC85" s="16">
        <v>5</v>
      </c>
      <c r="AD85" s="16">
        <v>63</v>
      </c>
      <c r="AE85" s="16">
        <v>15</v>
      </c>
      <c r="AF85" s="16">
        <v>6</v>
      </c>
      <c r="AG85" s="16">
        <v>9</v>
      </c>
      <c r="AH85" s="16">
        <v>12</v>
      </c>
      <c r="AI85" s="16">
        <v>6</v>
      </c>
      <c r="AJ85" s="16">
        <v>0</v>
      </c>
      <c r="AK85" s="16">
        <v>1</v>
      </c>
      <c r="AL85" s="16">
        <v>1</v>
      </c>
      <c r="AM85" s="16">
        <v>80</v>
      </c>
      <c r="AN85" s="11"/>
    </row>
    <row r="86" spans="1:40" x14ac:dyDescent="0.2">
      <c r="A86" s="32"/>
      <c r="B86" s="24"/>
      <c r="C86" s="24"/>
      <c r="D86" s="17" t="s">
        <v>103</v>
      </c>
      <c r="E86" s="17"/>
      <c r="F86" s="17"/>
      <c r="G86" s="17"/>
      <c r="H86" s="17"/>
      <c r="I86" s="18" t="s">
        <v>111</v>
      </c>
      <c r="J86" s="18" t="s">
        <v>203</v>
      </c>
      <c r="K86" s="17"/>
      <c r="L86" s="17"/>
      <c r="M86" s="17"/>
      <c r="N86" s="17"/>
      <c r="O86" s="18" t="s">
        <v>139</v>
      </c>
      <c r="P86" s="18" t="s">
        <v>139</v>
      </c>
      <c r="Q86" s="17"/>
      <c r="R86" s="18" t="s">
        <v>159</v>
      </c>
      <c r="S86" s="17"/>
      <c r="T86" s="18" t="s">
        <v>195</v>
      </c>
      <c r="U86" s="18" t="s">
        <v>159</v>
      </c>
      <c r="V86" s="18" t="s">
        <v>159</v>
      </c>
      <c r="W86" s="17"/>
      <c r="X86" s="17"/>
      <c r="Y86" s="17"/>
      <c r="Z86" s="17"/>
      <c r="AA86" s="17"/>
      <c r="AB86" s="17"/>
      <c r="AC86" s="17"/>
      <c r="AD86" s="17"/>
      <c r="AE86" s="17"/>
      <c r="AF86" s="17"/>
      <c r="AG86" s="17"/>
      <c r="AH86" s="17"/>
      <c r="AI86" s="17"/>
      <c r="AJ86" s="17"/>
      <c r="AK86" s="17"/>
      <c r="AL86" s="17"/>
      <c r="AM86" s="17"/>
      <c r="AN86" s="11"/>
    </row>
    <row r="87" spans="1:40" x14ac:dyDescent="0.2">
      <c r="A87" s="26"/>
      <c r="B87" s="26"/>
      <c r="C87" s="23" t="s">
        <v>48</v>
      </c>
      <c r="D87" s="15">
        <v>1</v>
      </c>
      <c r="E87" s="15">
        <v>1</v>
      </c>
      <c r="F87" s="15">
        <v>1</v>
      </c>
      <c r="G87" s="15">
        <v>1</v>
      </c>
      <c r="H87" s="15">
        <v>1</v>
      </c>
      <c r="I87" s="15">
        <v>1</v>
      </c>
      <c r="J87" s="15">
        <v>1</v>
      </c>
      <c r="K87" s="15">
        <v>1</v>
      </c>
      <c r="L87" s="15">
        <v>1</v>
      </c>
      <c r="M87" s="15">
        <v>1</v>
      </c>
      <c r="N87" s="15">
        <v>1</v>
      </c>
      <c r="O87" s="15">
        <v>1</v>
      </c>
      <c r="P87" s="15">
        <v>1</v>
      </c>
      <c r="Q87" s="15">
        <v>1</v>
      </c>
      <c r="R87" s="15">
        <v>1</v>
      </c>
      <c r="S87" s="15">
        <v>1</v>
      </c>
      <c r="T87" s="15">
        <v>1</v>
      </c>
      <c r="U87" s="15">
        <v>1</v>
      </c>
      <c r="V87" s="15">
        <v>1</v>
      </c>
      <c r="W87" s="15">
        <v>1</v>
      </c>
      <c r="X87" s="15">
        <v>1</v>
      </c>
      <c r="Y87" s="15">
        <v>1</v>
      </c>
      <c r="Z87" s="15">
        <v>1</v>
      </c>
      <c r="AA87" s="15">
        <v>1</v>
      </c>
      <c r="AB87" s="15">
        <v>1</v>
      </c>
      <c r="AC87" s="15">
        <v>1</v>
      </c>
      <c r="AD87" s="15">
        <v>1</v>
      </c>
      <c r="AE87" s="15">
        <v>1</v>
      </c>
      <c r="AF87" s="15">
        <v>1</v>
      </c>
      <c r="AG87" s="15">
        <v>1</v>
      </c>
      <c r="AH87" s="15">
        <v>1</v>
      </c>
      <c r="AI87" s="15">
        <v>1</v>
      </c>
      <c r="AJ87" s="15">
        <v>1</v>
      </c>
      <c r="AK87" s="15">
        <v>1</v>
      </c>
      <c r="AL87" s="15">
        <v>1</v>
      </c>
      <c r="AM87" s="15">
        <v>1</v>
      </c>
      <c r="AN87" s="11"/>
    </row>
    <row r="88" spans="1:40" x14ac:dyDescent="0.2">
      <c r="A88" s="32"/>
      <c r="B88" s="24"/>
      <c r="C88" s="24"/>
      <c r="D88" s="16">
        <v>2472</v>
      </c>
      <c r="E88" s="16">
        <v>555</v>
      </c>
      <c r="F88" s="16">
        <v>693</v>
      </c>
      <c r="G88" s="16">
        <v>570</v>
      </c>
      <c r="H88" s="16">
        <v>654</v>
      </c>
      <c r="I88" s="16">
        <v>268</v>
      </c>
      <c r="J88" s="16">
        <v>418</v>
      </c>
      <c r="K88" s="16">
        <v>395</v>
      </c>
      <c r="L88" s="16">
        <v>481</v>
      </c>
      <c r="M88" s="16">
        <v>606</v>
      </c>
      <c r="N88" s="16">
        <v>1251</v>
      </c>
      <c r="O88" s="16">
        <v>1006</v>
      </c>
      <c r="P88" s="16">
        <v>22</v>
      </c>
      <c r="Q88" s="16">
        <v>616</v>
      </c>
      <c r="R88" s="16">
        <v>259</v>
      </c>
      <c r="S88" s="16">
        <v>316</v>
      </c>
      <c r="T88" s="16">
        <v>646</v>
      </c>
      <c r="U88" s="16">
        <v>237</v>
      </c>
      <c r="V88" s="16">
        <v>106</v>
      </c>
      <c r="W88" s="16">
        <v>292</v>
      </c>
      <c r="X88" s="16">
        <v>560</v>
      </c>
      <c r="Y88" s="16">
        <v>689</v>
      </c>
      <c r="Z88" s="16">
        <v>390</v>
      </c>
      <c r="AA88" s="16">
        <v>418</v>
      </c>
      <c r="AB88" s="16">
        <v>168</v>
      </c>
      <c r="AC88" s="16">
        <v>48</v>
      </c>
      <c r="AD88" s="16">
        <v>946</v>
      </c>
      <c r="AE88" s="16">
        <v>272</v>
      </c>
      <c r="AF88" s="16">
        <v>56</v>
      </c>
      <c r="AG88" s="16">
        <v>109</v>
      </c>
      <c r="AH88" s="16">
        <v>194</v>
      </c>
      <c r="AI88" s="16">
        <v>62</v>
      </c>
      <c r="AJ88" s="16">
        <v>12</v>
      </c>
      <c r="AK88" s="16">
        <v>28</v>
      </c>
      <c r="AL88" s="16">
        <v>6</v>
      </c>
      <c r="AM88" s="16">
        <v>787</v>
      </c>
      <c r="AN88" s="11"/>
    </row>
    <row r="89" spans="1:40" x14ac:dyDescent="0.2">
      <c r="A89" s="32"/>
      <c r="B89" s="24"/>
      <c r="C89" s="24"/>
      <c r="D89" s="17" t="s">
        <v>103</v>
      </c>
      <c r="E89" s="17" t="s">
        <v>103</v>
      </c>
      <c r="F89" s="17" t="s">
        <v>103</v>
      </c>
      <c r="G89" s="17" t="s">
        <v>103</v>
      </c>
      <c r="H89" s="17" t="s">
        <v>103</v>
      </c>
      <c r="I89" s="17" t="s">
        <v>103</v>
      </c>
      <c r="J89" s="17" t="s">
        <v>103</v>
      </c>
      <c r="K89" s="17" t="s">
        <v>103</v>
      </c>
      <c r="L89" s="17" t="s">
        <v>103</v>
      </c>
      <c r="M89" s="17" t="s">
        <v>103</v>
      </c>
      <c r="N89" s="17" t="s">
        <v>103</v>
      </c>
      <c r="O89" s="17" t="s">
        <v>103</v>
      </c>
      <c r="P89" s="17" t="s">
        <v>103</v>
      </c>
      <c r="Q89" s="17" t="s">
        <v>103</v>
      </c>
      <c r="R89" s="17" t="s">
        <v>103</v>
      </c>
      <c r="S89" s="17" t="s">
        <v>103</v>
      </c>
      <c r="T89" s="17" t="s">
        <v>103</v>
      </c>
      <c r="U89" s="17" t="s">
        <v>103</v>
      </c>
      <c r="V89" s="17" t="s">
        <v>103</v>
      </c>
      <c r="W89" s="17" t="s">
        <v>103</v>
      </c>
      <c r="X89" s="17" t="s">
        <v>103</v>
      </c>
      <c r="Y89" s="17" t="s">
        <v>103</v>
      </c>
      <c r="Z89" s="17" t="s">
        <v>103</v>
      </c>
      <c r="AA89" s="17" t="s">
        <v>103</v>
      </c>
      <c r="AB89" s="17" t="s">
        <v>103</v>
      </c>
      <c r="AC89" s="17" t="s">
        <v>103</v>
      </c>
      <c r="AD89" s="17" t="s">
        <v>103</v>
      </c>
      <c r="AE89" s="17" t="s">
        <v>103</v>
      </c>
      <c r="AF89" s="17" t="s">
        <v>103</v>
      </c>
      <c r="AG89" s="17" t="s">
        <v>103</v>
      </c>
      <c r="AH89" s="17" t="s">
        <v>103</v>
      </c>
      <c r="AI89" s="17" t="s">
        <v>103</v>
      </c>
      <c r="AJ89" s="17" t="s">
        <v>103</v>
      </c>
      <c r="AK89" s="17" t="s">
        <v>103</v>
      </c>
      <c r="AL89" s="17" t="s">
        <v>103</v>
      </c>
      <c r="AM89" s="17" t="s">
        <v>103</v>
      </c>
      <c r="AN89" s="11"/>
    </row>
    <row r="90" spans="1:40" x14ac:dyDescent="0.2">
      <c r="A90" s="26"/>
      <c r="B90" s="23" t="s">
        <v>204</v>
      </c>
      <c r="C90" s="23" t="s">
        <v>144</v>
      </c>
      <c r="D90" s="15">
        <v>0.1325777109297</v>
      </c>
      <c r="E90" s="15">
        <v>0.14534590267629999</v>
      </c>
      <c r="F90" s="15">
        <v>0.1027855280747</v>
      </c>
      <c r="G90" s="15">
        <v>0.18199867741789999</v>
      </c>
      <c r="H90" s="15">
        <v>0.1102479510603</v>
      </c>
      <c r="I90" s="15">
        <v>0.1286456763961</v>
      </c>
      <c r="J90" s="15">
        <v>0.13939887603180001</v>
      </c>
      <c r="K90" s="15">
        <v>0.1194178082395</v>
      </c>
      <c r="L90" s="15">
        <v>0.12917163151550001</v>
      </c>
      <c r="M90" s="15">
        <v>0.1375269194099</v>
      </c>
      <c r="N90" s="15">
        <v>0.1208002470704</v>
      </c>
      <c r="O90" s="15">
        <v>0.1400736569237</v>
      </c>
      <c r="P90" s="15">
        <v>9.0909090909089996E-2</v>
      </c>
      <c r="Q90" s="15">
        <v>0.16730318236979999</v>
      </c>
      <c r="R90" s="15">
        <v>0.2401431394197</v>
      </c>
      <c r="S90" s="15">
        <v>0.21713766863369999</v>
      </c>
      <c r="T90" s="15">
        <v>0.12429129678090001</v>
      </c>
      <c r="U90" s="15">
        <v>4.9222687812470002E-2</v>
      </c>
      <c r="V90" s="15">
        <v>5.3710237076890002E-2</v>
      </c>
      <c r="W90" s="15">
        <v>2.190192319733E-2</v>
      </c>
      <c r="X90" s="15">
        <v>0.10463608941499999</v>
      </c>
      <c r="Y90" s="15">
        <v>0.2412780710247</v>
      </c>
      <c r="Z90" s="15">
        <v>0.14670457828200001</v>
      </c>
      <c r="AA90" s="15">
        <v>4.2805264472620001E-2</v>
      </c>
      <c r="AB90" s="15">
        <v>2.006463484492E-2</v>
      </c>
      <c r="AC90" s="15">
        <v>9.0300114687159996E-2</v>
      </c>
      <c r="AD90" s="15">
        <v>0.24079709156369999</v>
      </c>
      <c r="AE90" s="15">
        <v>0.1258131108935</v>
      </c>
      <c r="AF90" s="15">
        <v>6.6712991641540001E-2</v>
      </c>
      <c r="AG90" s="15">
        <v>6.7949936566769994E-2</v>
      </c>
      <c r="AH90" s="15">
        <v>5.4892070357640002E-2</v>
      </c>
      <c r="AI90" s="15">
        <v>3.9304437800819998E-2</v>
      </c>
      <c r="AJ90" s="15">
        <v>0</v>
      </c>
      <c r="AK90" s="15">
        <v>1.362019733071E-2</v>
      </c>
      <c r="AL90" s="15">
        <v>0.23427666031329999</v>
      </c>
      <c r="AM90" s="15">
        <v>5.8690415852130001E-2</v>
      </c>
      <c r="AN90" s="11"/>
    </row>
    <row r="91" spans="1:40" x14ac:dyDescent="0.2">
      <c r="A91" s="32"/>
      <c r="B91" s="24"/>
      <c r="C91" s="24"/>
      <c r="D91" s="16">
        <v>343</v>
      </c>
      <c r="E91" s="16">
        <v>74</v>
      </c>
      <c r="F91" s="16">
        <v>84</v>
      </c>
      <c r="G91" s="16">
        <v>105</v>
      </c>
      <c r="H91" s="16">
        <v>80</v>
      </c>
      <c r="I91" s="16">
        <v>33</v>
      </c>
      <c r="J91" s="16">
        <v>64</v>
      </c>
      <c r="K91" s="16">
        <v>50</v>
      </c>
      <c r="L91" s="16">
        <v>67</v>
      </c>
      <c r="M91" s="16">
        <v>86</v>
      </c>
      <c r="N91" s="16">
        <v>155</v>
      </c>
      <c r="O91" s="16">
        <v>155</v>
      </c>
      <c r="P91" s="16">
        <v>2</v>
      </c>
      <c r="Q91" s="16">
        <v>114</v>
      </c>
      <c r="R91" s="16">
        <v>61</v>
      </c>
      <c r="S91" s="16">
        <v>55</v>
      </c>
      <c r="T91" s="16">
        <v>86</v>
      </c>
      <c r="U91" s="16">
        <v>14</v>
      </c>
      <c r="V91" s="16">
        <v>6</v>
      </c>
      <c r="W91" s="16">
        <v>7</v>
      </c>
      <c r="X91" s="16">
        <v>65</v>
      </c>
      <c r="Y91" s="16">
        <v>160</v>
      </c>
      <c r="Z91" s="16">
        <v>62</v>
      </c>
      <c r="AA91" s="16">
        <v>18</v>
      </c>
      <c r="AB91" s="16">
        <v>3</v>
      </c>
      <c r="AC91" s="16">
        <v>5</v>
      </c>
      <c r="AD91" s="16">
        <v>227</v>
      </c>
      <c r="AE91" s="16">
        <v>30</v>
      </c>
      <c r="AF91" s="16">
        <v>5</v>
      </c>
      <c r="AG91" s="16">
        <v>10</v>
      </c>
      <c r="AH91" s="16">
        <v>12</v>
      </c>
      <c r="AI91" s="16">
        <v>3</v>
      </c>
      <c r="AJ91" s="16">
        <v>0</v>
      </c>
      <c r="AK91" s="16">
        <v>1</v>
      </c>
      <c r="AL91" s="16">
        <v>1</v>
      </c>
      <c r="AM91" s="16">
        <v>54</v>
      </c>
      <c r="AN91" s="11"/>
    </row>
    <row r="92" spans="1:40" x14ac:dyDescent="0.2">
      <c r="A92" s="32"/>
      <c r="B92" s="24"/>
      <c r="C92" s="24"/>
      <c r="D92" s="17" t="s">
        <v>103</v>
      </c>
      <c r="E92" s="17"/>
      <c r="F92" s="17"/>
      <c r="G92" s="18" t="s">
        <v>147</v>
      </c>
      <c r="H92" s="17"/>
      <c r="I92" s="17"/>
      <c r="J92" s="17"/>
      <c r="K92" s="17"/>
      <c r="L92" s="17"/>
      <c r="M92" s="17"/>
      <c r="N92" s="17"/>
      <c r="O92" s="17"/>
      <c r="P92" s="17"/>
      <c r="Q92" s="18" t="s">
        <v>171</v>
      </c>
      <c r="R92" s="18" t="s">
        <v>172</v>
      </c>
      <c r="S92" s="18" t="s">
        <v>171</v>
      </c>
      <c r="T92" s="18" t="s">
        <v>173</v>
      </c>
      <c r="U92" s="17"/>
      <c r="V92" s="17"/>
      <c r="W92" s="17"/>
      <c r="X92" s="18" t="s">
        <v>132</v>
      </c>
      <c r="Y92" s="18" t="s">
        <v>160</v>
      </c>
      <c r="Z92" s="18" t="s">
        <v>194</v>
      </c>
      <c r="AA92" s="17"/>
      <c r="AB92" s="17"/>
      <c r="AC92" s="17"/>
      <c r="AD92" s="18" t="s">
        <v>205</v>
      </c>
      <c r="AE92" s="17"/>
      <c r="AF92" s="17"/>
      <c r="AG92" s="17"/>
      <c r="AH92" s="17"/>
      <c r="AI92" s="17"/>
      <c r="AJ92" s="17"/>
      <c r="AK92" s="17"/>
      <c r="AL92" s="17"/>
      <c r="AM92" s="17"/>
      <c r="AN92" s="11"/>
    </row>
    <row r="93" spans="1:40" x14ac:dyDescent="0.2">
      <c r="A93" s="26"/>
      <c r="B93" s="26"/>
      <c r="C93" s="23" t="s">
        <v>146</v>
      </c>
      <c r="D93" s="15">
        <v>0.25382446757150001</v>
      </c>
      <c r="E93" s="15">
        <v>0.29837908063770002</v>
      </c>
      <c r="F93" s="15">
        <v>0.23490567303109999</v>
      </c>
      <c r="G93" s="15">
        <v>0.25335066310690002</v>
      </c>
      <c r="H93" s="15">
        <v>0.2366536565149</v>
      </c>
      <c r="I93" s="15">
        <v>0.25318916477469999</v>
      </c>
      <c r="J93" s="15">
        <v>0.27416957401370001</v>
      </c>
      <c r="K93" s="15">
        <v>0.29125578578790001</v>
      </c>
      <c r="L93" s="15">
        <v>0.2356989245819</v>
      </c>
      <c r="M93" s="15">
        <v>0.24536478945349999</v>
      </c>
      <c r="N93" s="15">
        <v>0.25436159231490002</v>
      </c>
      <c r="O93" s="15">
        <v>0.26401654383270001</v>
      </c>
      <c r="P93" s="15">
        <v>0.13636363636359999</v>
      </c>
      <c r="Q93" s="15">
        <v>0.23898541461639999</v>
      </c>
      <c r="R93" s="15">
        <v>0.39802885485509998</v>
      </c>
      <c r="S93" s="15">
        <v>0.21833917095739999</v>
      </c>
      <c r="T93" s="15">
        <v>0.25429883792719998</v>
      </c>
      <c r="U93" s="15">
        <v>0.25473827177620001</v>
      </c>
      <c r="V93" s="15">
        <v>0.3343484444773</v>
      </c>
      <c r="W93" s="15">
        <v>0.15318677938370001</v>
      </c>
      <c r="X93" s="15">
        <v>0.19964253403160001</v>
      </c>
      <c r="Y93" s="15">
        <v>0.31223143723419999</v>
      </c>
      <c r="Z93" s="15">
        <v>0.30493394440990002</v>
      </c>
      <c r="AA93" s="15">
        <v>0.27675887096090002</v>
      </c>
      <c r="AB93" s="15">
        <v>8.5130676286990004E-2</v>
      </c>
      <c r="AC93" s="15">
        <v>0.20406248676079999</v>
      </c>
      <c r="AD93" s="15">
        <v>0.30115297911979999</v>
      </c>
      <c r="AE93" s="15">
        <v>0.34027119509960002</v>
      </c>
      <c r="AF93" s="15">
        <v>0.30473702528710001</v>
      </c>
      <c r="AG93" s="15">
        <v>0.1629519972922</v>
      </c>
      <c r="AH93" s="15">
        <v>0.19726002339250001</v>
      </c>
      <c r="AI93" s="15">
        <v>0.2441792655485</v>
      </c>
      <c r="AJ93" s="15">
        <v>5.28164976329E-2</v>
      </c>
      <c r="AK93" s="15">
        <v>7.9735905337419991E-2</v>
      </c>
      <c r="AL93" s="15">
        <v>0.40930187861060002</v>
      </c>
      <c r="AM93" s="15">
        <v>0.2052968356521</v>
      </c>
      <c r="AN93" s="11"/>
    </row>
    <row r="94" spans="1:40" x14ac:dyDescent="0.2">
      <c r="A94" s="32"/>
      <c r="B94" s="24"/>
      <c r="C94" s="24"/>
      <c r="D94" s="16">
        <v>634</v>
      </c>
      <c r="E94" s="16">
        <v>158</v>
      </c>
      <c r="F94" s="16">
        <v>178</v>
      </c>
      <c r="G94" s="16">
        <v>147</v>
      </c>
      <c r="H94" s="16">
        <v>151</v>
      </c>
      <c r="I94" s="16">
        <v>66</v>
      </c>
      <c r="J94" s="16">
        <v>117</v>
      </c>
      <c r="K94" s="16">
        <v>112</v>
      </c>
      <c r="L94" s="16">
        <v>117</v>
      </c>
      <c r="M94" s="16">
        <v>156</v>
      </c>
      <c r="N94" s="16">
        <v>322</v>
      </c>
      <c r="O94" s="16">
        <v>270</v>
      </c>
      <c r="P94" s="16">
        <v>3</v>
      </c>
      <c r="Q94" s="16">
        <v>143</v>
      </c>
      <c r="R94" s="16">
        <v>99</v>
      </c>
      <c r="S94" s="16">
        <v>74</v>
      </c>
      <c r="T94" s="16">
        <v>162</v>
      </c>
      <c r="U94" s="16">
        <v>65</v>
      </c>
      <c r="V94" s="16">
        <v>41</v>
      </c>
      <c r="W94" s="16">
        <v>50</v>
      </c>
      <c r="X94" s="16">
        <v>101</v>
      </c>
      <c r="Y94" s="16">
        <v>215</v>
      </c>
      <c r="Z94" s="16">
        <v>124</v>
      </c>
      <c r="AA94" s="16">
        <v>125</v>
      </c>
      <c r="AB94" s="16">
        <v>16</v>
      </c>
      <c r="AC94" s="16">
        <v>10</v>
      </c>
      <c r="AD94" s="16">
        <v>286</v>
      </c>
      <c r="AE94" s="16">
        <v>88</v>
      </c>
      <c r="AF94" s="16">
        <v>17</v>
      </c>
      <c r="AG94" s="16">
        <v>18</v>
      </c>
      <c r="AH94" s="16">
        <v>37</v>
      </c>
      <c r="AI94" s="16">
        <v>15</v>
      </c>
      <c r="AJ94" s="16">
        <v>1</v>
      </c>
      <c r="AK94" s="16">
        <v>3</v>
      </c>
      <c r="AL94" s="16">
        <v>2</v>
      </c>
      <c r="AM94" s="16">
        <v>167</v>
      </c>
      <c r="AN94" s="11"/>
    </row>
    <row r="95" spans="1:40" x14ac:dyDescent="0.2">
      <c r="A95" s="32"/>
      <c r="B95" s="24"/>
      <c r="C95" s="24"/>
      <c r="D95" s="17" t="s">
        <v>103</v>
      </c>
      <c r="E95" s="17"/>
      <c r="F95" s="17"/>
      <c r="G95" s="17"/>
      <c r="H95" s="17"/>
      <c r="I95" s="17"/>
      <c r="J95" s="17"/>
      <c r="K95" s="17"/>
      <c r="L95" s="17"/>
      <c r="M95" s="17"/>
      <c r="N95" s="17"/>
      <c r="O95" s="17"/>
      <c r="P95" s="17"/>
      <c r="Q95" s="17"/>
      <c r="R95" s="18" t="s">
        <v>206</v>
      </c>
      <c r="S95" s="17"/>
      <c r="T95" s="18" t="s">
        <v>159</v>
      </c>
      <c r="U95" s="17"/>
      <c r="V95" s="18" t="s">
        <v>159</v>
      </c>
      <c r="W95" s="17"/>
      <c r="X95" s="18" t="s">
        <v>132</v>
      </c>
      <c r="Y95" s="18" t="s">
        <v>207</v>
      </c>
      <c r="Z95" s="18" t="s">
        <v>174</v>
      </c>
      <c r="AA95" s="18" t="s">
        <v>174</v>
      </c>
      <c r="AB95" s="17"/>
      <c r="AC95" s="17"/>
      <c r="AD95" s="18" t="s">
        <v>114</v>
      </c>
      <c r="AE95" s="18" t="s">
        <v>114</v>
      </c>
      <c r="AF95" s="17"/>
      <c r="AG95" s="17"/>
      <c r="AH95" s="17"/>
      <c r="AI95" s="17"/>
      <c r="AJ95" s="17"/>
      <c r="AK95" s="17"/>
      <c r="AL95" s="17"/>
      <c r="AM95" s="17"/>
      <c r="AN95" s="11"/>
    </row>
    <row r="96" spans="1:40" x14ac:dyDescent="0.2">
      <c r="A96" s="26"/>
      <c r="B96" s="26"/>
      <c r="C96" s="23" t="s">
        <v>152</v>
      </c>
      <c r="D96" s="15">
        <v>0.17374264627329999</v>
      </c>
      <c r="E96" s="15">
        <v>0.1455376932444</v>
      </c>
      <c r="F96" s="15">
        <v>0.1717303567505</v>
      </c>
      <c r="G96" s="15">
        <v>0.1642827033766</v>
      </c>
      <c r="H96" s="15">
        <v>0.20761708313819999</v>
      </c>
      <c r="I96" s="15">
        <v>0.18960746757729999</v>
      </c>
      <c r="J96" s="15">
        <v>0.2232760063501</v>
      </c>
      <c r="K96" s="15">
        <v>0.17704188486299999</v>
      </c>
      <c r="L96" s="15">
        <v>0.12507562318519999</v>
      </c>
      <c r="M96" s="15">
        <v>0.1648328866955</v>
      </c>
      <c r="N96" s="15">
        <v>0.15505697903160001</v>
      </c>
      <c r="O96" s="15">
        <v>0.19967887213989999</v>
      </c>
      <c r="P96" s="15">
        <v>9.0909090909089996E-2</v>
      </c>
      <c r="Q96" s="15">
        <v>0.10926160373429999</v>
      </c>
      <c r="R96" s="15">
        <v>0.1241443613199</v>
      </c>
      <c r="S96" s="15">
        <v>0.15240775583790001</v>
      </c>
      <c r="T96" s="15">
        <v>0.17960746470409999</v>
      </c>
      <c r="U96" s="15">
        <v>0.26065078381169998</v>
      </c>
      <c r="V96" s="15">
        <v>0.2077993846059</v>
      </c>
      <c r="W96" s="15">
        <v>0.24980025800940001</v>
      </c>
      <c r="X96" s="15">
        <v>8.9783618098170009E-2</v>
      </c>
      <c r="Y96" s="15">
        <v>0.15007267948940001</v>
      </c>
      <c r="Z96" s="15">
        <v>0.20580888152230001</v>
      </c>
      <c r="AA96" s="15">
        <v>0.27181032204420003</v>
      </c>
      <c r="AB96" s="15">
        <v>0.1719055663014</v>
      </c>
      <c r="AC96" s="15">
        <v>0.25256578776389998</v>
      </c>
      <c r="AD96" s="15">
        <v>0.1406416168014</v>
      </c>
      <c r="AE96" s="15">
        <v>0.1971585783682</v>
      </c>
      <c r="AF96" s="15">
        <v>0.184342924553</v>
      </c>
      <c r="AG96" s="15">
        <v>0.25688589947259999</v>
      </c>
      <c r="AH96" s="15">
        <v>0.15085747724410001</v>
      </c>
      <c r="AI96" s="15">
        <v>0.17361132042790001</v>
      </c>
      <c r="AJ96" s="15">
        <v>0.16273960798080001</v>
      </c>
      <c r="AK96" s="15">
        <v>0.44355298062920001</v>
      </c>
      <c r="AL96" s="15">
        <v>0</v>
      </c>
      <c r="AM96" s="15">
        <v>0.18755801111539999</v>
      </c>
      <c r="AN96" s="11"/>
    </row>
    <row r="97" spans="1:40" x14ac:dyDescent="0.2">
      <c r="A97" s="32"/>
      <c r="B97" s="24"/>
      <c r="C97" s="24"/>
      <c r="D97" s="16">
        <v>393</v>
      </c>
      <c r="E97" s="16">
        <v>72</v>
      </c>
      <c r="F97" s="16">
        <v>109</v>
      </c>
      <c r="G97" s="16">
        <v>77</v>
      </c>
      <c r="H97" s="16">
        <v>135</v>
      </c>
      <c r="I97" s="16">
        <v>46</v>
      </c>
      <c r="J97" s="16">
        <v>87</v>
      </c>
      <c r="K97" s="16">
        <v>64</v>
      </c>
      <c r="L97" s="16">
        <v>60</v>
      </c>
      <c r="M97" s="16">
        <v>94</v>
      </c>
      <c r="N97" s="16">
        <v>193</v>
      </c>
      <c r="O97" s="16">
        <v>172</v>
      </c>
      <c r="P97" s="16">
        <v>2</v>
      </c>
      <c r="Q97" s="16">
        <v>66</v>
      </c>
      <c r="R97" s="16">
        <v>26</v>
      </c>
      <c r="S97" s="16">
        <v>42</v>
      </c>
      <c r="T97" s="16">
        <v>111</v>
      </c>
      <c r="U97" s="16">
        <v>54</v>
      </c>
      <c r="V97" s="16">
        <v>25</v>
      </c>
      <c r="W97" s="16">
        <v>69</v>
      </c>
      <c r="X97" s="16">
        <v>57</v>
      </c>
      <c r="Y97" s="16">
        <v>92</v>
      </c>
      <c r="Z97" s="16">
        <v>69</v>
      </c>
      <c r="AA97" s="16">
        <v>108</v>
      </c>
      <c r="AB97" s="16">
        <v>29</v>
      </c>
      <c r="AC97" s="16">
        <v>10</v>
      </c>
      <c r="AD97" s="16">
        <v>121</v>
      </c>
      <c r="AE97" s="16">
        <v>45</v>
      </c>
      <c r="AF97" s="16">
        <v>9</v>
      </c>
      <c r="AG97" s="16">
        <v>24</v>
      </c>
      <c r="AH97" s="16">
        <v>31</v>
      </c>
      <c r="AI97" s="16">
        <v>10</v>
      </c>
      <c r="AJ97" s="16">
        <v>2</v>
      </c>
      <c r="AK97" s="16">
        <v>7</v>
      </c>
      <c r="AL97" s="16">
        <v>0</v>
      </c>
      <c r="AM97" s="16">
        <v>144</v>
      </c>
      <c r="AN97" s="11"/>
    </row>
    <row r="98" spans="1:40" x14ac:dyDescent="0.2">
      <c r="A98" s="32"/>
      <c r="B98" s="24"/>
      <c r="C98" s="24"/>
      <c r="D98" s="17" t="s">
        <v>103</v>
      </c>
      <c r="E98" s="17"/>
      <c r="F98" s="17"/>
      <c r="G98" s="17"/>
      <c r="H98" s="17"/>
      <c r="I98" s="17"/>
      <c r="J98" s="18" t="s">
        <v>145</v>
      </c>
      <c r="K98" s="17"/>
      <c r="L98" s="17"/>
      <c r="M98" s="17"/>
      <c r="N98" s="17"/>
      <c r="O98" s="17"/>
      <c r="P98" s="17"/>
      <c r="Q98" s="17"/>
      <c r="R98" s="17"/>
      <c r="S98" s="17"/>
      <c r="T98" s="17"/>
      <c r="U98" s="18" t="s">
        <v>119</v>
      </c>
      <c r="V98" s="17"/>
      <c r="W98" s="18" t="s">
        <v>119</v>
      </c>
      <c r="X98" s="17"/>
      <c r="Y98" s="17"/>
      <c r="Z98" s="18" t="s">
        <v>119</v>
      </c>
      <c r="AA98" s="18" t="s">
        <v>140</v>
      </c>
      <c r="AB98" s="17"/>
      <c r="AC98" s="17"/>
      <c r="AD98" s="17"/>
      <c r="AE98" s="17"/>
      <c r="AF98" s="17"/>
      <c r="AG98" s="17"/>
      <c r="AH98" s="17"/>
      <c r="AI98" s="17"/>
      <c r="AJ98" s="17"/>
      <c r="AK98" s="17"/>
      <c r="AL98" s="17"/>
      <c r="AM98" s="17"/>
      <c r="AN98" s="11"/>
    </row>
    <row r="99" spans="1:40" x14ac:dyDescent="0.2">
      <c r="A99" s="26"/>
      <c r="B99" s="26"/>
      <c r="C99" s="23" t="s">
        <v>156</v>
      </c>
      <c r="D99" s="15">
        <v>0.20054106597749999</v>
      </c>
      <c r="E99" s="15">
        <v>0.14699956407510001</v>
      </c>
      <c r="F99" s="15">
        <v>0.24189519540669999</v>
      </c>
      <c r="G99" s="15">
        <v>0.18832335087509999</v>
      </c>
      <c r="H99" s="15">
        <v>0.21281939047189999</v>
      </c>
      <c r="I99" s="15">
        <v>0.1473773376077</v>
      </c>
      <c r="J99" s="15">
        <v>0.1993391598257</v>
      </c>
      <c r="K99" s="15">
        <v>0.21649681612310001</v>
      </c>
      <c r="L99" s="15">
        <v>0.26458483759110002</v>
      </c>
      <c r="M99" s="15">
        <v>0.19796847737119999</v>
      </c>
      <c r="N99" s="15">
        <v>0.20718200092940001</v>
      </c>
      <c r="O99" s="15">
        <v>0.19340241817789999</v>
      </c>
      <c r="P99" s="15">
        <v>0.1818181818182</v>
      </c>
      <c r="Q99" s="15">
        <v>0.19452981977639999</v>
      </c>
      <c r="R99" s="15">
        <v>0.10307426254</v>
      </c>
      <c r="S99" s="15">
        <v>0.1396918801591</v>
      </c>
      <c r="T99" s="15">
        <v>0.1989410805648</v>
      </c>
      <c r="U99" s="15">
        <v>0.2395276693084</v>
      </c>
      <c r="V99" s="15">
        <v>0.26624308947480002</v>
      </c>
      <c r="W99" s="15">
        <v>0.29399301418399998</v>
      </c>
      <c r="X99" s="15">
        <v>0.2271765104854</v>
      </c>
      <c r="Y99" s="15">
        <v>0.1260876354039</v>
      </c>
      <c r="Z99" s="15">
        <v>0.1504697617172</v>
      </c>
      <c r="AA99" s="15">
        <v>0.26228172035140002</v>
      </c>
      <c r="AB99" s="15">
        <v>0.33579428277630002</v>
      </c>
      <c r="AC99" s="15">
        <v>0.2298781004913</v>
      </c>
      <c r="AD99" s="15">
        <v>0.15835215611129999</v>
      </c>
      <c r="AE99" s="15">
        <v>0.16819696090790001</v>
      </c>
      <c r="AF99" s="15">
        <v>0.12464282152889999</v>
      </c>
      <c r="AG99" s="15">
        <v>0.194285040444</v>
      </c>
      <c r="AH99" s="15">
        <v>0.23255339886689999</v>
      </c>
      <c r="AI99" s="15">
        <v>0.1843384714487</v>
      </c>
      <c r="AJ99" s="15">
        <v>0.43313641000769998</v>
      </c>
      <c r="AK99" s="15">
        <v>0.26272867599920002</v>
      </c>
      <c r="AL99" s="15">
        <v>0</v>
      </c>
      <c r="AM99" s="15">
        <v>0.25048754872529999</v>
      </c>
      <c r="AN99" s="11"/>
    </row>
    <row r="100" spans="1:40" x14ac:dyDescent="0.2">
      <c r="A100" s="32"/>
      <c r="B100" s="24"/>
      <c r="C100" s="24"/>
      <c r="D100" s="16">
        <v>511</v>
      </c>
      <c r="E100" s="16">
        <v>103</v>
      </c>
      <c r="F100" s="16">
        <v>160</v>
      </c>
      <c r="G100" s="16">
        <v>112</v>
      </c>
      <c r="H100" s="16">
        <v>136</v>
      </c>
      <c r="I100" s="16">
        <v>42</v>
      </c>
      <c r="J100" s="16">
        <v>78</v>
      </c>
      <c r="K100" s="16">
        <v>88</v>
      </c>
      <c r="L100" s="16">
        <v>121</v>
      </c>
      <c r="M100" s="16">
        <v>117</v>
      </c>
      <c r="N100" s="16">
        <v>272</v>
      </c>
      <c r="O100" s="16">
        <v>195</v>
      </c>
      <c r="P100" s="16">
        <v>4</v>
      </c>
      <c r="Q100" s="16">
        <v>126</v>
      </c>
      <c r="R100" s="16">
        <v>32</v>
      </c>
      <c r="S100" s="16">
        <v>51</v>
      </c>
      <c r="T100" s="16">
        <v>124</v>
      </c>
      <c r="U100" s="16">
        <v>66</v>
      </c>
      <c r="V100" s="16">
        <v>20</v>
      </c>
      <c r="W100" s="16">
        <v>92</v>
      </c>
      <c r="X100" s="16">
        <v>132</v>
      </c>
      <c r="Y100" s="16">
        <v>97</v>
      </c>
      <c r="Z100" s="16">
        <v>60</v>
      </c>
      <c r="AA100" s="16">
        <v>111</v>
      </c>
      <c r="AB100" s="16">
        <v>62</v>
      </c>
      <c r="AC100" s="16">
        <v>10</v>
      </c>
      <c r="AD100" s="16">
        <v>154</v>
      </c>
      <c r="AE100" s="16">
        <v>55</v>
      </c>
      <c r="AF100" s="16">
        <v>10</v>
      </c>
      <c r="AG100" s="16">
        <v>24</v>
      </c>
      <c r="AH100" s="16">
        <v>48</v>
      </c>
      <c r="AI100" s="16">
        <v>12</v>
      </c>
      <c r="AJ100" s="16">
        <v>4</v>
      </c>
      <c r="AK100" s="16">
        <v>9</v>
      </c>
      <c r="AL100" s="16">
        <v>0</v>
      </c>
      <c r="AM100" s="16">
        <v>195</v>
      </c>
      <c r="AN100" s="11"/>
    </row>
    <row r="101" spans="1:40" x14ac:dyDescent="0.2">
      <c r="A101" s="32"/>
      <c r="B101" s="24"/>
      <c r="C101" s="24"/>
      <c r="D101" s="17" t="s">
        <v>103</v>
      </c>
      <c r="E101" s="17"/>
      <c r="F101" s="18" t="s">
        <v>139</v>
      </c>
      <c r="G101" s="17"/>
      <c r="H101" s="17"/>
      <c r="I101" s="17"/>
      <c r="J101" s="17"/>
      <c r="K101" s="17"/>
      <c r="L101" s="18" t="s">
        <v>139</v>
      </c>
      <c r="M101" s="17"/>
      <c r="N101" s="17"/>
      <c r="O101" s="17"/>
      <c r="P101" s="17"/>
      <c r="Q101" s="17"/>
      <c r="R101" s="17"/>
      <c r="S101" s="17"/>
      <c r="T101" s="18" t="s">
        <v>104</v>
      </c>
      <c r="U101" s="18" t="s">
        <v>104</v>
      </c>
      <c r="V101" s="18" t="s">
        <v>104</v>
      </c>
      <c r="W101" s="18" t="s">
        <v>208</v>
      </c>
      <c r="X101" s="18" t="s">
        <v>106</v>
      </c>
      <c r="Y101" s="17"/>
      <c r="Z101" s="17"/>
      <c r="AA101" s="18" t="s">
        <v>168</v>
      </c>
      <c r="AB101" s="18" t="s">
        <v>208</v>
      </c>
      <c r="AC101" s="17"/>
      <c r="AD101" s="17"/>
      <c r="AE101" s="17"/>
      <c r="AF101" s="17"/>
      <c r="AG101" s="17"/>
      <c r="AH101" s="17"/>
      <c r="AI101" s="17"/>
      <c r="AJ101" s="17"/>
      <c r="AK101" s="17"/>
      <c r="AL101" s="17"/>
      <c r="AM101" s="18" t="s">
        <v>139</v>
      </c>
      <c r="AN101" s="11"/>
    </row>
    <row r="102" spans="1:40" x14ac:dyDescent="0.2">
      <c r="A102" s="26"/>
      <c r="B102" s="26"/>
      <c r="C102" s="23" t="s">
        <v>162</v>
      </c>
      <c r="D102" s="15">
        <v>0.1999637600077</v>
      </c>
      <c r="E102" s="15">
        <v>0.22530339954440001</v>
      </c>
      <c r="F102" s="15">
        <v>0.2029383616272</v>
      </c>
      <c r="G102" s="15">
        <v>0.18294674296329999</v>
      </c>
      <c r="H102" s="15">
        <v>0.19035261432219999</v>
      </c>
      <c r="I102" s="15">
        <v>0.2041044097287</v>
      </c>
      <c r="J102" s="15">
        <v>0.12072688969839999</v>
      </c>
      <c r="K102" s="15">
        <v>0.1784140056264</v>
      </c>
      <c r="L102" s="15">
        <v>0.21905867473490001</v>
      </c>
      <c r="M102" s="15">
        <v>0.24363077806809999</v>
      </c>
      <c r="N102" s="15">
        <v>0.2353867643134</v>
      </c>
      <c r="O102" s="15">
        <v>0.15652472422620001</v>
      </c>
      <c r="P102" s="15">
        <v>0.40909090909090001</v>
      </c>
      <c r="Q102" s="15">
        <v>0.26723490431039998</v>
      </c>
      <c r="R102" s="15">
        <v>7.9399410079590005E-2</v>
      </c>
      <c r="S102" s="15">
        <v>0.24022941770209999</v>
      </c>
      <c r="T102" s="15">
        <v>0.19390677184630001</v>
      </c>
      <c r="U102" s="15">
        <v>0.1562130935395</v>
      </c>
      <c r="V102" s="15">
        <v>6.5823862103280006E-2</v>
      </c>
      <c r="W102" s="15">
        <v>0.2542147149506</v>
      </c>
      <c r="X102" s="15">
        <v>0.35317783931969998</v>
      </c>
      <c r="Y102" s="15">
        <v>0.13688303326869999</v>
      </c>
      <c r="Z102" s="15">
        <v>0.14433839527629999</v>
      </c>
      <c r="AA102" s="15">
        <v>0.1023209240296</v>
      </c>
      <c r="AB102" s="15">
        <v>0.34324083777379999</v>
      </c>
      <c r="AC102" s="15">
        <v>0.1852383910007</v>
      </c>
      <c r="AD102" s="15">
        <v>0.12508802394349999</v>
      </c>
      <c r="AE102" s="15">
        <v>0.15582935596139999</v>
      </c>
      <c r="AF102" s="15">
        <v>0.29129336495539998</v>
      </c>
      <c r="AG102" s="15">
        <v>0.26853825029959999</v>
      </c>
      <c r="AH102" s="15">
        <v>0.29791851664149999</v>
      </c>
      <c r="AI102" s="15">
        <v>0.2717819781204</v>
      </c>
      <c r="AJ102" s="15">
        <v>0.35130748437859999</v>
      </c>
      <c r="AK102" s="15">
        <v>0.17360547034660001</v>
      </c>
      <c r="AL102" s="15">
        <v>0.35642146107610001</v>
      </c>
      <c r="AM102" s="15">
        <v>0.25264358773290002</v>
      </c>
      <c r="AN102" s="11"/>
    </row>
    <row r="103" spans="1:40" x14ac:dyDescent="0.2">
      <c r="A103" s="32"/>
      <c r="B103" s="24"/>
      <c r="C103" s="24"/>
      <c r="D103" s="16">
        <v>513</v>
      </c>
      <c r="E103" s="16">
        <v>131</v>
      </c>
      <c r="F103" s="16">
        <v>137</v>
      </c>
      <c r="G103" s="16">
        <v>117</v>
      </c>
      <c r="H103" s="16">
        <v>128</v>
      </c>
      <c r="I103" s="16">
        <v>61</v>
      </c>
      <c r="J103" s="16">
        <v>55</v>
      </c>
      <c r="K103" s="16">
        <v>72</v>
      </c>
      <c r="L103" s="16">
        <v>105</v>
      </c>
      <c r="M103" s="16">
        <v>146</v>
      </c>
      <c r="N103" s="16">
        <v>284</v>
      </c>
      <c r="O103" s="16">
        <v>175</v>
      </c>
      <c r="P103" s="16">
        <v>9</v>
      </c>
      <c r="Q103" s="16">
        <v>158</v>
      </c>
      <c r="R103" s="16">
        <v>28</v>
      </c>
      <c r="S103" s="16">
        <v>85</v>
      </c>
      <c r="T103" s="16">
        <v>136</v>
      </c>
      <c r="U103" s="16">
        <v>32</v>
      </c>
      <c r="V103" s="16">
        <v>7</v>
      </c>
      <c r="W103" s="16">
        <v>67</v>
      </c>
      <c r="X103" s="16">
        <v>193</v>
      </c>
      <c r="Y103" s="16">
        <v>106</v>
      </c>
      <c r="Z103" s="16">
        <v>61</v>
      </c>
      <c r="AA103" s="16">
        <v>41</v>
      </c>
      <c r="AB103" s="16">
        <v>54</v>
      </c>
      <c r="AC103" s="16">
        <v>11</v>
      </c>
      <c r="AD103" s="16">
        <v>133</v>
      </c>
      <c r="AE103" s="16">
        <v>52</v>
      </c>
      <c r="AF103" s="16">
        <v>13</v>
      </c>
      <c r="AG103" s="16">
        <v>28</v>
      </c>
      <c r="AH103" s="16">
        <v>60</v>
      </c>
      <c r="AI103" s="16">
        <v>19</v>
      </c>
      <c r="AJ103" s="16">
        <v>5</v>
      </c>
      <c r="AK103" s="16">
        <v>7</v>
      </c>
      <c r="AL103" s="16">
        <v>3</v>
      </c>
      <c r="AM103" s="16">
        <v>193</v>
      </c>
      <c r="AN103" s="11"/>
    </row>
    <row r="104" spans="1:40" x14ac:dyDescent="0.2">
      <c r="A104" s="32"/>
      <c r="B104" s="24"/>
      <c r="C104" s="24"/>
      <c r="D104" s="17" t="s">
        <v>103</v>
      </c>
      <c r="E104" s="17"/>
      <c r="F104" s="17"/>
      <c r="G104" s="17"/>
      <c r="H104" s="17"/>
      <c r="I104" s="17"/>
      <c r="J104" s="17"/>
      <c r="K104" s="17"/>
      <c r="L104" s="18" t="s">
        <v>104</v>
      </c>
      <c r="M104" s="18" t="s">
        <v>106</v>
      </c>
      <c r="N104" s="18" t="s">
        <v>106</v>
      </c>
      <c r="O104" s="17"/>
      <c r="P104" s="18" t="s">
        <v>104</v>
      </c>
      <c r="Q104" s="18" t="s">
        <v>209</v>
      </c>
      <c r="R104" s="17"/>
      <c r="S104" s="18" t="s">
        <v>209</v>
      </c>
      <c r="T104" s="18" t="s">
        <v>106</v>
      </c>
      <c r="U104" s="17"/>
      <c r="V104" s="17"/>
      <c r="W104" s="18" t="s">
        <v>209</v>
      </c>
      <c r="X104" s="18" t="s">
        <v>210</v>
      </c>
      <c r="Y104" s="17"/>
      <c r="Z104" s="17"/>
      <c r="AA104" s="17"/>
      <c r="AB104" s="18" t="s">
        <v>210</v>
      </c>
      <c r="AC104" s="17"/>
      <c r="AD104" s="17"/>
      <c r="AE104" s="17"/>
      <c r="AF104" s="17"/>
      <c r="AG104" s="18" t="s">
        <v>139</v>
      </c>
      <c r="AH104" s="18" t="s">
        <v>119</v>
      </c>
      <c r="AI104" s="17"/>
      <c r="AJ104" s="17"/>
      <c r="AK104" s="17"/>
      <c r="AL104" s="17"/>
      <c r="AM104" s="18" t="s">
        <v>119</v>
      </c>
      <c r="AN104" s="11"/>
    </row>
    <row r="105" spans="1:40" x14ac:dyDescent="0.2">
      <c r="A105" s="26"/>
      <c r="B105" s="26"/>
      <c r="C105" s="23" t="s">
        <v>167</v>
      </c>
      <c r="D105" s="15">
        <v>3.9350349240360002E-2</v>
      </c>
      <c r="E105" s="15">
        <v>3.8434359822049999E-2</v>
      </c>
      <c r="F105" s="15">
        <v>4.574488510988E-2</v>
      </c>
      <c r="G105" s="15">
        <v>2.9097862260139998E-2</v>
      </c>
      <c r="H105" s="15">
        <v>4.230930449255E-2</v>
      </c>
      <c r="I105" s="15">
        <v>7.7075943915530007E-2</v>
      </c>
      <c r="J105" s="15">
        <v>4.3089494080279997E-2</v>
      </c>
      <c r="K105" s="15">
        <v>1.7373699360070001E-2</v>
      </c>
      <c r="L105" s="15">
        <v>2.6410308391380002E-2</v>
      </c>
      <c r="M105" s="15">
        <v>1.0676149001750001E-2</v>
      </c>
      <c r="N105" s="15">
        <v>2.7212416340390001E-2</v>
      </c>
      <c r="O105" s="15">
        <v>4.6303784699670003E-2</v>
      </c>
      <c r="P105" s="15">
        <v>9.0909090909089996E-2</v>
      </c>
      <c r="Q105" s="15">
        <v>2.268507519277E-2</v>
      </c>
      <c r="R105" s="15">
        <v>5.5209971785669998E-2</v>
      </c>
      <c r="S105" s="15">
        <v>3.2194106709820001E-2</v>
      </c>
      <c r="T105" s="15">
        <v>4.8954548176770002E-2</v>
      </c>
      <c r="U105" s="15">
        <v>3.9647493751719998E-2</v>
      </c>
      <c r="V105" s="15">
        <v>7.2074982261800008E-2</v>
      </c>
      <c r="W105" s="15">
        <v>2.6903310275000002E-2</v>
      </c>
      <c r="X105" s="15">
        <v>2.5583408650060001E-2</v>
      </c>
      <c r="Y105" s="15">
        <v>3.3447143579019997E-2</v>
      </c>
      <c r="Z105" s="15">
        <v>4.7744438792349998E-2</v>
      </c>
      <c r="AA105" s="15">
        <v>4.4022898141290012E-2</v>
      </c>
      <c r="AB105" s="15">
        <v>4.3864002016599998E-2</v>
      </c>
      <c r="AC105" s="15">
        <v>3.795511929618E-2</v>
      </c>
      <c r="AD105" s="15">
        <v>3.3968132460229998E-2</v>
      </c>
      <c r="AE105" s="15">
        <v>1.2730798769410001E-2</v>
      </c>
      <c r="AF105" s="15">
        <v>2.8270872034069999E-2</v>
      </c>
      <c r="AG105" s="15">
        <v>4.9388875924739999E-2</v>
      </c>
      <c r="AH105" s="15">
        <v>6.651851349738E-2</v>
      </c>
      <c r="AI105" s="15">
        <v>8.6784526653780003E-2</v>
      </c>
      <c r="AJ105" s="15">
        <v>0</v>
      </c>
      <c r="AK105" s="15">
        <v>2.675677035688E-2</v>
      </c>
      <c r="AL105" s="15">
        <v>0</v>
      </c>
      <c r="AM105" s="15">
        <v>4.5323600922010002E-2</v>
      </c>
      <c r="AN105" s="11"/>
    </row>
    <row r="106" spans="1:40" x14ac:dyDescent="0.2">
      <c r="A106" s="32"/>
      <c r="B106" s="24"/>
      <c r="C106" s="24"/>
      <c r="D106" s="16">
        <v>81</v>
      </c>
      <c r="E106" s="16">
        <v>17</v>
      </c>
      <c r="F106" s="16">
        <v>26</v>
      </c>
      <c r="G106" s="16">
        <v>14</v>
      </c>
      <c r="H106" s="16">
        <v>24</v>
      </c>
      <c r="I106" s="16">
        <v>22</v>
      </c>
      <c r="J106" s="16">
        <v>18</v>
      </c>
      <c r="K106" s="16">
        <v>9</v>
      </c>
      <c r="L106" s="16">
        <v>11</v>
      </c>
      <c r="M106" s="16">
        <v>7</v>
      </c>
      <c r="N106" s="16">
        <v>27</v>
      </c>
      <c r="O106" s="16">
        <v>40</v>
      </c>
      <c r="P106" s="16">
        <v>2</v>
      </c>
      <c r="Q106" s="16">
        <v>10</v>
      </c>
      <c r="R106" s="16">
        <v>13</v>
      </c>
      <c r="S106" s="16">
        <v>9</v>
      </c>
      <c r="T106" s="16">
        <v>28</v>
      </c>
      <c r="U106" s="16">
        <v>6</v>
      </c>
      <c r="V106" s="16">
        <v>7</v>
      </c>
      <c r="W106" s="16">
        <v>8</v>
      </c>
      <c r="X106" s="16">
        <v>14</v>
      </c>
      <c r="Y106" s="16">
        <v>19</v>
      </c>
      <c r="Z106" s="16">
        <v>14</v>
      </c>
      <c r="AA106" s="16">
        <v>15</v>
      </c>
      <c r="AB106" s="16">
        <v>5</v>
      </c>
      <c r="AC106" s="16">
        <v>2</v>
      </c>
      <c r="AD106" s="16">
        <v>26</v>
      </c>
      <c r="AE106" s="16">
        <v>2</v>
      </c>
      <c r="AF106" s="16">
        <v>2</v>
      </c>
      <c r="AG106" s="16">
        <v>5</v>
      </c>
      <c r="AH106" s="16">
        <v>6</v>
      </c>
      <c r="AI106" s="16">
        <v>3</v>
      </c>
      <c r="AJ106" s="16">
        <v>0</v>
      </c>
      <c r="AK106" s="16">
        <v>1</v>
      </c>
      <c r="AL106" s="16">
        <v>0</v>
      </c>
      <c r="AM106" s="16">
        <v>36</v>
      </c>
      <c r="AN106" s="11"/>
    </row>
    <row r="107" spans="1:40" x14ac:dyDescent="0.2">
      <c r="A107" s="32"/>
      <c r="B107" s="24"/>
      <c r="C107" s="24"/>
      <c r="D107" s="17" t="s">
        <v>103</v>
      </c>
      <c r="E107" s="17"/>
      <c r="F107" s="17"/>
      <c r="G107" s="17"/>
      <c r="H107" s="17"/>
      <c r="I107" s="18" t="s">
        <v>211</v>
      </c>
      <c r="J107" s="18" t="s">
        <v>132</v>
      </c>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1"/>
    </row>
    <row r="108" spans="1:40" x14ac:dyDescent="0.2">
      <c r="A108" s="26"/>
      <c r="B108" s="26"/>
      <c r="C108" s="23" t="s">
        <v>48</v>
      </c>
      <c r="D108" s="15">
        <v>1</v>
      </c>
      <c r="E108" s="15">
        <v>1</v>
      </c>
      <c r="F108" s="15">
        <v>1</v>
      </c>
      <c r="G108" s="15">
        <v>1</v>
      </c>
      <c r="H108" s="15">
        <v>1</v>
      </c>
      <c r="I108" s="15">
        <v>1</v>
      </c>
      <c r="J108" s="15">
        <v>1</v>
      </c>
      <c r="K108" s="15">
        <v>1</v>
      </c>
      <c r="L108" s="15">
        <v>1</v>
      </c>
      <c r="M108" s="15">
        <v>1</v>
      </c>
      <c r="N108" s="15">
        <v>1</v>
      </c>
      <c r="O108" s="15">
        <v>1</v>
      </c>
      <c r="P108" s="15">
        <v>1</v>
      </c>
      <c r="Q108" s="15">
        <v>1</v>
      </c>
      <c r="R108" s="15">
        <v>1</v>
      </c>
      <c r="S108" s="15">
        <v>1</v>
      </c>
      <c r="T108" s="15">
        <v>1</v>
      </c>
      <c r="U108" s="15">
        <v>1</v>
      </c>
      <c r="V108" s="15">
        <v>1</v>
      </c>
      <c r="W108" s="15">
        <v>1</v>
      </c>
      <c r="X108" s="15">
        <v>1</v>
      </c>
      <c r="Y108" s="15">
        <v>1</v>
      </c>
      <c r="Z108" s="15">
        <v>1</v>
      </c>
      <c r="AA108" s="15">
        <v>1</v>
      </c>
      <c r="AB108" s="15">
        <v>1</v>
      </c>
      <c r="AC108" s="15">
        <v>1</v>
      </c>
      <c r="AD108" s="15">
        <v>1</v>
      </c>
      <c r="AE108" s="15">
        <v>1</v>
      </c>
      <c r="AF108" s="15">
        <v>1</v>
      </c>
      <c r="AG108" s="15">
        <v>1</v>
      </c>
      <c r="AH108" s="15">
        <v>1</v>
      </c>
      <c r="AI108" s="15">
        <v>1</v>
      </c>
      <c r="AJ108" s="15">
        <v>1</v>
      </c>
      <c r="AK108" s="15">
        <v>1</v>
      </c>
      <c r="AL108" s="15">
        <v>1</v>
      </c>
      <c r="AM108" s="15">
        <v>1</v>
      </c>
      <c r="AN108" s="11"/>
    </row>
    <row r="109" spans="1:40" x14ac:dyDescent="0.2">
      <c r="A109" s="32"/>
      <c r="B109" s="24"/>
      <c r="C109" s="24"/>
      <c r="D109" s="16">
        <v>2475</v>
      </c>
      <c r="E109" s="16">
        <v>555</v>
      </c>
      <c r="F109" s="16">
        <v>694</v>
      </c>
      <c r="G109" s="16">
        <v>572</v>
      </c>
      <c r="H109" s="16">
        <v>654</v>
      </c>
      <c r="I109" s="16">
        <v>270</v>
      </c>
      <c r="J109" s="16">
        <v>419</v>
      </c>
      <c r="K109" s="16">
        <v>395</v>
      </c>
      <c r="L109" s="16">
        <v>481</v>
      </c>
      <c r="M109" s="16">
        <v>606</v>
      </c>
      <c r="N109" s="16">
        <v>1253</v>
      </c>
      <c r="O109" s="16">
        <v>1007</v>
      </c>
      <c r="P109" s="16">
        <v>22</v>
      </c>
      <c r="Q109" s="16">
        <v>617</v>
      </c>
      <c r="R109" s="16">
        <v>259</v>
      </c>
      <c r="S109" s="16">
        <v>316</v>
      </c>
      <c r="T109" s="16">
        <v>647</v>
      </c>
      <c r="U109" s="16">
        <v>237</v>
      </c>
      <c r="V109" s="16">
        <v>106</v>
      </c>
      <c r="W109" s="16">
        <v>293</v>
      </c>
      <c r="X109" s="16">
        <v>562</v>
      </c>
      <c r="Y109" s="16">
        <v>689</v>
      </c>
      <c r="Z109" s="16">
        <v>390</v>
      </c>
      <c r="AA109" s="16">
        <v>418</v>
      </c>
      <c r="AB109" s="16">
        <v>169</v>
      </c>
      <c r="AC109" s="16">
        <v>48</v>
      </c>
      <c r="AD109" s="16">
        <v>947</v>
      </c>
      <c r="AE109" s="16">
        <v>272</v>
      </c>
      <c r="AF109" s="16">
        <v>56</v>
      </c>
      <c r="AG109" s="16">
        <v>109</v>
      </c>
      <c r="AH109" s="16">
        <v>194</v>
      </c>
      <c r="AI109" s="16">
        <v>62</v>
      </c>
      <c r="AJ109" s="16">
        <v>12</v>
      </c>
      <c r="AK109" s="16">
        <v>28</v>
      </c>
      <c r="AL109" s="16">
        <v>6</v>
      </c>
      <c r="AM109" s="16">
        <v>789</v>
      </c>
      <c r="AN109" s="11"/>
    </row>
    <row r="110" spans="1:40" x14ac:dyDescent="0.2">
      <c r="A110" s="32"/>
      <c r="B110" s="24"/>
      <c r="C110" s="24"/>
      <c r="D110" s="17" t="s">
        <v>103</v>
      </c>
      <c r="E110" s="17" t="s">
        <v>103</v>
      </c>
      <c r="F110" s="17" t="s">
        <v>103</v>
      </c>
      <c r="G110" s="17" t="s">
        <v>103</v>
      </c>
      <c r="H110" s="17" t="s">
        <v>103</v>
      </c>
      <c r="I110" s="17" t="s">
        <v>103</v>
      </c>
      <c r="J110" s="17" t="s">
        <v>103</v>
      </c>
      <c r="K110" s="17" t="s">
        <v>103</v>
      </c>
      <c r="L110" s="17" t="s">
        <v>103</v>
      </c>
      <c r="M110" s="17" t="s">
        <v>103</v>
      </c>
      <c r="N110" s="17" t="s">
        <v>103</v>
      </c>
      <c r="O110" s="17" t="s">
        <v>103</v>
      </c>
      <c r="P110" s="17" t="s">
        <v>103</v>
      </c>
      <c r="Q110" s="17" t="s">
        <v>103</v>
      </c>
      <c r="R110" s="17" t="s">
        <v>103</v>
      </c>
      <c r="S110" s="17" t="s">
        <v>103</v>
      </c>
      <c r="T110" s="17" t="s">
        <v>103</v>
      </c>
      <c r="U110" s="17" t="s">
        <v>103</v>
      </c>
      <c r="V110" s="17" t="s">
        <v>103</v>
      </c>
      <c r="W110" s="17" t="s">
        <v>103</v>
      </c>
      <c r="X110" s="17" t="s">
        <v>103</v>
      </c>
      <c r="Y110" s="17" t="s">
        <v>103</v>
      </c>
      <c r="Z110" s="17" t="s">
        <v>103</v>
      </c>
      <c r="AA110" s="17" t="s">
        <v>103</v>
      </c>
      <c r="AB110" s="17" t="s">
        <v>103</v>
      </c>
      <c r="AC110" s="17" t="s">
        <v>103</v>
      </c>
      <c r="AD110" s="17" t="s">
        <v>103</v>
      </c>
      <c r="AE110" s="17" t="s">
        <v>103</v>
      </c>
      <c r="AF110" s="17" t="s">
        <v>103</v>
      </c>
      <c r="AG110" s="17" t="s">
        <v>103</v>
      </c>
      <c r="AH110" s="17" t="s">
        <v>103</v>
      </c>
      <c r="AI110" s="17" t="s">
        <v>103</v>
      </c>
      <c r="AJ110" s="17" t="s">
        <v>103</v>
      </c>
      <c r="AK110" s="17" t="s">
        <v>103</v>
      </c>
      <c r="AL110" s="17" t="s">
        <v>103</v>
      </c>
      <c r="AM110" s="17" t="s">
        <v>103</v>
      </c>
      <c r="AN110" s="11"/>
    </row>
    <row r="111" spans="1:40" x14ac:dyDescent="0.2">
      <c r="A111" s="26"/>
      <c r="B111" s="23" t="s">
        <v>212</v>
      </c>
      <c r="C111" s="23" t="s">
        <v>144</v>
      </c>
      <c r="D111" s="15">
        <v>0.10747203841400001</v>
      </c>
      <c r="E111" s="15">
        <v>0.10747203841400001</v>
      </c>
      <c r="F111" s="15"/>
      <c r="G111" s="15"/>
      <c r="H111" s="15"/>
      <c r="I111" s="15">
        <v>0</v>
      </c>
      <c r="J111" s="15">
        <v>9.030302437262E-2</v>
      </c>
      <c r="K111" s="15">
        <v>0.16149309309349999</v>
      </c>
      <c r="L111" s="15">
        <v>0.14809908815280001</v>
      </c>
      <c r="M111" s="15">
        <v>0.15167967357629999</v>
      </c>
      <c r="N111" s="15">
        <v>0.1227473854493</v>
      </c>
      <c r="O111" s="15">
        <v>7.9788845406349992E-2</v>
      </c>
      <c r="P111" s="15"/>
      <c r="Q111" s="15">
        <v>0.23016519039489999</v>
      </c>
      <c r="R111" s="15">
        <v>5.3897782152640003E-2</v>
      </c>
      <c r="S111" s="15">
        <v>0.1006852147379</v>
      </c>
      <c r="T111" s="15">
        <v>9.0485772049229987E-2</v>
      </c>
      <c r="U111" s="15">
        <v>0</v>
      </c>
      <c r="V111" s="15">
        <v>0</v>
      </c>
      <c r="W111" s="15">
        <v>0</v>
      </c>
      <c r="X111" s="15">
        <v>0.25649612579030001</v>
      </c>
      <c r="Y111" s="15">
        <v>0.1227849501549</v>
      </c>
      <c r="Z111" s="15">
        <v>1.65044321406E-2</v>
      </c>
      <c r="AA111" s="15">
        <v>7.7340833365950002E-3</v>
      </c>
      <c r="AB111" s="15">
        <v>0</v>
      </c>
      <c r="AC111" s="15">
        <v>0</v>
      </c>
      <c r="AD111" s="15">
        <v>0.15793359086629999</v>
      </c>
      <c r="AE111" s="15">
        <v>5.0955978000290003E-2</v>
      </c>
      <c r="AF111" s="15">
        <v>0.1084304473004</v>
      </c>
      <c r="AG111" s="15">
        <v>0.1438747018514</v>
      </c>
      <c r="AH111" s="15">
        <v>0.12504946331979999</v>
      </c>
      <c r="AI111" s="15">
        <v>0</v>
      </c>
      <c r="AJ111" s="15">
        <v>0</v>
      </c>
      <c r="AK111" s="15">
        <v>0</v>
      </c>
      <c r="AL111" s="15">
        <v>0</v>
      </c>
      <c r="AM111" s="15">
        <v>6.5319798484589991E-2</v>
      </c>
      <c r="AN111" s="11"/>
    </row>
    <row r="112" spans="1:40" x14ac:dyDescent="0.2">
      <c r="A112" s="32"/>
      <c r="B112" s="24"/>
      <c r="C112" s="24"/>
      <c r="D112" s="16">
        <v>75</v>
      </c>
      <c r="E112" s="16">
        <v>75</v>
      </c>
      <c r="F112" s="16">
        <v>0</v>
      </c>
      <c r="G112" s="16">
        <v>0</v>
      </c>
      <c r="H112" s="16">
        <v>0</v>
      </c>
      <c r="I112" s="16">
        <v>0</v>
      </c>
      <c r="J112" s="16">
        <v>11</v>
      </c>
      <c r="K112" s="16">
        <v>14</v>
      </c>
      <c r="L112" s="16">
        <v>20</v>
      </c>
      <c r="M112" s="16">
        <v>21</v>
      </c>
      <c r="N112" s="16">
        <v>45</v>
      </c>
      <c r="O112" s="16">
        <v>23</v>
      </c>
      <c r="P112" s="16">
        <v>0</v>
      </c>
      <c r="Q112" s="16">
        <v>44</v>
      </c>
      <c r="R112" s="16">
        <v>6</v>
      </c>
      <c r="S112" s="16">
        <v>11</v>
      </c>
      <c r="T112" s="16">
        <v>14</v>
      </c>
      <c r="U112" s="16">
        <v>0</v>
      </c>
      <c r="V112" s="16">
        <v>0</v>
      </c>
      <c r="W112" s="16">
        <v>0</v>
      </c>
      <c r="X112" s="16">
        <v>42</v>
      </c>
      <c r="Y112" s="16">
        <v>25</v>
      </c>
      <c r="Z112" s="16">
        <v>2</v>
      </c>
      <c r="AA112" s="16">
        <v>1</v>
      </c>
      <c r="AB112" s="16">
        <v>0</v>
      </c>
      <c r="AC112" s="16">
        <v>0</v>
      </c>
      <c r="AD112" s="16">
        <v>45</v>
      </c>
      <c r="AE112" s="16">
        <v>4</v>
      </c>
      <c r="AF112" s="16">
        <v>2</v>
      </c>
      <c r="AG112" s="16">
        <v>5</v>
      </c>
      <c r="AH112" s="16">
        <v>7</v>
      </c>
      <c r="AI112" s="16">
        <v>0</v>
      </c>
      <c r="AJ112" s="16">
        <v>0</v>
      </c>
      <c r="AK112" s="16">
        <v>0</v>
      </c>
      <c r="AL112" s="16">
        <v>0</v>
      </c>
      <c r="AM112" s="16">
        <v>12</v>
      </c>
      <c r="AN112" s="11"/>
    </row>
    <row r="113" spans="1:40" x14ac:dyDescent="0.2">
      <c r="A113" s="32"/>
      <c r="B113" s="24"/>
      <c r="C113" s="24"/>
      <c r="D113" s="17" t="s">
        <v>103</v>
      </c>
      <c r="E113" s="17" t="s">
        <v>103</v>
      </c>
      <c r="F113" s="17" t="s">
        <v>103</v>
      </c>
      <c r="G113" s="17" t="s">
        <v>103</v>
      </c>
      <c r="H113" s="17" t="s">
        <v>103</v>
      </c>
      <c r="I113" s="17"/>
      <c r="J113" s="18" t="s">
        <v>139</v>
      </c>
      <c r="K113" s="18" t="s">
        <v>119</v>
      </c>
      <c r="L113" s="18" t="s">
        <v>119</v>
      </c>
      <c r="M113" s="18" t="s">
        <v>119</v>
      </c>
      <c r="N113" s="17"/>
      <c r="O113" s="17"/>
      <c r="P113" s="17" t="s">
        <v>103</v>
      </c>
      <c r="Q113" s="18" t="s">
        <v>213</v>
      </c>
      <c r="R113" s="17"/>
      <c r="S113" s="17"/>
      <c r="T113" s="17"/>
      <c r="U113" s="17"/>
      <c r="V113" s="17"/>
      <c r="W113" s="17"/>
      <c r="X113" s="18" t="s">
        <v>214</v>
      </c>
      <c r="Y113" s="18" t="s">
        <v>215</v>
      </c>
      <c r="Z113" s="17"/>
      <c r="AA113" s="17"/>
      <c r="AB113" s="17"/>
      <c r="AC113" s="17"/>
      <c r="AD113" s="17"/>
      <c r="AE113" s="17"/>
      <c r="AF113" s="17"/>
      <c r="AG113" s="17"/>
      <c r="AH113" s="17"/>
      <c r="AI113" s="17"/>
      <c r="AJ113" s="17"/>
      <c r="AK113" s="17"/>
      <c r="AL113" s="17"/>
      <c r="AM113" s="17"/>
      <c r="AN113" s="11"/>
    </row>
    <row r="114" spans="1:40" x14ac:dyDescent="0.2">
      <c r="A114" s="26"/>
      <c r="B114" s="26"/>
      <c r="C114" s="23" t="s">
        <v>146</v>
      </c>
      <c r="D114" s="15">
        <v>0.22957792138450001</v>
      </c>
      <c r="E114" s="15">
        <v>0.22957792138450001</v>
      </c>
      <c r="F114" s="15"/>
      <c r="G114" s="15"/>
      <c r="H114" s="15"/>
      <c r="I114" s="15">
        <v>0.15464773202980001</v>
      </c>
      <c r="J114" s="15">
        <v>0.2153096488847</v>
      </c>
      <c r="K114" s="15">
        <v>0.25869567281110001</v>
      </c>
      <c r="L114" s="15">
        <v>0.2644258726375</v>
      </c>
      <c r="M114" s="15">
        <v>0.2974461158335</v>
      </c>
      <c r="N114" s="15">
        <v>0.27262441415389999</v>
      </c>
      <c r="O114" s="15">
        <v>0.19426186082630001</v>
      </c>
      <c r="P114" s="15"/>
      <c r="Q114" s="15">
        <v>0.36871277121619989</v>
      </c>
      <c r="R114" s="15">
        <v>0.25596164609130001</v>
      </c>
      <c r="S114" s="15">
        <v>0.3298035757626</v>
      </c>
      <c r="T114" s="15">
        <v>0.1894535407405</v>
      </c>
      <c r="U114" s="15">
        <v>0</v>
      </c>
      <c r="V114" s="15">
        <v>3.3127848715220003E-2</v>
      </c>
      <c r="W114" s="15">
        <v>1.787745759418E-2</v>
      </c>
      <c r="X114" s="15">
        <v>0.48020562380999998</v>
      </c>
      <c r="Y114" s="15">
        <v>0.28948813103019999</v>
      </c>
      <c r="Z114" s="15">
        <v>6.4876993771759997E-2</v>
      </c>
      <c r="AA114" s="15">
        <v>2.7189993237270001E-2</v>
      </c>
      <c r="AB114" s="15">
        <v>0</v>
      </c>
      <c r="AC114" s="15">
        <v>0.26432696204369999</v>
      </c>
      <c r="AD114" s="15">
        <v>0.26305741190670001</v>
      </c>
      <c r="AE114" s="15">
        <v>0.38216547569210002</v>
      </c>
      <c r="AF114" s="15">
        <v>0.1404141365589</v>
      </c>
      <c r="AG114" s="15">
        <v>0.40431091195930002</v>
      </c>
      <c r="AH114" s="15">
        <v>0.19997481975110001</v>
      </c>
      <c r="AI114" s="15">
        <v>9.6041600763350013E-2</v>
      </c>
      <c r="AJ114" s="15">
        <v>0</v>
      </c>
      <c r="AK114" s="15">
        <v>0</v>
      </c>
      <c r="AL114" s="15">
        <v>0</v>
      </c>
      <c r="AM114" s="15">
        <v>0.14773528374180001</v>
      </c>
      <c r="AN114" s="11"/>
    </row>
    <row r="115" spans="1:40" x14ac:dyDescent="0.2">
      <c r="A115" s="32"/>
      <c r="B115" s="24"/>
      <c r="C115" s="24"/>
      <c r="D115" s="16">
        <v>140</v>
      </c>
      <c r="E115" s="16">
        <v>140</v>
      </c>
      <c r="F115" s="16">
        <v>0</v>
      </c>
      <c r="G115" s="16">
        <v>0</v>
      </c>
      <c r="H115" s="16">
        <v>0</v>
      </c>
      <c r="I115" s="16">
        <v>7</v>
      </c>
      <c r="J115" s="16">
        <v>21</v>
      </c>
      <c r="K115" s="16">
        <v>22</v>
      </c>
      <c r="L115" s="16">
        <v>30</v>
      </c>
      <c r="M115" s="16">
        <v>48</v>
      </c>
      <c r="N115" s="16">
        <v>81</v>
      </c>
      <c r="O115" s="16">
        <v>53</v>
      </c>
      <c r="P115" s="16">
        <v>0</v>
      </c>
      <c r="Q115" s="16">
        <v>62</v>
      </c>
      <c r="R115" s="16">
        <v>21</v>
      </c>
      <c r="S115" s="16">
        <v>32</v>
      </c>
      <c r="T115" s="16">
        <v>22</v>
      </c>
      <c r="U115" s="16">
        <v>0</v>
      </c>
      <c r="V115" s="16">
        <v>2</v>
      </c>
      <c r="W115" s="16">
        <v>1</v>
      </c>
      <c r="X115" s="16">
        <v>56</v>
      </c>
      <c r="Y115" s="16">
        <v>62</v>
      </c>
      <c r="Z115" s="16">
        <v>9</v>
      </c>
      <c r="AA115" s="16">
        <v>3</v>
      </c>
      <c r="AB115" s="16">
        <v>0</v>
      </c>
      <c r="AC115" s="16">
        <v>2</v>
      </c>
      <c r="AD115" s="16">
        <v>60</v>
      </c>
      <c r="AE115" s="16">
        <v>23</v>
      </c>
      <c r="AF115" s="16">
        <v>3</v>
      </c>
      <c r="AG115" s="16">
        <v>11</v>
      </c>
      <c r="AH115" s="16">
        <v>17</v>
      </c>
      <c r="AI115" s="16">
        <v>3</v>
      </c>
      <c r="AJ115" s="16">
        <v>0</v>
      </c>
      <c r="AK115" s="16">
        <v>0</v>
      </c>
      <c r="AL115" s="16">
        <v>0</v>
      </c>
      <c r="AM115" s="16">
        <v>23</v>
      </c>
      <c r="AN115" s="11"/>
    </row>
    <row r="116" spans="1:40" x14ac:dyDescent="0.2">
      <c r="A116" s="32"/>
      <c r="B116" s="24"/>
      <c r="C116" s="24"/>
      <c r="D116" s="17" t="s">
        <v>103</v>
      </c>
      <c r="E116" s="17" t="s">
        <v>103</v>
      </c>
      <c r="F116" s="17" t="s">
        <v>103</v>
      </c>
      <c r="G116" s="17" t="s">
        <v>103</v>
      </c>
      <c r="H116" s="17" t="s">
        <v>103</v>
      </c>
      <c r="I116" s="17"/>
      <c r="J116" s="17"/>
      <c r="K116" s="17"/>
      <c r="L116" s="17"/>
      <c r="M116" s="17"/>
      <c r="N116" s="17"/>
      <c r="O116" s="17"/>
      <c r="P116" s="17" t="s">
        <v>103</v>
      </c>
      <c r="Q116" s="18" t="s">
        <v>108</v>
      </c>
      <c r="R116" s="18" t="s">
        <v>216</v>
      </c>
      <c r="S116" s="18" t="s">
        <v>217</v>
      </c>
      <c r="T116" s="17"/>
      <c r="U116" s="17"/>
      <c r="V116" s="17"/>
      <c r="W116" s="17"/>
      <c r="X116" s="18" t="s">
        <v>111</v>
      </c>
      <c r="Y116" s="18" t="s">
        <v>214</v>
      </c>
      <c r="Z116" s="17"/>
      <c r="AA116" s="17"/>
      <c r="AB116" s="17"/>
      <c r="AC116" s="17"/>
      <c r="AD116" s="17"/>
      <c r="AE116" s="17"/>
      <c r="AF116" s="17"/>
      <c r="AG116" s="17"/>
      <c r="AH116" s="17"/>
      <c r="AI116" s="17"/>
      <c r="AJ116" s="17"/>
      <c r="AK116" s="17"/>
      <c r="AL116" s="17"/>
      <c r="AM116" s="17"/>
      <c r="AN116" s="11"/>
    </row>
    <row r="117" spans="1:40" x14ac:dyDescent="0.2">
      <c r="A117" s="26"/>
      <c r="B117" s="26"/>
      <c r="C117" s="23" t="s">
        <v>152</v>
      </c>
      <c r="D117" s="15">
        <v>0.19878616866089999</v>
      </c>
      <c r="E117" s="15">
        <v>0.19878616866089999</v>
      </c>
      <c r="F117" s="15"/>
      <c r="G117" s="15"/>
      <c r="H117" s="15"/>
      <c r="I117" s="15">
        <v>0.26747642177050002</v>
      </c>
      <c r="J117" s="15">
        <v>0.1719339083053</v>
      </c>
      <c r="K117" s="15">
        <v>0.24737935850260001</v>
      </c>
      <c r="L117" s="15">
        <v>0.14529046840080001</v>
      </c>
      <c r="M117" s="15">
        <v>0.141085139567</v>
      </c>
      <c r="N117" s="15">
        <v>0.21799537699150001</v>
      </c>
      <c r="O117" s="15">
        <v>0.1797368171873</v>
      </c>
      <c r="P117" s="15"/>
      <c r="Q117" s="15">
        <v>0.17836245094879999</v>
      </c>
      <c r="R117" s="15">
        <v>0.33429464493619998</v>
      </c>
      <c r="S117" s="15">
        <v>0.28371343436610003</v>
      </c>
      <c r="T117" s="15">
        <v>0.2155459149966</v>
      </c>
      <c r="U117" s="15">
        <v>0.10038500423509999</v>
      </c>
      <c r="V117" s="15">
        <v>0.11509705388829999</v>
      </c>
      <c r="W117" s="15">
        <v>1.6758923313629999E-2</v>
      </c>
      <c r="X117" s="15">
        <v>0.15952305316650001</v>
      </c>
      <c r="Y117" s="15">
        <v>0.22059594737499999</v>
      </c>
      <c r="Z117" s="15">
        <v>0.32130599087490003</v>
      </c>
      <c r="AA117" s="15">
        <v>0.1203483612349</v>
      </c>
      <c r="AB117" s="15">
        <v>1.7606139551280001E-2</v>
      </c>
      <c r="AC117" s="15">
        <v>0.36858525237040002</v>
      </c>
      <c r="AD117" s="15">
        <v>0.2392241570483</v>
      </c>
      <c r="AE117" s="15">
        <v>0.20789817954939999</v>
      </c>
      <c r="AF117" s="15">
        <v>0.49653748819650001</v>
      </c>
      <c r="AG117" s="15">
        <v>0.17248479317279999</v>
      </c>
      <c r="AH117" s="15">
        <v>0.21812640452910001</v>
      </c>
      <c r="AI117" s="15">
        <v>0.21968111846150001</v>
      </c>
      <c r="AJ117" s="15">
        <v>0.38777125788979999</v>
      </c>
      <c r="AK117" s="15">
        <v>0</v>
      </c>
      <c r="AL117" s="15">
        <v>0</v>
      </c>
      <c r="AM117" s="15">
        <v>0.1172988939606</v>
      </c>
      <c r="AN117" s="11"/>
    </row>
    <row r="118" spans="1:40" x14ac:dyDescent="0.2">
      <c r="A118" s="32"/>
      <c r="B118" s="24"/>
      <c r="C118" s="24"/>
      <c r="D118" s="16">
        <v>92</v>
      </c>
      <c r="E118" s="16">
        <v>92</v>
      </c>
      <c r="F118" s="16">
        <v>0</v>
      </c>
      <c r="G118" s="16">
        <v>0</v>
      </c>
      <c r="H118" s="16">
        <v>0</v>
      </c>
      <c r="I118" s="16">
        <v>11</v>
      </c>
      <c r="J118" s="16">
        <v>12</v>
      </c>
      <c r="K118" s="16">
        <v>19</v>
      </c>
      <c r="L118" s="16">
        <v>18</v>
      </c>
      <c r="M118" s="16">
        <v>19</v>
      </c>
      <c r="N118" s="16">
        <v>49</v>
      </c>
      <c r="O118" s="16">
        <v>36</v>
      </c>
      <c r="P118" s="16">
        <v>0</v>
      </c>
      <c r="Q118" s="16">
        <v>26</v>
      </c>
      <c r="R118" s="16">
        <v>14</v>
      </c>
      <c r="S118" s="16">
        <v>15</v>
      </c>
      <c r="T118" s="16">
        <v>25</v>
      </c>
      <c r="U118" s="16">
        <v>7</v>
      </c>
      <c r="V118" s="16">
        <v>4</v>
      </c>
      <c r="W118" s="16">
        <v>1</v>
      </c>
      <c r="X118" s="16">
        <v>19</v>
      </c>
      <c r="Y118" s="16">
        <v>28</v>
      </c>
      <c r="Z118" s="16">
        <v>22</v>
      </c>
      <c r="AA118" s="16">
        <v>12</v>
      </c>
      <c r="AB118" s="16">
        <v>1</v>
      </c>
      <c r="AC118" s="16">
        <v>3</v>
      </c>
      <c r="AD118" s="16">
        <v>33</v>
      </c>
      <c r="AE118" s="16">
        <v>11</v>
      </c>
      <c r="AF118" s="16">
        <v>3</v>
      </c>
      <c r="AG118" s="16">
        <v>5</v>
      </c>
      <c r="AH118" s="16">
        <v>12</v>
      </c>
      <c r="AI118" s="16">
        <v>4</v>
      </c>
      <c r="AJ118" s="16">
        <v>1</v>
      </c>
      <c r="AK118" s="16">
        <v>0</v>
      </c>
      <c r="AL118" s="16">
        <v>0</v>
      </c>
      <c r="AM118" s="16">
        <v>23</v>
      </c>
      <c r="AN118" s="11"/>
    </row>
    <row r="119" spans="1:40" x14ac:dyDescent="0.2">
      <c r="A119" s="32"/>
      <c r="B119" s="24"/>
      <c r="C119" s="24"/>
      <c r="D119" s="17" t="s">
        <v>103</v>
      </c>
      <c r="E119" s="17" t="s">
        <v>103</v>
      </c>
      <c r="F119" s="17" t="s">
        <v>103</v>
      </c>
      <c r="G119" s="17" t="s">
        <v>103</v>
      </c>
      <c r="H119" s="17" t="s">
        <v>103</v>
      </c>
      <c r="I119" s="17"/>
      <c r="J119" s="17"/>
      <c r="K119" s="17"/>
      <c r="L119" s="17"/>
      <c r="M119" s="17"/>
      <c r="N119" s="17"/>
      <c r="O119" s="17"/>
      <c r="P119" s="17" t="s">
        <v>103</v>
      </c>
      <c r="Q119" s="17"/>
      <c r="R119" s="18" t="s">
        <v>128</v>
      </c>
      <c r="S119" s="18" t="s">
        <v>159</v>
      </c>
      <c r="T119" s="18" t="s">
        <v>159</v>
      </c>
      <c r="U119" s="17"/>
      <c r="V119" s="17"/>
      <c r="W119" s="17"/>
      <c r="X119" s="17"/>
      <c r="Y119" s="18" t="s">
        <v>132</v>
      </c>
      <c r="Z119" s="18" t="s">
        <v>174</v>
      </c>
      <c r="AA119" s="17"/>
      <c r="AB119" s="17"/>
      <c r="AC119" s="18" t="s">
        <v>132</v>
      </c>
      <c r="AD119" s="17"/>
      <c r="AE119" s="17"/>
      <c r="AF119" s="17"/>
      <c r="AG119" s="17"/>
      <c r="AH119" s="17"/>
      <c r="AI119" s="17"/>
      <c r="AJ119" s="17"/>
      <c r="AK119" s="17"/>
      <c r="AL119" s="17"/>
      <c r="AM119" s="17"/>
      <c r="AN119" s="11"/>
    </row>
    <row r="120" spans="1:40" x14ac:dyDescent="0.2">
      <c r="A120" s="26"/>
      <c r="B120" s="26"/>
      <c r="C120" s="23" t="s">
        <v>156</v>
      </c>
      <c r="D120" s="15">
        <v>0.13454826713580001</v>
      </c>
      <c r="E120" s="15">
        <v>0.13454826713580001</v>
      </c>
      <c r="F120" s="15"/>
      <c r="G120" s="15"/>
      <c r="H120" s="15"/>
      <c r="I120" s="15">
        <v>0.14091757176710001</v>
      </c>
      <c r="J120" s="15">
        <v>0.1895854948971</v>
      </c>
      <c r="K120" s="15">
        <v>5.4363519765510002E-2</v>
      </c>
      <c r="L120" s="15">
        <v>0.13203079532100001</v>
      </c>
      <c r="M120" s="15">
        <v>0.12885224857130001</v>
      </c>
      <c r="N120" s="15">
        <v>0.14534509679980001</v>
      </c>
      <c r="O120" s="15">
        <v>0.11905065894569999</v>
      </c>
      <c r="P120" s="15"/>
      <c r="Q120" s="15">
        <v>5.6369747631060001E-2</v>
      </c>
      <c r="R120" s="15">
        <v>8.2643039203680005E-2</v>
      </c>
      <c r="S120" s="15">
        <v>0.17531530393040001</v>
      </c>
      <c r="T120" s="15">
        <v>0.18858835886209999</v>
      </c>
      <c r="U120" s="15">
        <v>0.25692401279560001</v>
      </c>
      <c r="V120" s="15">
        <v>0.1462221511474</v>
      </c>
      <c r="W120" s="15">
        <v>0.1184937208194</v>
      </c>
      <c r="X120" s="15">
        <v>3.2535475524950001E-2</v>
      </c>
      <c r="Y120" s="15">
        <v>0.1046143402884</v>
      </c>
      <c r="Z120" s="15">
        <v>0.2525900826843</v>
      </c>
      <c r="AA120" s="15">
        <v>0.20537314396709999</v>
      </c>
      <c r="AB120" s="15">
        <v>9.2976057297940007E-2</v>
      </c>
      <c r="AC120" s="15">
        <v>0.1521045893779</v>
      </c>
      <c r="AD120" s="15">
        <v>0.1206997522549</v>
      </c>
      <c r="AE120" s="15">
        <v>9.7571308680089994E-2</v>
      </c>
      <c r="AF120" s="15">
        <v>5.350603197987E-2</v>
      </c>
      <c r="AG120" s="15">
        <v>0.12580587103640001</v>
      </c>
      <c r="AH120" s="15">
        <v>0.20276841980179999</v>
      </c>
      <c r="AI120" s="15">
        <v>0.1285891745554</v>
      </c>
      <c r="AJ120" s="15">
        <v>0.36361689305139999</v>
      </c>
      <c r="AK120" s="15">
        <v>0</v>
      </c>
      <c r="AL120" s="15">
        <v>0</v>
      </c>
      <c r="AM120" s="15">
        <v>0.15475435658350001</v>
      </c>
      <c r="AN120" s="11"/>
    </row>
    <row r="121" spans="1:40" x14ac:dyDescent="0.2">
      <c r="A121" s="32"/>
      <c r="B121" s="24"/>
      <c r="C121" s="24"/>
      <c r="D121" s="16">
        <v>78</v>
      </c>
      <c r="E121" s="16">
        <v>78</v>
      </c>
      <c r="F121" s="16">
        <v>0</v>
      </c>
      <c r="G121" s="16">
        <v>0</v>
      </c>
      <c r="H121" s="16">
        <v>0</v>
      </c>
      <c r="I121" s="16">
        <v>9</v>
      </c>
      <c r="J121" s="16">
        <v>17</v>
      </c>
      <c r="K121" s="16">
        <v>7</v>
      </c>
      <c r="L121" s="16">
        <v>15</v>
      </c>
      <c r="M121" s="16">
        <v>21</v>
      </c>
      <c r="N121" s="16">
        <v>39</v>
      </c>
      <c r="O121" s="16">
        <v>33</v>
      </c>
      <c r="P121" s="16">
        <v>0</v>
      </c>
      <c r="Q121" s="16">
        <v>10</v>
      </c>
      <c r="R121" s="16">
        <v>6</v>
      </c>
      <c r="S121" s="16">
        <v>8</v>
      </c>
      <c r="T121" s="16">
        <v>27</v>
      </c>
      <c r="U121" s="16">
        <v>16</v>
      </c>
      <c r="V121" s="16">
        <v>5</v>
      </c>
      <c r="W121" s="16">
        <v>6</v>
      </c>
      <c r="X121" s="16">
        <v>5</v>
      </c>
      <c r="Y121" s="16">
        <v>16</v>
      </c>
      <c r="Z121" s="16">
        <v>24</v>
      </c>
      <c r="AA121" s="16">
        <v>23</v>
      </c>
      <c r="AB121" s="16">
        <v>2</v>
      </c>
      <c r="AC121" s="16">
        <v>2</v>
      </c>
      <c r="AD121" s="16">
        <v>23</v>
      </c>
      <c r="AE121" s="16">
        <v>6</v>
      </c>
      <c r="AF121" s="16">
        <v>1</v>
      </c>
      <c r="AG121" s="16">
        <v>4</v>
      </c>
      <c r="AH121" s="16">
        <v>14</v>
      </c>
      <c r="AI121" s="16">
        <v>3</v>
      </c>
      <c r="AJ121" s="16">
        <v>1</v>
      </c>
      <c r="AK121" s="16">
        <v>0</v>
      </c>
      <c r="AL121" s="16">
        <v>0</v>
      </c>
      <c r="AM121" s="16">
        <v>26</v>
      </c>
      <c r="AN121" s="11"/>
    </row>
    <row r="122" spans="1:40" x14ac:dyDescent="0.2">
      <c r="A122" s="32"/>
      <c r="B122" s="24"/>
      <c r="C122" s="24"/>
      <c r="D122" s="17" t="s">
        <v>103</v>
      </c>
      <c r="E122" s="17" t="s">
        <v>103</v>
      </c>
      <c r="F122" s="17" t="s">
        <v>103</v>
      </c>
      <c r="G122" s="17" t="s">
        <v>103</v>
      </c>
      <c r="H122" s="17" t="s">
        <v>103</v>
      </c>
      <c r="I122" s="17"/>
      <c r="J122" s="17"/>
      <c r="K122" s="17"/>
      <c r="L122" s="17"/>
      <c r="M122" s="17"/>
      <c r="N122" s="17"/>
      <c r="O122" s="17"/>
      <c r="P122" s="17" t="s">
        <v>103</v>
      </c>
      <c r="Q122" s="17"/>
      <c r="R122" s="17"/>
      <c r="S122" s="17"/>
      <c r="T122" s="18" t="s">
        <v>139</v>
      </c>
      <c r="U122" s="18" t="s">
        <v>139</v>
      </c>
      <c r="V122" s="17"/>
      <c r="W122" s="17"/>
      <c r="X122" s="17"/>
      <c r="Y122" s="17"/>
      <c r="Z122" s="18" t="s">
        <v>119</v>
      </c>
      <c r="AA122" s="18" t="s">
        <v>139</v>
      </c>
      <c r="AB122" s="17"/>
      <c r="AC122" s="17"/>
      <c r="AD122" s="17"/>
      <c r="AE122" s="17"/>
      <c r="AF122" s="17"/>
      <c r="AG122" s="17"/>
      <c r="AH122" s="17"/>
      <c r="AI122" s="17"/>
      <c r="AJ122" s="17"/>
      <c r="AK122" s="17"/>
      <c r="AL122" s="17"/>
      <c r="AM122" s="17"/>
      <c r="AN122" s="11"/>
    </row>
    <row r="123" spans="1:40" x14ac:dyDescent="0.2">
      <c r="A123" s="26"/>
      <c r="B123" s="26"/>
      <c r="C123" s="23" t="s">
        <v>162</v>
      </c>
      <c r="D123" s="15">
        <v>0.20789248669470001</v>
      </c>
      <c r="E123" s="15">
        <v>0.20789248669470001</v>
      </c>
      <c r="F123" s="15"/>
      <c r="G123" s="15"/>
      <c r="H123" s="15"/>
      <c r="I123" s="15">
        <v>0.2308913240554</v>
      </c>
      <c r="J123" s="15">
        <v>0.16905303855910001</v>
      </c>
      <c r="K123" s="15">
        <v>0.1673795354648</v>
      </c>
      <c r="L123" s="15">
        <v>0.18550374609590001</v>
      </c>
      <c r="M123" s="15">
        <v>0.26302283997929998</v>
      </c>
      <c r="N123" s="15">
        <v>0.16802367906499999</v>
      </c>
      <c r="O123" s="15">
        <v>0.25054288360839999</v>
      </c>
      <c r="P123" s="15"/>
      <c r="Q123" s="15">
        <v>4.196627958785E-2</v>
      </c>
      <c r="R123" s="15">
        <v>7.0351859572470005E-2</v>
      </c>
      <c r="S123" s="15">
        <v>5.0016818720279993E-2</v>
      </c>
      <c r="T123" s="15">
        <v>0.22408570978360001</v>
      </c>
      <c r="U123" s="15">
        <v>0.54427635234599991</v>
      </c>
      <c r="V123" s="15">
        <v>0.53082953590479998</v>
      </c>
      <c r="W123" s="15">
        <v>0.67971182279190001</v>
      </c>
      <c r="X123" s="15">
        <v>2.6741314234429998E-2</v>
      </c>
      <c r="Y123" s="15">
        <v>7.7301097120730008E-2</v>
      </c>
      <c r="Z123" s="15">
        <v>0.2832928088685</v>
      </c>
      <c r="AA123" s="15">
        <v>0.44893887544119998</v>
      </c>
      <c r="AB123" s="15">
        <v>0.74955607741090002</v>
      </c>
      <c r="AC123" s="15">
        <v>0.1108111306237</v>
      </c>
      <c r="AD123" s="15">
        <v>8.8114574051869995E-2</v>
      </c>
      <c r="AE123" s="15">
        <v>0.18637735672200001</v>
      </c>
      <c r="AF123" s="15">
        <v>9.2511957354439997E-2</v>
      </c>
      <c r="AG123" s="15">
        <v>7.090894458001E-2</v>
      </c>
      <c r="AH123" s="15">
        <v>0.1297859832545</v>
      </c>
      <c r="AI123" s="15">
        <v>0.27444952147579998</v>
      </c>
      <c r="AJ123" s="15">
        <v>0.24861184905879999</v>
      </c>
      <c r="AK123" s="15">
        <v>0.91171612579789996</v>
      </c>
      <c r="AL123" s="15">
        <v>1</v>
      </c>
      <c r="AM123" s="15">
        <v>0.39651533962390001</v>
      </c>
      <c r="AN123" s="11"/>
    </row>
    <row r="124" spans="1:40" x14ac:dyDescent="0.2">
      <c r="A124" s="32"/>
      <c r="B124" s="24"/>
      <c r="C124" s="24"/>
      <c r="D124" s="16">
        <v>117</v>
      </c>
      <c r="E124" s="16">
        <v>117</v>
      </c>
      <c r="F124" s="16">
        <v>0</v>
      </c>
      <c r="G124" s="16">
        <v>0</v>
      </c>
      <c r="H124" s="16">
        <v>0</v>
      </c>
      <c r="I124" s="16">
        <v>11</v>
      </c>
      <c r="J124" s="16">
        <v>17</v>
      </c>
      <c r="K124" s="16">
        <v>18</v>
      </c>
      <c r="L124" s="16">
        <v>28</v>
      </c>
      <c r="M124" s="16">
        <v>30</v>
      </c>
      <c r="N124" s="16">
        <v>52</v>
      </c>
      <c r="O124" s="16">
        <v>58</v>
      </c>
      <c r="P124" s="16">
        <v>0</v>
      </c>
      <c r="Q124" s="16">
        <v>4</v>
      </c>
      <c r="R124" s="16">
        <v>4</v>
      </c>
      <c r="S124" s="16">
        <v>5</v>
      </c>
      <c r="T124" s="16">
        <v>32</v>
      </c>
      <c r="U124" s="16">
        <v>26</v>
      </c>
      <c r="V124" s="16">
        <v>15</v>
      </c>
      <c r="W124" s="16">
        <v>31</v>
      </c>
      <c r="X124" s="16">
        <v>5</v>
      </c>
      <c r="Y124" s="16">
        <v>12</v>
      </c>
      <c r="Z124" s="16">
        <v>25</v>
      </c>
      <c r="AA124" s="16">
        <v>40</v>
      </c>
      <c r="AB124" s="16">
        <v>26</v>
      </c>
      <c r="AC124" s="16">
        <v>2</v>
      </c>
      <c r="AD124" s="16">
        <v>19</v>
      </c>
      <c r="AE124" s="16">
        <v>13</v>
      </c>
      <c r="AF124" s="16">
        <v>2</v>
      </c>
      <c r="AG124" s="16">
        <v>3</v>
      </c>
      <c r="AH124" s="16">
        <v>8</v>
      </c>
      <c r="AI124" s="16">
        <v>6</v>
      </c>
      <c r="AJ124" s="16">
        <v>1</v>
      </c>
      <c r="AK124" s="16">
        <v>6</v>
      </c>
      <c r="AL124" s="16">
        <v>2</v>
      </c>
      <c r="AM124" s="16">
        <v>57</v>
      </c>
      <c r="AN124" s="11"/>
    </row>
    <row r="125" spans="1:40" x14ac:dyDescent="0.2">
      <c r="A125" s="32"/>
      <c r="B125" s="24"/>
      <c r="C125" s="24"/>
      <c r="D125" s="17" t="s">
        <v>103</v>
      </c>
      <c r="E125" s="17" t="s">
        <v>103</v>
      </c>
      <c r="F125" s="17" t="s">
        <v>103</v>
      </c>
      <c r="G125" s="17" t="s">
        <v>103</v>
      </c>
      <c r="H125" s="17" t="s">
        <v>103</v>
      </c>
      <c r="I125" s="17"/>
      <c r="J125" s="17"/>
      <c r="K125" s="17"/>
      <c r="L125" s="17"/>
      <c r="M125" s="17"/>
      <c r="N125" s="17"/>
      <c r="O125" s="17"/>
      <c r="P125" s="17" t="s">
        <v>103</v>
      </c>
      <c r="Q125" s="17"/>
      <c r="R125" s="17"/>
      <c r="S125" s="17"/>
      <c r="T125" s="18" t="s">
        <v>181</v>
      </c>
      <c r="U125" s="18" t="s">
        <v>218</v>
      </c>
      <c r="V125" s="18" t="s">
        <v>219</v>
      </c>
      <c r="W125" s="18" t="s">
        <v>121</v>
      </c>
      <c r="X125" s="17"/>
      <c r="Y125" s="17"/>
      <c r="Z125" s="18" t="s">
        <v>119</v>
      </c>
      <c r="AA125" s="18" t="s">
        <v>122</v>
      </c>
      <c r="AB125" s="18" t="s">
        <v>220</v>
      </c>
      <c r="AC125" s="17"/>
      <c r="AD125" s="17"/>
      <c r="AE125" s="17"/>
      <c r="AF125" s="17"/>
      <c r="AG125" s="17"/>
      <c r="AH125" s="17"/>
      <c r="AI125" s="17"/>
      <c r="AJ125" s="17"/>
      <c r="AK125" s="18" t="s">
        <v>221</v>
      </c>
      <c r="AL125" s="18" t="s">
        <v>222</v>
      </c>
      <c r="AM125" s="18" t="s">
        <v>197</v>
      </c>
      <c r="AN125" s="11"/>
    </row>
    <row r="126" spans="1:40" x14ac:dyDescent="0.2">
      <c r="A126" s="26"/>
      <c r="B126" s="26"/>
      <c r="C126" s="23" t="s">
        <v>167</v>
      </c>
      <c r="D126" s="15">
        <v>0.1217231177101</v>
      </c>
      <c r="E126" s="15">
        <v>0.1217231177101</v>
      </c>
      <c r="F126" s="15"/>
      <c r="G126" s="15"/>
      <c r="H126" s="15"/>
      <c r="I126" s="15">
        <v>0.20606695037719999</v>
      </c>
      <c r="J126" s="15">
        <v>0.1638148849812</v>
      </c>
      <c r="K126" s="15">
        <v>0.11068882036240001</v>
      </c>
      <c r="L126" s="15">
        <v>0.12465002939189999</v>
      </c>
      <c r="M126" s="15">
        <v>1.7913982472539999E-2</v>
      </c>
      <c r="N126" s="15">
        <v>7.326404754061E-2</v>
      </c>
      <c r="O126" s="15">
        <v>0.17661893402600001</v>
      </c>
      <c r="P126" s="15"/>
      <c r="Q126" s="15">
        <v>0.12442356022120001</v>
      </c>
      <c r="R126" s="15">
        <v>0.20285102804380001</v>
      </c>
      <c r="S126" s="15">
        <v>6.0465652482769999E-2</v>
      </c>
      <c r="T126" s="15">
        <v>9.1840703567959994E-2</v>
      </c>
      <c r="U126" s="15">
        <v>9.8414630623269994E-2</v>
      </c>
      <c r="V126" s="15">
        <v>0.1747234103443</v>
      </c>
      <c r="W126" s="15">
        <v>0.1671580754809</v>
      </c>
      <c r="X126" s="15">
        <v>4.4498407473800003E-2</v>
      </c>
      <c r="Y126" s="15">
        <v>0.18521553403079999</v>
      </c>
      <c r="Z126" s="15">
        <v>6.1429691659969997E-2</v>
      </c>
      <c r="AA126" s="15">
        <v>0.19041554278289999</v>
      </c>
      <c r="AB126" s="15">
        <v>0.13986172573979999</v>
      </c>
      <c r="AC126" s="15">
        <v>0.1041720655842</v>
      </c>
      <c r="AD126" s="15">
        <v>0.13097051387200001</v>
      </c>
      <c r="AE126" s="15">
        <v>7.5031701356039995E-2</v>
      </c>
      <c r="AF126" s="15">
        <v>0.1085999386099</v>
      </c>
      <c r="AG126" s="15">
        <v>8.2614777400149997E-2</v>
      </c>
      <c r="AH126" s="15">
        <v>0.12429490934369999</v>
      </c>
      <c r="AI126" s="15">
        <v>0.28123858474390001</v>
      </c>
      <c r="AJ126" s="15">
        <v>0</v>
      </c>
      <c r="AK126" s="15">
        <v>8.8283874202050014E-2</v>
      </c>
      <c r="AL126" s="15">
        <v>0</v>
      </c>
      <c r="AM126" s="15">
        <v>0.1183763276056</v>
      </c>
      <c r="AN126" s="11"/>
    </row>
    <row r="127" spans="1:40" x14ac:dyDescent="0.2">
      <c r="A127" s="32"/>
      <c r="B127" s="24"/>
      <c r="C127" s="24"/>
      <c r="D127" s="16">
        <v>51</v>
      </c>
      <c r="E127" s="16">
        <v>51</v>
      </c>
      <c r="F127" s="16">
        <v>0</v>
      </c>
      <c r="G127" s="16">
        <v>0</v>
      </c>
      <c r="H127" s="16">
        <v>0</v>
      </c>
      <c r="I127" s="16">
        <v>12</v>
      </c>
      <c r="J127" s="16">
        <v>12</v>
      </c>
      <c r="K127" s="16">
        <v>11</v>
      </c>
      <c r="L127" s="16">
        <v>9</v>
      </c>
      <c r="M127" s="16">
        <v>3</v>
      </c>
      <c r="N127" s="16">
        <v>12</v>
      </c>
      <c r="O127" s="16">
        <v>36</v>
      </c>
      <c r="P127" s="16">
        <v>0</v>
      </c>
      <c r="Q127" s="16">
        <v>12</v>
      </c>
      <c r="R127" s="16">
        <v>12</v>
      </c>
      <c r="S127" s="16">
        <v>5</v>
      </c>
      <c r="T127" s="16">
        <v>10</v>
      </c>
      <c r="U127" s="16">
        <v>4</v>
      </c>
      <c r="V127" s="16">
        <v>4</v>
      </c>
      <c r="W127" s="16">
        <v>4</v>
      </c>
      <c r="X127" s="16">
        <v>6</v>
      </c>
      <c r="Y127" s="16">
        <v>22</v>
      </c>
      <c r="Z127" s="16">
        <v>6</v>
      </c>
      <c r="AA127" s="16">
        <v>10</v>
      </c>
      <c r="AB127" s="16">
        <v>3</v>
      </c>
      <c r="AC127" s="16">
        <v>1</v>
      </c>
      <c r="AD127" s="16">
        <v>19</v>
      </c>
      <c r="AE127" s="16">
        <v>4</v>
      </c>
      <c r="AF127" s="16">
        <v>2</v>
      </c>
      <c r="AG127" s="16">
        <v>2</v>
      </c>
      <c r="AH127" s="16">
        <v>6</v>
      </c>
      <c r="AI127" s="16">
        <v>3</v>
      </c>
      <c r="AJ127" s="16">
        <v>0</v>
      </c>
      <c r="AK127" s="16">
        <v>1</v>
      </c>
      <c r="AL127" s="16">
        <v>0</v>
      </c>
      <c r="AM127" s="16">
        <v>14</v>
      </c>
      <c r="AN127" s="11"/>
    </row>
    <row r="128" spans="1:40" x14ac:dyDescent="0.2">
      <c r="A128" s="32"/>
      <c r="B128" s="24"/>
      <c r="C128" s="24"/>
      <c r="D128" s="17" t="s">
        <v>103</v>
      </c>
      <c r="E128" s="17" t="s">
        <v>103</v>
      </c>
      <c r="F128" s="17" t="s">
        <v>103</v>
      </c>
      <c r="G128" s="17" t="s">
        <v>103</v>
      </c>
      <c r="H128" s="17" t="s">
        <v>103</v>
      </c>
      <c r="I128" s="18" t="s">
        <v>174</v>
      </c>
      <c r="J128" s="18" t="s">
        <v>174</v>
      </c>
      <c r="K128" s="18" t="s">
        <v>132</v>
      </c>
      <c r="L128" s="18" t="s">
        <v>132</v>
      </c>
      <c r="M128" s="17"/>
      <c r="N128" s="17"/>
      <c r="O128" s="18" t="s">
        <v>139</v>
      </c>
      <c r="P128" s="17" t="s">
        <v>103</v>
      </c>
      <c r="Q128" s="17"/>
      <c r="R128" s="17"/>
      <c r="S128" s="17"/>
      <c r="T128" s="17"/>
      <c r="U128" s="17"/>
      <c r="V128" s="17"/>
      <c r="W128" s="17"/>
      <c r="X128" s="17"/>
      <c r="Y128" s="18" t="s">
        <v>139</v>
      </c>
      <c r="Z128" s="17"/>
      <c r="AA128" s="17"/>
      <c r="AB128" s="17"/>
      <c r="AC128" s="17"/>
      <c r="AD128" s="17"/>
      <c r="AE128" s="17"/>
      <c r="AF128" s="17"/>
      <c r="AG128" s="17"/>
      <c r="AH128" s="17"/>
      <c r="AI128" s="17"/>
      <c r="AJ128" s="17"/>
      <c r="AK128" s="17"/>
      <c r="AL128" s="17"/>
      <c r="AM128" s="17"/>
      <c r="AN128" s="11"/>
    </row>
    <row r="129" spans="1:40" x14ac:dyDescent="0.2">
      <c r="A129" s="26"/>
      <c r="B129" s="26"/>
      <c r="C129" s="23" t="s">
        <v>48</v>
      </c>
      <c r="D129" s="15">
        <v>1</v>
      </c>
      <c r="E129" s="15">
        <v>1</v>
      </c>
      <c r="F129" s="15"/>
      <c r="G129" s="15"/>
      <c r="H129" s="15"/>
      <c r="I129" s="15">
        <v>1</v>
      </c>
      <c r="J129" s="15">
        <v>1</v>
      </c>
      <c r="K129" s="15">
        <v>1</v>
      </c>
      <c r="L129" s="15">
        <v>1</v>
      </c>
      <c r="M129" s="15">
        <v>1</v>
      </c>
      <c r="N129" s="15">
        <v>1</v>
      </c>
      <c r="O129" s="15">
        <v>1</v>
      </c>
      <c r="P129" s="15"/>
      <c r="Q129" s="15">
        <v>1</v>
      </c>
      <c r="R129" s="15">
        <v>1</v>
      </c>
      <c r="S129" s="15">
        <v>1</v>
      </c>
      <c r="T129" s="15">
        <v>1</v>
      </c>
      <c r="U129" s="15">
        <v>1</v>
      </c>
      <c r="V129" s="15">
        <v>1</v>
      </c>
      <c r="W129" s="15">
        <v>1</v>
      </c>
      <c r="X129" s="15">
        <v>1</v>
      </c>
      <c r="Y129" s="15">
        <v>1</v>
      </c>
      <c r="Z129" s="15">
        <v>1</v>
      </c>
      <c r="AA129" s="15">
        <v>1</v>
      </c>
      <c r="AB129" s="15">
        <v>1</v>
      </c>
      <c r="AC129" s="15">
        <v>1</v>
      </c>
      <c r="AD129" s="15">
        <v>1</v>
      </c>
      <c r="AE129" s="15">
        <v>1</v>
      </c>
      <c r="AF129" s="15">
        <v>1</v>
      </c>
      <c r="AG129" s="15">
        <v>1</v>
      </c>
      <c r="AH129" s="15">
        <v>1</v>
      </c>
      <c r="AI129" s="15">
        <v>1</v>
      </c>
      <c r="AJ129" s="15">
        <v>1</v>
      </c>
      <c r="AK129" s="15">
        <v>1</v>
      </c>
      <c r="AL129" s="15">
        <v>1</v>
      </c>
      <c r="AM129" s="15">
        <v>1</v>
      </c>
      <c r="AN129" s="11"/>
    </row>
    <row r="130" spans="1:40" x14ac:dyDescent="0.2">
      <c r="A130" s="32"/>
      <c r="B130" s="24"/>
      <c r="C130" s="24"/>
      <c r="D130" s="16">
        <v>553</v>
      </c>
      <c r="E130" s="16">
        <v>553</v>
      </c>
      <c r="F130" s="16">
        <v>0</v>
      </c>
      <c r="G130" s="16">
        <v>0</v>
      </c>
      <c r="H130" s="16">
        <v>0</v>
      </c>
      <c r="I130" s="16">
        <v>50</v>
      </c>
      <c r="J130" s="16">
        <v>90</v>
      </c>
      <c r="K130" s="16">
        <v>91</v>
      </c>
      <c r="L130" s="16">
        <v>120</v>
      </c>
      <c r="M130" s="16">
        <v>142</v>
      </c>
      <c r="N130" s="16">
        <v>278</v>
      </c>
      <c r="O130" s="16">
        <v>239</v>
      </c>
      <c r="P130" s="16">
        <v>0</v>
      </c>
      <c r="Q130" s="16">
        <v>158</v>
      </c>
      <c r="R130" s="16">
        <v>63</v>
      </c>
      <c r="S130" s="16">
        <v>76</v>
      </c>
      <c r="T130" s="16">
        <v>130</v>
      </c>
      <c r="U130" s="16">
        <v>53</v>
      </c>
      <c r="V130" s="16">
        <v>30</v>
      </c>
      <c r="W130" s="16">
        <v>43</v>
      </c>
      <c r="X130" s="16">
        <v>133</v>
      </c>
      <c r="Y130" s="16">
        <v>165</v>
      </c>
      <c r="Z130" s="16">
        <v>88</v>
      </c>
      <c r="AA130" s="16">
        <v>89</v>
      </c>
      <c r="AB130" s="16">
        <v>32</v>
      </c>
      <c r="AC130" s="16">
        <v>10</v>
      </c>
      <c r="AD130" s="16">
        <v>199</v>
      </c>
      <c r="AE130" s="16">
        <v>61</v>
      </c>
      <c r="AF130" s="16">
        <v>13</v>
      </c>
      <c r="AG130" s="16">
        <v>30</v>
      </c>
      <c r="AH130" s="16">
        <v>64</v>
      </c>
      <c r="AI130" s="16">
        <v>19</v>
      </c>
      <c r="AJ130" s="16">
        <v>3</v>
      </c>
      <c r="AK130" s="16">
        <v>7</v>
      </c>
      <c r="AL130" s="16">
        <v>2</v>
      </c>
      <c r="AM130" s="16">
        <v>155</v>
      </c>
      <c r="AN130" s="11"/>
    </row>
    <row r="131" spans="1:40" x14ac:dyDescent="0.2">
      <c r="A131" s="32"/>
      <c r="B131" s="24"/>
      <c r="C131" s="24"/>
      <c r="D131" s="17" t="s">
        <v>103</v>
      </c>
      <c r="E131" s="17" t="s">
        <v>103</v>
      </c>
      <c r="F131" s="17" t="s">
        <v>103</v>
      </c>
      <c r="G131" s="17" t="s">
        <v>103</v>
      </c>
      <c r="H131" s="17" t="s">
        <v>103</v>
      </c>
      <c r="I131" s="17" t="s">
        <v>103</v>
      </c>
      <c r="J131" s="17" t="s">
        <v>103</v>
      </c>
      <c r="K131" s="17" t="s">
        <v>103</v>
      </c>
      <c r="L131" s="17" t="s">
        <v>103</v>
      </c>
      <c r="M131" s="17" t="s">
        <v>103</v>
      </c>
      <c r="N131" s="17" t="s">
        <v>103</v>
      </c>
      <c r="O131" s="17" t="s">
        <v>103</v>
      </c>
      <c r="P131" s="17" t="s">
        <v>103</v>
      </c>
      <c r="Q131" s="17" t="s">
        <v>103</v>
      </c>
      <c r="R131" s="17" t="s">
        <v>103</v>
      </c>
      <c r="S131" s="17" t="s">
        <v>103</v>
      </c>
      <c r="T131" s="17" t="s">
        <v>103</v>
      </c>
      <c r="U131" s="17" t="s">
        <v>103</v>
      </c>
      <c r="V131" s="17" t="s">
        <v>103</v>
      </c>
      <c r="W131" s="17" t="s">
        <v>103</v>
      </c>
      <c r="X131" s="17" t="s">
        <v>103</v>
      </c>
      <c r="Y131" s="17" t="s">
        <v>103</v>
      </c>
      <c r="Z131" s="17" t="s">
        <v>103</v>
      </c>
      <c r="AA131" s="17" t="s">
        <v>103</v>
      </c>
      <c r="AB131" s="17" t="s">
        <v>103</v>
      </c>
      <c r="AC131" s="17" t="s">
        <v>103</v>
      </c>
      <c r="AD131" s="17" t="s">
        <v>103</v>
      </c>
      <c r="AE131" s="17" t="s">
        <v>103</v>
      </c>
      <c r="AF131" s="17" t="s">
        <v>103</v>
      </c>
      <c r="AG131" s="17" t="s">
        <v>103</v>
      </c>
      <c r="AH131" s="17" t="s">
        <v>103</v>
      </c>
      <c r="AI131" s="17" t="s">
        <v>103</v>
      </c>
      <c r="AJ131" s="17" t="s">
        <v>103</v>
      </c>
      <c r="AK131" s="17" t="s">
        <v>103</v>
      </c>
      <c r="AL131" s="17" t="s">
        <v>103</v>
      </c>
      <c r="AM131" s="17" t="s">
        <v>103</v>
      </c>
      <c r="AN131" s="11"/>
    </row>
    <row r="132" spans="1:40" x14ac:dyDescent="0.2">
      <c r="A132" s="26"/>
      <c r="B132" s="23" t="s">
        <v>223</v>
      </c>
      <c r="C132" s="23" t="s">
        <v>144</v>
      </c>
      <c r="D132" s="15">
        <v>8.2773018007789995E-2</v>
      </c>
      <c r="E132" s="15"/>
      <c r="F132" s="15">
        <v>8.2773018007789995E-2</v>
      </c>
      <c r="G132" s="15"/>
      <c r="H132" s="15"/>
      <c r="I132" s="15">
        <v>3.6089352333130001E-2</v>
      </c>
      <c r="J132" s="15">
        <v>3.008114753321E-2</v>
      </c>
      <c r="K132" s="15">
        <v>9.3325932455020008E-2</v>
      </c>
      <c r="L132" s="15">
        <v>0.10926770228719999</v>
      </c>
      <c r="M132" s="15">
        <v>0.1480120850254</v>
      </c>
      <c r="N132" s="15">
        <v>8.4083721382019985E-2</v>
      </c>
      <c r="O132" s="15">
        <v>7.6709361268789994E-2</v>
      </c>
      <c r="P132" s="15">
        <v>0.33333333333330001</v>
      </c>
      <c r="Q132" s="15">
        <v>0.22633451718309999</v>
      </c>
      <c r="R132" s="15">
        <v>0.12732102654169999</v>
      </c>
      <c r="S132" s="15">
        <v>0.11791519642870001</v>
      </c>
      <c r="T132" s="15">
        <v>5.5613569473039998E-2</v>
      </c>
      <c r="U132" s="15">
        <v>0</v>
      </c>
      <c r="V132" s="15">
        <v>0</v>
      </c>
      <c r="W132" s="15">
        <v>0</v>
      </c>
      <c r="X132" s="15">
        <v>0.2411844780239</v>
      </c>
      <c r="Y132" s="15">
        <v>0.113678298664</v>
      </c>
      <c r="Z132" s="15">
        <v>2.3445921105740002E-2</v>
      </c>
      <c r="AA132" s="15">
        <v>0</v>
      </c>
      <c r="AB132" s="15">
        <v>0</v>
      </c>
      <c r="AC132" s="15">
        <v>3.0168176923969999E-2</v>
      </c>
      <c r="AD132" s="15">
        <v>0.18485385473560001</v>
      </c>
      <c r="AE132" s="15">
        <v>3.1729477384119999E-2</v>
      </c>
      <c r="AF132" s="15">
        <v>0</v>
      </c>
      <c r="AG132" s="15">
        <v>0.11857593096790001</v>
      </c>
      <c r="AH132" s="15">
        <v>8.6779420822740011E-2</v>
      </c>
      <c r="AI132" s="15">
        <v>8.8596242452729998E-2</v>
      </c>
      <c r="AJ132" s="15">
        <v>0</v>
      </c>
      <c r="AK132" s="15">
        <v>4.9849696521520007E-2</v>
      </c>
      <c r="AL132" s="15">
        <v>0</v>
      </c>
      <c r="AM132" s="15">
        <v>2.9957307882880001E-2</v>
      </c>
      <c r="AN132" s="11"/>
    </row>
    <row r="133" spans="1:40" x14ac:dyDescent="0.2">
      <c r="A133" s="32"/>
      <c r="B133" s="24"/>
      <c r="C133" s="24"/>
      <c r="D133" s="16">
        <v>82</v>
      </c>
      <c r="E133" s="16">
        <v>0</v>
      </c>
      <c r="F133" s="16">
        <v>82</v>
      </c>
      <c r="G133" s="16">
        <v>0</v>
      </c>
      <c r="H133" s="16">
        <v>0</v>
      </c>
      <c r="I133" s="16">
        <v>4</v>
      </c>
      <c r="J133" s="16">
        <v>6</v>
      </c>
      <c r="K133" s="16">
        <v>9</v>
      </c>
      <c r="L133" s="16">
        <v>22</v>
      </c>
      <c r="M133" s="16">
        <v>34</v>
      </c>
      <c r="N133" s="16">
        <v>43</v>
      </c>
      <c r="O133" s="16">
        <v>32</v>
      </c>
      <c r="P133" s="16">
        <v>1</v>
      </c>
      <c r="Q133" s="16">
        <v>47</v>
      </c>
      <c r="R133" s="16">
        <v>11</v>
      </c>
      <c r="S133" s="16">
        <v>12</v>
      </c>
      <c r="T133" s="16">
        <v>12</v>
      </c>
      <c r="U133" s="16">
        <v>0</v>
      </c>
      <c r="V133" s="16">
        <v>0</v>
      </c>
      <c r="W133" s="16">
        <v>0</v>
      </c>
      <c r="X133" s="16">
        <v>44</v>
      </c>
      <c r="Y133" s="16">
        <v>27</v>
      </c>
      <c r="Z133" s="16">
        <v>4</v>
      </c>
      <c r="AA133" s="16">
        <v>0</v>
      </c>
      <c r="AB133" s="16">
        <v>0</v>
      </c>
      <c r="AC133" s="16">
        <v>1</v>
      </c>
      <c r="AD133" s="16">
        <v>55</v>
      </c>
      <c r="AE133" s="16">
        <v>5</v>
      </c>
      <c r="AF133" s="16">
        <v>0</v>
      </c>
      <c r="AG133" s="16">
        <v>3</v>
      </c>
      <c r="AH133" s="16">
        <v>5</v>
      </c>
      <c r="AI133" s="16">
        <v>1</v>
      </c>
      <c r="AJ133" s="16">
        <v>0</v>
      </c>
      <c r="AK133" s="16">
        <v>1</v>
      </c>
      <c r="AL133" s="16">
        <v>0</v>
      </c>
      <c r="AM133" s="16">
        <v>12</v>
      </c>
      <c r="AN133" s="11"/>
    </row>
    <row r="134" spans="1:40" x14ac:dyDescent="0.2">
      <c r="A134" s="32"/>
      <c r="B134" s="24"/>
      <c r="C134" s="24"/>
      <c r="D134" s="17" t="s">
        <v>103</v>
      </c>
      <c r="E134" s="17" t="s">
        <v>103</v>
      </c>
      <c r="F134" s="17" t="s">
        <v>103</v>
      </c>
      <c r="G134" s="17" t="s">
        <v>103</v>
      </c>
      <c r="H134" s="17" t="s">
        <v>103</v>
      </c>
      <c r="I134" s="17"/>
      <c r="J134" s="17"/>
      <c r="K134" s="17"/>
      <c r="L134" s="17"/>
      <c r="M134" s="18" t="s">
        <v>104</v>
      </c>
      <c r="N134" s="17"/>
      <c r="O134" s="17"/>
      <c r="P134" s="17"/>
      <c r="Q134" s="18" t="s">
        <v>224</v>
      </c>
      <c r="R134" s="18" t="s">
        <v>173</v>
      </c>
      <c r="S134" s="18" t="s">
        <v>154</v>
      </c>
      <c r="T134" s="17"/>
      <c r="U134" s="17"/>
      <c r="V134" s="17"/>
      <c r="W134" s="17"/>
      <c r="X134" s="18" t="s">
        <v>111</v>
      </c>
      <c r="Y134" s="18" t="s">
        <v>194</v>
      </c>
      <c r="Z134" s="17"/>
      <c r="AA134" s="17"/>
      <c r="AB134" s="17"/>
      <c r="AC134" s="18" t="s">
        <v>145</v>
      </c>
      <c r="AD134" s="18" t="s">
        <v>225</v>
      </c>
      <c r="AE134" s="17"/>
      <c r="AF134" s="17"/>
      <c r="AG134" s="17"/>
      <c r="AH134" s="17"/>
      <c r="AI134" s="17"/>
      <c r="AJ134" s="17"/>
      <c r="AK134" s="17"/>
      <c r="AL134" s="17"/>
      <c r="AM134" s="17"/>
      <c r="AN134" s="11"/>
    </row>
    <row r="135" spans="1:40" x14ac:dyDescent="0.2">
      <c r="A135" s="26"/>
      <c r="B135" s="26"/>
      <c r="C135" s="23" t="s">
        <v>146</v>
      </c>
      <c r="D135" s="15">
        <v>0.1826058654943</v>
      </c>
      <c r="E135" s="15"/>
      <c r="F135" s="15">
        <v>0.1826058654943</v>
      </c>
      <c r="G135" s="15"/>
      <c r="H135" s="15"/>
      <c r="I135" s="15">
        <v>4.7101348549019997E-2</v>
      </c>
      <c r="J135" s="15">
        <v>0.15593965988899999</v>
      </c>
      <c r="K135" s="15">
        <v>0.25869759287459998</v>
      </c>
      <c r="L135" s="15">
        <v>0.23816976961319999</v>
      </c>
      <c r="M135" s="15">
        <v>0.24622758649759999</v>
      </c>
      <c r="N135" s="15">
        <v>0.2312964487844</v>
      </c>
      <c r="O135" s="15">
        <v>0.13801506954680001</v>
      </c>
      <c r="P135" s="15">
        <v>0</v>
      </c>
      <c r="Q135" s="15">
        <v>0.30456709116519998</v>
      </c>
      <c r="R135" s="15">
        <v>0.29155923813130002</v>
      </c>
      <c r="S135" s="15">
        <v>0.31324388914869999</v>
      </c>
      <c r="T135" s="15">
        <v>0.18237694965029999</v>
      </c>
      <c r="U135" s="15">
        <v>6.9248335203450001E-2</v>
      </c>
      <c r="V135" s="15">
        <v>2.6386181340489999E-2</v>
      </c>
      <c r="W135" s="15">
        <v>5.2079798118499998E-2</v>
      </c>
      <c r="X135" s="15">
        <v>0.29970017767480001</v>
      </c>
      <c r="Y135" s="15">
        <v>0.31102994297300002</v>
      </c>
      <c r="Z135" s="15">
        <v>0.1318495112176</v>
      </c>
      <c r="AA135" s="15">
        <v>7.1908849468639999E-2</v>
      </c>
      <c r="AB135" s="15">
        <v>4.6081538112449999E-2</v>
      </c>
      <c r="AC135" s="15">
        <v>0.13172985857380001</v>
      </c>
      <c r="AD135" s="15">
        <v>0.26382326232100001</v>
      </c>
      <c r="AE135" s="15">
        <v>0.16595726100829999</v>
      </c>
      <c r="AF135" s="15">
        <v>0.3152146644644</v>
      </c>
      <c r="AG135" s="15">
        <v>0.12189933591920001</v>
      </c>
      <c r="AH135" s="15">
        <v>0.12693502138009999</v>
      </c>
      <c r="AI135" s="15">
        <v>0.13667139545340001</v>
      </c>
      <c r="AJ135" s="15">
        <v>0.1201397843241</v>
      </c>
      <c r="AK135" s="15">
        <v>7.6906541700950001E-2</v>
      </c>
      <c r="AL135" s="15">
        <v>0</v>
      </c>
      <c r="AM135" s="15">
        <v>0.1529613623194</v>
      </c>
      <c r="AN135" s="11"/>
    </row>
    <row r="136" spans="1:40" x14ac:dyDescent="0.2">
      <c r="A136" s="32"/>
      <c r="B136" s="24"/>
      <c r="C136" s="24"/>
      <c r="D136" s="16">
        <v>141</v>
      </c>
      <c r="E136" s="16">
        <v>0</v>
      </c>
      <c r="F136" s="16">
        <v>141</v>
      </c>
      <c r="G136" s="16">
        <v>0</v>
      </c>
      <c r="H136" s="16">
        <v>0</v>
      </c>
      <c r="I136" s="16">
        <v>3</v>
      </c>
      <c r="J136" s="16">
        <v>16</v>
      </c>
      <c r="K136" s="16">
        <v>28</v>
      </c>
      <c r="L136" s="16">
        <v>34</v>
      </c>
      <c r="M136" s="16">
        <v>42</v>
      </c>
      <c r="N136" s="16">
        <v>89</v>
      </c>
      <c r="O136" s="16">
        <v>40</v>
      </c>
      <c r="P136" s="16">
        <v>0</v>
      </c>
      <c r="Q136" s="16">
        <v>51</v>
      </c>
      <c r="R136" s="16">
        <v>18</v>
      </c>
      <c r="S136" s="16">
        <v>27</v>
      </c>
      <c r="T136" s="16">
        <v>33</v>
      </c>
      <c r="U136" s="16">
        <v>4</v>
      </c>
      <c r="V136" s="16">
        <v>2</v>
      </c>
      <c r="W136" s="16">
        <v>6</v>
      </c>
      <c r="X136" s="16">
        <v>53</v>
      </c>
      <c r="Y136" s="16">
        <v>48</v>
      </c>
      <c r="Z136" s="16">
        <v>16</v>
      </c>
      <c r="AA136" s="16">
        <v>8</v>
      </c>
      <c r="AB136" s="16">
        <v>3</v>
      </c>
      <c r="AC136" s="16">
        <v>1</v>
      </c>
      <c r="AD136" s="16">
        <v>63</v>
      </c>
      <c r="AE136" s="16">
        <v>14</v>
      </c>
      <c r="AF136" s="16">
        <v>4</v>
      </c>
      <c r="AG136" s="16">
        <v>4</v>
      </c>
      <c r="AH136" s="16">
        <v>9</v>
      </c>
      <c r="AI136" s="16">
        <v>3</v>
      </c>
      <c r="AJ136" s="16">
        <v>1</v>
      </c>
      <c r="AK136" s="16">
        <v>1</v>
      </c>
      <c r="AL136" s="16">
        <v>0</v>
      </c>
      <c r="AM136" s="16">
        <v>42</v>
      </c>
      <c r="AN136" s="11"/>
    </row>
    <row r="137" spans="1:40" x14ac:dyDescent="0.2">
      <c r="A137" s="32"/>
      <c r="B137" s="24"/>
      <c r="C137" s="24"/>
      <c r="D137" s="17" t="s">
        <v>103</v>
      </c>
      <c r="E137" s="17" t="s">
        <v>103</v>
      </c>
      <c r="F137" s="17" t="s">
        <v>103</v>
      </c>
      <c r="G137" s="17" t="s">
        <v>103</v>
      </c>
      <c r="H137" s="17" t="s">
        <v>103</v>
      </c>
      <c r="I137" s="17"/>
      <c r="J137" s="17"/>
      <c r="K137" s="18" t="s">
        <v>139</v>
      </c>
      <c r="L137" s="18" t="s">
        <v>139</v>
      </c>
      <c r="M137" s="18" t="s">
        <v>139</v>
      </c>
      <c r="N137" s="18" t="s">
        <v>104</v>
      </c>
      <c r="O137" s="17"/>
      <c r="P137" s="17"/>
      <c r="Q137" s="18" t="s">
        <v>226</v>
      </c>
      <c r="R137" s="18" t="s">
        <v>227</v>
      </c>
      <c r="S137" s="18" t="s">
        <v>228</v>
      </c>
      <c r="T137" s="17"/>
      <c r="U137" s="17"/>
      <c r="V137" s="17"/>
      <c r="W137" s="17"/>
      <c r="X137" s="18" t="s">
        <v>116</v>
      </c>
      <c r="Y137" s="18" t="s">
        <v>116</v>
      </c>
      <c r="Z137" s="17"/>
      <c r="AA137" s="17"/>
      <c r="AB137" s="17"/>
      <c r="AC137" s="17"/>
      <c r="AD137" s="17"/>
      <c r="AE137" s="17"/>
      <c r="AF137" s="17"/>
      <c r="AG137" s="17"/>
      <c r="AH137" s="17"/>
      <c r="AI137" s="17"/>
      <c r="AJ137" s="17"/>
      <c r="AK137" s="17"/>
      <c r="AL137" s="17"/>
      <c r="AM137" s="17"/>
      <c r="AN137" s="11"/>
    </row>
    <row r="138" spans="1:40" x14ac:dyDescent="0.2">
      <c r="A138" s="26"/>
      <c r="B138" s="26"/>
      <c r="C138" s="23" t="s">
        <v>152</v>
      </c>
      <c r="D138" s="15">
        <v>0.2083561668651</v>
      </c>
      <c r="E138" s="15"/>
      <c r="F138" s="15">
        <v>0.2083561668651</v>
      </c>
      <c r="G138" s="15"/>
      <c r="H138" s="15"/>
      <c r="I138" s="15">
        <v>0.2862505288387</v>
      </c>
      <c r="J138" s="15">
        <v>0.24542093854069999</v>
      </c>
      <c r="K138" s="15">
        <v>0.1629582665108</v>
      </c>
      <c r="L138" s="15">
        <v>0.20919925237690001</v>
      </c>
      <c r="M138" s="15">
        <v>0.13953243079899999</v>
      </c>
      <c r="N138" s="15">
        <v>0.19904587591780001</v>
      </c>
      <c r="O138" s="15">
        <v>0.22746883442519999</v>
      </c>
      <c r="P138" s="15">
        <v>0</v>
      </c>
      <c r="Q138" s="15">
        <v>0.22895772885669999</v>
      </c>
      <c r="R138" s="15">
        <v>0.20109283607629999</v>
      </c>
      <c r="S138" s="15">
        <v>0.30021429991530002</v>
      </c>
      <c r="T138" s="15">
        <v>0.22370055226579999</v>
      </c>
      <c r="U138" s="15">
        <v>0.20470163160470001</v>
      </c>
      <c r="V138" s="15">
        <v>0.16126667669780001</v>
      </c>
      <c r="W138" s="15">
        <v>0.13958868475969999</v>
      </c>
      <c r="X138" s="15">
        <v>0.2148440844526</v>
      </c>
      <c r="Y138" s="15">
        <v>0.28610276491039999</v>
      </c>
      <c r="Z138" s="15">
        <v>0.2698491255978</v>
      </c>
      <c r="AA138" s="15">
        <v>0.15625292880819999</v>
      </c>
      <c r="AB138" s="15">
        <v>0.10602344989119999</v>
      </c>
      <c r="AC138" s="15">
        <v>0.2511986856374</v>
      </c>
      <c r="AD138" s="15">
        <v>0.21934415217799999</v>
      </c>
      <c r="AE138" s="15">
        <v>0.39099089953159999</v>
      </c>
      <c r="AF138" s="15">
        <v>0.24510475194360001</v>
      </c>
      <c r="AG138" s="15">
        <v>0.15012559682029999</v>
      </c>
      <c r="AH138" s="15">
        <v>0.23909890708939999</v>
      </c>
      <c r="AI138" s="15">
        <v>0</v>
      </c>
      <c r="AJ138" s="15">
        <v>0.78282383245459997</v>
      </c>
      <c r="AK138" s="15">
        <v>0.2407591663592</v>
      </c>
      <c r="AL138" s="15">
        <v>0</v>
      </c>
      <c r="AM138" s="15">
        <v>0.14890553830209999</v>
      </c>
      <c r="AN138" s="11"/>
    </row>
    <row r="139" spans="1:40" x14ac:dyDescent="0.2">
      <c r="A139" s="32"/>
      <c r="B139" s="24"/>
      <c r="C139" s="24"/>
      <c r="D139" s="16">
        <v>126</v>
      </c>
      <c r="E139" s="16">
        <v>0</v>
      </c>
      <c r="F139" s="16">
        <v>126</v>
      </c>
      <c r="G139" s="16">
        <v>0</v>
      </c>
      <c r="H139" s="16">
        <v>0</v>
      </c>
      <c r="I139" s="16">
        <v>18</v>
      </c>
      <c r="J139" s="16">
        <v>24</v>
      </c>
      <c r="K139" s="16">
        <v>13</v>
      </c>
      <c r="L139" s="16">
        <v>30</v>
      </c>
      <c r="M139" s="16">
        <v>23</v>
      </c>
      <c r="N139" s="16">
        <v>61</v>
      </c>
      <c r="O139" s="16">
        <v>55</v>
      </c>
      <c r="P139" s="16">
        <v>0</v>
      </c>
      <c r="Q139" s="16">
        <v>32</v>
      </c>
      <c r="R139" s="16">
        <v>11</v>
      </c>
      <c r="S139" s="16">
        <v>19</v>
      </c>
      <c r="T139" s="16">
        <v>41</v>
      </c>
      <c r="U139" s="16">
        <v>7</v>
      </c>
      <c r="V139" s="16">
        <v>5</v>
      </c>
      <c r="W139" s="16">
        <v>11</v>
      </c>
      <c r="X139" s="16">
        <v>28</v>
      </c>
      <c r="Y139" s="16">
        <v>39</v>
      </c>
      <c r="Z139" s="16">
        <v>25</v>
      </c>
      <c r="AA139" s="16">
        <v>16</v>
      </c>
      <c r="AB139" s="16">
        <v>4</v>
      </c>
      <c r="AC139" s="16">
        <v>3</v>
      </c>
      <c r="AD139" s="16">
        <v>43</v>
      </c>
      <c r="AE139" s="16">
        <v>22</v>
      </c>
      <c r="AF139" s="16">
        <v>3</v>
      </c>
      <c r="AG139" s="16">
        <v>5</v>
      </c>
      <c r="AH139" s="16">
        <v>11</v>
      </c>
      <c r="AI139" s="16">
        <v>0</v>
      </c>
      <c r="AJ139" s="16">
        <v>2</v>
      </c>
      <c r="AK139" s="16">
        <v>3</v>
      </c>
      <c r="AL139" s="16">
        <v>0</v>
      </c>
      <c r="AM139" s="16">
        <v>37</v>
      </c>
      <c r="AN139" s="11"/>
    </row>
    <row r="140" spans="1:40" x14ac:dyDescent="0.2">
      <c r="A140" s="32"/>
      <c r="B140" s="24"/>
      <c r="C140" s="24"/>
      <c r="D140" s="17" t="s">
        <v>103</v>
      </c>
      <c r="E140" s="17" t="s">
        <v>103</v>
      </c>
      <c r="F140" s="17" t="s">
        <v>103</v>
      </c>
      <c r="G140" s="17" t="s">
        <v>103</v>
      </c>
      <c r="H140" s="17" t="s">
        <v>103</v>
      </c>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8" t="s">
        <v>114</v>
      </c>
      <c r="AF140" s="17"/>
      <c r="AG140" s="17"/>
      <c r="AH140" s="17"/>
      <c r="AI140" s="17"/>
      <c r="AJ140" s="18" t="s">
        <v>114</v>
      </c>
      <c r="AK140" s="17"/>
      <c r="AL140" s="17"/>
      <c r="AM140" s="17"/>
      <c r="AN140" s="11"/>
    </row>
    <row r="141" spans="1:40" x14ac:dyDescent="0.2">
      <c r="A141" s="26"/>
      <c r="B141" s="26"/>
      <c r="C141" s="23" t="s">
        <v>156</v>
      </c>
      <c r="D141" s="15">
        <v>0.1047953828781</v>
      </c>
      <c r="E141" s="15"/>
      <c r="F141" s="15">
        <v>0.1047953828781</v>
      </c>
      <c r="G141" s="15"/>
      <c r="H141" s="15"/>
      <c r="I141" s="15">
        <v>0.1175226483987</v>
      </c>
      <c r="J141" s="15">
        <v>0.16837006592670001</v>
      </c>
      <c r="K141" s="15">
        <v>6.9758025497799997E-2</v>
      </c>
      <c r="L141" s="15">
        <v>4.8731440606399987E-2</v>
      </c>
      <c r="M141" s="15">
        <v>8.9467663645419998E-2</v>
      </c>
      <c r="N141" s="15">
        <v>9.1909130328989994E-2</v>
      </c>
      <c r="O141" s="15">
        <v>0.106898876539</v>
      </c>
      <c r="P141" s="15">
        <v>0.33333333333330001</v>
      </c>
      <c r="Q141" s="15">
        <v>5.101839179914E-2</v>
      </c>
      <c r="R141" s="15">
        <v>1.8603317535420001E-2</v>
      </c>
      <c r="S141" s="15">
        <v>0.1130502016371</v>
      </c>
      <c r="T141" s="15">
        <v>0.15277215214920001</v>
      </c>
      <c r="U141" s="15">
        <v>0.17015328295650001</v>
      </c>
      <c r="V141" s="15">
        <v>7.5237573050099996E-2</v>
      </c>
      <c r="W141" s="15">
        <v>0.10238225434379999</v>
      </c>
      <c r="X141" s="15">
        <v>5.1914093066599998E-2</v>
      </c>
      <c r="Y141" s="15">
        <v>7.448227400962E-2</v>
      </c>
      <c r="Z141" s="15">
        <v>9.8036907324209999E-2</v>
      </c>
      <c r="AA141" s="15">
        <v>0.17621933946849999</v>
      </c>
      <c r="AB141" s="15">
        <v>8.7920640003480002E-2</v>
      </c>
      <c r="AC141" s="15">
        <v>9.4789869954339995E-2</v>
      </c>
      <c r="AD141" s="15">
        <v>7.3958118179129992E-2</v>
      </c>
      <c r="AE141" s="15">
        <v>7.9793213681099998E-2</v>
      </c>
      <c r="AF141" s="15">
        <v>0.1025629920486</v>
      </c>
      <c r="AG141" s="15">
        <v>5.6871356309680002E-2</v>
      </c>
      <c r="AH141" s="15">
        <v>2.84730213919E-2</v>
      </c>
      <c r="AI141" s="15">
        <v>0</v>
      </c>
      <c r="AJ141" s="15">
        <v>0</v>
      </c>
      <c r="AK141" s="15">
        <v>0.2279238059191</v>
      </c>
      <c r="AL141" s="15">
        <v>0</v>
      </c>
      <c r="AM141" s="15">
        <v>0.1498633467197</v>
      </c>
      <c r="AN141" s="11"/>
    </row>
    <row r="142" spans="1:40" x14ac:dyDescent="0.2">
      <c r="A142" s="32"/>
      <c r="B142" s="24"/>
      <c r="C142" s="24"/>
      <c r="D142" s="16">
        <v>71</v>
      </c>
      <c r="E142" s="16">
        <v>0</v>
      </c>
      <c r="F142" s="16">
        <v>71</v>
      </c>
      <c r="G142" s="16">
        <v>0</v>
      </c>
      <c r="H142" s="16">
        <v>0</v>
      </c>
      <c r="I142" s="16">
        <v>12</v>
      </c>
      <c r="J142" s="16">
        <v>14</v>
      </c>
      <c r="K142" s="16">
        <v>9</v>
      </c>
      <c r="L142" s="16">
        <v>7</v>
      </c>
      <c r="M142" s="16">
        <v>17</v>
      </c>
      <c r="N142" s="16">
        <v>28</v>
      </c>
      <c r="O142" s="16">
        <v>33</v>
      </c>
      <c r="P142" s="16">
        <v>1</v>
      </c>
      <c r="Q142" s="16">
        <v>5</v>
      </c>
      <c r="R142" s="16">
        <v>2</v>
      </c>
      <c r="S142" s="16">
        <v>7</v>
      </c>
      <c r="T142" s="16">
        <v>23</v>
      </c>
      <c r="U142" s="16">
        <v>13</v>
      </c>
      <c r="V142" s="16">
        <v>5</v>
      </c>
      <c r="W142" s="16">
        <v>16</v>
      </c>
      <c r="X142" s="16">
        <v>6</v>
      </c>
      <c r="Y142" s="16">
        <v>9</v>
      </c>
      <c r="Z142" s="16">
        <v>14</v>
      </c>
      <c r="AA142" s="16">
        <v>26</v>
      </c>
      <c r="AB142" s="16">
        <v>6</v>
      </c>
      <c r="AC142" s="16">
        <v>1</v>
      </c>
      <c r="AD142" s="16">
        <v>20</v>
      </c>
      <c r="AE142" s="16">
        <v>6</v>
      </c>
      <c r="AF142" s="16">
        <v>2</v>
      </c>
      <c r="AG142" s="16">
        <v>2</v>
      </c>
      <c r="AH142" s="16">
        <v>2</v>
      </c>
      <c r="AI142" s="16">
        <v>0</v>
      </c>
      <c r="AJ142" s="16">
        <v>0</v>
      </c>
      <c r="AK142" s="16">
        <v>1</v>
      </c>
      <c r="AL142" s="16">
        <v>0</v>
      </c>
      <c r="AM142" s="16">
        <v>38</v>
      </c>
      <c r="AN142" s="11"/>
    </row>
    <row r="143" spans="1:40" x14ac:dyDescent="0.2">
      <c r="A143" s="32"/>
      <c r="B143" s="24"/>
      <c r="C143" s="24"/>
      <c r="D143" s="17" t="s">
        <v>103</v>
      </c>
      <c r="E143" s="17" t="s">
        <v>103</v>
      </c>
      <c r="F143" s="17" t="s">
        <v>103</v>
      </c>
      <c r="G143" s="17" t="s">
        <v>103</v>
      </c>
      <c r="H143" s="17" t="s">
        <v>103</v>
      </c>
      <c r="I143" s="17"/>
      <c r="J143" s="17"/>
      <c r="K143" s="17"/>
      <c r="L143" s="17"/>
      <c r="M143" s="17"/>
      <c r="N143" s="17"/>
      <c r="O143" s="17"/>
      <c r="P143" s="17"/>
      <c r="Q143" s="17"/>
      <c r="R143" s="17"/>
      <c r="S143" s="17"/>
      <c r="T143" s="18" t="s">
        <v>104</v>
      </c>
      <c r="U143" s="18" t="s">
        <v>104</v>
      </c>
      <c r="V143" s="17"/>
      <c r="W143" s="17"/>
      <c r="X143" s="17"/>
      <c r="Y143" s="17"/>
      <c r="Z143" s="17"/>
      <c r="AA143" s="17"/>
      <c r="AB143" s="17"/>
      <c r="AC143" s="17"/>
      <c r="AD143" s="17"/>
      <c r="AE143" s="17"/>
      <c r="AF143" s="17"/>
      <c r="AG143" s="17"/>
      <c r="AH143" s="17"/>
      <c r="AI143" s="17"/>
      <c r="AJ143" s="17"/>
      <c r="AK143" s="17"/>
      <c r="AL143" s="17"/>
      <c r="AM143" s="17"/>
      <c r="AN143" s="11"/>
    </row>
    <row r="144" spans="1:40" x14ac:dyDescent="0.2">
      <c r="A144" s="26"/>
      <c r="B144" s="26"/>
      <c r="C144" s="23" t="s">
        <v>162</v>
      </c>
      <c r="D144" s="15">
        <v>0.2261441220356</v>
      </c>
      <c r="E144" s="15"/>
      <c r="F144" s="15">
        <v>0.2261441220356</v>
      </c>
      <c r="G144" s="15"/>
      <c r="H144" s="15"/>
      <c r="I144" s="15">
        <v>0.22780336396039999</v>
      </c>
      <c r="J144" s="15">
        <v>0.2428471493131</v>
      </c>
      <c r="K144" s="15">
        <v>0.23438432321200001</v>
      </c>
      <c r="L144" s="15">
        <v>0.24211477611679999</v>
      </c>
      <c r="M144" s="15">
        <v>0.2295927832437</v>
      </c>
      <c r="N144" s="15">
        <v>0.2372074869845</v>
      </c>
      <c r="O144" s="15">
        <v>0.23325120350860001</v>
      </c>
      <c r="P144" s="15">
        <v>0</v>
      </c>
      <c r="Q144" s="15">
        <v>4.6248526695409999E-2</v>
      </c>
      <c r="R144" s="15">
        <v>4.337808989888E-2</v>
      </c>
      <c r="S144" s="15">
        <v>4.2288206393650003E-2</v>
      </c>
      <c r="T144" s="15">
        <v>0.1797428333253</v>
      </c>
      <c r="U144" s="15">
        <v>0.35757885861510003</v>
      </c>
      <c r="V144" s="15">
        <v>0.46030548504309998</v>
      </c>
      <c r="W144" s="15">
        <v>0.51153617636760007</v>
      </c>
      <c r="X144" s="15">
        <v>6.4886568097020009E-2</v>
      </c>
      <c r="Y144" s="15">
        <v>6.1448784152730002E-2</v>
      </c>
      <c r="Z144" s="15">
        <v>0.21436846068090001</v>
      </c>
      <c r="AA144" s="15">
        <v>0.41614404229690011</v>
      </c>
      <c r="AB144" s="15">
        <v>0.52042650481629993</v>
      </c>
      <c r="AC144" s="15">
        <v>8.7916492977720001E-2</v>
      </c>
      <c r="AD144" s="15">
        <v>0.14460108725349999</v>
      </c>
      <c r="AE144" s="15">
        <v>0.1084138280837</v>
      </c>
      <c r="AF144" s="15">
        <v>6.6659895845860004E-2</v>
      </c>
      <c r="AG144" s="15">
        <v>0.23804630104829999</v>
      </c>
      <c r="AH144" s="15">
        <v>0.155190501147</v>
      </c>
      <c r="AI144" s="15">
        <v>0.60910721651249999</v>
      </c>
      <c r="AJ144" s="15">
        <v>9.7036383221339992E-2</v>
      </c>
      <c r="AK144" s="15">
        <v>0.2282210607489</v>
      </c>
      <c r="AL144" s="15">
        <v>0.3314631139791</v>
      </c>
      <c r="AM144" s="15">
        <v>0.31518155667019998</v>
      </c>
      <c r="AN144" s="11"/>
    </row>
    <row r="145" spans="1:40" x14ac:dyDescent="0.2">
      <c r="A145" s="32"/>
      <c r="B145" s="24"/>
      <c r="C145" s="24"/>
      <c r="D145" s="16">
        <v>156</v>
      </c>
      <c r="E145" s="16">
        <v>0</v>
      </c>
      <c r="F145" s="16">
        <v>156</v>
      </c>
      <c r="G145" s="16">
        <v>0</v>
      </c>
      <c r="H145" s="16">
        <v>0</v>
      </c>
      <c r="I145" s="16">
        <v>19</v>
      </c>
      <c r="J145" s="16">
        <v>27</v>
      </c>
      <c r="K145" s="16">
        <v>17</v>
      </c>
      <c r="L145" s="16">
        <v>35</v>
      </c>
      <c r="M145" s="16">
        <v>42</v>
      </c>
      <c r="N145" s="16">
        <v>81</v>
      </c>
      <c r="O145" s="16">
        <v>66</v>
      </c>
      <c r="P145" s="16">
        <v>0</v>
      </c>
      <c r="Q145" s="16">
        <v>6</v>
      </c>
      <c r="R145" s="16">
        <v>2</v>
      </c>
      <c r="S145" s="16">
        <v>5</v>
      </c>
      <c r="T145" s="16">
        <v>34</v>
      </c>
      <c r="U145" s="16">
        <v>31</v>
      </c>
      <c r="V145" s="16">
        <v>14</v>
      </c>
      <c r="W145" s="16">
        <v>64</v>
      </c>
      <c r="X145" s="16">
        <v>7</v>
      </c>
      <c r="Y145" s="16">
        <v>12</v>
      </c>
      <c r="Z145" s="16">
        <v>22</v>
      </c>
      <c r="AA145" s="16">
        <v>63</v>
      </c>
      <c r="AB145" s="16">
        <v>42</v>
      </c>
      <c r="AC145" s="16">
        <v>2</v>
      </c>
      <c r="AD145" s="16">
        <v>26</v>
      </c>
      <c r="AE145" s="16">
        <v>12</v>
      </c>
      <c r="AF145" s="16">
        <v>2</v>
      </c>
      <c r="AG145" s="16">
        <v>6</v>
      </c>
      <c r="AH145" s="16">
        <v>10</v>
      </c>
      <c r="AI145" s="16">
        <v>8</v>
      </c>
      <c r="AJ145" s="16">
        <v>1</v>
      </c>
      <c r="AK145" s="16">
        <v>6</v>
      </c>
      <c r="AL145" s="16">
        <v>2</v>
      </c>
      <c r="AM145" s="16">
        <v>83</v>
      </c>
      <c r="AN145" s="11"/>
    </row>
    <row r="146" spans="1:40" x14ac:dyDescent="0.2">
      <c r="A146" s="32"/>
      <c r="B146" s="24"/>
      <c r="C146" s="24"/>
      <c r="D146" s="17" t="s">
        <v>103</v>
      </c>
      <c r="E146" s="17" t="s">
        <v>103</v>
      </c>
      <c r="F146" s="17" t="s">
        <v>103</v>
      </c>
      <c r="G146" s="17" t="s">
        <v>103</v>
      </c>
      <c r="H146" s="17" t="s">
        <v>103</v>
      </c>
      <c r="I146" s="17"/>
      <c r="J146" s="17"/>
      <c r="K146" s="17"/>
      <c r="L146" s="17"/>
      <c r="M146" s="17"/>
      <c r="N146" s="17"/>
      <c r="O146" s="17"/>
      <c r="P146" s="17"/>
      <c r="Q146" s="17"/>
      <c r="R146" s="17"/>
      <c r="S146" s="17"/>
      <c r="T146" s="18" t="s">
        <v>139</v>
      </c>
      <c r="U146" s="18" t="s">
        <v>219</v>
      </c>
      <c r="V146" s="18" t="s">
        <v>219</v>
      </c>
      <c r="W146" s="18" t="s">
        <v>121</v>
      </c>
      <c r="X146" s="17"/>
      <c r="Y146" s="17"/>
      <c r="Z146" s="18" t="s">
        <v>104</v>
      </c>
      <c r="AA146" s="18" t="s">
        <v>122</v>
      </c>
      <c r="AB146" s="18" t="s">
        <v>220</v>
      </c>
      <c r="AC146" s="17"/>
      <c r="AD146" s="17"/>
      <c r="AE146" s="17"/>
      <c r="AF146" s="17"/>
      <c r="AG146" s="17"/>
      <c r="AH146" s="17"/>
      <c r="AI146" s="18" t="s">
        <v>229</v>
      </c>
      <c r="AJ146" s="17"/>
      <c r="AK146" s="17"/>
      <c r="AL146" s="17"/>
      <c r="AM146" s="17"/>
      <c r="AN146" s="11"/>
    </row>
    <row r="147" spans="1:40" x14ac:dyDescent="0.2">
      <c r="A147" s="26"/>
      <c r="B147" s="26"/>
      <c r="C147" s="23" t="s">
        <v>167</v>
      </c>
      <c r="D147" s="15">
        <v>0.19532544471909999</v>
      </c>
      <c r="E147" s="15"/>
      <c r="F147" s="15">
        <v>0.19532544471909999</v>
      </c>
      <c r="G147" s="15"/>
      <c r="H147" s="15"/>
      <c r="I147" s="15">
        <v>0.28523275792000002</v>
      </c>
      <c r="J147" s="15">
        <v>0.1573410387974</v>
      </c>
      <c r="K147" s="15">
        <v>0.1808758594498</v>
      </c>
      <c r="L147" s="15">
        <v>0.1525170589996</v>
      </c>
      <c r="M147" s="15">
        <v>0.1471674507888</v>
      </c>
      <c r="N147" s="15">
        <v>0.15645733660239999</v>
      </c>
      <c r="O147" s="15">
        <v>0.2176566547115</v>
      </c>
      <c r="P147" s="15">
        <v>0.33333333333330001</v>
      </c>
      <c r="Q147" s="15">
        <v>0.14287374430050001</v>
      </c>
      <c r="R147" s="15">
        <v>0.31804549181640002</v>
      </c>
      <c r="S147" s="15">
        <v>0.11328820647649999</v>
      </c>
      <c r="T147" s="15">
        <v>0.20579394313630001</v>
      </c>
      <c r="U147" s="15">
        <v>0.1983178916203</v>
      </c>
      <c r="V147" s="15">
        <v>0.27680408386849997</v>
      </c>
      <c r="W147" s="15">
        <v>0.1944130864104</v>
      </c>
      <c r="X147" s="15">
        <v>0.12747059868499999</v>
      </c>
      <c r="Y147" s="15">
        <v>0.15325793529019999</v>
      </c>
      <c r="Z147" s="15">
        <v>0.26245007407370002</v>
      </c>
      <c r="AA147" s="15">
        <v>0.1794748399577</v>
      </c>
      <c r="AB147" s="15">
        <v>0.23954786717660001</v>
      </c>
      <c r="AC147" s="15">
        <v>0.40419691593270002</v>
      </c>
      <c r="AD147" s="15">
        <v>0.1134195253328</v>
      </c>
      <c r="AE147" s="15">
        <v>0.22311532031110001</v>
      </c>
      <c r="AF147" s="15">
        <v>0.27045769569759998</v>
      </c>
      <c r="AG147" s="15">
        <v>0.31448147893459999</v>
      </c>
      <c r="AH147" s="15">
        <v>0.3635231281688</v>
      </c>
      <c r="AI147" s="15">
        <v>0.16562514558140001</v>
      </c>
      <c r="AJ147" s="15">
        <v>0</v>
      </c>
      <c r="AK147" s="15">
        <v>0.17633972875039999</v>
      </c>
      <c r="AL147" s="15">
        <v>0.6685368860209</v>
      </c>
      <c r="AM147" s="15">
        <v>0.20313088810570001</v>
      </c>
      <c r="AN147" s="11"/>
    </row>
    <row r="148" spans="1:40" x14ac:dyDescent="0.2">
      <c r="A148" s="32"/>
      <c r="B148" s="24"/>
      <c r="C148" s="24"/>
      <c r="D148" s="16">
        <v>116</v>
      </c>
      <c r="E148" s="16">
        <v>0</v>
      </c>
      <c r="F148" s="16">
        <v>116</v>
      </c>
      <c r="G148" s="16">
        <v>0</v>
      </c>
      <c r="H148" s="16">
        <v>0</v>
      </c>
      <c r="I148" s="16">
        <v>20</v>
      </c>
      <c r="J148" s="16">
        <v>19</v>
      </c>
      <c r="K148" s="16">
        <v>16</v>
      </c>
      <c r="L148" s="16">
        <v>17</v>
      </c>
      <c r="M148" s="16">
        <v>22</v>
      </c>
      <c r="N148" s="16">
        <v>46</v>
      </c>
      <c r="O148" s="16">
        <v>53</v>
      </c>
      <c r="P148" s="16">
        <v>1</v>
      </c>
      <c r="Q148" s="16">
        <v>17</v>
      </c>
      <c r="R148" s="16">
        <v>19</v>
      </c>
      <c r="S148" s="16">
        <v>5</v>
      </c>
      <c r="T148" s="16">
        <v>35</v>
      </c>
      <c r="U148" s="16">
        <v>13</v>
      </c>
      <c r="V148" s="16">
        <v>9</v>
      </c>
      <c r="W148" s="16">
        <v>18</v>
      </c>
      <c r="X148" s="16">
        <v>15</v>
      </c>
      <c r="Y148" s="16">
        <v>21</v>
      </c>
      <c r="Z148" s="16">
        <v>24</v>
      </c>
      <c r="AA148" s="16">
        <v>24</v>
      </c>
      <c r="AB148" s="16">
        <v>12</v>
      </c>
      <c r="AC148" s="16">
        <v>3</v>
      </c>
      <c r="AD148" s="16">
        <v>28</v>
      </c>
      <c r="AE148" s="16">
        <v>11</v>
      </c>
      <c r="AF148" s="16">
        <v>4</v>
      </c>
      <c r="AG148" s="16">
        <v>6</v>
      </c>
      <c r="AH148" s="16">
        <v>10</v>
      </c>
      <c r="AI148" s="16">
        <v>3</v>
      </c>
      <c r="AJ148" s="16">
        <v>0</v>
      </c>
      <c r="AK148" s="16">
        <v>2</v>
      </c>
      <c r="AL148" s="16">
        <v>2</v>
      </c>
      <c r="AM148" s="16">
        <v>50</v>
      </c>
      <c r="AN148" s="11"/>
    </row>
    <row r="149" spans="1:40" x14ac:dyDescent="0.2">
      <c r="A149" s="32"/>
      <c r="B149" s="24"/>
      <c r="C149" s="24"/>
      <c r="D149" s="17" t="s">
        <v>103</v>
      </c>
      <c r="E149" s="17" t="s">
        <v>103</v>
      </c>
      <c r="F149" s="17" t="s">
        <v>103</v>
      </c>
      <c r="G149" s="17" t="s">
        <v>103</v>
      </c>
      <c r="H149" s="17" t="s">
        <v>103</v>
      </c>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1"/>
    </row>
    <row r="150" spans="1:40" x14ac:dyDescent="0.2">
      <c r="A150" s="26"/>
      <c r="B150" s="26"/>
      <c r="C150" s="23" t="s">
        <v>48</v>
      </c>
      <c r="D150" s="15">
        <v>1</v>
      </c>
      <c r="E150" s="15"/>
      <c r="F150" s="15">
        <v>1</v>
      </c>
      <c r="G150" s="15"/>
      <c r="H150" s="15"/>
      <c r="I150" s="15">
        <v>1</v>
      </c>
      <c r="J150" s="15">
        <v>1</v>
      </c>
      <c r="K150" s="15">
        <v>1</v>
      </c>
      <c r="L150" s="15">
        <v>1</v>
      </c>
      <c r="M150" s="15">
        <v>1</v>
      </c>
      <c r="N150" s="15">
        <v>1</v>
      </c>
      <c r="O150" s="15">
        <v>1</v>
      </c>
      <c r="P150" s="15">
        <v>1</v>
      </c>
      <c r="Q150" s="15">
        <v>1</v>
      </c>
      <c r="R150" s="15">
        <v>1</v>
      </c>
      <c r="S150" s="15">
        <v>1</v>
      </c>
      <c r="T150" s="15">
        <v>1</v>
      </c>
      <c r="U150" s="15">
        <v>1</v>
      </c>
      <c r="V150" s="15">
        <v>1</v>
      </c>
      <c r="W150" s="15">
        <v>1</v>
      </c>
      <c r="X150" s="15">
        <v>1</v>
      </c>
      <c r="Y150" s="15">
        <v>1</v>
      </c>
      <c r="Z150" s="15">
        <v>1</v>
      </c>
      <c r="AA150" s="15">
        <v>1</v>
      </c>
      <c r="AB150" s="15">
        <v>1</v>
      </c>
      <c r="AC150" s="15">
        <v>1</v>
      </c>
      <c r="AD150" s="15">
        <v>1</v>
      </c>
      <c r="AE150" s="15">
        <v>1</v>
      </c>
      <c r="AF150" s="15">
        <v>1</v>
      </c>
      <c r="AG150" s="15">
        <v>1</v>
      </c>
      <c r="AH150" s="15">
        <v>1</v>
      </c>
      <c r="AI150" s="15">
        <v>1</v>
      </c>
      <c r="AJ150" s="15">
        <v>1</v>
      </c>
      <c r="AK150" s="15">
        <v>1</v>
      </c>
      <c r="AL150" s="15">
        <v>1</v>
      </c>
      <c r="AM150" s="15">
        <v>1</v>
      </c>
      <c r="AN150" s="11"/>
    </row>
    <row r="151" spans="1:40" x14ac:dyDescent="0.2">
      <c r="A151" s="32"/>
      <c r="B151" s="24"/>
      <c r="C151" s="24"/>
      <c r="D151" s="16">
        <v>692</v>
      </c>
      <c r="E151" s="16">
        <v>0</v>
      </c>
      <c r="F151" s="16">
        <v>692</v>
      </c>
      <c r="G151" s="16">
        <v>0</v>
      </c>
      <c r="H151" s="16">
        <v>0</v>
      </c>
      <c r="I151" s="16">
        <v>76</v>
      </c>
      <c r="J151" s="16">
        <v>106</v>
      </c>
      <c r="K151" s="16">
        <v>92</v>
      </c>
      <c r="L151" s="16">
        <v>145</v>
      </c>
      <c r="M151" s="16">
        <v>180</v>
      </c>
      <c r="N151" s="16">
        <v>348</v>
      </c>
      <c r="O151" s="16">
        <v>279</v>
      </c>
      <c r="P151" s="16">
        <v>3</v>
      </c>
      <c r="Q151" s="16">
        <v>158</v>
      </c>
      <c r="R151" s="16">
        <v>63</v>
      </c>
      <c r="S151" s="16">
        <v>75</v>
      </c>
      <c r="T151" s="16">
        <v>178</v>
      </c>
      <c r="U151" s="16">
        <v>68</v>
      </c>
      <c r="V151" s="16">
        <v>35</v>
      </c>
      <c r="W151" s="16">
        <v>115</v>
      </c>
      <c r="X151" s="16">
        <v>153</v>
      </c>
      <c r="Y151" s="16">
        <v>156</v>
      </c>
      <c r="Z151" s="16">
        <v>105</v>
      </c>
      <c r="AA151" s="16">
        <v>137</v>
      </c>
      <c r="AB151" s="16">
        <v>67</v>
      </c>
      <c r="AC151" s="16">
        <v>11</v>
      </c>
      <c r="AD151" s="16">
        <v>235</v>
      </c>
      <c r="AE151" s="16">
        <v>70</v>
      </c>
      <c r="AF151" s="16">
        <v>15</v>
      </c>
      <c r="AG151" s="16">
        <v>26</v>
      </c>
      <c r="AH151" s="16">
        <v>47</v>
      </c>
      <c r="AI151" s="16">
        <v>15</v>
      </c>
      <c r="AJ151" s="16">
        <v>4</v>
      </c>
      <c r="AK151" s="16">
        <v>14</v>
      </c>
      <c r="AL151" s="16">
        <v>4</v>
      </c>
      <c r="AM151" s="16">
        <v>262</v>
      </c>
      <c r="AN151" s="11"/>
    </row>
    <row r="152" spans="1:40" x14ac:dyDescent="0.2">
      <c r="A152" s="32"/>
      <c r="B152" s="24"/>
      <c r="C152" s="24"/>
      <c r="D152" s="17" t="s">
        <v>103</v>
      </c>
      <c r="E152" s="17" t="s">
        <v>103</v>
      </c>
      <c r="F152" s="17" t="s">
        <v>103</v>
      </c>
      <c r="G152" s="17" t="s">
        <v>103</v>
      </c>
      <c r="H152" s="17" t="s">
        <v>103</v>
      </c>
      <c r="I152" s="17" t="s">
        <v>103</v>
      </c>
      <c r="J152" s="17" t="s">
        <v>103</v>
      </c>
      <c r="K152" s="17" t="s">
        <v>103</v>
      </c>
      <c r="L152" s="17" t="s">
        <v>103</v>
      </c>
      <c r="M152" s="17" t="s">
        <v>103</v>
      </c>
      <c r="N152" s="17" t="s">
        <v>103</v>
      </c>
      <c r="O152" s="17" t="s">
        <v>103</v>
      </c>
      <c r="P152" s="17" t="s">
        <v>103</v>
      </c>
      <c r="Q152" s="17" t="s">
        <v>103</v>
      </c>
      <c r="R152" s="17" t="s">
        <v>103</v>
      </c>
      <c r="S152" s="17" t="s">
        <v>103</v>
      </c>
      <c r="T152" s="17" t="s">
        <v>103</v>
      </c>
      <c r="U152" s="17" t="s">
        <v>103</v>
      </c>
      <c r="V152" s="17" t="s">
        <v>103</v>
      </c>
      <c r="W152" s="17" t="s">
        <v>103</v>
      </c>
      <c r="X152" s="17" t="s">
        <v>103</v>
      </c>
      <c r="Y152" s="17" t="s">
        <v>103</v>
      </c>
      <c r="Z152" s="17" t="s">
        <v>103</v>
      </c>
      <c r="AA152" s="17" t="s">
        <v>103</v>
      </c>
      <c r="AB152" s="17" t="s">
        <v>103</v>
      </c>
      <c r="AC152" s="17" t="s">
        <v>103</v>
      </c>
      <c r="AD152" s="17" t="s">
        <v>103</v>
      </c>
      <c r="AE152" s="17" t="s">
        <v>103</v>
      </c>
      <c r="AF152" s="17" t="s">
        <v>103</v>
      </c>
      <c r="AG152" s="17" t="s">
        <v>103</v>
      </c>
      <c r="AH152" s="17" t="s">
        <v>103</v>
      </c>
      <c r="AI152" s="17" t="s">
        <v>103</v>
      </c>
      <c r="AJ152" s="17" t="s">
        <v>103</v>
      </c>
      <c r="AK152" s="17" t="s">
        <v>103</v>
      </c>
      <c r="AL152" s="17" t="s">
        <v>103</v>
      </c>
      <c r="AM152" s="17" t="s">
        <v>103</v>
      </c>
      <c r="AN152" s="11"/>
    </row>
    <row r="153" spans="1:40" x14ac:dyDescent="0.2">
      <c r="A153" s="26"/>
      <c r="B153" s="23" t="s">
        <v>230</v>
      </c>
      <c r="C153" s="23" t="s">
        <v>144</v>
      </c>
      <c r="D153" s="15">
        <v>0.146736671708</v>
      </c>
      <c r="E153" s="15"/>
      <c r="F153" s="15"/>
      <c r="G153" s="15"/>
      <c r="H153" s="15">
        <v>0.146736671708</v>
      </c>
      <c r="I153" s="15">
        <v>0.16647919982039999</v>
      </c>
      <c r="J153" s="15">
        <v>0.16220185465510001</v>
      </c>
      <c r="K153" s="15">
        <v>0.12767947961090001</v>
      </c>
      <c r="L153" s="15">
        <v>0.1748803120404</v>
      </c>
      <c r="M153" s="15">
        <v>0.1161319249074</v>
      </c>
      <c r="N153" s="15">
        <v>0.1302667332178</v>
      </c>
      <c r="O153" s="15">
        <v>0.15893337724619999</v>
      </c>
      <c r="P153" s="15">
        <v>0.1111111111111</v>
      </c>
      <c r="Q153" s="15">
        <v>2.0485531314509999E-2</v>
      </c>
      <c r="R153" s="15">
        <v>0.1164950567531</v>
      </c>
      <c r="S153" s="15">
        <v>0</v>
      </c>
      <c r="T153" s="15">
        <v>0.140829221501</v>
      </c>
      <c r="U153" s="15">
        <v>0.25589003460350002</v>
      </c>
      <c r="V153" s="15">
        <v>0.34457537914710001</v>
      </c>
      <c r="W153" s="15">
        <v>0.29916574763010001</v>
      </c>
      <c r="X153" s="15">
        <v>1.6716477445029999E-2</v>
      </c>
      <c r="Y153" s="15">
        <v>4.9321884640999999E-2</v>
      </c>
      <c r="Z153" s="15">
        <v>0.2039931483529</v>
      </c>
      <c r="AA153" s="15">
        <v>0.25182928424619999</v>
      </c>
      <c r="AB153" s="15">
        <v>0.3206575281913</v>
      </c>
      <c r="AC153" s="15">
        <v>6.995096034390999E-2</v>
      </c>
      <c r="AD153" s="15">
        <v>0.12918746005410001</v>
      </c>
      <c r="AE153" s="15">
        <v>5.3568588644360003E-2</v>
      </c>
      <c r="AF153" s="15">
        <v>0.2369015084487</v>
      </c>
      <c r="AG153" s="15">
        <v>0.17293948791319999</v>
      </c>
      <c r="AH153" s="15">
        <v>0.1483602314678</v>
      </c>
      <c r="AI153" s="15">
        <v>0.26768447034710002</v>
      </c>
      <c r="AJ153" s="15">
        <v>0</v>
      </c>
      <c r="AK153" s="15">
        <v>0</v>
      </c>
      <c r="AL153" s="15"/>
      <c r="AM153" s="15">
        <v>0.17383868556199999</v>
      </c>
      <c r="AN153" s="11"/>
    </row>
    <row r="154" spans="1:40" x14ac:dyDescent="0.2">
      <c r="A154" s="32"/>
      <c r="B154" s="24"/>
      <c r="C154" s="24"/>
      <c r="D154" s="16">
        <v>90</v>
      </c>
      <c r="E154" s="16">
        <v>0</v>
      </c>
      <c r="F154" s="16">
        <v>0</v>
      </c>
      <c r="G154" s="16">
        <v>0</v>
      </c>
      <c r="H154" s="16">
        <v>90</v>
      </c>
      <c r="I154" s="16">
        <v>12</v>
      </c>
      <c r="J154" s="16">
        <v>18</v>
      </c>
      <c r="K154" s="16">
        <v>16</v>
      </c>
      <c r="L154" s="16">
        <v>18</v>
      </c>
      <c r="M154" s="16">
        <v>16</v>
      </c>
      <c r="N154" s="16">
        <v>39</v>
      </c>
      <c r="O154" s="16">
        <v>41</v>
      </c>
      <c r="P154" s="16">
        <v>1</v>
      </c>
      <c r="Q154" s="16">
        <v>3</v>
      </c>
      <c r="R154" s="16">
        <v>7</v>
      </c>
      <c r="S154" s="16">
        <v>0</v>
      </c>
      <c r="T154" s="16">
        <v>24</v>
      </c>
      <c r="U154" s="16">
        <v>18</v>
      </c>
      <c r="V154" s="16">
        <v>9</v>
      </c>
      <c r="W154" s="16">
        <v>29</v>
      </c>
      <c r="X154" s="16">
        <v>2</v>
      </c>
      <c r="Y154" s="16">
        <v>8</v>
      </c>
      <c r="Z154" s="16">
        <v>20</v>
      </c>
      <c r="AA154" s="16">
        <v>32</v>
      </c>
      <c r="AB154" s="16">
        <v>17</v>
      </c>
      <c r="AC154" s="16">
        <v>2</v>
      </c>
      <c r="AD154" s="16">
        <v>23</v>
      </c>
      <c r="AE154" s="16">
        <v>5</v>
      </c>
      <c r="AF154" s="16">
        <v>3</v>
      </c>
      <c r="AG154" s="16">
        <v>6</v>
      </c>
      <c r="AH154" s="16">
        <v>8</v>
      </c>
      <c r="AI154" s="16">
        <v>5</v>
      </c>
      <c r="AJ154" s="16">
        <v>0</v>
      </c>
      <c r="AK154" s="16">
        <v>0</v>
      </c>
      <c r="AL154" s="16">
        <v>0</v>
      </c>
      <c r="AM154" s="16">
        <v>40</v>
      </c>
      <c r="AN154" s="11"/>
    </row>
    <row r="155" spans="1:40" x14ac:dyDescent="0.2">
      <c r="A155" s="32"/>
      <c r="B155" s="24"/>
      <c r="C155" s="24"/>
      <c r="D155" s="17" t="s">
        <v>103</v>
      </c>
      <c r="E155" s="17" t="s">
        <v>103</v>
      </c>
      <c r="F155" s="17" t="s">
        <v>103</v>
      </c>
      <c r="G155" s="17" t="s">
        <v>103</v>
      </c>
      <c r="H155" s="17" t="s">
        <v>103</v>
      </c>
      <c r="I155" s="17"/>
      <c r="J155" s="17"/>
      <c r="K155" s="17"/>
      <c r="L155" s="17"/>
      <c r="M155" s="17"/>
      <c r="N155" s="17"/>
      <c r="O155" s="17"/>
      <c r="P155" s="17"/>
      <c r="Q155" s="17"/>
      <c r="R155" s="17"/>
      <c r="S155" s="17"/>
      <c r="T155" s="18" t="s">
        <v>139</v>
      </c>
      <c r="U155" s="18" t="s">
        <v>118</v>
      </c>
      <c r="V155" s="18" t="s">
        <v>118</v>
      </c>
      <c r="W155" s="18" t="s">
        <v>120</v>
      </c>
      <c r="X155" s="17"/>
      <c r="Y155" s="17"/>
      <c r="Z155" s="18" t="s">
        <v>140</v>
      </c>
      <c r="AA155" s="18" t="s">
        <v>140</v>
      </c>
      <c r="AB155" s="18" t="s">
        <v>122</v>
      </c>
      <c r="AC155" s="17"/>
      <c r="AD155" s="17"/>
      <c r="AE155" s="17"/>
      <c r="AF155" s="17"/>
      <c r="AG155" s="17"/>
      <c r="AH155" s="17"/>
      <c r="AI155" s="17"/>
      <c r="AJ155" s="17"/>
      <c r="AK155" s="17"/>
      <c r="AL155" s="17" t="s">
        <v>103</v>
      </c>
      <c r="AM155" s="17"/>
      <c r="AN155" s="11"/>
    </row>
    <row r="156" spans="1:40" x14ac:dyDescent="0.2">
      <c r="A156" s="26"/>
      <c r="B156" s="26"/>
      <c r="C156" s="23" t="s">
        <v>146</v>
      </c>
      <c r="D156" s="15">
        <v>0.27880756624660002</v>
      </c>
      <c r="E156" s="15"/>
      <c r="F156" s="15"/>
      <c r="G156" s="15"/>
      <c r="H156" s="15">
        <v>0.27880756624660002</v>
      </c>
      <c r="I156" s="15">
        <v>0.2767317886856</v>
      </c>
      <c r="J156" s="15">
        <v>0.2468235679945</v>
      </c>
      <c r="K156" s="15">
        <v>0.22309621011530001</v>
      </c>
      <c r="L156" s="15">
        <v>0.29043366263879999</v>
      </c>
      <c r="M156" s="15">
        <v>0.34566616696149999</v>
      </c>
      <c r="N156" s="15">
        <v>0.29335052202619999</v>
      </c>
      <c r="O156" s="15">
        <v>0.27271123262449998</v>
      </c>
      <c r="P156" s="15">
        <v>0.1111111111111</v>
      </c>
      <c r="Q156" s="15">
        <v>0.16383001582689999</v>
      </c>
      <c r="R156" s="15">
        <v>0.1680325037316</v>
      </c>
      <c r="S156" s="15">
        <v>0.2292355436821</v>
      </c>
      <c r="T156" s="15">
        <v>0.27676865925389998</v>
      </c>
      <c r="U156" s="15">
        <v>0.50321566308029997</v>
      </c>
      <c r="V156" s="15">
        <v>0.2027936237572</v>
      </c>
      <c r="W156" s="15">
        <v>0.3787680796649</v>
      </c>
      <c r="X156" s="15">
        <v>0.1289580699805</v>
      </c>
      <c r="Y156" s="15">
        <v>0.25601197221869998</v>
      </c>
      <c r="Z156" s="15">
        <v>0.2625349368298</v>
      </c>
      <c r="AA156" s="15">
        <v>0.41366152310490001</v>
      </c>
      <c r="AB156" s="15">
        <v>0.41520551015579998</v>
      </c>
      <c r="AC156" s="15">
        <v>0.14313208695160001</v>
      </c>
      <c r="AD156" s="15">
        <v>0.25425765637320002</v>
      </c>
      <c r="AE156" s="15">
        <v>0.27217589013850002</v>
      </c>
      <c r="AF156" s="15">
        <v>0.26675919580390001</v>
      </c>
      <c r="AG156" s="15">
        <v>0.21513789353759999</v>
      </c>
      <c r="AH156" s="15">
        <v>0.18978308899470001</v>
      </c>
      <c r="AI156" s="15">
        <v>0.38511265590369997</v>
      </c>
      <c r="AJ156" s="15">
        <v>0.66719754280380006</v>
      </c>
      <c r="AK156" s="15">
        <v>0</v>
      </c>
      <c r="AL156" s="15"/>
      <c r="AM156" s="15">
        <v>0.32150940718530002</v>
      </c>
      <c r="AN156" s="11"/>
    </row>
    <row r="157" spans="1:40" x14ac:dyDescent="0.2">
      <c r="A157" s="32"/>
      <c r="B157" s="24"/>
      <c r="C157" s="24"/>
      <c r="D157" s="16">
        <v>185</v>
      </c>
      <c r="E157" s="16">
        <v>0</v>
      </c>
      <c r="F157" s="16">
        <v>0</v>
      </c>
      <c r="G157" s="16">
        <v>0</v>
      </c>
      <c r="H157" s="16">
        <v>185</v>
      </c>
      <c r="I157" s="16">
        <v>19</v>
      </c>
      <c r="J157" s="16">
        <v>34</v>
      </c>
      <c r="K157" s="16">
        <v>29</v>
      </c>
      <c r="L157" s="16">
        <v>30</v>
      </c>
      <c r="M157" s="16">
        <v>48</v>
      </c>
      <c r="N157" s="16">
        <v>94</v>
      </c>
      <c r="O157" s="16">
        <v>76</v>
      </c>
      <c r="P157" s="16">
        <v>1</v>
      </c>
      <c r="Q157" s="16">
        <v>25</v>
      </c>
      <c r="R157" s="16">
        <v>15</v>
      </c>
      <c r="S157" s="16">
        <v>16</v>
      </c>
      <c r="T157" s="16">
        <v>51</v>
      </c>
      <c r="U157" s="16">
        <v>36</v>
      </c>
      <c r="V157" s="16">
        <v>7</v>
      </c>
      <c r="W157" s="16">
        <v>35</v>
      </c>
      <c r="X157" s="16">
        <v>20</v>
      </c>
      <c r="Y157" s="16">
        <v>45</v>
      </c>
      <c r="Z157" s="16">
        <v>32</v>
      </c>
      <c r="AA157" s="16">
        <v>45</v>
      </c>
      <c r="AB157" s="16">
        <v>24</v>
      </c>
      <c r="AC157" s="16">
        <v>4</v>
      </c>
      <c r="AD157" s="16">
        <v>59</v>
      </c>
      <c r="AE157" s="16">
        <v>16</v>
      </c>
      <c r="AF157" s="16">
        <v>5</v>
      </c>
      <c r="AG157" s="16">
        <v>7</v>
      </c>
      <c r="AH157" s="16">
        <v>13</v>
      </c>
      <c r="AI157" s="16">
        <v>7</v>
      </c>
      <c r="AJ157" s="16">
        <v>1</v>
      </c>
      <c r="AK157" s="16">
        <v>0</v>
      </c>
      <c r="AL157" s="16">
        <v>0</v>
      </c>
      <c r="AM157" s="16">
        <v>77</v>
      </c>
      <c r="AN157" s="11"/>
    </row>
    <row r="158" spans="1:40" x14ac:dyDescent="0.2">
      <c r="A158" s="32"/>
      <c r="B158" s="24"/>
      <c r="C158" s="24"/>
      <c r="D158" s="17" t="s">
        <v>103</v>
      </c>
      <c r="E158" s="17" t="s">
        <v>103</v>
      </c>
      <c r="F158" s="17" t="s">
        <v>103</v>
      </c>
      <c r="G158" s="17" t="s">
        <v>103</v>
      </c>
      <c r="H158" s="17" t="s">
        <v>103</v>
      </c>
      <c r="I158" s="17"/>
      <c r="J158" s="17"/>
      <c r="K158" s="17"/>
      <c r="L158" s="17"/>
      <c r="M158" s="17"/>
      <c r="N158" s="17"/>
      <c r="O158" s="17"/>
      <c r="P158" s="17"/>
      <c r="Q158" s="17"/>
      <c r="R158" s="17"/>
      <c r="S158" s="17"/>
      <c r="T158" s="17"/>
      <c r="U158" s="18" t="s">
        <v>140</v>
      </c>
      <c r="V158" s="17"/>
      <c r="W158" s="18" t="s">
        <v>139</v>
      </c>
      <c r="X158" s="17"/>
      <c r="Y158" s="17"/>
      <c r="Z158" s="17"/>
      <c r="AA158" s="18" t="s">
        <v>119</v>
      </c>
      <c r="AB158" s="18" t="s">
        <v>119</v>
      </c>
      <c r="AC158" s="17"/>
      <c r="AD158" s="17"/>
      <c r="AE158" s="17"/>
      <c r="AF158" s="17"/>
      <c r="AG158" s="17"/>
      <c r="AH158" s="17"/>
      <c r="AI158" s="17"/>
      <c r="AJ158" s="17"/>
      <c r="AK158" s="17"/>
      <c r="AL158" s="17" t="s">
        <v>103</v>
      </c>
      <c r="AM158" s="17"/>
      <c r="AN158" s="11"/>
    </row>
    <row r="159" spans="1:40" x14ac:dyDescent="0.2">
      <c r="A159" s="26"/>
      <c r="B159" s="26"/>
      <c r="C159" s="23" t="s">
        <v>152</v>
      </c>
      <c r="D159" s="15">
        <v>0.18265339012519999</v>
      </c>
      <c r="E159" s="15"/>
      <c r="F159" s="15"/>
      <c r="G159" s="15"/>
      <c r="H159" s="15">
        <v>0.18265339012519999</v>
      </c>
      <c r="I159" s="15">
        <v>0.1203055126278</v>
      </c>
      <c r="J159" s="15">
        <v>0.260106205057</v>
      </c>
      <c r="K159" s="15">
        <v>0.1648735449324</v>
      </c>
      <c r="L159" s="15">
        <v>0.18172409067420001</v>
      </c>
      <c r="M159" s="15">
        <v>0.22709432009889999</v>
      </c>
      <c r="N159" s="15">
        <v>0.20511583372940001</v>
      </c>
      <c r="O159" s="15">
        <v>0.172589401048</v>
      </c>
      <c r="P159" s="15">
        <v>0.22222222222220001</v>
      </c>
      <c r="Q159" s="15">
        <v>0.1672440210417</v>
      </c>
      <c r="R159" s="15">
        <v>0.38698964043900003</v>
      </c>
      <c r="S159" s="15">
        <v>0.25221998704269999</v>
      </c>
      <c r="T159" s="15">
        <v>0.1738727230023</v>
      </c>
      <c r="U159" s="15">
        <v>0.1036009263472</v>
      </c>
      <c r="V159" s="15">
        <v>0.17542157403719999</v>
      </c>
      <c r="W159" s="15">
        <v>0.1149548169774</v>
      </c>
      <c r="X159" s="15">
        <v>0.16193271270430001</v>
      </c>
      <c r="Y159" s="15">
        <v>0.24412044037620001</v>
      </c>
      <c r="Z159" s="15">
        <v>0.28263538434750002</v>
      </c>
      <c r="AA159" s="15">
        <v>0.12001303003909999</v>
      </c>
      <c r="AB159" s="15">
        <v>2.4927539599639999E-2</v>
      </c>
      <c r="AC159" s="15">
        <v>0.22601444092930001</v>
      </c>
      <c r="AD159" s="15">
        <v>0.16728376814609999</v>
      </c>
      <c r="AE159" s="15">
        <v>0.30387468364100001</v>
      </c>
      <c r="AF159" s="15">
        <v>0.1020300946865</v>
      </c>
      <c r="AG159" s="15">
        <v>9.9149133846549997E-2</v>
      </c>
      <c r="AH159" s="15">
        <v>0.18556937532949999</v>
      </c>
      <c r="AI159" s="15">
        <v>9.5390181890119996E-2</v>
      </c>
      <c r="AJ159" s="15">
        <v>0</v>
      </c>
      <c r="AK159" s="15">
        <v>0.5</v>
      </c>
      <c r="AL159" s="15"/>
      <c r="AM159" s="15">
        <v>0.18009313804380001</v>
      </c>
      <c r="AN159" s="11"/>
    </row>
    <row r="160" spans="1:40" x14ac:dyDescent="0.2">
      <c r="A160" s="32"/>
      <c r="B160" s="24"/>
      <c r="C160" s="24"/>
      <c r="D160" s="16">
        <v>126</v>
      </c>
      <c r="E160" s="16">
        <v>0</v>
      </c>
      <c r="F160" s="16">
        <v>0</v>
      </c>
      <c r="G160" s="16">
        <v>0</v>
      </c>
      <c r="H160" s="16">
        <v>126</v>
      </c>
      <c r="I160" s="16">
        <v>11</v>
      </c>
      <c r="J160" s="16">
        <v>29</v>
      </c>
      <c r="K160" s="16">
        <v>22</v>
      </c>
      <c r="L160" s="16">
        <v>19</v>
      </c>
      <c r="M160" s="16">
        <v>33</v>
      </c>
      <c r="N160" s="16">
        <v>70</v>
      </c>
      <c r="O160" s="16">
        <v>48</v>
      </c>
      <c r="P160" s="16">
        <v>2</v>
      </c>
      <c r="Q160" s="16">
        <v>27</v>
      </c>
      <c r="R160" s="16">
        <v>17</v>
      </c>
      <c r="S160" s="16">
        <v>19</v>
      </c>
      <c r="T160" s="16">
        <v>35</v>
      </c>
      <c r="U160" s="16">
        <v>9</v>
      </c>
      <c r="V160" s="16">
        <v>5</v>
      </c>
      <c r="W160" s="16">
        <v>14</v>
      </c>
      <c r="X160" s="16">
        <v>21</v>
      </c>
      <c r="Y160" s="16">
        <v>42</v>
      </c>
      <c r="Z160" s="16">
        <v>29</v>
      </c>
      <c r="AA160" s="16">
        <v>18</v>
      </c>
      <c r="AB160" s="16">
        <v>2</v>
      </c>
      <c r="AC160" s="16">
        <v>7</v>
      </c>
      <c r="AD160" s="16">
        <v>38</v>
      </c>
      <c r="AE160" s="16">
        <v>21</v>
      </c>
      <c r="AF160" s="16">
        <v>2</v>
      </c>
      <c r="AG160" s="16">
        <v>4</v>
      </c>
      <c r="AH160" s="16">
        <v>13</v>
      </c>
      <c r="AI160" s="16">
        <v>2</v>
      </c>
      <c r="AJ160" s="16">
        <v>0</v>
      </c>
      <c r="AK160" s="16">
        <v>1</v>
      </c>
      <c r="AL160" s="16">
        <v>0</v>
      </c>
      <c r="AM160" s="16">
        <v>45</v>
      </c>
      <c r="AN160" s="11"/>
    </row>
    <row r="161" spans="1:40" x14ac:dyDescent="0.2">
      <c r="A161" s="32"/>
      <c r="B161" s="24"/>
      <c r="C161" s="24"/>
      <c r="D161" s="17" t="s">
        <v>103</v>
      </c>
      <c r="E161" s="17" t="s">
        <v>103</v>
      </c>
      <c r="F161" s="17" t="s">
        <v>103</v>
      </c>
      <c r="G161" s="17" t="s">
        <v>103</v>
      </c>
      <c r="H161" s="17" t="s">
        <v>103</v>
      </c>
      <c r="I161" s="17"/>
      <c r="J161" s="17"/>
      <c r="K161" s="17"/>
      <c r="L161" s="17"/>
      <c r="M161" s="17"/>
      <c r="N161" s="17"/>
      <c r="O161" s="17"/>
      <c r="P161" s="17"/>
      <c r="Q161" s="17"/>
      <c r="R161" s="18" t="s">
        <v>154</v>
      </c>
      <c r="S161" s="17"/>
      <c r="T161" s="17"/>
      <c r="U161" s="17"/>
      <c r="V161" s="17"/>
      <c r="W161" s="17"/>
      <c r="X161" s="18" t="s">
        <v>132</v>
      </c>
      <c r="Y161" s="18" t="s">
        <v>174</v>
      </c>
      <c r="Z161" s="18" t="s">
        <v>174</v>
      </c>
      <c r="AA161" s="17"/>
      <c r="AB161" s="17"/>
      <c r="AC161" s="18" t="s">
        <v>132</v>
      </c>
      <c r="AD161" s="17"/>
      <c r="AE161" s="17"/>
      <c r="AF161" s="17"/>
      <c r="AG161" s="17"/>
      <c r="AH161" s="17"/>
      <c r="AI161" s="17"/>
      <c r="AJ161" s="17"/>
      <c r="AK161" s="17"/>
      <c r="AL161" s="17" t="s">
        <v>103</v>
      </c>
      <c r="AM161" s="17"/>
      <c r="AN161" s="11"/>
    </row>
    <row r="162" spans="1:40" x14ac:dyDescent="0.2">
      <c r="A162" s="26"/>
      <c r="B162" s="26"/>
      <c r="C162" s="23" t="s">
        <v>156</v>
      </c>
      <c r="D162" s="15">
        <v>0.1030563659341</v>
      </c>
      <c r="E162" s="15"/>
      <c r="F162" s="15"/>
      <c r="G162" s="15"/>
      <c r="H162" s="15">
        <v>0.1030563659341</v>
      </c>
      <c r="I162" s="15">
        <v>5.6279320660609998E-2</v>
      </c>
      <c r="J162" s="15">
        <v>7.6428230723260007E-2</v>
      </c>
      <c r="K162" s="15">
        <v>0.14199658676259999</v>
      </c>
      <c r="L162" s="15">
        <v>0.12233248009890001</v>
      </c>
      <c r="M162" s="15">
        <v>0.1427811995254</v>
      </c>
      <c r="N162" s="15">
        <v>0.1117589822825</v>
      </c>
      <c r="O162" s="15">
        <v>9.3199869240440006E-2</v>
      </c>
      <c r="P162" s="15">
        <v>0.1111111111111</v>
      </c>
      <c r="Q162" s="15">
        <v>0.17101264224509999</v>
      </c>
      <c r="R162" s="15">
        <v>0.10478576643119999</v>
      </c>
      <c r="S162" s="15">
        <v>0.2296190936627</v>
      </c>
      <c r="T162" s="15">
        <v>8.8470162646590009E-2</v>
      </c>
      <c r="U162" s="15">
        <v>3.2697770506859999E-2</v>
      </c>
      <c r="V162" s="15">
        <v>0</v>
      </c>
      <c r="W162" s="15">
        <v>3.9163892613860003E-2</v>
      </c>
      <c r="X162" s="15">
        <v>0.23561105943640001</v>
      </c>
      <c r="Y162" s="15">
        <v>0.13439641529410001</v>
      </c>
      <c r="Z162" s="15">
        <v>8.9580535153199997E-2</v>
      </c>
      <c r="AA162" s="15">
        <v>2.7499629168739999E-2</v>
      </c>
      <c r="AB162" s="15">
        <v>4.164227810704E-2</v>
      </c>
      <c r="AC162" s="15">
        <v>0</v>
      </c>
      <c r="AD162" s="15">
        <v>0.14425572469209999</v>
      </c>
      <c r="AE162" s="15">
        <v>6.9509239109439999E-2</v>
      </c>
      <c r="AF162" s="15">
        <v>0.19287931670149999</v>
      </c>
      <c r="AG162" s="15">
        <v>0.2102277216067</v>
      </c>
      <c r="AH162" s="15">
        <v>0.1058549613388</v>
      </c>
      <c r="AI162" s="15">
        <v>0.1094878025287</v>
      </c>
      <c r="AJ162" s="15">
        <v>0</v>
      </c>
      <c r="AK162" s="15">
        <v>0</v>
      </c>
      <c r="AL162" s="15"/>
      <c r="AM162" s="15">
        <v>6.0639220061280003E-2</v>
      </c>
      <c r="AN162" s="11"/>
    </row>
    <row r="163" spans="1:40" x14ac:dyDescent="0.2">
      <c r="A163" s="32"/>
      <c r="B163" s="24"/>
      <c r="C163" s="24"/>
      <c r="D163" s="16">
        <v>78</v>
      </c>
      <c r="E163" s="16">
        <v>0</v>
      </c>
      <c r="F163" s="16">
        <v>0</v>
      </c>
      <c r="G163" s="16">
        <v>0</v>
      </c>
      <c r="H163" s="16">
        <v>78</v>
      </c>
      <c r="I163" s="16">
        <v>5</v>
      </c>
      <c r="J163" s="16">
        <v>13</v>
      </c>
      <c r="K163" s="16">
        <v>21</v>
      </c>
      <c r="L163" s="16">
        <v>13</v>
      </c>
      <c r="M163" s="16">
        <v>16</v>
      </c>
      <c r="N163" s="16">
        <v>41</v>
      </c>
      <c r="O163" s="16">
        <v>30</v>
      </c>
      <c r="P163" s="16">
        <v>1</v>
      </c>
      <c r="Q163" s="16">
        <v>27</v>
      </c>
      <c r="R163" s="16">
        <v>9</v>
      </c>
      <c r="S163" s="16">
        <v>17</v>
      </c>
      <c r="T163" s="16">
        <v>18</v>
      </c>
      <c r="U163" s="16">
        <v>3</v>
      </c>
      <c r="V163" s="16">
        <v>0</v>
      </c>
      <c r="W163" s="16">
        <v>4</v>
      </c>
      <c r="X163" s="16">
        <v>30</v>
      </c>
      <c r="Y163" s="16">
        <v>27</v>
      </c>
      <c r="Z163" s="16">
        <v>10</v>
      </c>
      <c r="AA163" s="16">
        <v>4</v>
      </c>
      <c r="AB163" s="16">
        <v>3</v>
      </c>
      <c r="AC163" s="16">
        <v>0</v>
      </c>
      <c r="AD163" s="16">
        <v>37</v>
      </c>
      <c r="AE163" s="16">
        <v>8</v>
      </c>
      <c r="AF163" s="16">
        <v>2</v>
      </c>
      <c r="AG163" s="16">
        <v>8</v>
      </c>
      <c r="AH163" s="16">
        <v>7</v>
      </c>
      <c r="AI163" s="16">
        <v>1</v>
      </c>
      <c r="AJ163" s="16">
        <v>0</v>
      </c>
      <c r="AK163" s="16">
        <v>0</v>
      </c>
      <c r="AL163" s="16">
        <v>0</v>
      </c>
      <c r="AM163" s="16">
        <v>15</v>
      </c>
      <c r="AN163" s="11"/>
    </row>
    <row r="164" spans="1:40" x14ac:dyDescent="0.2">
      <c r="A164" s="32"/>
      <c r="B164" s="24"/>
      <c r="C164" s="24"/>
      <c r="D164" s="17" t="s">
        <v>103</v>
      </c>
      <c r="E164" s="17" t="s">
        <v>103</v>
      </c>
      <c r="F164" s="17" t="s">
        <v>103</v>
      </c>
      <c r="G164" s="17" t="s">
        <v>103</v>
      </c>
      <c r="H164" s="17" t="s">
        <v>103</v>
      </c>
      <c r="I164" s="17"/>
      <c r="J164" s="17"/>
      <c r="K164" s="17"/>
      <c r="L164" s="17"/>
      <c r="M164" s="17"/>
      <c r="N164" s="17"/>
      <c r="O164" s="17"/>
      <c r="P164" s="17"/>
      <c r="Q164" s="18" t="s">
        <v>154</v>
      </c>
      <c r="R164" s="17"/>
      <c r="S164" s="18" t="s">
        <v>154</v>
      </c>
      <c r="T164" s="17"/>
      <c r="U164" s="17"/>
      <c r="V164" s="17"/>
      <c r="W164" s="17"/>
      <c r="X164" s="18" t="s">
        <v>194</v>
      </c>
      <c r="Y164" s="18" t="s">
        <v>145</v>
      </c>
      <c r="Z164" s="17"/>
      <c r="AA164" s="17"/>
      <c r="AB164" s="17"/>
      <c r="AC164" s="17"/>
      <c r="AD164" s="17"/>
      <c r="AE164" s="17"/>
      <c r="AF164" s="17"/>
      <c r="AG164" s="17"/>
      <c r="AH164" s="17"/>
      <c r="AI164" s="17"/>
      <c r="AJ164" s="17"/>
      <c r="AK164" s="17"/>
      <c r="AL164" s="17" t="s">
        <v>103</v>
      </c>
      <c r="AM164" s="17"/>
      <c r="AN164" s="11"/>
    </row>
    <row r="165" spans="1:40" x14ac:dyDescent="0.2">
      <c r="A165" s="26"/>
      <c r="B165" s="26"/>
      <c r="C165" s="23" t="s">
        <v>162</v>
      </c>
      <c r="D165" s="15">
        <v>0.1145130974777</v>
      </c>
      <c r="E165" s="15"/>
      <c r="F165" s="15"/>
      <c r="G165" s="15"/>
      <c r="H165" s="15">
        <v>0.1145130974777</v>
      </c>
      <c r="I165" s="15">
        <v>0.1192691285598</v>
      </c>
      <c r="J165" s="15">
        <v>7.6930906933459997E-2</v>
      </c>
      <c r="K165" s="15">
        <v>0.1196291883396</v>
      </c>
      <c r="L165" s="15">
        <v>0.1215895344752</v>
      </c>
      <c r="M165" s="15">
        <v>0.1043543118223</v>
      </c>
      <c r="N165" s="15">
        <v>0.13082990886529999</v>
      </c>
      <c r="O165" s="15">
        <v>9.9937884969200003E-2</v>
      </c>
      <c r="P165" s="15">
        <v>0</v>
      </c>
      <c r="Q165" s="15">
        <v>0.245600745723</v>
      </c>
      <c r="R165" s="15">
        <v>3.0119569862370001E-2</v>
      </c>
      <c r="S165" s="15">
        <v>0.14509416562159999</v>
      </c>
      <c r="T165" s="15">
        <v>0.1384646901356</v>
      </c>
      <c r="U165" s="15">
        <v>2.4103042381650001E-2</v>
      </c>
      <c r="V165" s="15">
        <v>0</v>
      </c>
      <c r="W165" s="15">
        <v>3.0322904512010002E-2</v>
      </c>
      <c r="X165" s="15">
        <v>0.2360605742496</v>
      </c>
      <c r="Y165" s="15">
        <v>0.139285700614</v>
      </c>
      <c r="Z165" s="15">
        <v>5.6281325069310002E-2</v>
      </c>
      <c r="AA165" s="15">
        <v>1.9174358112519999E-2</v>
      </c>
      <c r="AB165" s="15">
        <v>4.4182853432100003E-2</v>
      </c>
      <c r="AC165" s="15">
        <v>0.3064831439024</v>
      </c>
      <c r="AD165" s="15">
        <v>0.14107580745529999</v>
      </c>
      <c r="AE165" s="15">
        <v>0.108630190595</v>
      </c>
      <c r="AF165" s="15">
        <v>0.14357881431120001</v>
      </c>
      <c r="AG165" s="15">
        <v>0.1174051601985</v>
      </c>
      <c r="AH165" s="15">
        <v>6.6896659862080002E-2</v>
      </c>
      <c r="AI165" s="15">
        <v>8.9566034219679999E-2</v>
      </c>
      <c r="AJ165" s="15">
        <v>0.3328024571962</v>
      </c>
      <c r="AK165" s="15">
        <v>0</v>
      </c>
      <c r="AL165" s="15"/>
      <c r="AM165" s="15">
        <v>0.1027480960012</v>
      </c>
      <c r="AN165" s="11"/>
    </row>
    <row r="166" spans="1:40" x14ac:dyDescent="0.2">
      <c r="A166" s="32"/>
      <c r="B166" s="24"/>
      <c r="C166" s="24"/>
      <c r="D166" s="16">
        <v>84</v>
      </c>
      <c r="E166" s="16">
        <v>0</v>
      </c>
      <c r="F166" s="16">
        <v>0</v>
      </c>
      <c r="G166" s="16">
        <v>0</v>
      </c>
      <c r="H166" s="16">
        <v>84</v>
      </c>
      <c r="I166" s="16">
        <v>9</v>
      </c>
      <c r="J166" s="16">
        <v>12</v>
      </c>
      <c r="K166" s="16">
        <v>17</v>
      </c>
      <c r="L166" s="16">
        <v>14</v>
      </c>
      <c r="M166" s="16">
        <v>18</v>
      </c>
      <c r="N166" s="16">
        <v>45</v>
      </c>
      <c r="O166" s="16">
        <v>32</v>
      </c>
      <c r="P166" s="16">
        <v>0</v>
      </c>
      <c r="Q166" s="16">
        <v>41</v>
      </c>
      <c r="R166" s="16">
        <v>3</v>
      </c>
      <c r="S166" s="16">
        <v>9</v>
      </c>
      <c r="T166" s="16">
        <v>25</v>
      </c>
      <c r="U166" s="16">
        <v>2</v>
      </c>
      <c r="V166" s="16">
        <v>0</v>
      </c>
      <c r="W166" s="16">
        <v>4</v>
      </c>
      <c r="X166" s="16">
        <v>35</v>
      </c>
      <c r="Y166" s="16">
        <v>25</v>
      </c>
      <c r="Z166" s="16">
        <v>7</v>
      </c>
      <c r="AA166" s="16">
        <v>3</v>
      </c>
      <c r="AB166" s="16">
        <v>3</v>
      </c>
      <c r="AC166" s="16">
        <v>4</v>
      </c>
      <c r="AD166" s="16">
        <v>32</v>
      </c>
      <c r="AE166" s="16">
        <v>11</v>
      </c>
      <c r="AF166" s="16">
        <v>3</v>
      </c>
      <c r="AG166" s="16">
        <v>3</v>
      </c>
      <c r="AH166" s="16">
        <v>6</v>
      </c>
      <c r="AI166" s="16">
        <v>2</v>
      </c>
      <c r="AJ166" s="16">
        <v>1</v>
      </c>
      <c r="AK166" s="16">
        <v>0</v>
      </c>
      <c r="AL166" s="16">
        <v>0</v>
      </c>
      <c r="AM166" s="16">
        <v>26</v>
      </c>
      <c r="AN166" s="11"/>
    </row>
    <row r="167" spans="1:40" x14ac:dyDescent="0.2">
      <c r="A167" s="32"/>
      <c r="B167" s="24"/>
      <c r="C167" s="24"/>
      <c r="D167" s="17" t="s">
        <v>103</v>
      </c>
      <c r="E167" s="17" t="s">
        <v>103</v>
      </c>
      <c r="F167" s="17" t="s">
        <v>103</v>
      </c>
      <c r="G167" s="17" t="s">
        <v>103</v>
      </c>
      <c r="H167" s="17" t="s">
        <v>103</v>
      </c>
      <c r="I167" s="17"/>
      <c r="J167" s="17"/>
      <c r="K167" s="17"/>
      <c r="L167" s="17"/>
      <c r="M167" s="17"/>
      <c r="N167" s="17"/>
      <c r="O167" s="17"/>
      <c r="P167" s="17"/>
      <c r="Q167" s="18" t="s">
        <v>231</v>
      </c>
      <c r="R167" s="17"/>
      <c r="S167" s="17"/>
      <c r="T167" s="17"/>
      <c r="U167" s="17"/>
      <c r="V167" s="17"/>
      <c r="W167" s="17"/>
      <c r="X167" s="18" t="s">
        <v>232</v>
      </c>
      <c r="Y167" s="18" t="s">
        <v>145</v>
      </c>
      <c r="Z167" s="17"/>
      <c r="AA167" s="17"/>
      <c r="AB167" s="17"/>
      <c r="AC167" s="18" t="s">
        <v>155</v>
      </c>
      <c r="AD167" s="17"/>
      <c r="AE167" s="17"/>
      <c r="AF167" s="17"/>
      <c r="AG167" s="17"/>
      <c r="AH167" s="17"/>
      <c r="AI167" s="17"/>
      <c r="AJ167" s="17"/>
      <c r="AK167" s="17"/>
      <c r="AL167" s="17" t="s">
        <v>103</v>
      </c>
      <c r="AM167" s="17"/>
      <c r="AN167" s="11"/>
    </row>
    <row r="168" spans="1:40" x14ac:dyDescent="0.2">
      <c r="A168" s="26"/>
      <c r="B168" s="26"/>
      <c r="C168" s="23" t="s">
        <v>167</v>
      </c>
      <c r="D168" s="15">
        <v>0.17423290850850001</v>
      </c>
      <c r="E168" s="15"/>
      <c r="F168" s="15"/>
      <c r="G168" s="15"/>
      <c r="H168" s="15">
        <v>0.17423290850850001</v>
      </c>
      <c r="I168" s="15">
        <v>0.26093504964570002</v>
      </c>
      <c r="J168" s="15">
        <v>0.17750923463669999</v>
      </c>
      <c r="K168" s="15">
        <v>0.2227249902392</v>
      </c>
      <c r="L168" s="15">
        <v>0.1090399200724</v>
      </c>
      <c r="M168" s="15">
        <v>6.3972076684530005E-2</v>
      </c>
      <c r="N168" s="15">
        <v>0.12867801987870001</v>
      </c>
      <c r="O168" s="15">
        <v>0.20262823487170001</v>
      </c>
      <c r="P168" s="15">
        <v>0.44444444444440001</v>
      </c>
      <c r="Q168" s="15">
        <v>0.23182704384889999</v>
      </c>
      <c r="R168" s="15">
        <v>0.1935774627828</v>
      </c>
      <c r="S168" s="15">
        <v>0.14383120999089999</v>
      </c>
      <c r="T168" s="15">
        <v>0.1815945434606</v>
      </c>
      <c r="U168" s="15">
        <v>8.0492563080390003E-2</v>
      </c>
      <c r="V168" s="15">
        <v>0.27720942305849999</v>
      </c>
      <c r="W168" s="15">
        <v>0.1376245586017</v>
      </c>
      <c r="X168" s="15">
        <v>0.22072110618410001</v>
      </c>
      <c r="Y168" s="15">
        <v>0.17686358685590001</v>
      </c>
      <c r="Z168" s="15">
        <v>0.10497467024730001</v>
      </c>
      <c r="AA168" s="15">
        <v>0.1678221753286</v>
      </c>
      <c r="AB168" s="15">
        <v>0.15338429051409999</v>
      </c>
      <c r="AC168" s="15">
        <v>0.25441936787280001</v>
      </c>
      <c r="AD168" s="15">
        <v>0.1639395832793</v>
      </c>
      <c r="AE168" s="15">
        <v>0.19224140787169999</v>
      </c>
      <c r="AF168" s="15">
        <v>5.7851070048280002E-2</v>
      </c>
      <c r="AG168" s="15">
        <v>0.18514060289750001</v>
      </c>
      <c r="AH168" s="15">
        <v>0.30353568300709999</v>
      </c>
      <c r="AI168" s="15">
        <v>5.2758855110720003E-2</v>
      </c>
      <c r="AJ168" s="15">
        <v>0</v>
      </c>
      <c r="AK168" s="15">
        <v>0.5</v>
      </c>
      <c r="AL168" s="15"/>
      <c r="AM168" s="15">
        <v>0.1611714531464</v>
      </c>
      <c r="AN168" s="11"/>
    </row>
    <row r="169" spans="1:40" x14ac:dyDescent="0.2">
      <c r="A169" s="32"/>
      <c r="B169" s="24"/>
      <c r="C169" s="24"/>
      <c r="D169" s="16">
        <v>90</v>
      </c>
      <c r="E169" s="16">
        <v>0</v>
      </c>
      <c r="F169" s="16">
        <v>0</v>
      </c>
      <c r="G169" s="16">
        <v>0</v>
      </c>
      <c r="H169" s="16">
        <v>90</v>
      </c>
      <c r="I169" s="16">
        <v>16</v>
      </c>
      <c r="J169" s="16">
        <v>19</v>
      </c>
      <c r="K169" s="16">
        <v>19</v>
      </c>
      <c r="L169" s="16">
        <v>12</v>
      </c>
      <c r="M169" s="16">
        <v>10</v>
      </c>
      <c r="N169" s="16">
        <v>30</v>
      </c>
      <c r="O169" s="16">
        <v>45</v>
      </c>
      <c r="P169" s="16">
        <v>4</v>
      </c>
      <c r="Q169" s="16">
        <v>27</v>
      </c>
      <c r="R169" s="16">
        <v>6</v>
      </c>
      <c r="S169" s="16">
        <v>12</v>
      </c>
      <c r="T169" s="16">
        <v>28</v>
      </c>
      <c r="U169" s="16">
        <v>5</v>
      </c>
      <c r="V169" s="16">
        <v>3</v>
      </c>
      <c r="W169" s="16">
        <v>9</v>
      </c>
      <c r="X169" s="16">
        <v>20</v>
      </c>
      <c r="Y169" s="16">
        <v>25</v>
      </c>
      <c r="Z169" s="16">
        <v>10</v>
      </c>
      <c r="AA169" s="16">
        <v>12</v>
      </c>
      <c r="AB169" s="16">
        <v>6</v>
      </c>
      <c r="AC169" s="16">
        <v>5</v>
      </c>
      <c r="AD169" s="16">
        <v>30</v>
      </c>
      <c r="AE169" s="16">
        <v>10</v>
      </c>
      <c r="AF169" s="16">
        <v>1</v>
      </c>
      <c r="AG169" s="16">
        <v>5</v>
      </c>
      <c r="AH169" s="16">
        <v>11</v>
      </c>
      <c r="AI169" s="16">
        <v>1</v>
      </c>
      <c r="AJ169" s="16">
        <v>0</v>
      </c>
      <c r="AK169" s="16">
        <v>1</v>
      </c>
      <c r="AL169" s="16">
        <v>0</v>
      </c>
      <c r="AM169" s="16">
        <v>31</v>
      </c>
      <c r="AN169" s="11"/>
    </row>
    <row r="170" spans="1:40" x14ac:dyDescent="0.2">
      <c r="A170" s="32"/>
      <c r="B170" s="24"/>
      <c r="C170" s="24"/>
      <c r="D170" s="17" t="s">
        <v>103</v>
      </c>
      <c r="E170" s="17" t="s">
        <v>103</v>
      </c>
      <c r="F170" s="17" t="s">
        <v>103</v>
      </c>
      <c r="G170" s="17" t="s">
        <v>103</v>
      </c>
      <c r="H170" s="17" t="s">
        <v>103</v>
      </c>
      <c r="I170" s="18" t="s">
        <v>132</v>
      </c>
      <c r="J170" s="17"/>
      <c r="K170" s="18" t="s">
        <v>132</v>
      </c>
      <c r="L170" s="17"/>
      <c r="M170" s="17"/>
      <c r="N170" s="17"/>
      <c r="O170" s="17"/>
      <c r="P170" s="18" t="s">
        <v>139</v>
      </c>
      <c r="Q170" s="17"/>
      <c r="R170" s="17"/>
      <c r="S170" s="17"/>
      <c r="T170" s="17"/>
      <c r="U170" s="17"/>
      <c r="V170" s="17"/>
      <c r="W170" s="17"/>
      <c r="X170" s="17"/>
      <c r="Y170" s="17"/>
      <c r="Z170" s="17"/>
      <c r="AA170" s="17"/>
      <c r="AB170" s="17"/>
      <c r="AC170" s="17"/>
      <c r="AD170" s="17"/>
      <c r="AE170" s="17"/>
      <c r="AF170" s="17"/>
      <c r="AG170" s="17"/>
      <c r="AH170" s="17"/>
      <c r="AI170" s="17"/>
      <c r="AJ170" s="17"/>
      <c r="AK170" s="17"/>
      <c r="AL170" s="17" t="s">
        <v>103</v>
      </c>
      <c r="AM170" s="17"/>
      <c r="AN170" s="11"/>
    </row>
    <row r="171" spans="1:40" x14ac:dyDescent="0.2">
      <c r="A171" s="26"/>
      <c r="B171" s="26"/>
      <c r="C171" s="23" t="s">
        <v>48</v>
      </c>
      <c r="D171" s="15">
        <v>1</v>
      </c>
      <c r="E171" s="15"/>
      <c r="F171" s="15"/>
      <c r="G171" s="15"/>
      <c r="H171" s="15">
        <v>1</v>
      </c>
      <c r="I171" s="15">
        <v>1</v>
      </c>
      <c r="J171" s="15">
        <v>1</v>
      </c>
      <c r="K171" s="15">
        <v>1</v>
      </c>
      <c r="L171" s="15">
        <v>1</v>
      </c>
      <c r="M171" s="15">
        <v>1</v>
      </c>
      <c r="N171" s="15">
        <v>1</v>
      </c>
      <c r="O171" s="15">
        <v>1</v>
      </c>
      <c r="P171" s="15">
        <v>1</v>
      </c>
      <c r="Q171" s="15">
        <v>1</v>
      </c>
      <c r="R171" s="15">
        <v>1</v>
      </c>
      <c r="S171" s="15">
        <v>1</v>
      </c>
      <c r="T171" s="15">
        <v>1</v>
      </c>
      <c r="U171" s="15">
        <v>1</v>
      </c>
      <c r="V171" s="15">
        <v>1</v>
      </c>
      <c r="W171" s="15">
        <v>1</v>
      </c>
      <c r="X171" s="15">
        <v>1</v>
      </c>
      <c r="Y171" s="15">
        <v>1</v>
      </c>
      <c r="Z171" s="15">
        <v>1</v>
      </c>
      <c r="AA171" s="15">
        <v>1</v>
      </c>
      <c r="AB171" s="15">
        <v>1</v>
      </c>
      <c r="AC171" s="15">
        <v>1</v>
      </c>
      <c r="AD171" s="15">
        <v>1</v>
      </c>
      <c r="AE171" s="15">
        <v>1</v>
      </c>
      <c r="AF171" s="15">
        <v>1</v>
      </c>
      <c r="AG171" s="15">
        <v>1</v>
      </c>
      <c r="AH171" s="15">
        <v>1</v>
      </c>
      <c r="AI171" s="15">
        <v>1</v>
      </c>
      <c r="AJ171" s="15">
        <v>1</v>
      </c>
      <c r="AK171" s="15">
        <v>1</v>
      </c>
      <c r="AL171" s="15"/>
      <c r="AM171" s="15">
        <v>1</v>
      </c>
      <c r="AN171" s="11"/>
    </row>
    <row r="172" spans="1:40" x14ac:dyDescent="0.2">
      <c r="A172" s="32"/>
      <c r="B172" s="24"/>
      <c r="C172" s="24"/>
      <c r="D172" s="16">
        <v>653</v>
      </c>
      <c r="E172" s="16">
        <v>0</v>
      </c>
      <c r="F172" s="16">
        <v>0</v>
      </c>
      <c r="G172" s="16">
        <v>0</v>
      </c>
      <c r="H172" s="16">
        <v>653</v>
      </c>
      <c r="I172" s="16">
        <v>72</v>
      </c>
      <c r="J172" s="16">
        <v>125</v>
      </c>
      <c r="K172" s="16">
        <v>124</v>
      </c>
      <c r="L172" s="16">
        <v>106</v>
      </c>
      <c r="M172" s="16">
        <v>141</v>
      </c>
      <c r="N172" s="16">
        <v>319</v>
      </c>
      <c r="O172" s="16">
        <v>272</v>
      </c>
      <c r="P172" s="16">
        <v>9</v>
      </c>
      <c r="Q172" s="16">
        <v>150</v>
      </c>
      <c r="R172" s="16">
        <v>57</v>
      </c>
      <c r="S172" s="16">
        <v>73</v>
      </c>
      <c r="T172" s="16">
        <v>181</v>
      </c>
      <c r="U172" s="16">
        <v>73</v>
      </c>
      <c r="V172" s="16">
        <v>24</v>
      </c>
      <c r="W172" s="16">
        <v>95</v>
      </c>
      <c r="X172" s="16">
        <v>128</v>
      </c>
      <c r="Y172" s="16">
        <v>172</v>
      </c>
      <c r="Z172" s="16">
        <v>108</v>
      </c>
      <c r="AA172" s="16">
        <v>114</v>
      </c>
      <c r="AB172" s="16">
        <v>55</v>
      </c>
      <c r="AC172" s="16">
        <v>22</v>
      </c>
      <c r="AD172" s="16">
        <v>219</v>
      </c>
      <c r="AE172" s="16">
        <v>71</v>
      </c>
      <c r="AF172" s="16">
        <v>16</v>
      </c>
      <c r="AG172" s="16">
        <v>33</v>
      </c>
      <c r="AH172" s="16">
        <v>58</v>
      </c>
      <c r="AI172" s="16">
        <v>18</v>
      </c>
      <c r="AJ172" s="16">
        <v>2</v>
      </c>
      <c r="AK172" s="16">
        <v>2</v>
      </c>
      <c r="AL172" s="16">
        <v>0</v>
      </c>
      <c r="AM172" s="16">
        <v>234</v>
      </c>
      <c r="AN172" s="11"/>
    </row>
    <row r="173" spans="1:40" x14ac:dyDescent="0.2">
      <c r="A173" s="32"/>
      <c r="B173" s="24"/>
      <c r="C173" s="24"/>
      <c r="D173" s="17" t="s">
        <v>103</v>
      </c>
      <c r="E173" s="17" t="s">
        <v>103</v>
      </c>
      <c r="F173" s="17" t="s">
        <v>103</v>
      </c>
      <c r="G173" s="17" t="s">
        <v>103</v>
      </c>
      <c r="H173" s="17" t="s">
        <v>103</v>
      </c>
      <c r="I173" s="17" t="s">
        <v>103</v>
      </c>
      <c r="J173" s="17" t="s">
        <v>103</v>
      </c>
      <c r="K173" s="17" t="s">
        <v>103</v>
      </c>
      <c r="L173" s="17" t="s">
        <v>103</v>
      </c>
      <c r="M173" s="17" t="s">
        <v>103</v>
      </c>
      <c r="N173" s="17" t="s">
        <v>103</v>
      </c>
      <c r="O173" s="17" t="s">
        <v>103</v>
      </c>
      <c r="P173" s="17" t="s">
        <v>103</v>
      </c>
      <c r="Q173" s="17" t="s">
        <v>103</v>
      </c>
      <c r="R173" s="17" t="s">
        <v>103</v>
      </c>
      <c r="S173" s="17" t="s">
        <v>103</v>
      </c>
      <c r="T173" s="17" t="s">
        <v>103</v>
      </c>
      <c r="U173" s="17" t="s">
        <v>103</v>
      </c>
      <c r="V173" s="17" t="s">
        <v>103</v>
      </c>
      <c r="W173" s="17" t="s">
        <v>103</v>
      </c>
      <c r="X173" s="17" t="s">
        <v>103</v>
      </c>
      <c r="Y173" s="17" t="s">
        <v>103</v>
      </c>
      <c r="Z173" s="17" t="s">
        <v>103</v>
      </c>
      <c r="AA173" s="17" t="s">
        <v>103</v>
      </c>
      <c r="AB173" s="17" t="s">
        <v>103</v>
      </c>
      <c r="AC173" s="17" t="s">
        <v>103</v>
      </c>
      <c r="AD173" s="17" t="s">
        <v>103</v>
      </c>
      <c r="AE173" s="17" t="s">
        <v>103</v>
      </c>
      <c r="AF173" s="17" t="s">
        <v>103</v>
      </c>
      <c r="AG173" s="17" t="s">
        <v>103</v>
      </c>
      <c r="AH173" s="17" t="s">
        <v>103</v>
      </c>
      <c r="AI173" s="17" t="s">
        <v>103</v>
      </c>
      <c r="AJ173" s="17" t="s">
        <v>103</v>
      </c>
      <c r="AK173" s="17" t="s">
        <v>103</v>
      </c>
      <c r="AL173" s="17" t="s">
        <v>103</v>
      </c>
      <c r="AM173" s="17" t="s">
        <v>103</v>
      </c>
      <c r="AN173" s="11"/>
    </row>
    <row r="174" spans="1:40" x14ac:dyDescent="0.2">
      <c r="A174" s="26"/>
      <c r="B174" s="23" t="s">
        <v>233</v>
      </c>
      <c r="C174" s="23" t="s">
        <v>144</v>
      </c>
      <c r="D174" s="15">
        <v>0.10409893456990001</v>
      </c>
      <c r="E174" s="15"/>
      <c r="F174" s="15"/>
      <c r="G174" s="15">
        <v>0.10409893456990001</v>
      </c>
      <c r="H174" s="15"/>
      <c r="I174" s="15">
        <v>2.5866171536040001E-2</v>
      </c>
      <c r="J174" s="15">
        <v>0.1032542808366</v>
      </c>
      <c r="K174" s="15">
        <v>0.10571085875980001</v>
      </c>
      <c r="L174" s="15">
        <v>6.9332108044240004E-2</v>
      </c>
      <c r="M174" s="15">
        <v>0.2237691553118</v>
      </c>
      <c r="N174" s="15">
        <v>0.10580950976139999</v>
      </c>
      <c r="O174" s="15">
        <v>9.4960727751949997E-2</v>
      </c>
      <c r="P174" s="15">
        <v>0</v>
      </c>
      <c r="Q174" s="15">
        <v>0.19969525604050001</v>
      </c>
      <c r="R174" s="15">
        <v>0.1072510398135</v>
      </c>
      <c r="S174" s="15">
        <v>0.1168568831481</v>
      </c>
      <c r="T174" s="15">
        <v>7.8071983085280003E-2</v>
      </c>
      <c r="U174" s="15">
        <v>1.622693740325E-2</v>
      </c>
      <c r="V174" s="15">
        <v>4.0559288804020002E-2</v>
      </c>
      <c r="W174" s="15">
        <v>6.7341661735480007E-2</v>
      </c>
      <c r="X174" s="15">
        <v>0.14584624129240001</v>
      </c>
      <c r="Y174" s="15">
        <v>0.1237532425091</v>
      </c>
      <c r="Z174" s="15">
        <v>9.9645749631770003E-2</v>
      </c>
      <c r="AA174" s="15">
        <v>2.5662314517550001E-2</v>
      </c>
      <c r="AB174" s="15">
        <v>0</v>
      </c>
      <c r="AC174" s="15">
        <v>0</v>
      </c>
      <c r="AD174" s="15">
        <v>0.1520578269249</v>
      </c>
      <c r="AE174" s="15">
        <v>6.5663422826900006E-2</v>
      </c>
      <c r="AF174" s="15">
        <v>0.1039078845386</v>
      </c>
      <c r="AG174" s="15">
        <v>0</v>
      </c>
      <c r="AH174" s="15">
        <v>6.5334875197550005E-2</v>
      </c>
      <c r="AI174" s="15">
        <v>0</v>
      </c>
      <c r="AJ174" s="15">
        <v>0.32438296186109999</v>
      </c>
      <c r="AK174" s="15">
        <v>0</v>
      </c>
      <c r="AL174" s="15"/>
      <c r="AM174" s="15">
        <v>5.945454284098E-2</v>
      </c>
      <c r="AN174" s="11"/>
    </row>
    <row r="175" spans="1:40" x14ac:dyDescent="0.2">
      <c r="A175" s="32"/>
      <c r="B175" s="24"/>
      <c r="C175" s="24"/>
      <c r="D175" s="16">
        <v>83</v>
      </c>
      <c r="E175" s="16">
        <v>0</v>
      </c>
      <c r="F175" s="16">
        <v>0</v>
      </c>
      <c r="G175" s="16">
        <v>83</v>
      </c>
      <c r="H175" s="16">
        <v>0</v>
      </c>
      <c r="I175" s="16">
        <v>2</v>
      </c>
      <c r="J175" s="16">
        <v>13</v>
      </c>
      <c r="K175" s="16">
        <v>12</v>
      </c>
      <c r="L175" s="16">
        <v>11</v>
      </c>
      <c r="M175" s="16">
        <v>36</v>
      </c>
      <c r="N175" s="16">
        <v>45</v>
      </c>
      <c r="O175" s="16">
        <v>31</v>
      </c>
      <c r="P175" s="16">
        <v>0</v>
      </c>
      <c r="Q175" s="16">
        <v>35</v>
      </c>
      <c r="R175" s="16">
        <v>15</v>
      </c>
      <c r="S175" s="16">
        <v>12</v>
      </c>
      <c r="T175" s="16">
        <v>16</v>
      </c>
      <c r="U175" s="16">
        <v>1</v>
      </c>
      <c r="V175" s="16">
        <v>1</v>
      </c>
      <c r="W175" s="16">
        <v>3</v>
      </c>
      <c r="X175" s="16">
        <v>27</v>
      </c>
      <c r="Y175" s="16">
        <v>34</v>
      </c>
      <c r="Z175" s="16">
        <v>12</v>
      </c>
      <c r="AA175" s="16">
        <v>3</v>
      </c>
      <c r="AB175" s="16">
        <v>0</v>
      </c>
      <c r="AC175" s="16">
        <v>0</v>
      </c>
      <c r="AD175" s="16">
        <v>64</v>
      </c>
      <c r="AE175" s="16">
        <v>6</v>
      </c>
      <c r="AF175" s="16">
        <v>1</v>
      </c>
      <c r="AG175" s="16">
        <v>0</v>
      </c>
      <c r="AH175" s="16">
        <v>2</v>
      </c>
      <c r="AI175" s="16">
        <v>0</v>
      </c>
      <c r="AJ175" s="16">
        <v>1</v>
      </c>
      <c r="AK175" s="16">
        <v>0</v>
      </c>
      <c r="AL175" s="16">
        <v>0</v>
      </c>
      <c r="AM175" s="16">
        <v>9</v>
      </c>
      <c r="AN175" s="11"/>
    </row>
    <row r="176" spans="1:40" x14ac:dyDescent="0.2">
      <c r="A176" s="32"/>
      <c r="B176" s="24"/>
      <c r="C176" s="24"/>
      <c r="D176" s="17" t="s">
        <v>103</v>
      </c>
      <c r="E176" s="17" t="s">
        <v>103</v>
      </c>
      <c r="F176" s="17" t="s">
        <v>103</v>
      </c>
      <c r="G176" s="17" t="s">
        <v>103</v>
      </c>
      <c r="H176" s="17" t="s">
        <v>103</v>
      </c>
      <c r="I176" s="17"/>
      <c r="J176" s="17"/>
      <c r="K176" s="17"/>
      <c r="L176" s="17"/>
      <c r="M176" s="18" t="s">
        <v>222</v>
      </c>
      <c r="N176" s="17"/>
      <c r="O176" s="17"/>
      <c r="P176" s="17"/>
      <c r="Q176" s="18" t="s">
        <v>116</v>
      </c>
      <c r="R176" s="17"/>
      <c r="S176" s="17"/>
      <c r="T176" s="17"/>
      <c r="U176" s="17"/>
      <c r="V176" s="17"/>
      <c r="W176" s="17"/>
      <c r="X176" s="18" t="s">
        <v>145</v>
      </c>
      <c r="Y176" s="17"/>
      <c r="Z176" s="17"/>
      <c r="AA176" s="17"/>
      <c r="AB176" s="17"/>
      <c r="AC176" s="17"/>
      <c r="AD176" s="17"/>
      <c r="AE176" s="17"/>
      <c r="AF176" s="17"/>
      <c r="AG176" s="17"/>
      <c r="AH176" s="17"/>
      <c r="AI176" s="17"/>
      <c r="AJ176" s="17"/>
      <c r="AK176" s="17"/>
      <c r="AL176" s="17" t="s">
        <v>103</v>
      </c>
      <c r="AM176" s="17"/>
      <c r="AN176" s="11"/>
    </row>
    <row r="177" spans="1:40" x14ac:dyDescent="0.2">
      <c r="A177" s="26"/>
      <c r="B177" s="26"/>
      <c r="C177" s="23" t="s">
        <v>146</v>
      </c>
      <c r="D177" s="15">
        <v>0.2086226296725</v>
      </c>
      <c r="E177" s="15"/>
      <c r="F177" s="15"/>
      <c r="G177" s="15">
        <v>0.2086226296725</v>
      </c>
      <c r="H177" s="15"/>
      <c r="I177" s="15">
        <v>0.2411416762994</v>
      </c>
      <c r="J177" s="15">
        <v>0.1790896376675</v>
      </c>
      <c r="K177" s="15">
        <v>0.18847584356479999</v>
      </c>
      <c r="L177" s="15">
        <v>0.23124381756080001</v>
      </c>
      <c r="M177" s="15">
        <v>0.25168984936479999</v>
      </c>
      <c r="N177" s="15">
        <v>0.2505978600514</v>
      </c>
      <c r="O177" s="15">
        <v>0.18108861709970001</v>
      </c>
      <c r="P177" s="15">
        <v>0.33333333333330001</v>
      </c>
      <c r="Q177" s="15">
        <v>0.25166974265379999</v>
      </c>
      <c r="R177" s="15">
        <v>0.2739272816594</v>
      </c>
      <c r="S177" s="15">
        <v>0.25655927915310001</v>
      </c>
      <c r="T177" s="15">
        <v>0.17828896149240001</v>
      </c>
      <c r="U177" s="15">
        <v>0.16945925545330001</v>
      </c>
      <c r="V177" s="15">
        <v>0.11554909784630001</v>
      </c>
      <c r="W177" s="15">
        <v>0.1107491582139</v>
      </c>
      <c r="X177" s="15">
        <v>0.32319121330009998</v>
      </c>
      <c r="Y177" s="15">
        <v>0.25504504864100003</v>
      </c>
      <c r="Z177" s="15">
        <v>0.1244780992741</v>
      </c>
      <c r="AA177" s="15">
        <v>0.1215618191688</v>
      </c>
      <c r="AB177" s="15">
        <v>0.19351412810509999</v>
      </c>
      <c r="AC177" s="15">
        <v>0.31466743991040003</v>
      </c>
      <c r="AD177" s="15">
        <v>0.2672913640042</v>
      </c>
      <c r="AE177" s="15">
        <v>0.1702155886958</v>
      </c>
      <c r="AF177" s="15">
        <v>8.4697261347530001E-2</v>
      </c>
      <c r="AG177" s="15">
        <v>0.28143358715849998</v>
      </c>
      <c r="AH177" s="15">
        <v>0.19394281236729999</v>
      </c>
      <c r="AI177" s="15">
        <v>0.11640189192560001</v>
      </c>
      <c r="AJ177" s="15">
        <v>0</v>
      </c>
      <c r="AK177" s="15">
        <v>0.1692663465141</v>
      </c>
      <c r="AL177" s="15"/>
      <c r="AM177" s="15">
        <v>0.12862632138210001</v>
      </c>
      <c r="AN177" s="11"/>
    </row>
    <row r="178" spans="1:40" x14ac:dyDescent="0.2">
      <c r="A178" s="32"/>
      <c r="B178" s="24"/>
      <c r="C178" s="24"/>
      <c r="D178" s="16">
        <v>133</v>
      </c>
      <c r="E178" s="16">
        <v>0</v>
      </c>
      <c r="F178" s="16">
        <v>0</v>
      </c>
      <c r="G178" s="16">
        <v>133</v>
      </c>
      <c r="H178" s="16">
        <v>0</v>
      </c>
      <c r="I178" s="16">
        <v>16</v>
      </c>
      <c r="J178" s="16">
        <v>23</v>
      </c>
      <c r="K178" s="16">
        <v>18</v>
      </c>
      <c r="L178" s="16">
        <v>28</v>
      </c>
      <c r="M178" s="16">
        <v>41</v>
      </c>
      <c r="N178" s="16">
        <v>82</v>
      </c>
      <c r="O178" s="16">
        <v>45</v>
      </c>
      <c r="P178" s="16">
        <v>3</v>
      </c>
      <c r="Q178" s="16">
        <v>41</v>
      </c>
      <c r="R178" s="16">
        <v>22</v>
      </c>
      <c r="S178" s="16">
        <v>28</v>
      </c>
      <c r="T178" s="16">
        <v>27</v>
      </c>
      <c r="U178" s="16">
        <v>7</v>
      </c>
      <c r="V178" s="16">
        <v>3</v>
      </c>
      <c r="W178" s="16">
        <v>5</v>
      </c>
      <c r="X178" s="16">
        <v>39</v>
      </c>
      <c r="Y178" s="16">
        <v>58</v>
      </c>
      <c r="Z178" s="16">
        <v>17</v>
      </c>
      <c r="AA178" s="16">
        <v>12</v>
      </c>
      <c r="AB178" s="16">
        <v>3</v>
      </c>
      <c r="AC178" s="16">
        <v>1</v>
      </c>
      <c r="AD178" s="16">
        <v>83</v>
      </c>
      <c r="AE178" s="16">
        <v>15</v>
      </c>
      <c r="AF178" s="16">
        <v>2</v>
      </c>
      <c r="AG178" s="16">
        <v>6</v>
      </c>
      <c r="AH178" s="16">
        <v>2</v>
      </c>
      <c r="AI178" s="16">
        <v>1</v>
      </c>
      <c r="AJ178" s="16">
        <v>0</v>
      </c>
      <c r="AK178" s="16">
        <v>2</v>
      </c>
      <c r="AL178" s="16">
        <v>0</v>
      </c>
      <c r="AM178" s="16">
        <v>22</v>
      </c>
      <c r="AN178" s="11"/>
    </row>
    <row r="179" spans="1:40" x14ac:dyDescent="0.2">
      <c r="A179" s="32"/>
      <c r="B179" s="24"/>
      <c r="C179" s="24"/>
      <c r="D179" s="17" t="s">
        <v>103</v>
      </c>
      <c r="E179" s="17" t="s">
        <v>103</v>
      </c>
      <c r="F179" s="17" t="s">
        <v>103</v>
      </c>
      <c r="G179" s="17" t="s">
        <v>103</v>
      </c>
      <c r="H179" s="17" t="s">
        <v>103</v>
      </c>
      <c r="I179" s="17"/>
      <c r="J179" s="17"/>
      <c r="K179" s="17"/>
      <c r="L179" s="17"/>
      <c r="M179" s="17"/>
      <c r="N179" s="17"/>
      <c r="O179" s="17"/>
      <c r="P179" s="17"/>
      <c r="Q179" s="17"/>
      <c r="R179" s="17"/>
      <c r="S179" s="17"/>
      <c r="T179" s="17"/>
      <c r="U179" s="17"/>
      <c r="V179" s="17"/>
      <c r="W179" s="17"/>
      <c r="X179" s="18" t="s">
        <v>181</v>
      </c>
      <c r="Y179" s="17"/>
      <c r="Z179" s="17"/>
      <c r="AA179" s="17"/>
      <c r="AB179" s="17"/>
      <c r="AC179" s="17"/>
      <c r="AD179" s="17"/>
      <c r="AE179" s="17"/>
      <c r="AF179" s="17"/>
      <c r="AG179" s="17"/>
      <c r="AH179" s="17"/>
      <c r="AI179" s="17"/>
      <c r="AJ179" s="17"/>
      <c r="AK179" s="17"/>
      <c r="AL179" s="17" t="s">
        <v>103</v>
      </c>
      <c r="AM179" s="17"/>
      <c r="AN179" s="11"/>
    </row>
    <row r="180" spans="1:40" x14ac:dyDescent="0.2">
      <c r="A180" s="26"/>
      <c r="B180" s="26"/>
      <c r="C180" s="23" t="s">
        <v>152</v>
      </c>
      <c r="D180" s="15">
        <v>0.21227723809009999</v>
      </c>
      <c r="E180" s="15"/>
      <c r="F180" s="15"/>
      <c r="G180" s="15">
        <v>0.21227723809009999</v>
      </c>
      <c r="H180" s="15"/>
      <c r="I180" s="15">
        <v>0.1238818573077</v>
      </c>
      <c r="J180" s="15">
        <v>0.27235803738620001</v>
      </c>
      <c r="K180" s="15">
        <v>0.22130378964770001</v>
      </c>
      <c r="L180" s="15">
        <v>0.2427782198956</v>
      </c>
      <c r="M180" s="15">
        <v>0.20695624962369999</v>
      </c>
      <c r="N180" s="15">
        <v>0.18385241203159999</v>
      </c>
      <c r="O180" s="15">
        <v>0.2280625929116</v>
      </c>
      <c r="P180" s="15">
        <v>0.33333333333330001</v>
      </c>
      <c r="Q180" s="15">
        <v>0.21080025797759999</v>
      </c>
      <c r="R180" s="15">
        <v>0.19971721802039999</v>
      </c>
      <c r="S180" s="15">
        <v>0.20387202970609999</v>
      </c>
      <c r="T180" s="15">
        <v>0.19177280219849999</v>
      </c>
      <c r="U180" s="15">
        <v>0.21180672144519999</v>
      </c>
      <c r="V180" s="15">
        <v>0.44328749180920002</v>
      </c>
      <c r="W180" s="15">
        <v>0.2122815389695</v>
      </c>
      <c r="X180" s="15">
        <v>0.16905350740739999</v>
      </c>
      <c r="Y180" s="15">
        <v>0.22322056272599999</v>
      </c>
      <c r="Z180" s="15">
        <v>0.26016938577530002</v>
      </c>
      <c r="AA180" s="15">
        <v>0.1799589267476</v>
      </c>
      <c r="AB180" s="15">
        <v>0.24791916847010001</v>
      </c>
      <c r="AC180" s="15">
        <v>0.114117543566</v>
      </c>
      <c r="AD180" s="15">
        <v>0.1938767972913</v>
      </c>
      <c r="AE180" s="15">
        <v>0.28890557433370001</v>
      </c>
      <c r="AF180" s="15">
        <v>0.19685184216029999</v>
      </c>
      <c r="AG180" s="15">
        <v>0.2301120176791</v>
      </c>
      <c r="AH180" s="15">
        <v>0.32548794857079999</v>
      </c>
      <c r="AI180" s="15">
        <v>0.53943079873709998</v>
      </c>
      <c r="AJ180" s="15">
        <v>0</v>
      </c>
      <c r="AK180" s="15">
        <v>0.13147856451199999</v>
      </c>
      <c r="AL180" s="15"/>
      <c r="AM180" s="15">
        <v>0.1733564156853</v>
      </c>
      <c r="AN180" s="11"/>
    </row>
    <row r="181" spans="1:40" x14ac:dyDescent="0.2">
      <c r="A181" s="32"/>
      <c r="B181" s="24"/>
      <c r="C181" s="24"/>
      <c r="D181" s="16">
        <v>122</v>
      </c>
      <c r="E181" s="16">
        <v>0</v>
      </c>
      <c r="F181" s="16">
        <v>0</v>
      </c>
      <c r="G181" s="16">
        <v>122</v>
      </c>
      <c r="H181" s="16">
        <v>0</v>
      </c>
      <c r="I181" s="16">
        <v>7</v>
      </c>
      <c r="J181" s="16">
        <v>25</v>
      </c>
      <c r="K181" s="16">
        <v>18</v>
      </c>
      <c r="L181" s="16">
        <v>28</v>
      </c>
      <c r="M181" s="16">
        <v>26</v>
      </c>
      <c r="N181" s="16">
        <v>63</v>
      </c>
      <c r="O181" s="16">
        <v>45</v>
      </c>
      <c r="P181" s="16">
        <v>3</v>
      </c>
      <c r="Q181" s="16">
        <v>31</v>
      </c>
      <c r="R181" s="16">
        <v>14</v>
      </c>
      <c r="S181" s="16">
        <v>20</v>
      </c>
      <c r="T181" s="16">
        <v>33</v>
      </c>
      <c r="U181" s="16">
        <v>10</v>
      </c>
      <c r="V181" s="16">
        <v>5</v>
      </c>
      <c r="W181" s="16">
        <v>9</v>
      </c>
      <c r="X181" s="16">
        <v>29</v>
      </c>
      <c r="Y181" s="16">
        <v>44</v>
      </c>
      <c r="Z181" s="16">
        <v>20</v>
      </c>
      <c r="AA181" s="16">
        <v>14</v>
      </c>
      <c r="AB181" s="16">
        <v>3</v>
      </c>
      <c r="AC181" s="16">
        <v>1</v>
      </c>
      <c r="AD181" s="16">
        <v>56</v>
      </c>
      <c r="AE181" s="16">
        <v>18</v>
      </c>
      <c r="AF181" s="16">
        <v>2</v>
      </c>
      <c r="AG181" s="16">
        <v>5</v>
      </c>
      <c r="AH181" s="16">
        <v>8</v>
      </c>
      <c r="AI181" s="16">
        <v>6</v>
      </c>
      <c r="AJ181" s="16">
        <v>0</v>
      </c>
      <c r="AK181" s="16">
        <v>1</v>
      </c>
      <c r="AL181" s="16">
        <v>0</v>
      </c>
      <c r="AM181" s="16">
        <v>26</v>
      </c>
      <c r="AN181" s="11"/>
    </row>
    <row r="182" spans="1:40" x14ac:dyDescent="0.2">
      <c r="A182" s="32"/>
      <c r="B182" s="24"/>
      <c r="C182" s="24"/>
      <c r="D182" s="17" t="s">
        <v>103</v>
      </c>
      <c r="E182" s="17" t="s">
        <v>103</v>
      </c>
      <c r="F182" s="17" t="s">
        <v>103</v>
      </c>
      <c r="G182" s="17" t="s">
        <v>103</v>
      </c>
      <c r="H182" s="17" t="s">
        <v>103</v>
      </c>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t="s">
        <v>103</v>
      </c>
      <c r="AM182" s="17"/>
      <c r="AN182" s="11"/>
    </row>
    <row r="183" spans="1:40" x14ac:dyDescent="0.2">
      <c r="A183" s="26"/>
      <c r="B183" s="26"/>
      <c r="C183" s="23" t="s">
        <v>156</v>
      </c>
      <c r="D183" s="15">
        <v>0.11898343309580001</v>
      </c>
      <c r="E183" s="15"/>
      <c r="F183" s="15"/>
      <c r="G183" s="15">
        <v>0.11898343309580001</v>
      </c>
      <c r="H183" s="15"/>
      <c r="I183" s="15">
        <v>9.0635284546789999E-2</v>
      </c>
      <c r="J183" s="15">
        <v>0.13237987825459999</v>
      </c>
      <c r="K183" s="15">
        <v>0.14042484633890001</v>
      </c>
      <c r="L183" s="15">
        <v>0.1219912485798</v>
      </c>
      <c r="M183" s="15">
        <v>0.11378233641799999</v>
      </c>
      <c r="N183" s="15">
        <v>0.161129030374</v>
      </c>
      <c r="O183" s="15">
        <v>7.4272022293619996E-2</v>
      </c>
      <c r="P183" s="15">
        <v>0</v>
      </c>
      <c r="Q183" s="15">
        <v>5.8307152500180003E-2</v>
      </c>
      <c r="R183" s="15">
        <v>2.712807677437E-2</v>
      </c>
      <c r="S183" s="15">
        <v>9.7556794075299991E-2</v>
      </c>
      <c r="T183" s="15">
        <v>0.14190868428930001</v>
      </c>
      <c r="U183" s="15">
        <v>0.25092200422529998</v>
      </c>
      <c r="V183" s="15">
        <v>0.13745454944579999</v>
      </c>
      <c r="W183" s="15">
        <v>0.2190255991083</v>
      </c>
      <c r="X183" s="15">
        <v>8.6215846614400002E-2</v>
      </c>
      <c r="Y183" s="15">
        <v>7.4147271476479995E-2</v>
      </c>
      <c r="Z183" s="15">
        <v>0.1191447984034</v>
      </c>
      <c r="AA183" s="15">
        <v>0.23548668714509999</v>
      </c>
      <c r="AB183" s="15">
        <v>0.1823688752239</v>
      </c>
      <c r="AC183" s="15">
        <v>0</v>
      </c>
      <c r="AD183" s="15">
        <v>8.3617955737329996E-2</v>
      </c>
      <c r="AE183" s="15">
        <v>0.1386677900777</v>
      </c>
      <c r="AF183" s="15">
        <v>0.117593537357</v>
      </c>
      <c r="AG183" s="15">
        <v>7.8780005149689997E-2</v>
      </c>
      <c r="AH183" s="15">
        <v>0.11049670429529999</v>
      </c>
      <c r="AI183" s="15">
        <v>0</v>
      </c>
      <c r="AJ183" s="15">
        <v>0.39093230196500001</v>
      </c>
      <c r="AK183" s="15">
        <v>0.16483148049390001</v>
      </c>
      <c r="AL183" s="15"/>
      <c r="AM183" s="15">
        <v>0.1890405860547</v>
      </c>
      <c r="AN183" s="11"/>
    </row>
    <row r="184" spans="1:40" x14ac:dyDescent="0.2">
      <c r="A184" s="32"/>
      <c r="B184" s="24"/>
      <c r="C184" s="24"/>
      <c r="D184" s="16">
        <v>66</v>
      </c>
      <c r="E184" s="16">
        <v>0</v>
      </c>
      <c r="F184" s="16">
        <v>0</v>
      </c>
      <c r="G184" s="16">
        <v>66</v>
      </c>
      <c r="H184" s="16">
        <v>0</v>
      </c>
      <c r="I184" s="16">
        <v>9</v>
      </c>
      <c r="J184" s="16">
        <v>10</v>
      </c>
      <c r="K184" s="16">
        <v>11</v>
      </c>
      <c r="L184" s="16">
        <v>13</v>
      </c>
      <c r="M184" s="16">
        <v>14</v>
      </c>
      <c r="N184" s="16">
        <v>43</v>
      </c>
      <c r="O184" s="16">
        <v>17</v>
      </c>
      <c r="P184" s="16">
        <v>0</v>
      </c>
      <c r="Q184" s="16">
        <v>8</v>
      </c>
      <c r="R184" s="16">
        <v>3</v>
      </c>
      <c r="S184" s="16">
        <v>10</v>
      </c>
      <c r="T184" s="16">
        <v>21</v>
      </c>
      <c r="U184" s="16">
        <v>12</v>
      </c>
      <c r="V184" s="16">
        <v>3</v>
      </c>
      <c r="W184" s="16">
        <v>9</v>
      </c>
      <c r="X184" s="16">
        <v>11</v>
      </c>
      <c r="Y184" s="16">
        <v>15</v>
      </c>
      <c r="Z184" s="16">
        <v>11</v>
      </c>
      <c r="AA184" s="16">
        <v>21</v>
      </c>
      <c r="AB184" s="16">
        <v>3</v>
      </c>
      <c r="AC184" s="16">
        <v>0</v>
      </c>
      <c r="AD184" s="16">
        <v>24</v>
      </c>
      <c r="AE184" s="16">
        <v>8</v>
      </c>
      <c r="AF184" s="16">
        <v>2</v>
      </c>
      <c r="AG184" s="16">
        <v>2</v>
      </c>
      <c r="AH184" s="16">
        <v>3</v>
      </c>
      <c r="AI184" s="16">
        <v>0</v>
      </c>
      <c r="AJ184" s="16">
        <v>1</v>
      </c>
      <c r="AK184" s="16">
        <v>1</v>
      </c>
      <c r="AL184" s="16">
        <v>0</v>
      </c>
      <c r="AM184" s="16">
        <v>25</v>
      </c>
      <c r="AN184" s="11"/>
    </row>
    <row r="185" spans="1:40" x14ac:dyDescent="0.2">
      <c r="A185" s="32"/>
      <c r="B185" s="24"/>
      <c r="C185" s="24"/>
      <c r="D185" s="17" t="s">
        <v>103</v>
      </c>
      <c r="E185" s="17" t="s">
        <v>103</v>
      </c>
      <c r="F185" s="17" t="s">
        <v>103</v>
      </c>
      <c r="G185" s="17" t="s">
        <v>103</v>
      </c>
      <c r="H185" s="17" t="s">
        <v>103</v>
      </c>
      <c r="I185" s="17"/>
      <c r="J185" s="17"/>
      <c r="K185" s="17"/>
      <c r="L185" s="17"/>
      <c r="M185" s="17"/>
      <c r="N185" s="18" t="s">
        <v>104</v>
      </c>
      <c r="O185" s="17"/>
      <c r="P185" s="17"/>
      <c r="Q185" s="17"/>
      <c r="R185" s="17"/>
      <c r="S185" s="17"/>
      <c r="T185" s="17"/>
      <c r="U185" s="18" t="s">
        <v>105</v>
      </c>
      <c r="V185" s="17"/>
      <c r="W185" s="18" t="s">
        <v>104</v>
      </c>
      <c r="X185" s="17"/>
      <c r="Y185" s="17"/>
      <c r="Z185" s="17"/>
      <c r="AA185" s="18" t="s">
        <v>104</v>
      </c>
      <c r="AB185" s="17"/>
      <c r="AC185" s="17"/>
      <c r="AD185" s="17"/>
      <c r="AE185" s="17"/>
      <c r="AF185" s="17"/>
      <c r="AG185" s="17"/>
      <c r="AH185" s="17"/>
      <c r="AI185" s="17"/>
      <c r="AJ185" s="17"/>
      <c r="AK185" s="17"/>
      <c r="AL185" s="17" t="s">
        <v>103</v>
      </c>
      <c r="AM185" s="17"/>
      <c r="AN185" s="11"/>
    </row>
    <row r="186" spans="1:40" x14ac:dyDescent="0.2">
      <c r="A186" s="26"/>
      <c r="B186" s="26"/>
      <c r="C186" s="23" t="s">
        <v>162</v>
      </c>
      <c r="D186" s="15">
        <v>6.6624821276760005E-2</v>
      </c>
      <c r="E186" s="15"/>
      <c r="F186" s="15"/>
      <c r="G186" s="15">
        <v>6.6624821276760005E-2</v>
      </c>
      <c r="H186" s="15"/>
      <c r="I186" s="15">
        <v>6.179562363373E-2</v>
      </c>
      <c r="J186" s="15">
        <v>3.059665963403E-2</v>
      </c>
      <c r="K186" s="15">
        <v>9.0751207291929994E-2</v>
      </c>
      <c r="L186" s="15">
        <v>9.8509976525010007E-2</v>
      </c>
      <c r="M186" s="15">
        <v>5.7613174882419987E-2</v>
      </c>
      <c r="N186" s="15">
        <v>9.0553654878459997E-2</v>
      </c>
      <c r="O186" s="15">
        <v>4.2636475789220002E-2</v>
      </c>
      <c r="P186" s="15">
        <v>0.1111111111111</v>
      </c>
      <c r="Q186" s="15">
        <v>5.0097535427900013E-2</v>
      </c>
      <c r="R186" s="15">
        <v>2.3571990349480001E-2</v>
      </c>
      <c r="S186" s="15">
        <v>5.5088403531429993E-3</v>
      </c>
      <c r="T186" s="15">
        <v>8.6633535412690005E-2</v>
      </c>
      <c r="U186" s="15">
        <v>8.082723554853001E-2</v>
      </c>
      <c r="V186" s="15">
        <v>0</v>
      </c>
      <c r="W186" s="15">
        <v>0.21592928807350001</v>
      </c>
      <c r="X186" s="15">
        <v>7.3699032302190007E-2</v>
      </c>
      <c r="Y186" s="15">
        <v>3.5916695406990003E-2</v>
      </c>
      <c r="Z186" s="15">
        <v>8.1175464776950007E-2</v>
      </c>
      <c r="AA186" s="15">
        <v>7.3292235404360001E-2</v>
      </c>
      <c r="AB186" s="15">
        <v>0.20328001727139999</v>
      </c>
      <c r="AC186" s="15">
        <v>0</v>
      </c>
      <c r="AD186" s="15">
        <v>2.3953530937329999E-2</v>
      </c>
      <c r="AE186" s="15">
        <v>6.8787915037199998E-2</v>
      </c>
      <c r="AF186" s="15">
        <v>0.2564523819001</v>
      </c>
      <c r="AG186" s="15">
        <v>0.1118104815257</v>
      </c>
      <c r="AH186" s="15">
        <v>8.8415817446419992E-2</v>
      </c>
      <c r="AI186" s="15">
        <v>0</v>
      </c>
      <c r="AJ186" s="15">
        <v>0</v>
      </c>
      <c r="AK186" s="15">
        <v>0</v>
      </c>
      <c r="AL186" s="15"/>
      <c r="AM186" s="15">
        <v>0.12857760272380001</v>
      </c>
      <c r="AN186" s="11"/>
    </row>
    <row r="187" spans="1:40" x14ac:dyDescent="0.2">
      <c r="A187" s="32"/>
      <c r="B187" s="24"/>
      <c r="C187" s="24"/>
      <c r="D187" s="16">
        <v>37</v>
      </c>
      <c r="E187" s="16">
        <v>0</v>
      </c>
      <c r="F187" s="16">
        <v>0</v>
      </c>
      <c r="G187" s="16">
        <v>37</v>
      </c>
      <c r="H187" s="16">
        <v>0</v>
      </c>
      <c r="I187" s="16">
        <v>5</v>
      </c>
      <c r="J187" s="16">
        <v>3</v>
      </c>
      <c r="K187" s="16">
        <v>6</v>
      </c>
      <c r="L187" s="16">
        <v>9</v>
      </c>
      <c r="M187" s="16">
        <v>9</v>
      </c>
      <c r="N187" s="16">
        <v>24</v>
      </c>
      <c r="O187" s="16">
        <v>10</v>
      </c>
      <c r="P187" s="16">
        <v>1</v>
      </c>
      <c r="Q187" s="16">
        <v>6</v>
      </c>
      <c r="R187" s="16">
        <v>2</v>
      </c>
      <c r="S187" s="16">
        <v>1</v>
      </c>
      <c r="T187" s="16">
        <v>14</v>
      </c>
      <c r="U187" s="16">
        <v>5</v>
      </c>
      <c r="V187" s="16">
        <v>0</v>
      </c>
      <c r="W187" s="16">
        <v>9</v>
      </c>
      <c r="X187" s="16">
        <v>10</v>
      </c>
      <c r="Y187" s="16">
        <v>6</v>
      </c>
      <c r="Z187" s="16">
        <v>6</v>
      </c>
      <c r="AA187" s="16">
        <v>9</v>
      </c>
      <c r="AB187" s="16">
        <v>3</v>
      </c>
      <c r="AC187" s="16">
        <v>0</v>
      </c>
      <c r="AD187" s="16">
        <v>8</v>
      </c>
      <c r="AE187" s="16">
        <v>5</v>
      </c>
      <c r="AF187" s="16">
        <v>3</v>
      </c>
      <c r="AG187" s="16">
        <v>2</v>
      </c>
      <c r="AH187" s="16">
        <v>2</v>
      </c>
      <c r="AI187" s="16">
        <v>0</v>
      </c>
      <c r="AJ187" s="16">
        <v>0</v>
      </c>
      <c r="AK187" s="16">
        <v>0</v>
      </c>
      <c r="AL187" s="16">
        <v>0</v>
      </c>
      <c r="AM187" s="16">
        <v>17</v>
      </c>
      <c r="AN187" s="11"/>
    </row>
    <row r="188" spans="1:40" x14ac:dyDescent="0.2">
      <c r="A188" s="32"/>
      <c r="B188" s="24"/>
      <c r="C188" s="24"/>
      <c r="D188" s="17" t="s">
        <v>103</v>
      </c>
      <c r="E188" s="17" t="s">
        <v>103</v>
      </c>
      <c r="F188" s="17" t="s">
        <v>103</v>
      </c>
      <c r="G188" s="17" t="s">
        <v>103</v>
      </c>
      <c r="H188" s="17" t="s">
        <v>103</v>
      </c>
      <c r="I188" s="17"/>
      <c r="J188" s="17"/>
      <c r="K188" s="17"/>
      <c r="L188" s="17"/>
      <c r="M188" s="17"/>
      <c r="N188" s="17"/>
      <c r="O188" s="17"/>
      <c r="P188" s="17"/>
      <c r="Q188" s="17"/>
      <c r="R188" s="17"/>
      <c r="S188" s="17"/>
      <c r="T188" s="18" t="s">
        <v>181</v>
      </c>
      <c r="U188" s="18" t="s">
        <v>181</v>
      </c>
      <c r="V188" s="17"/>
      <c r="W188" s="18" t="s">
        <v>234</v>
      </c>
      <c r="X188" s="17"/>
      <c r="Y188" s="17"/>
      <c r="Z188" s="17"/>
      <c r="AA188" s="17"/>
      <c r="AB188" s="17"/>
      <c r="AC188" s="17"/>
      <c r="AD188" s="17"/>
      <c r="AE188" s="17"/>
      <c r="AF188" s="18" t="s">
        <v>139</v>
      </c>
      <c r="AG188" s="17"/>
      <c r="AH188" s="17"/>
      <c r="AI188" s="17"/>
      <c r="AJ188" s="17"/>
      <c r="AK188" s="17"/>
      <c r="AL188" s="17" t="s">
        <v>103</v>
      </c>
      <c r="AM188" s="18" t="s">
        <v>139</v>
      </c>
      <c r="AN188" s="11"/>
    </row>
    <row r="189" spans="1:40" x14ac:dyDescent="0.2">
      <c r="A189" s="26"/>
      <c r="B189" s="26"/>
      <c r="C189" s="23" t="s">
        <v>167</v>
      </c>
      <c r="D189" s="15">
        <v>0.28939294329499998</v>
      </c>
      <c r="E189" s="15"/>
      <c r="F189" s="15"/>
      <c r="G189" s="15">
        <v>0.28939294329499998</v>
      </c>
      <c r="H189" s="15"/>
      <c r="I189" s="15">
        <v>0.45667938667629998</v>
      </c>
      <c r="J189" s="15">
        <v>0.28232150622110003</v>
      </c>
      <c r="K189" s="15">
        <v>0.25333345439690003</v>
      </c>
      <c r="L189" s="15">
        <v>0.23614462939450001</v>
      </c>
      <c r="M189" s="15">
        <v>0.14618923439930001</v>
      </c>
      <c r="N189" s="15">
        <v>0.2080575329032</v>
      </c>
      <c r="O189" s="15">
        <v>0.37897956415389999</v>
      </c>
      <c r="P189" s="15">
        <v>0.22222222222220001</v>
      </c>
      <c r="Q189" s="15">
        <v>0.2294300554</v>
      </c>
      <c r="R189" s="15">
        <v>0.36840439338289999</v>
      </c>
      <c r="S189" s="15">
        <v>0.31964617356429997</v>
      </c>
      <c r="T189" s="15">
        <v>0.3233240335218</v>
      </c>
      <c r="U189" s="15">
        <v>0.2707578459244</v>
      </c>
      <c r="V189" s="15">
        <v>0.26314957209470002</v>
      </c>
      <c r="W189" s="15">
        <v>0.17467275389920001</v>
      </c>
      <c r="X189" s="15">
        <v>0.20199415908359999</v>
      </c>
      <c r="Y189" s="15">
        <v>0.2879171792404</v>
      </c>
      <c r="Z189" s="15">
        <v>0.3153865021385</v>
      </c>
      <c r="AA189" s="15">
        <v>0.36403801701659999</v>
      </c>
      <c r="AB189" s="15">
        <v>0.17291781092950001</v>
      </c>
      <c r="AC189" s="15">
        <v>0.57121501652369999</v>
      </c>
      <c r="AD189" s="15">
        <v>0.27920252510490001</v>
      </c>
      <c r="AE189" s="15">
        <v>0.2677597090287</v>
      </c>
      <c r="AF189" s="15">
        <v>0.24049709269649999</v>
      </c>
      <c r="AG189" s="15">
        <v>0.29786390848700001</v>
      </c>
      <c r="AH189" s="15">
        <v>0.2163218421226</v>
      </c>
      <c r="AI189" s="15">
        <v>0.34416730933739997</v>
      </c>
      <c r="AJ189" s="15">
        <v>0.2846847361739</v>
      </c>
      <c r="AK189" s="15">
        <v>0.53442360848000003</v>
      </c>
      <c r="AL189" s="15"/>
      <c r="AM189" s="15">
        <v>0.32094453131310002</v>
      </c>
      <c r="AN189" s="11"/>
    </row>
    <row r="190" spans="1:40" x14ac:dyDescent="0.2">
      <c r="A190" s="32"/>
      <c r="B190" s="24"/>
      <c r="C190" s="24"/>
      <c r="D190" s="16">
        <v>127</v>
      </c>
      <c r="E190" s="16">
        <v>0</v>
      </c>
      <c r="F190" s="16">
        <v>0</v>
      </c>
      <c r="G190" s="16">
        <v>127</v>
      </c>
      <c r="H190" s="16">
        <v>0</v>
      </c>
      <c r="I190" s="16">
        <v>32</v>
      </c>
      <c r="J190" s="16">
        <v>21</v>
      </c>
      <c r="K190" s="16">
        <v>23</v>
      </c>
      <c r="L190" s="16">
        <v>19</v>
      </c>
      <c r="M190" s="16">
        <v>16</v>
      </c>
      <c r="N190" s="16">
        <v>50</v>
      </c>
      <c r="O190" s="16">
        <v>64</v>
      </c>
      <c r="P190" s="16">
        <v>2</v>
      </c>
      <c r="Q190" s="16">
        <v>29</v>
      </c>
      <c r="R190" s="16">
        <v>20</v>
      </c>
      <c r="S190" s="16">
        <v>20</v>
      </c>
      <c r="T190" s="16">
        <v>41</v>
      </c>
      <c r="U190" s="16">
        <v>8</v>
      </c>
      <c r="V190" s="16">
        <v>5</v>
      </c>
      <c r="W190" s="16">
        <v>4</v>
      </c>
      <c r="X190" s="16">
        <v>30</v>
      </c>
      <c r="Y190" s="16">
        <v>36</v>
      </c>
      <c r="Z190" s="16">
        <v>23</v>
      </c>
      <c r="AA190" s="16">
        <v>19</v>
      </c>
      <c r="AB190" s="16">
        <v>2</v>
      </c>
      <c r="AC190" s="16">
        <v>3</v>
      </c>
      <c r="AD190" s="16">
        <v>57</v>
      </c>
      <c r="AE190" s="16">
        <v>18</v>
      </c>
      <c r="AF190" s="16">
        <v>2</v>
      </c>
      <c r="AG190" s="16">
        <v>5</v>
      </c>
      <c r="AH190" s="16">
        <v>6</v>
      </c>
      <c r="AI190" s="16">
        <v>3</v>
      </c>
      <c r="AJ190" s="16">
        <v>1</v>
      </c>
      <c r="AK190" s="16">
        <v>1</v>
      </c>
      <c r="AL190" s="16">
        <v>0</v>
      </c>
      <c r="AM190" s="16">
        <v>34</v>
      </c>
      <c r="AN190" s="11"/>
    </row>
    <row r="191" spans="1:40" x14ac:dyDescent="0.2">
      <c r="A191" s="32"/>
      <c r="B191" s="24"/>
      <c r="C191" s="24"/>
      <c r="D191" s="17" t="s">
        <v>103</v>
      </c>
      <c r="E191" s="17" t="s">
        <v>103</v>
      </c>
      <c r="F191" s="17" t="s">
        <v>103</v>
      </c>
      <c r="G191" s="17" t="s">
        <v>103</v>
      </c>
      <c r="H191" s="17" t="s">
        <v>103</v>
      </c>
      <c r="I191" s="18" t="s">
        <v>174</v>
      </c>
      <c r="J191" s="17"/>
      <c r="K191" s="17"/>
      <c r="L191" s="17"/>
      <c r="M191" s="17"/>
      <c r="N191" s="17"/>
      <c r="O191" s="18" t="s">
        <v>139</v>
      </c>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t="s">
        <v>103</v>
      </c>
      <c r="AM191" s="17"/>
      <c r="AN191" s="11"/>
    </row>
    <row r="192" spans="1:40" x14ac:dyDescent="0.2">
      <c r="A192" s="26"/>
      <c r="B192" s="26"/>
      <c r="C192" s="23" t="s">
        <v>48</v>
      </c>
      <c r="D192" s="15">
        <v>1</v>
      </c>
      <c r="E192" s="15"/>
      <c r="F192" s="15"/>
      <c r="G192" s="15">
        <v>1</v>
      </c>
      <c r="H192" s="15"/>
      <c r="I192" s="15">
        <v>1</v>
      </c>
      <c r="J192" s="15">
        <v>1</v>
      </c>
      <c r="K192" s="15">
        <v>1</v>
      </c>
      <c r="L192" s="15">
        <v>1</v>
      </c>
      <c r="M192" s="15">
        <v>1</v>
      </c>
      <c r="N192" s="15">
        <v>1</v>
      </c>
      <c r="O192" s="15">
        <v>1</v>
      </c>
      <c r="P192" s="15">
        <v>1</v>
      </c>
      <c r="Q192" s="15">
        <v>1</v>
      </c>
      <c r="R192" s="15">
        <v>1</v>
      </c>
      <c r="S192" s="15">
        <v>1</v>
      </c>
      <c r="T192" s="15">
        <v>1</v>
      </c>
      <c r="U192" s="15">
        <v>1</v>
      </c>
      <c r="V192" s="15">
        <v>1</v>
      </c>
      <c r="W192" s="15">
        <v>1</v>
      </c>
      <c r="X192" s="15">
        <v>1</v>
      </c>
      <c r="Y192" s="15">
        <v>1</v>
      </c>
      <c r="Z192" s="15">
        <v>1</v>
      </c>
      <c r="AA192" s="15">
        <v>1</v>
      </c>
      <c r="AB192" s="15">
        <v>1</v>
      </c>
      <c r="AC192" s="15">
        <v>1</v>
      </c>
      <c r="AD192" s="15">
        <v>1</v>
      </c>
      <c r="AE192" s="15">
        <v>1</v>
      </c>
      <c r="AF192" s="15">
        <v>1</v>
      </c>
      <c r="AG192" s="15">
        <v>1</v>
      </c>
      <c r="AH192" s="15">
        <v>1</v>
      </c>
      <c r="AI192" s="15">
        <v>1</v>
      </c>
      <c r="AJ192" s="15">
        <v>1</v>
      </c>
      <c r="AK192" s="15">
        <v>1</v>
      </c>
      <c r="AL192" s="15"/>
      <c r="AM192" s="15">
        <v>1</v>
      </c>
      <c r="AN192" s="11"/>
    </row>
    <row r="193" spans="1:40" x14ac:dyDescent="0.2">
      <c r="A193" s="32"/>
      <c r="B193" s="24"/>
      <c r="C193" s="24"/>
      <c r="D193" s="16">
        <v>568</v>
      </c>
      <c r="E193" s="16">
        <v>0</v>
      </c>
      <c r="F193" s="16">
        <v>0</v>
      </c>
      <c r="G193" s="16">
        <v>568</v>
      </c>
      <c r="H193" s="16">
        <v>0</v>
      </c>
      <c r="I193" s="16">
        <v>71</v>
      </c>
      <c r="J193" s="16">
        <v>95</v>
      </c>
      <c r="K193" s="16">
        <v>88</v>
      </c>
      <c r="L193" s="16">
        <v>108</v>
      </c>
      <c r="M193" s="16">
        <v>142</v>
      </c>
      <c r="N193" s="16">
        <v>307</v>
      </c>
      <c r="O193" s="16">
        <v>212</v>
      </c>
      <c r="P193" s="16">
        <v>9</v>
      </c>
      <c r="Q193" s="16">
        <v>150</v>
      </c>
      <c r="R193" s="16">
        <v>76</v>
      </c>
      <c r="S193" s="16">
        <v>91</v>
      </c>
      <c r="T193" s="16">
        <v>152</v>
      </c>
      <c r="U193" s="16">
        <v>43</v>
      </c>
      <c r="V193" s="16">
        <v>17</v>
      </c>
      <c r="W193" s="16">
        <v>39</v>
      </c>
      <c r="X193" s="16">
        <v>146</v>
      </c>
      <c r="Y193" s="16">
        <v>193</v>
      </c>
      <c r="Z193" s="16">
        <v>89</v>
      </c>
      <c r="AA193" s="16">
        <v>78</v>
      </c>
      <c r="AB193" s="16">
        <v>14</v>
      </c>
      <c r="AC193" s="16">
        <v>5</v>
      </c>
      <c r="AD193" s="16">
        <v>292</v>
      </c>
      <c r="AE193" s="16">
        <v>70</v>
      </c>
      <c r="AF193" s="16">
        <v>12</v>
      </c>
      <c r="AG193" s="16">
        <v>20</v>
      </c>
      <c r="AH193" s="16">
        <v>23</v>
      </c>
      <c r="AI193" s="16">
        <v>10</v>
      </c>
      <c r="AJ193" s="16">
        <v>3</v>
      </c>
      <c r="AK193" s="16">
        <v>5</v>
      </c>
      <c r="AL193" s="16">
        <v>0</v>
      </c>
      <c r="AM193" s="16">
        <v>133</v>
      </c>
      <c r="AN193" s="11"/>
    </row>
    <row r="194" spans="1:40" x14ac:dyDescent="0.2">
      <c r="A194" s="32"/>
      <c r="B194" s="24"/>
      <c r="C194" s="24"/>
      <c r="D194" s="17" t="s">
        <v>103</v>
      </c>
      <c r="E194" s="17" t="s">
        <v>103</v>
      </c>
      <c r="F194" s="17" t="s">
        <v>103</v>
      </c>
      <c r="G194" s="17" t="s">
        <v>103</v>
      </c>
      <c r="H194" s="17" t="s">
        <v>103</v>
      </c>
      <c r="I194" s="17" t="s">
        <v>103</v>
      </c>
      <c r="J194" s="17" t="s">
        <v>103</v>
      </c>
      <c r="K194" s="17" t="s">
        <v>103</v>
      </c>
      <c r="L194" s="17" t="s">
        <v>103</v>
      </c>
      <c r="M194" s="17" t="s">
        <v>103</v>
      </c>
      <c r="N194" s="17" t="s">
        <v>103</v>
      </c>
      <c r="O194" s="17" t="s">
        <v>103</v>
      </c>
      <c r="P194" s="17" t="s">
        <v>103</v>
      </c>
      <c r="Q194" s="17" t="s">
        <v>103</v>
      </c>
      <c r="R194" s="17" t="s">
        <v>103</v>
      </c>
      <c r="S194" s="17" t="s">
        <v>103</v>
      </c>
      <c r="T194" s="17" t="s">
        <v>103</v>
      </c>
      <c r="U194" s="17" t="s">
        <v>103</v>
      </c>
      <c r="V194" s="17" t="s">
        <v>103</v>
      </c>
      <c r="W194" s="17" t="s">
        <v>103</v>
      </c>
      <c r="X194" s="17" t="s">
        <v>103</v>
      </c>
      <c r="Y194" s="17" t="s">
        <v>103</v>
      </c>
      <c r="Z194" s="17" t="s">
        <v>103</v>
      </c>
      <c r="AA194" s="17" t="s">
        <v>103</v>
      </c>
      <c r="AB194" s="17" t="s">
        <v>103</v>
      </c>
      <c r="AC194" s="17" t="s">
        <v>103</v>
      </c>
      <c r="AD194" s="17" t="s">
        <v>103</v>
      </c>
      <c r="AE194" s="17" t="s">
        <v>103</v>
      </c>
      <c r="AF194" s="17" t="s">
        <v>103</v>
      </c>
      <c r="AG194" s="17" t="s">
        <v>103</v>
      </c>
      <c r="AH194" s="17" t="s">
        <v>103</v>
      </c>
      <c r="AI194" s="17" t="s">
        <v>103</v>
      </c>
      <c r="AJ194" s="17" t="s">
        <v>103</v>
      </c>
      <c r="AK194" s="17" t="s">
        <v>103</v>
      </c>
      <c r="AL194" s="17" t="s">
        <v>103</v>
      </c>
      <c r="AM194" s="17" t="s">
        <v>103</v>
      </c>
      <c r="AN194" s="11"/>
    </row>
    <row r="195" spans="1:40" x14ac:dyDescent="0.2">
      <c r="A195" s="26"/>
      <c r="B195" s="23" t="s">
        <v>235</v>
      </c>
      <c r="C195" s="23" t="s">
        <v>144</v>
      </c>
      <c r="D195" s="15">
        <v>0.13864487350980001</v>
      </c>
      <c r="E195" s="15">
        <v>0.14349044449600001</v>
      </c>
      <c r="F195" s="15">
        <v>0.1250021575277</v>
      </c>
      <c r="G195" s="15">
        <v>0.1403130073744</v>
      </c>
      <c r="H195" s="15">
        <v>0.147294661287</v>
      </c>
      <c r="I195" s="15">
        <v>8.6512857744170002E-2</v>
      </c>
      <c r="J195" s="15">
        <v>0.13478236421600001</v>
      </c>
      <c r="K195" s="15">
        <v>0.15222938247939999</v>
      </c>
      <c r="L195" s="15">
        <v>0.13959310506469999</v>
      </c>
      <c r="M195" s="15">
        <v>0.208698696474</v>
      </c>
      <c r="N195" s="15">
        <v>0.14939334181790001</v>
      </c>
      <c r="O195" s="15">
        <v>0.1311749819219</v>
      </c>
      <c r="P195" s="15">
        <v>0.14285714285709999</v>
      </c>
      <c r="Q195" s="15">
        <v>0.1924617407451</v>
      </c>
      <c r="R195" s="15">
        <v>0.15954626061909999</v>
      </c>
      <c r="S195" s="15">
        <v>0.16600826325160001</v>
      </c>
      <c r="T195" s="15">
        <v>0.1186867227274</v>
      </c>
      <c r="U195" s="15">
        <v>0.1268592658148</v>
      </c>
      <c r="V195" s="15">
        <v>5.3369968424070012E-2</v>
      </c>
      <c r="W195" s="15">
        <v>9.0070344954710002E-2</v>
      </c>
      <c r="X195" s="15">
        <v>0.18825171260010001</v>
      </c>
      <c r="Y195" s="15">
        <v>0.15991605902469999</v>
      </c>
      <c r="Z195" s="15">
        <v>0.13271044303990001</v>
      </c>
      <c r="AA195" s="15">
        <v>0.1122626757277</v>
      </c>
      <c r="AB195" s="15">
        <v>7.5983001403430006E-2</v>
      </c>
      <c r="AC195" s="15">
        <v>3.2662172464879999E-2</v>
      </c>
      <c r="AD195" s="15">
        <v>0.21948675272160001</v>
      </c>
      <c r="AE195" s="15">
        <v>0.11859891951529999</v>
      </c>
      <c r="AF195" s="15">
        <v>0.11342753845050001</v>
      </c>
      <c r="AG195" s="15">
        <v>0.1140037702001</v>
      </c>
      <c r="AH195" s="15">
        <v>7.5835033365519999E-2</v>
      </c>
      <c r="AI195" s="15">
        <v>9.0149600648810002E-2</v>
      </c>
      <c r="AJ195" s="15">
        <v>0.1220594265354</v>
      </c>
      <c r="AK195" s="15">
        <v>7.1811454771469996E-2</v>
      </c>
      <c r="AL195" s="15">
        <v>0</v>
      </c>
      <c r="AM195" s="15">
        <v>8.2810174737309991E-2</v>
      </c>
      <c r="AN195" s="11"/>
    </row>
    <row r="196" spans="1:40" x14ac:dyDescent="0.2">
      <c r="A196" s="32"/>
      <c r="B196" s="24"/>
      <c r="C196" s="24"/>
      <c r="D196" s="16">
        <v>405</v>
      </c>
      <c r="E196" s="16">
        <v>83</v>
      </c>
      <c r="F196" s="16">
        <v>102</v>
      </c>
      <c r="G196" s="16">
        <v>107</v>
      </c>
      <c r="H196" s="16">
        <v>113</v>
      </c>
      <c r="I196" s="16">
        <v>26</v>
      </c>
      <c r="J196" s="16">
        <v>69</v>
      </c>
      <c r="K196" s="16">
        <v>63</v>
      </c>
      <c r="L196" s="16">
        <v>70</v>
      </c>
      <c r="M196" s="16">
        <v>140</v>
      </c>
      <c r="N196" s="16">
        <v>218</v>
      </c>
      <c r="O196" s="16">
        <v>160</v>
      </c>
      <c r="P196" s="16">
        <v>3</v>
      </c>
      <c r="Q196" s="16">
        <v>137</v>
      </c>
      <c r="R196" s="16">
        <v>51</v>
      </c>
      <c r="S196" s="16">
        <v>61</v>
      </c>
      <c r="T196" s="16">
        <v>82</v>
      </c>
      <c r="U196" s="16">
        <v>34</v>
      </c>
      <c r="V196" s="16">
        <v>9</v>
      </c>
      <c r="W196" s="16">
        <v>31</v>
      </c>
      <c r="X196" s="16">
        <v>115</v>
      </c>
      <c r="Y196" s="16">
        <v>142</v>
      </c>
      <c r="Z196" s="16">
        <v>56</v>
      </c>
      <c r="AA196" s="16">
        <v>50</v>
      </c>
      <c r="AB196" s="16">
        <v>17</v>
      </c>
      <c r="AC196" s="16">
        <v>2</v>
      </c>
      <c r="AD196" s="16">
        <v>241</v>
      </c>
      <c r="AE196" s="16">
        <v>38</v>
      </c>
      <c r="AF196" s="16">
        <v>7</v>
      </c>
      <c r="AG196" s="16">
        <v>15</v>
      </c>
      <c r="AH196" s="16">
        <v>17</v>
      </c>
      <c r="AI196" s="16">
        <v>6</v>
      </c>
      <c r="AJ196" s="16">
        <v>2</v>
      </c>
      <c r="AK196" s="16">
        <v>3</v>
      </c>
      <c r="AL196" s="16">
        <v>0</v>
      </c>
      <c r="AM196" s="16">
        <v>76</v>
      </c>
      <c r="AN196" s="11"/>
    </row>
    <row r="197" spans="1:40" x14ac:dyDescent="0.2">
      <c r="A197" s="32"/>
      <c r="B197" s="24"/>
      <c r="C197" s="24"/>
      <c r="D197" s="17" t="s">
        <v>103</v>
      </c>
      <c r="E197" s="17"/>
      <c r="F197" s="17"/>
      <c r="G197" s="17"/>
      <c r="H197" s="17"/>
      <c r="I197" s="17"/>
      <c r="J197" s="17"/>
      <c r="K197" s="17"/>
      <c r="L197" s="17"/>
      <c r="M197" s="18" t="s">
        <v>140</v>
      </c>
      <c r="N197" s="17"/>
      <c r="O197" s="17"/>
      <c r="P197" s="17"/>
      <c r="Q197" s="18" t="s">
        <v>176</v>
      </c>
      <c r="R197" s="17"/>
      <c r="S197" s="17"/>
      <c r="T197" s="17"/>
      <c r="U197" s="17"/>
      <c r="V197" s="17"/>
      <c r="W197" s="17"/>
      <c r="X197" s="18" t="s">
        <v>188</v>
      </c>
      <c r="Y197" s="17"/>
      <c r="Z197" s="17"/>
      <c r="AA197" s="17"/>
      <c r="AB197" s="17"/>
      <c r="AC197" s="17"/>
      <c r="AD197" s="18" t="s">
        <v>150</v>
      </c>
      <c r="AE197" s="17"/>
      <c r="AF197" s="17"/>
      <c r="AG197" s="17"/>
      <c r="AH197" s="17"/>
      <c r="AI197" s="17"/>
      <c r="AJ197" s="17"/>
      <c r="AK197" s="17"/>
      <c r="AL197" s="17"/>
      <c r="AM197" s="17"/>
      <c r="AN197" s="11"/>
    </row>
    <row r="198" spans="1:40" x14ac:dyDescent="0.2">
      <c r="A198" s="26"/>
      <c r="B198" s="26"/>
      <c r="C198" s="23" t="s">
        <v>146</v>
      </c>
      <c r="D198" s="15">
        <v>0.23242520232469999</v>
      </c>
      <c r="E198" s="15">
        <v>0.25481945172979997</v>
      </c>
      <c r="F198" s="15">
        <v>0.22390479926779999</v>
      </c>
      <c r="G198" s="15">
        <v>0.21853280347019999</v>
      </c>
      <c r="H198" s="15">
        <v>0.2343501841466</v>
      </c>
      <c r="I198" s="15">
        <v>0.1963320509157</v>
      </c>
      <c r="J198" s="15">
        <v>0.2378929047652</v>
      </c>
      <c r="K198" s="15">
        <v>0.27297321734699997</v>
      </c>
      <c r="L198" s="15">
        <v>0.24684484914820001</v>
      </c>
      <c r="M198" s="15">
        <v>0.24299339109920001</v>
      </c>
      <c r="N198" s="15">
        <v>0.26176150654559999</v>
      </c>
      <c r="O198" s="15">
        <v>0.21094561221819999</v>
      </c>
      <c r="P198" s="15">
        <v>0</v>
      </c>
      <c r="Q198" s="15">
        <v>0.25433445112129999</v>
      </c>
      <c r="R198" s="15">
        <v>0.2311399111355</v>
      </c>
      <c r="S198" s="15">
        <v>0.29391107814279999</v>
      </c>
      <c r="T198" s="15">
        <v>0.2161145331797</v>
      </c>
      <c r="U198" s="15">
        <v>0.2263390051252</v>
      </c>
      <c r="V198" s="15">
        <v>0.14436703897789999</v>
      </c>
      <c r="W198" s="15">
        <v>0.21590071696179999</v>
      </c>
      <c r="X198" s="15">
        <v>0.2438264285907</v>
      </c>
      <c r="Y198" s="15">
        <v>0.27198909066600002</v>
      </c>
      <c r="Z198" s="15">
        <v>0.2168121471434</v>
      </c>
      <c r="AA198" s="15">
        <v>0.19915021383369999</v>
      </c>
      <c r="AB198" s="15">
        <v>0.234607041663</v>
      </c>
      <c r="AC198" s="15">
        <v>0.1134179891723</v>
      </c>
      <c r="AD198" s="15">
        <v>0.25661075676419998</v>
      </c>
      <c r="AE198" s="15">
        <v>0.2878154968435</v>
      </c>
      <c r="AF198" s="15">
        <v>0.21750663721669999</v>
      </c>
      <c r="AG198" s="15">
        <v>0.20452830093480001</v>
      </c>
      <c r="AH198" s="15">
        <v>0.20439678757169999</v>
      </c>
      <c r="AI198" s="15">
        <v>0.26952004445319999</v>
      </c>
      <c r="AJ198" s="15">
        <v>0.1002604830296</v>
      </c>
      <c r="AK198" s="15">
        <v>0.1531920279575</v>
      </c>
      <c r="AL198" s="15">
        <v>0</v>
      </c>
      <c r="AM198" s="15">
        <v>0.20356153883850001</v>
      </c>
      <c r="AN198" s="11"/>
    </row>
    <row r="199" spans="1:40" x14ac:dyDescent="0.2">
      <c r="A199" s="32"/>
      <c r="B199" s="24"/>
      <c r="C199" s="24"/>
      <c r="D199" s="16">
        <v>620</v>
      </c>
      <c r="E199" s="16">
        <v>152</v>
      </c>
      <c r="F199" s="16">
        <v>186</v>
      </c>
      <c r="G199" s="16">
        <v>127</v>
      </c>
      <c r="H199" s="16">
        <v>155</v>
      </c>
      <c r="I199" s="16">
        <v>49</v>
      </c>
      <c r="J199" s="16">
        <v>110</v>
      </c>
      <c r="K199" s="16">
        <v>111</v>
      </c>
      <c r="L199" s="16">
        <v>126</v>
      </c>
      <c r="M199" s="16">
        <v>158</v>
      </c>
      <c r="N199" s="16">
        <v>349</v>
      </c>
      <c r="O199" s="16">
        <v>228</v>
      </c>
      <c r="P199" s="16">
        <v>0</v>
      </c>
      <c r="Q199" s="16">
        <v>170</v>
      </c>
      <c r="R199" s="16">
        <v>74</v>
      </c>
      <c r="S199" s="16">
        <v>84</v>
      </c>
      <c r="T199" s="16">
        <v>146</v>
      </c>
      <c r="U199" s="16">
        <v>64</v>
      </c>
      <c r="V199" s="16">
        <v>22</v>
      </c>
      <c r="W199" s="16">
        <v>60</v>
      </c>
      <c r="X199" s="16">
        <v>146</v>
      </c>
      <c r="Y199" s="16">
        <v>197</v>
      </c>
      <c r="Z199" s="16">
        <v>89</v>
      </c>
      <c r="AA199" s="16">
        <v>98</v>
      </c>
      <c r="AB199" s="16">
        <v>39</v>
      </c>
      <c r="AC199" s="16">
        <v>7</v>
      </c>
      <c r="AD199" s="16">
        <v>271</v>
      </c>
      <c r="AE199" s="16">
        <v>79</v>
      </c>
      <c r="AF199" s="16">
        <v>13</v>
      </c>
      <c r="AG199" s="16">
        <v>21</v>
      </c>
      <c r="AH199" s="16">
        <v>42</v>
      </c>
      <c r="AI199" s="16">
        <v>16</v>
      </c>
      <c r="AJ199" s="16">
        <v>2</v>
      </c>
      <c r="AK199" s="16">
        <v>6</v>
      </c>
      <c r="AL199" s="16">
        <v>0</v>
      </c>
      <c r="AM199" s="16">
        <v>170</v>
      </c>
      <c r="AN199" s="11"/>
    </row>
    <row r="200" spans="1:40" x14ac:dyDescent="0.2">
      <c r="A200" s="32"/>
      <c r="B200" s="24"/>
      <c r="C200" s="24"/>
      <c r="D200" s="17" t="s">
        <v>103</v>
      </c>
      <c r="E200" s="17"/>
      <c r="F200" s="17"/>
      <c r="G200" s="17"/>
      <c r="H200" s="17"/>
      <c r="I200" s="17"/>
      <c r="J200" s="17"/>
      <c r="K200" s="17"/>
      <c r="L200" s="17"/>
      <c r="M200" s="17"/>
      <c r="N200" s="18" t="s">
        <v>181</v>
      </c>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1"/>
    </row>
    <row r="201" spans="1:40" x14ac:dyDescent="0.2">
      <c r="A201" s="26"/>
      <c r="B201" s="26"/>
      <c r="C201" s="23" t="s">
        <v>152</v>
      </c>
      <c r="D201" s="15">
        <v>0.22616962694129999</v>
      </c>
      <c r="E201" s="15">
        <v>0.20870448513209999</v>
      </c>
      <c r="F201" s="15">
        <v>0.2288217791305</v>
      </c>
      <c r="G201" s="15">
        <v>0.22772482750090001</v>
      </c>
      <c r="H201" s="15">
        <v>0.23682955165389999</v>
      </c>
      <c r="I201" s="15">
        <v>0.1753063932583</v>
      </c>
      <c r="J201" s="15">
        <v>0.28412278680070002</v>
      </c>
      <c r="K201" s="15">
        <v>0.21504347419270001</v>
      </c>
      <c r="L201" s="15">
        <v>0.2411433935665</v>
      </c>
      <c r="M201" s="15">
        <v>0.23435818304370001</v>
      </c>
      <c r="N201" s="15">
        <v>0.23783661811430001</v>
      </c>
      <c r="O201" s="15">
        <v>0.2188133417457</v>
      </c>
      <c r="P201" s="15">
        <v>0.2380952380952</v>
      </c>
      <c r="Q201" s="15">
        <v>0.2046292602916</v>
      </c>
      <c r="R201" s="15">
        <v>0.25268595459729998</v>
      </c>
      <c r="S201" s="15">
        <v>0.23855007711090001</v>
      </c>
      <c r="T201" s="15">
        <v>0.21230690439290001</v>
      </c>
      <c r="U201" s="15">
        <v>0.25305703181720002</v>
      </c>
      <c r="V201" s="15">
        <v>0.2858554172469</v>
      </c>
      <c r="W201" s="15">
        <v>0.21245168670600001</v>
      </c>
      <c r="X201" s="15">
        <v>0.2118636621684</v>
      </c>
      <c r="Y201" s="15">
        <v>0.21533119991909999</v>
      </c>
      <c r="Z201" s="15">
        <v>0.2781204881796</v>
      </c>
      <c r="AA201" s="15">
        <v>0.23732936868810001</v>
      </c>
      <c r="AB201" s="15">
        <v>0.17506632540129999</v>
      </c>
      <c r="AC201" s="15">
        <v>0.26481048819519998</v>
      </c>
      <c r="AD201" s="15">
        <v>0.20297731520920001</v>
      </c>
      <c r="AE201" s="15">
        <v>0.27768455028979999</v>
      </c>
      <c r="AF201" s="15">
        <v>0.237869894232</v>
      </c>
      <c r="AG201" s="15">
        <v>0.2057324166092</v>
      </c>
      <c r="AH201" s="15">
        <v>0.22815581696039999</v>
      </c>
      <c r="AI201" s="15">
        <v>0.24018380330530001</v>
      </c>
      <c r="AJ201" s="15">
        <v>0.47286838848250001</v>
      </c>
      <c r="AK201" s="15">
        <v>0.22317260814750001</v>
      </c>
      <c r="AL201" s="15">
        <v>0.13188368818429999</v>
      </c>
      <c r="AM201" s="15">
        <v>0.2320580340634</v>
      </c>
      <c r="AN201" s="11"/>
    </row>
    <row r="202" spans="1:40" x14ac:dyDescent="0.2">
      <c r="A202" s="32"/>
      <c r="B202" s="24"/>
      <c r="C202" s="24"/>
      <c r="D202" s="16">
        <v>554</v>
      </c>
      <c r="E202" s="16">
        <v>112</v>
      </c>
      <c r="F202" s="16">
        <v>146</v>
      </c>
      <c r="G202" s="16">
        <v>132</v>
      </c>
      <c r="H202" s="16">
        <v>164</v>
      </c>
      <c r="I202" s="16">
        <v>50</v>
      </c>
      <c r="J202" s="16">
        <v>102</v>
      </c>
      <c r="K202" s="16">
        <v>84</v>
      </c>
      <c r="L202" s="16">
        <v>118</v>
      </c>
      <c r="M202" s="16">
        <v>132</v>
      </c>
      <c r="N202" s="16">
        <v>294</v>
      </c>
      <c r="O202" s="16">
        <v>215</v>
      </c>
      <c r="P202" s="16">
        <v>5</v>
      </c>
      <c r="Q202" s="16">
        <v>119</v>
      </c>
      <c r="R202" s="16">
        <v>60</v>
      </c>
      <c r="S202" s="16">
        <v>78</v>
      </c>
      <c r="T202" s="16">
        <v>150</v>
      </c>
      <c r="U202" s="16">
        <v>53</v>
      </c>
      <c r="V202" s="16">
        <v>25</v>
      </c>
      <c r="W202" s="16">
        <v>69</v>
      </c>
      <c r="X202" s="16">
        <v>114</v>
      </c>
      <c r="Y202" s="16">
        <v>153</v>
      </c>
      <c r="Z202" s="16">
        <v>104</v>
      </c>
      <c r="AA202" s="16">
        <v>94</v>
      </c>
      <c r="AB202" s="16">
        <v>35</v>
      </c>
      <c r="AC202" s="16">
        <v>13</v>
      </c>
      <c r="AD202" s="16">
        <v>181</v>
      </c>
      <c r="AE202" s="16">
        <v>72</v>
      </c>
      <c r="AF202" s="16">
        <v>10</v>
      </c>
      <c r="AG202" s="16">
        <v>26</v>
      </c>
      <c r="AH202" s="16">
        <v>48</v>
      </c>
      <c r="AI202" s="16">
        <v>15</v>
      </c>
      <c r="AJ202" s="16">
        <v>4</v>
      </c>
      <c r="AK202" s="16">
        <v>6</v>
      </c>
      <c r="AL202" s="16">
        <v>1</v>
      </c>
      <c r="AM202" s="16">
        <v>191</v>
      </c>
      <c r="AN202" s="11"/>
    </row>
    <row r="203" spans="1:40" x14ac:dyDescent="0.2">
      <c r="A203" s="32"/>
      <c r="B203" s="24"/>
      <c r="C203" s="24"/>
      <c r="D203" s="17" t="s">
        <v>103</v>
      </c>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1"/>
    </row>
    <row r="204" spans="1:40" x14ac:dyDescent="0.2">
      <c r="A204" s="26"/>
      <c r="B204" s="26"/>
      <c r="C204" s="23" t="s">
        <v>156</v>
      </c>
      <c r="D204" s="15">
        <v>7.579393412395001E-2</v>
      </c>
      <c r="E204" s="15">
        <v>5.8648832095629988E-2</v>
      </c>
      <c r="F204" s="15">
        <v>0.1285851428759</v>
      </c>
      <c r="G204" s="15">
        <v>5.776880808827E-2</v>
      </c>
      <c r="H204" s="15">
        <v>5.0953738871330007E-2</v>
      </c>
      <c r="I204" s="15">
        <v>8.4324163839439997E-2</v>
      </c>
      <c r="J204" s="15">
        <v>6.7349002237300004E-2</v>
      </c>
      <c r="K204" s="15">
        <v>7.8890837929730007E-2</v>
      </c>
      <c r="L204" s="15">
        <v>8.4469063435540004E-2</v>
      </c>
      <c r="M204" s="15">
        <v>5.8555957432069997E-2</v>
      </c>
      <c r="N204" s="15">
        <v>6.8423273045899999E-2</v>
      </c>
      <c r="O204" s="15">
        <v>8.0835360168850012E-2</v>
      </c>
      <c r="P204" s="15">
        <v>9.5238095238099993E-2</v>
      </c>
      <c r="Q204" s="15">
        <v>5.1924019513050007E-2</v>
      </c>
      <c r="R204" s="15">
        <v>3.0783194232210001E-2</v>
      </c>
      <c r="S204" s="15">
        <v>4.2042721133989998E-2</v>
      </c>
      <c r="T204" s="15">
        <v>0.1040342891426</v>
      </c>
      <c r="U204" s="15">
        <v>5.4225040857940013E-2</v>
      </c>
      <c r="V204" s="15">
        <v>7.4739950596669991E-2</v>
      </c>
      <c r="W204" s="15">
        <v>0.14431857244900001</v>
      </c>
      <c r="X204" s="15">
        <v>6.3381425590390006E-2</v>
      </c>
      <c r="Y204" s="15">
        <v>4.750750343619E-2</v>
      </c>
      <c r="Z204" s="15">
        <v>7.1496052369489999E-2</v>
      </c>
      <c r="AA204" s="15">
        <v>9.8282819850610006E-2</v>
      </c>
      <c r="AB204" s="15">
        <v>0.1335180261527</v>
      </c>
      <c r="AC204" s="15">
        <v>0.10774863838400001</v>
      </c>
      <c r="AD204" s="15">
        <v>4.2255255195789987E-2</v>
      </c>
      <c r="AE204" s="15">
        <v>3.6995354865059997E-2</v>
      </c>
      <c r="AF204" s="15">
        <v>7.4508503080740002E-2</v>
      </c>
      <c r="AG204" s="15">
        <v>6.4866923201309989E-2</v>
      </c>
      <c r="AH204" s="15">
        <v>5.8536398354859999E-2</v>
      </c>
      <c r="AI204" s="15">
        <v>7.0849676785820007E-2</v>
      </c>
      <c r="AJ204" s="15">
        <v>0.18398479173499999</v>
      </c>
      <c r="AK204" s="15">
        <v>0.24050453583850001</v>
      </c>
      <c r="AL204" s="15">
        <v>0.10272122077570001</v>
      </c>
      <c r="AM204" s="15">
        <v>0.1208835414153</v>
      </c>
      <c r="AN204" s="11"/>
    </row>
    <row r="205" spans="1:40" x14ac:dyDescent="0.2">
      <c r="A205" s="32"/>
      <c r="B205" s="24"/>
      <c r="C205" s="24"/>
      <c r="D205" s="16">
        <v>178</v>
      </c>
      <c r="E205" s="16">
        <v>36</v>
      </c>
      <c r="F205" s="16">
        <v>79</v>
      </c>
      <c r="G205" s="16">
        <v>28</v>
      </c>
      <c r="H205" s="16">
        <v>35</v>
      </c>
      <c r="I205" s="16">
        <v>22</v>
      </c>
      <c r="J205" s="16">
        <v>26</v>
      </c>
      <c r="K205" s="16">
        <v>34</v>
      </c>
      <c r="L205" s="16">
        <v>37</v>
      </c>
      <c r="M205" s="16">
        <v>33</v>
      </c>
      <c r="N205" s="16">
        <v>87</v>
      </c>
      <c r="O205" s="16">
        <v>72</v>
      </c>
      <c r="P205" s="16">
        <v>2</v>
      </c>
      <c r="Q205" s="16">
        <v>31</v>
      </c>
      <c r="R205" s="16">
        <v>6</v>
      </c>
      <c r="S205" s="16">
        <v>13</v>
      </c>
      <c r="T205" s="16">
        <v>60</v>
      </c>
      <c r="U205" s="16">
        <v>16</v>
      </c>
      <c r="V205" s="16">
        <v>8</v>
      </c>
      <c r="W205" s="16">
        <v>44</v>
      </c>
      <c r="X205" s="16">
        <v>32</v>
      </c>
      <c r="Y205" s="16">
        <v>30</v>
      </c>
      <c r="Z205" s="16">
        <v>28</v>
      </c>
      <c r="AA205" s="16">
        <v>48</v>
      </c>
      <c r="AB205" s="16">
        <v>20</v>
      </c>
      <c r="AC205" s="16">
        <v>2</v>
      </c>
      <c r="AD205" s="16">
        <v>34</v>
      </c>
      <c r="AE205" s="16">
        <v>13</v>
      </c>
      <c r="AF205" s="16">
        <v>5</v>
      </c>
      <c r="AG205" s="16">
        <v>7</v>
      </c>
      <c r="AH205" s="16">
        <v>13</v>
      </c>
      <c r="AI205" s="16">
        <v>5</v>
      </c>
      <c r="AJ205" s="16">
        <v>2</v>
      </c>
      <c r="AK205" s="16">
        <v>6</v>
      </c>
      <c r="AL205" s="16">
        <v>1</v>
      </c>
      <c r="AM205" s="16">
        <v>92</v>
      </c>
      <c r="AN205" s="11"/>
    </row>
    <row r="206" spans="1:40" x14ac:dyDescent="0.2">
      <c r="A206" s="32"/>
      <c r="B206" s="24"/>
      <c r="C206" s="24"/>
      <c r="D206" s="17" t="s">
        <v>103</v>
      </c>
      <c r="E206" s="17"/>
      <c r="F206" s="18" t="s">
        <v>236</v>
      </c>
      <c r="G206" s="17"/>
      <c r="H206" s="17"/>
      <c r="I206" s="17"/>
      <c r="J206" s="17"/>
      <c r="K206" s="17"/>
      <c r="L206" s="17"/>
      <c r="M206" s="17"/>
      <c r="N206" s="17"/>
      <c r="O206" s="17"/>
      <c r="P206" s="17"/>
      <c r="Q206" s="17"/>
      <c r="R206" s="17"/>
      <c r="S206" s="17"/>
      <c r="T206" s="17"/>
      <c r="U206" s="17"/>
      <c r="V206" s="17"/>
      <c r="W206" s="18" t="s">
        <v>237</v>
      </c>
      <c r="X206" s="17"/>
      <c r="Y206" s="17"/>
      <c r="Z206" s="17"/>
      <c r="AA206" s="17"/>
      <c r="AB206" s="18" t="s">
        <v>104</v>
      </c>
      <c r="AC206" s="17"/>
      <c r="AD206" s="17"/>
      <c r="AE206" s="17"/>
      <c r="AF206" s="17"/>
      <c r="AG206" s="17"/>
      <c r="AH206" s="17"/>
      <c r="AI206" s="17"/>
      <c r="AJ206" s="17"/>
      <c r="AK206" s="18" t="s">
        <v>105</v>
      </c>
      <c r="AL206" s="17"/>
      <c r="AM206" s="18" t="s">
        <v>140</v>
      </c>
      <c r="AN206" s="11"/>
    </row>
    <row r="207" spans="1:40" x14ac:dyDescent="0.2">
      <c r="A207" s="26"/>
      <c r="B207" s="26"/>
      <c r="C207" s="23" t="s">
        <v>162</v>
      </c>
      <c r="D207" s="15">
        <v>5.6599662668249999E-2</v>
      </c>
      <c r="E207" s="15">
        <v>4.815777684237E-2</v>
      </c>
      <c r="F207" s="15">
        <v>6.9759566953709995E-2</v>
      </c>
      <c r="G207" s="15">
        <v>4.4664322182699993E-2</v>
      </c>
      <c r="H207" s="15">
        <v>6.0353500264890003E-2</v>
      </c>
      <c r="I207" s="15">
        <v>8.1424550318649994E-2</v>
      </c>
      <c r="J207" s="15">
        <v>3.376455372981E-2</v>
      </c>
      <c r="K207" s="15">
        <v>4.5971334056999998E-2</v>
      </c>
      <c r="L207" s="15">
        <v>5.6618473502700002E-2</v>
      </c>
      <c r="M207" s="15">
        <v>3.9156863080939998E-2</v>
      </c>
      <c r="N207" s="15">
        <v>5.9365459796050013E-2</v>
      </c>
      <c r="O207" s="15">
        <v>4.8298069456169997E-2</v>
      </c>
      <c r="P207" s="15">
        <v>9.5238095238099993E-2</v>
      </c>
      <c r="Q207" s="15">
        <v>3.2415016226200001E-2</v>
      </c>
      <c r="R207" s="15">
        <v>2.1359068082420002E-3</v>
      </c>
      <c r="S207" s="15">
        <v>3.626708703058E-2</v>
      </c>
      <c r="T207" s="15">
        <v>7.4262403278529995E-2</v>
      </c>
      <c r="U207" s="15">
        <v>6.384256198129E-2</v>
      </c>
      <c r="V207" s="15">
        <v>4.3274952691950003E-2</v>
      </c>
      <c r="W207" s="15">
        <v>0.1256795131215</v>
      </c>
      <c r="X207" s="15">
        <v>3.5716457964649999E-2</v>
      </c>
      <c r="Y207" s="15">
        <v>2.944523498035E-2</v>
      </c>
      <c r="Z207" s="15">
        <v>4.9875666695660001E-2</v>
      </c>
      <c r="AA207" s="15">
        <v>6.5340522906169998E-2</v>
      </c>
      <c r="AB207" s="15">
        <v>0.14901620078409999</v>
      </c>
      <c r="AC207" s="15">
        <v>9.0178787834380006E-2</v>
      </c>
      <c r="AD207" s="15">
        <v>2.8199653482179999E-2</v>
      </c>
      <c r="AE207" s="15">
        <v>4.23420923016E-2</v>
      </c>
      <c r="AF207" s="15">
        <v>1.090582105186E-2</v>
      </c>
      <c r="AG207" s="15">
        <v>5.1909985584159997E-2</v>
      </c>
      <c r="AH207" s="15">
        <v>7.6742590219849999E-2</v>
      </c>
      <c r="AI207" s="15">
        <v>5.1865363033119997E-2</v>
      </c>
      <c r="AJ207" s="15">
        <v>0</v>
      </c>
      <c r="AK207" s="15">
        <v>5.6378883735860003E-2</v>
      </c>
      <c r="AL207" s="15">
        <v>0.25370024030049998</v>
      </c>
      <c r="AM207" s="15">
        <v>9.0590389097709986E-2</v>
      </c>
      <c r="AN207" s="11"/>
    </row>
    <row r="208" spans="1:40" x14ac:dyDescent="0.2">
      <c r="A208" s="32"/>
      <c r="B208" s="24"/>
      <c r="C208" s="24"/>
      <c r="D208" s="16">
        <v>128</v>
      </c>
      <c r="E208" s="16">
        <v>26</v>
      </c>
      <c r="F208" s="16">
        <v>38</v>
      </c>
      <c r="G208" s="16">
        <v>25</v>
      </c>
      <c r="H208" s="16">
        <v>39</v>
      </c>
      <c r="I208" s="16">
        <v>19</v>
      </c>
      <c r="J208" s="16">
        <v>18</v>
      </c>
      <c r="K208" s="16">
        <v>16</v>
      </c>
      <c r="L208" s="16">
        <v>25</v>
      </c>
      <c r="M208" s="16">
        <v>25</v>
      </c>
      <c r="N208" s="16">
        <v>63</v>
      </c>
      <c r="O208" s="16">
        <v>46</v>
      </c>
      <c r="P208" s="16">
        <v>2</v>
      </c>
      <c r="Q208" s="16">
        <v>18</v>
      </c>
      <c r="R208" s="16">
        <v>1</v>
      </c>
      <c r="S208" s="16">
        <v>11</v>
      </c>
      <c r="T208" s="16">
        <v>49</v>
      </c>
      <c r="U208" s="16">
        <v>12</v>
      </c>
      <c r="V208" s="16">
        <v>4</v>
      </c>
      <c r="W208" s="16">
        <v>33</v>
      </c>
      <c r="X208" s="16">
        <v>26</v>
      </c>
      <c r="Y208" s="16">
        <v>13</v>
      </c>
      <c r="Z208" s="16">
        <v>17</v>
      </c>
      <c r="AA208" s="16">
        <v>26</v>
      </c>
      <c r="AB208" s="16">
        <v>22</v>
      </c>
      <c r="AC208" s="16">
        <v>6</v>
      </c>
      <c r="AD208" s="16">
        <v>24</v>
      </c>
      <c r="AE208" s="16">
        <v>16</v>
      </c>
      <c r="AF208" s="16">
        <v>1</v>
      </c>
      <c r="AG208" s="16">
        <v>4</v>
      </c>
      <c r="AH208" s="16">
        <v>15</v>
      </c>
      <c r="AI208" s="16">
        <v>3</v>
      </c>
      <c r="AJ208" s="16">
        <v>0</v>
      </c>
      <c r="AK208" s="16">
        <v>2</v>
      </c>
      <c r="AL208" s="16">
        <v>2</v>
      </c>
      <c r="AM208" s="16">
        <v>61</v>
      </c>
      <c r="AN208" s="11"/>
    </row>
    <row r="209" spans="1:40" x14ac:dyDescent="0.2">
      <c r="A209" s="32"/>
      <c r="B209" s="24"/>
      <c r="C209" s="24"/>
      <c r="D209" s="17" t="s">
        <v>103</v>
      </c>
      <c r="E209" s="17"/>
      <c r="F209" s="17"/>
      <c r="G209" s="17"/>
      <c r="H209" s="17"/>
      <c r="I209" s="17"/>
      <c r="J209" s="17"/>
      <c r="K209" s="17"/>
      <c r="L209" s="17"/>
      <c r="M209" s="17"/>
      <c r="N209" s="17"/>
      <c r="O209" s="17"/>
      <c r="P209" s="17"/>
      <c r="Q209" s="18" t="s">
        <v>104</v>
      </c>
      <c r="R209" s="17"/>
      <c r="S209" s="18" t="s">
        <v>104</v>
      </c>
      <c r="T209" s="18" t="s">
        <v>106</v>
      </c>
      <c r="U209" s="18" t="s">
        <v>106</v>
      </c>
      <c r="V209" s="18" t="s">
        <v>104</v>
      </c>
      <c r="W209" s="18" t="s">
        <v>238</v>
      </c>
      <c r="X209" s="17"/>
      <c r="Y209" s="17"/>
      <c r="Z209" s="17"/>
      <c r="AA209" s="17"/>
      <c r="AB209" s="18" t="s">
        <v>122</v>
      </c>
      <c r="AC209" s="17"/>
      <c r="AD209" s="17"/>
      <c r="AE209" s="17"/>
      <c r="AF209" s="17"/>
      <c r="AG209" s="17"/>
      <c r="AH209" s="17"/>
      <c r="AI209" s="17"/>
      <c r="AJ209" s="17"/>
      <c r="AK209" s="17"/>
      <c r="AL209" s="18" t="s">
        <v>181</v>
      </c>
      <c r="AM209" s="18" t="s">
        <v>139</v>
      </c>
      <c r="AN209" s="11"/>
    </row>
    <row r="210" spans="1:40" x14ac:dyDescent="0.2">
      <c r="A210" s="26"/>
      <c r="B210" s="26"/>
      <c r="C210" s="23" t="s">
        <v>167</v>
      </c>
      <c r="D210" s="15">
        <v>0.27036670043200001</v>
      </c>
      <c r="E210" s="15">
        <v>0.28617900970409998</v>
      </c>
      <c r="F210" s="15">
        <v>0.2239265542445</v>
      </c>
      <c r="G210" s="15">
        <v>0.31099623138350002</v>
      </c>
      <c r="H210" s="15">
        <v>0.27021836377629999</v>
      </c>
      <c r="I210" s="15">
        <v>0.37609998392380001</v>
      </c>
      <c r="J210" s="15">
        <v>0.24208838825099999</v>
      </c>
      <c r="K210" s="15">
        <v>0.23489175399410001</v>
      </c>
      <c r="L210" s="15">
        <v>0.23133111528229999</v>
      </c>
      <c r="M210" s="15">
        <v>0.2162369088702</v>
      </c>
      <c r="N210" s="15">
        <v>0.22321980068030001</v>
      </c>
      <c r="O210" s="15">
        <v>0.3099326344892</v>
      </c>
      <c r="P210" s="15">
        <v>0.42857142857140001</v>
      </c>
      <c r="Q210" s="15">
        <v>0.2642355121028</v>
      </c>
      <c r="R210" s="15">
        <v>0.32370877260759989</v>
      </c>
      <c r="S210" s="15">
        <v>0.22322077333009999</v>
      </c>
      <c r="T210" s="15">
        <v>0.2745951472789</v>
      </c>
      <c r="U210" s="15">
        <v>0.2756770944036</v>
      </c>
      <c r="V210" s="15">
        <v>0.39839267206250001</v>
      </c>
      <c r="W210" s="15">
        <v>0.21157916580700001</v>
      </c>
      <c r="X210" s="15">
        <v>0.2569603130857</v>
      </c>
      <c r="Y210" s="15">
        <v>0.2758109119737</v>
      </c>
      <c r="Z210" s="15">
        <v>0.25098520257189999</v>
      </c>
      <c r="AA210" s="15">
        <v>0.28763439899370002</v>
      </c>
      <c r="AB210" s="15">
        <v>0.23180940459550001</v>
      </c>
      <c r="AC210" s="15">
        <v>0.39118192394919998</v>
      </c>
      <c r="AD210" s="15">
        <v>0.25047026662709998</v>
      </c>
      <c r="AE210" s="15">
        <v>0.2365635861848</v>
      </c>
      <c r="AF210" s="15">
        <v>0.34578160596820001</v>
      </c>
      <c r="AG210" s="15">
        <v>0.35895860347050002</v>
      </c>
      <c r="AH210" s="15">
        <v>0.3563333735277</v>
      </c>
      <c r="AI210" s="15">
        <v>0.27743151177370001</v>
      </c>
      <c r="AJ210" s="15">
        <v>0.1208269102175</v>
      </c>
      <c r="AK210" s="15">
        <v>0.25494048954920001</v>
      </c>
      <c r="AL210" s="15">
        <v>0.51169485073950005</v>
      </c>
      <c r="AM210" s="15">
        <v>0.27009632184780002</v>
      </c>
      <c r="AN210" s="11"/>
    </row>
    <row r="211" spans="1:40" x14ac:dyDescent="0.2">
      <c r="A211" s="32"/>
      <c r="B211" s="24"/>
      <c r="C211" s="24"/>
      <c r="D211" s="16">
        <v>588</v>
      </c>
      <c r="E211" s="16">
        <v>150</v>
      </c>
      <c r="F211" s="16">
        <v>140</v>
      </c>
      <c r="G211" s="16">
        <v>151</v>
      </c>
      <c r="H211" s="16">
        <v>147</v>
      </c>
      <c r="I211" s="16">
        <v>103</v>
      </c>
      <c r="J211" s="16">
        <v>92</v>
      </c>
      <c r="K211" s="16">
        <v>87</v>
      </c>
      <c r="L211" s="16">
        <v>104</v>
      </c>
      <c r="M211" s="16">
        <v>116</v>
      </c>
      <c r="N211" s="16">
        <v>239</v>
      </c>
      <c r="O211" s="16">
        <v>283</v>
      </c>
      <c r="P211" s="16">
        <v>9</v>
      </c>
      <c r="Q211" s="16">
        <v>141</v>
      </c>
      <c r="R211" s="16">
        <v>66</v>
      </c>
      <c r="S211" s="16">
        <v>69</v>
      </c>
      <c r="T211" s="16">
        <v>162</v>
      </c>
      <c r="U211" s="16">
        <v>57</v>
      </c>
      <c r="V211" s="16">
        <v>38</v>
      </c>
      <c r="W211" s="16">
        <v>55</v>
      </c>
      <c r="X211" s="16">
        <v>129</v>
      </c>
      <c r="Y211" s="16">
        <v>151</v>
      </c>
      <c r="Z211" s="16">
        <v>96</v>
      </c>
      <c r="AA211" s="16">
        <v>100</v>
      </c>
      <c r="AB211" s="16">
        <v>35</v>
      </c>
      <c r="AC211" s="16">
        <v>18</v>
      </c>
      <c r="AD211" s="16">
        <v>194</v>
      </c>
      <c r="AE211" s="16">
        <v>54</v>
      </c>
      <c r="AF211" s="16">
        <v>20</v>
      </c>
      <c r="AG211" s="16">
        <v>35</v>
      </c>
      <c r="AH211" s="16">
        <v>58</v>
      </c>
      <c r="AI211" s="16">
        <v>17</v>
      </c>
      <c r="AJ211" s="16">
        <v>2</v>
      </c>
      <c r="AK211" s="16">
        <v>5</v>
      </c>
      <c r="AL211" s="16">
        <v>2</v>
      </c>
      <c r="AM211" s="16">
        <v>201</v>
      </c>
      <c r="AN211" s="11"/>
    </row>
    <row r="212" spans="1:40" x14ac:dyDescent="0.2">
      <c r="A212" s="32"/>
      <c r="B212" s="24"/>
      <c r="C212" s="24"/>
      <c r="D212" s="17" t="s">
        <v>103</v>
      </c>
      <c r="E212" s="17"/>
      <c r="F212" s="17"/>
      <c r="G212" s="18" t="s">
        <v>104</v>
      </c>
      <c r="H212" s="17"/>
      <c r="I212" s="18" t="s">
        <v>239</v>
      </c>
      <c r="J212" s="17"/>
      <c r="K212" s="17"/>
      <c r="L212" s="17"/>
      <c r="M212" s="17"/>
      <c r="N212" s="17"/>
      <c r="O212" s="18" t="s">
        <v>119</v>
      </c>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1"/>
    </row>
    <row r="213" spans="1:40" x14ac:dyDescent="0.2">
      <c r="A213" s="26"/>
      <c r="B213" s="26"/>
      <c r="C213" s="23" t="s">
        <v>48</v>
      </c>
      <c r="D213" s="15">
        <v>1</v>
      </c>
      <c r="E213" s="15">
        <v>1</v>
      </c>
      <c r="F213" s="15">
        <v>1</v>
      </c>
      <c r="G213" s="15">
        <v>1</v>
      </c>
      <c r="H213" s="15">
        <v>1</v>
      </c>
      <c r="I213" s="15">
        <v>1</v>
      </c>
      <c r="J213" s="15">
        <v>1</v>
      </c>
      <c r="K213" s="15">
        <v>1</v>
      </c>
      <c r="L213" s="15">
        <v>1</v>
      </c>
      <c r="M213" s="15">
        <v>1</v>
      </c>
      <c r="N213" s="15">
        <v>1</v>
      </c>
      <c r="O213" s="15">
        <v>1</v>
      </c>
      <c r="P213" s="15">
        <v>1</v>
      </c>
      <c r="Q213" s="15">
        <v>1</v>
      </c>
      <c r="R213" s="15">
        <v>1</v>
      </c>
      <c r="S213" s="15">
        <v>1</v>
      </c>
      <c r="T213" s="15">
        <v>1</v>
      </c>
      <c r="U213" s="15">
        <v>1</v>
      </c>
      <c r="V213" s="15">
        <v>1</v>
      </c>
      <c r="W213" s="15">
        <v>1</v>
      </c>
      <c r="X213" s="15">
        <v>1</v>
      </c>
      <c r="Y213" s="15">
        <v>1</v>
      </c>
      <c r="Z213" s="15">
        <v>1</v>
      </c>
      <c r="AA213" s="15">
        <v>1</v>
      </c>
      <c r="AB213" s="15">
        <v>1</v>
      </c>
      <c r="AC213" s="15">
        <v>1</v>
      </c>
      <c r="AD213" s="15">
        <v>1</v>
      </c>
      <c r="AE213" s="15">
        <v>1</v>
      </c>
      <c r="AF213" s="15">
        <v>1</v>
      </c>
      <c r="AG213" s="15">
        <v>1</v>
      </c>
      <c r="AH213" s="15">
        <v>1</v>
      </c>
      <c r="AI213" s="15">
        <v>1</v>
      </c>
      <c r="AJ213" s="15">
        <v>1</v>
      </c>
      <c r="AK213" s="15">
        <v>1</v>
      </c>
      <c r="AL213" s="15">
        <v>1</v>
      </c>
      <c r="AM213" s="15">
        <v>1</v>
      </c>
      <c r="AN213" s="11"/>
    </row>
    <row r="214" spans="1:40" x14ac:dyDescent="0.2">
      <c r="A214" s="32"/>
      <c r="B214" s="24"/>
      <c r="C214" s="24"/>
      <c r="D214" s="16">
        <v>2473</v>
      </c>
      <c r="E214" s="16">
        <v>559</v>
      </c>
      <c r="F214" s="16">
        <v>691</v>
      </c>
      <c r="G214" s="16">
        <v>570</v>
      </c>
      <c r="H214" s="16">
        <v>653</v>
      </c>
      <c r="I214" s="16">
        <v>269</v>
      </c>
      <c r="J214" s="16">
        <v>417</v>
      </c>
      <c r="K214" s="16">
        <v>395</v>
      </c>
      <c r="L214" s="16">
        <v>480</v>
      </c>
      <c r="M214" s="16">
        <v>604</v>
      </c>
      <c r="N214" s="16">
        <v>1250</v>
      </c>
      <c r="O214" s="16">
        <v>1004</v>
      </c>
      <c r="P214" s="16">
        <v>21</v>
      </c>
      <c r="Q214" s="16">
        <v>616</v>
      </c>
      <c r="R214" s="16">
        <v>258</v>
      </c>
      <c r="S214" s="16">
        <v>316</v>
      </c>
      <c r="T214" s="16">
        <v>649</v>
      </c>
      <c r="U214" s="16">
        <v>236</v>
      </c>
      <c r="V214" s="16">
        <v>106</v>
      </c>
      <c r="W214" s="16">
        <v>292</v>
      </c>
      <c r="X214" s="16">
        <v>562</v>
      </c>
      <c r="Y214" s="16">
        <v>686</v>
      </c>
      <c r="Z214" s="16">
        <v>390</v>
      </c>
      <c r="AA214" s="16">
        <v>416</v>
      </c>
      <c r="AB214" s="16">
        <v>168</v>
      </c>
      <c r="AC214" s="16">
        <v>48</v>
      </c>
      <c r="AD214" s="16">
        <v>945</v>
      </c>
      <c r="AE214" s="16">
        <v>272</v>
      </c>
      <c r="AF214" s="16">
        <v>56</v>
      </c>
      <c r="AG214" s="16">
        <v>108</v>
      </c>
      <c r="AH214" s="16">
        <v>193</v>
      </c>
      <c r="AI214" s="16">
        <v>62</v>
      </c>
      <c r="AJ214" s="16">
        <v>12</v>
      </c>
      <c r="AK214" s="16">
        <v>28</v>
      </c>
      <c r="AL214" s="16">
        <v>6</v>
      </c>
      <c r="AM214" s="16">
        <v>791</v>
      </c>
      <c r="AN214" s="11"/>
    </row>
    <row r="215" spans="1:40" x14ac:dyDescent="0.2">
      <c r="A215" s="32"/>
      <c r="B215" s="24"/>
      <c r="C215" s="24"/>
      <c r="D215" s="17" t="s">
        <v>103</v>
      </c>
      <c r="E215" s="17" t="s">
        <v>103</v>
      </c>
      <c r="F215" s="17" t="s">
        <v>103</v>
      </c>
      <c r="G215" s="17" t="s">
        <v>103</v>
      </c>
      <c r="H215" s="17" t="s">
        <v>103</v>
      </c>
      <c r="I215" s="17" t="s">
        <v>103</v>
      </c>
      <c r="J215" s="17" t="s">
        <v>103</v>
      </c>
      <c r="K215" s="17" t="s">
        <v>103</v>
      </c>
      <c r="L215" s="17" t="s">
        <v>103</v>
      </c>
      <c r="M215" s="17" t="s">
        <v>103</v>
      </c>
      <c r="N215" s="17" t="s">
        <v>103</v>
      </c>
      <c r="O215" s="17" t="s">
        <v>103</v>
      </c>
      <c r="P215" s="17" t="s">
        <v>103</v>
      </c>
      <c r="Q215" s="17" t="s">
        <v>103</v>
      </c>
      <c r="R215" s="17" t="s">
        <v>103</v>
      </c>
      <c r="S215" s="17" t="s">
        <v>103</v>
      </c>
      <c r="T215" s="17" t="s">
        <v>103</v>
      </c>
      <c r="U215" s="17" t="s">
        <v>103</v>
      </c>
      <c r="V215" s="17" t="s">
        <v>103</v>
      </c>
      <c r="W215" s="17" t="s">
        <v>103</v>
      </c>
      <c r="X215" s="17" t="s">
        <v>103</v>
      </c>
      <c r="Y215" s="17" t="s">
        <v>103</v>
      </c>
      <c r="Z215" s="17" t="s">
        <v>103</v>
      </c>
      <c r="AA215" s="17" t="s">
        <v>103</v>
      </c>
      <c r="AB215" s="17" t="s">
        <v>103</v>
      </c>
      <c r="AC215" s="17" t="s">
        <v>103</v>
      </c>
      <c r="AD215" s="17" t="s">
        <v>103</v>
      </c>
      <c r="AE215" s="17" t="s">
        <v>103</v>
      </c>
      <c r="AF215" s="17" t="s">
        <v>103</v>
      </c>
      <c r="AG215" s="17" t="s">
        <v>103</v>
      </c>
      <c r="AH215" s="17" t="s">
        <v>103</v>
      </c>
      <c r="AI215" s="17" t="s">
        <v>103</v>
      </c>
      <c r="AJ215" s="17" t="s">
        <v>103</v>
      </c>
      <c r="AK215" s="17" t="s">
        <v>103</v>
      </c>
      <c r="AL215" s="17" t="s">
        <v>103</v>
      </c>
      <c r="AM215" s="17" t="s">
        <v>103</v>
      </c>
      <c r="AN215" s="11"/>
    </row>
    <row r="216" spans="1:40" x14ac:dyDescent="0.2">
      <c r="A216" s="26"/>
      <c r="B216" s="23" t="s">
        <v>240</v>
      </c>
      <c r="C216" s="23" t="s">
        <v>144</v>
      </c>
      <c r="D216" s="15">
        <v>5.441214184057E-2</v>
      </c>
      <c r="E216" s="15">
        <v>5.5400731262600013E-2</v>
      </c>
      <c r="F216" s="15">
        <v>4.3979192587659997E-2</v>
      </c>
      <c r="G216" s="15">
        <v>7.3905488335090003E-2</v>
      </c>
      <c r="H216" s="15">
        <v>4.7611943100319999E-2</v>
      </c>
      <c r="I216" s="15">
        <v>2.738007417603E-2</v>
      </c>
      <c r="J216" s="15">
        <v>3.6026537867730003E-2</v>
      </c>
      <c r="K216" s="15">
        <v>5.8252434332920003E-2</v>
      </c>
      <c r="L216" s="15">
        <v>5.1869769209299997E-2</v>
      </c>
      <c r="M216" s="15">
        <v>7.8824571763240009E-2</v>
      </c>
      <c r="N216" s="15">
        <v>4.9410310488970002E-2</v>
      </c>
      <c r="O216" s="15">
        <v>5.0671726689530003E-2</v>
      </c>
      <c r="P216" s="15">
        <v>9.0909090909089996E-2</v>
      </c>
      <c r="Q216" s="15">
        <v>0.14283475952579999</v>
      </c>
      <c r="R216" s="15">
        <v>6.7088959981339999E-2</v>
      </c>
      <c r="S216" s="15">
        <v>2.9849917644199999E-2</v>
      </c>
      <c r="T216" s="15">
        <v>4.4961245682509997E-2</v>
      </c>
      <c r="U216" s="15">
        <v>0</v>
      </c>
      <c r="V216" s="15">
        <v>0</v>
      </c>
      <c r="W216" s="15">
        <v>0</v>
      </c>
      <c r="X216" s="15">
        <v>0.1253134107919</v>
      </c>
      <c r="Y216" s="15">
        <v>6.164098473995E-2</v>
      </c>
      <c r="Z216" s="15">
        <v>2.786162345255E-2</v>
      </c>
      <c r="AA216" s="15">
        <v>3.4007619121029999E-3</v>
      </c>
      <c r="AB216" s="15">
        <v>0</v>
      </c>
      <c r="AC216" s="15">
        <v>2.6923792796079999E-2</v>
      </c>
      <c r="AD216" s="15">
        <v>7.0755756288739993E-2</v>
      </c>
      <c r="AE216" s="15">
        <v>3.7183749585530002E-2</v>
      </c>
      <c r="AF216" s="15">
        <v>3.9763714869060003E-2</v>
      </c>
      <c r="AG216" s="15">
        <v>8.5507350075140001E-2</v>
      </c>
      <c r="AH216" s="15">
        <v>3.7717127394930001E-2</v>
      </c>
      <c r="AI216" s="15">
        <v>0.1116479279445</v>
      </c>
      <c r="AJ216" s="15">
        <v>0</v>
      </c>
      <c r="AK216" s="15">
        <v>6.1436841135359993E-2</v>
      </c>
      <c r="AL216" s="15">
        <v>0</v>
      </c>
      <c r="AM216" s="15">
        <v>4.0460488935319998E-2</v>
      </c>
      <c r="AN216" s="11"/>
    </row>
    <row r="217" spans="1:40" x14ac:dyDescent="0.2">
      <c r="A217" s="32"/>
      <c r="B217" s="24"/>
      <c r="C217" s="24"/>
      <c r="D217" s="16">
        <v>155</v>
      </c>
      <c r="E217" s="16">
        <v>38</v>
      </c>
      <c r="F217" s="16">
        <v>35</v>
      </c>
      <c r="G217" s="16">
        <v>46</v>
      </c>
      <c r="H217" s="16">
        <v>36</v>
      </c>
      <c r="I217" s="16">
        <v>11</v>
      </c>
      <c r="J217" s="16">
        <v>11</v>
      </c>
      <c r="K217" s="16">
        <v>26</v>
      </c>
      <c r="L217" s="16">
        <v>27</v>
      </c>
      <c r="M217" s="16">
        <v>51</v>
      </c>
      <c r="N217" s="16">
        <v>72</v>
      </c>
      <c r="O217" s="16">
        <v>61</v>
      </c>
      <c r="P217" s="16">
        <v>2</v>
      </c>
      <c r="Q217" s="16">
        <v>97</v>
      </c>
      <c r="R217" s="16">
        <v>11</v>
      </c>
      <c r="S217" s="16">
        <v>13</v>
      </c>
      <c r="T217" s="16">
        <v>34</v>
      </c>
      <c r="U217" s="16">
        <v>0</v>
      </c>
      <c r="V217" s="16">
        <v>0</v>
      </c>
      <c r="W217" s="16">
        <v>0</v>
      </c>
      <c r="X217" s="16">
        <v>73</v>
      </c>
      <c r="Y217" s="16">
        <v>47</v>
      </c>
      <c r="Z217" s="16">
        <v>13</v>
      </c>
      <c r="AA217" s="16">
        <v>1</v>
      </c>
      <c r="AB217" s="16">
        <v>0</v>
      </c>
      <c r="AC217" s="16">
        <v>2</v>
      </c>
      <c r="AD217" s="16">
        <v>75</v>
      </c>
      <c r="AE217" s="16">
        <v>12</v>
      </c>
      <c r="AF217" s="16">
        <v>2</v>
      </c>
      <c r="AG217" s="16">
        <v>11</v>
      </c>
      <c r="AH217" s="16">
        <v>9</v>
      </c>
      <c r="AI217" s="16">
        <v>6</v>
      </c>
      <c r="AJ217" s="16">
        <v>0</v>
      </c>
      <c r="AK217" s="16">
        <v>3</v>
      </c>
      <c r="AL217" s="16">
        <v>0</v>
      </c>
      <c r="AM217" s="16">
        <v>37</v>
      </c>
      <c r="AN217" s="11"/>
    </row>
    <row r="218" spans="1:40" x14ac:dyDescent="0.2">
      <c r="A218" s="32"/>
      <c r="B218" s="24"/>
      <c r="C218" s="24"/>
      <c r="D218" s="17" t="s">
        <v>103</v>
      </c>
      <c r="E218" s="17"/>
      <c r="F218" s="17"/>
      <c r="G218" s="17"/>
      <c r="H218" s="17"/>
      <c r="I218" s="17"/>
      <c r="J218" s="17"/>
      <c r="K218" s="17"/>
      <c r="L218" s="17"/>
      <c r="M218" s="18" t="s">
        <v>139</v>
      </c>
      <c r="N218" s="17"/>
      <c r="O218" s="17"/>
      <c r="P218" s="17"/>
      <c r="Q218" s="18" t="s">
        <v>241</v>
      </c>
      <c r="R218" s="17"/>
      <c r="S218" s="18" t="s">
        <v>154</v>
      </c>
      <c r="T218" s="18" t="s">
        <v>154</v>
      </c>
      <c r="U218" s="17"/>
      <c r="V218" s="17"/>
      <c r="W218" s="17"/>
      <c r="X218" s="18" t="s">
        <v>242</v>
      </c>
      <c r="Y218" s="18" t="s">
        <v>194</v>
      </c>
      <c r="Z218" s="17"/>
      <c r="AA218" s="17"/>
      <c r="AB218" s="17"/>
      <c r="AC218" s="17"/>
      <c r="AD218" s="17"/>
      <c r="AE218" s="17"/>
      <c r="AF218" s="17"/>
      <c r="AG218" s="17"/>
      <c r="AH218" s="17"/>
      <c r="AI218" s="17"/>
      <c r="AJ218" s="17"/>
      <c r="AK218" s="17"/>
      <c r="AL218" s="17"/>
      <c r="AM218" s="17"/>
      <c r="AN218" s="11"/>
    </row>
    <row r="219" spans="1:40" x14ac:dyDescent="0.2">
      <c r="A219" s="26"/>
      <c r="B219" s="26"/>
      <c r="C219" s="23" t="s">
        <v>146</v>
      </c>
      <c r="D219" s="15">
        <v>0.25314668542579999</v>
      </c>
      <c r="E219" s="15">
        <v>0.3078152572017</v>
      </c>
      <c r="F219" s="15">
        <v>0.2486598583628</v>
      </c>
      <c r="G219" s="15">
        <v>0.22561270499739999</v>
      </c>
      <c r="H219" s="15">
        <v>0.2352720890835</v>
      </c>
      <c r="I219" s="15">
        <v>0.20950264285</v>
      </c>
      <c r="J219" s="15">
        <v>0.2057292232141</v>
      </c>
      <c r="K219" s="15">
        <v>0.29991177808320002</v>
      </c>
      <c r="L219" s="15">
        <v>0.28715230256719998</v>
      </c>
      <c r="M219" s="15">
        <v>0.28401261130709998</v>
      </c>
      <c r="N219" s="15">
        <v>0.29505401744100002</v>
      </c>
      <c r="O219" s="15">
        <v>0.2142105329708</v>
      </c>
      <c r="P219" s="15">
        <v>0.1818181818182</v>
      </c>
      <c r="Q219" s="15">
        <v>0.55976578745029992</v>
      </c>
      <c r="R219" s="15">
        <v>0.29608015969880003</v>
      </c>
      <c r="S219" s="15">
        <v>0.3391317366778</v>
      </c>
      <c r="T219" s="15">
        <v>0.1956042919081</v>
      </c>
      <c r="U219" s="15">
        <v>4.2278009465369998E-2</v>
      </c>
      <c r="V219" s="15">
        <v>8.9582171446759996E-3</v>
      </c>
      <c r="W219" s="15">
        <v>3.649718412793E-3</v>
      </c>
      <c r="X219" s="15">
        <v>0.49748689945309998</v>
      </c>
      <c r="Y219" s="15">
        <v>0.3861037034682</v>
      </c>
      <c r="Z219" s="15">
        <v>0.13880313641139999</v>
      </c>
      <c r="AA219" s="15">
        <v>2.197122638435E-2</v>
      </c>
      <c r="AB219" s="15">
        <v>2.247240446363E-2</v>
      </c>
      <c r="AC219" s="15">
        <v>0.1569069922546</v>
      </c>
      <c r="AD219" s="15">
        <v>0.34786169969809999</v>
      </c>
      <c r="AE219" s="15">
        <v>0.2343709658558</v>
      </c>
      <c r="AF219" s="15">
        <v>0.31633055679159999</v>
      </c>
      <c r="AG219" s="15">
        <v>0.34740848184049999</v>
      </c>
      <c r="AH219" s="15">
        <v>0.24351210213339999</v>
      </c>
      <c r="AI219" s="15">
        <v>0.17929675039500001</v>
      </c>
      <c r="AJ219" s="15">
        <v>0.1129980590596</v>
      </c>
      <c r="AK219" s="15">
        <v>7.1644589935339995E-2</v>
      </c>
      <c r="AL219" s="15">
        <v>0</v>
      </c>
      <c r="AM219" s="15">
        <v>0.16040883427290001</v>
      </c>
      <c r="AN219" s="11"/>
    </row>
    <row r="220" spans="1:40" x14ac:dyDescent="0.2">
      <c r="A220" s="32"/>
      <c r="B220" s="24"/>
      <c r="C220" s="24"/>
      <c r="D220" s="16">
        <v>675</v>
      </c>
      <c r="E220" s="16">
        <v>166</v>
      </c>
      <c r="F220" s="16">
        <v>186</v>
      </c>
      <c r="G220" s="16">
        <v>152</v>
      </c>
      <c r="H220" s="16">
        <v>171</v>
      </c>
      <c r="I220" s="16">
        <v>52</v>
      </c>
      <c r="J220" s="16">
        <v>91</v>
      </c>
      <c r="K220" s="16">
        <v>119</v>
      </c>
      <c r="L220" s="16">
        <v>146</v>
      </c>
      <c r="M220" s="16">
        <v>185</v>
      </c>
      <c r="N220" s="16">
        <v>382</v>
      </c>
      <c r="O220" s="16">
        <v>239</v>
      </c>
      <c r="P220" s="16">
        <v>4</v>
      </c>
      <c r="Q220" s="16">
        <v>336</v>
      </c>
      <c r="R220" s="16">
        <v>88</v>
      </c>
      <c r="S220" s="16">
        <v>114</v>
      </c>
      <c r="T220" s="16">
        <v>126</v>
      </c>
      <c r="U220" s="16">
        <v>9</v>
      </c>
      <c r="V220" s="16">
        <v>1</v>
      </c>
      <c r="W220" s="16">
        <v>1</v>
      </c>
      <c r="X220" s="16">
        <v>278</v>
      </c>
      <c r="Y220" s="16">
        <v>272</v>
      </c>
      <c r="Z220" s="16">
        <v>52</v>
      </c>
      <c r="AA220" s="16">
        <v>10</v>
      </c>
      <c r="AB220" s="16">
        <v>2</v>
      </c>
      <c r="AC220" s="16">
        <v>9</v>
      </c>
      <c r="AD220" s="16">
        <v>352</v>
      </c>
      <c r="AE220" s="16">
        <v>78</v>
      </c>
      <c r="AF220" s="16">
        <v>14</v>
      </c>
      <c r="AG220" s="16">
        <v>37</v>
      </c>
      <c r="AH220" s="16">
        <v>47</v>
      </c>
      <c r="AI220" s="16">
        <v>12</v>
      </c>
      <c r="AJ220" s="16">
        <v>2</v>
      </c>
      <c r="AK220" s="16">
        <v>2</v>
      </c>
      <c r="AL220" s="16">
        <v>0</v>
      </c>
      <c r="AM220" s="16">
        <v>131</v>
      </c>
      <c r="AN220" s="11"/>
    </row>
    <row r="221" spans="1:40" x14ac:dyDescent="0.2">
      <c r="A221" s="32"/>
      <c r="B221" s="24"/>
      <c r="C221" s="24"/>
      <c r="D221" s="17" t="s">
        <v>103</v>
      </c>
      <c r="E221" s="17"/>
      <c r="F221" s="17"/>
      <c r="G221" s="17"/>
      <c r="H221" s="17"/>
      <c r="I221" s="17"/>
      <c r="J221" s="17"/>
      <c r="K221" s="17"/>
      <c r="L221" s="17"/>
      <c r="M221" s="17"/>
      <c r="N221" s="18" t="s">
        <v>106</v>
      </c>
      <c r="O221" s="17"/>
      <c r="P221" s="17"/>
      <c r="Q221" s="18" t="s">
        <v>107</v>
      </c>
      <c r="R221" s="18" t="s">
        <v>108</v>
      </c>
      <c r="S221" s="18" t="s">
        <v>149</v>
      </c>
      <c r="T221" s="18" t="s">
        <v>108</v>
      </c>
      <c r="U221" s="17"/>
      <c r="V221" s="17"/>
      <c r="W221" s="17"/>
      <c r="X221" s="18" t="s">
        <v>243</v>
      </c>
      <c r="Y221" s="18" t="s">
        <v>130</v>
      </c>
      <c r="Z221" s="18" t="s">
        <v>155</v>
      </c>
      <c r="AA221" s="17"/>
      <c r="AB221" s="17"/>
      <c r="AC221" s="18" t="s">
        <v>155</v>
      </c>
      <c r="AD221" s="18" t="s">
        <v>113</v>
      </c>
      <c r="AE221" s="17"/>
      <c r="AF221" s="17"/>
      <c r="AG221" s="18" t="s">
        <v>114</v>
      </c>
      <c r="AH221" s="17"/>
      <c r="AI221" s="17"/>
      <c r="AJ221" s="17"/>
      <c r="AK221" s="17"/>
      <c r="AL221" s="17"/>
      <c r="AM221" s="17"/>
      <c r="AN221" s="11"/>
    </row>
    <row r="222" spans="1:40" x14ac:dyDescent="0.2">
      <c r="A222" s="26"/>
      <c r="B222" s="26"/>
      <c r="C222" s="23" t="s">
        <v>152</v>
      </c>
      <c r="D222" s="15">
        <v>0.1015848747423</v>
      </c>
      <c r="E222" s="15">
        <v>9.2665798364750002E-2</v>
      </c>
      <c r="F222" s="15">
        <v>9.1057692528810005E-2</v>
      </c>
      <c r="G222" s="15">
        <v>0.12588137792160001</v>
      </c>
      <c r="H222" s="15">
        <v>9.913147943886999E-2</v>
      </c>
      <c r="I222" s="15">
        <v>0.13300752819030001</v>
      </c>
      <c r="J222" s="15">
        <v>0.11350995346499999</v>
      </c>
      <c r="K222" s="15">
        <v>0.106754124432</v>
      </c>
      <c r="L222" s="15">
        <v>7.9037404333379996E-2</v>
      </c>
      <c r="M222" s="15">
        <v>6.7634892823239992E-2</v>
      </c>
      <c r="N222" s="15">
        <v>9.3513835672059994E-2</v>
      </c>
      <c r="O222" s="15">
        <v>0.1105129470839</v>
      </c>
      <c r="P222" s="15">
        <v>9.0909090909089996E-2</v>
      </c>
      <c r="Q222" s="15">
        <v>8.7454631630640003E-2</v>
      </c>
      <c r="R222" s="15">
        <v>0.1767142836649</v>
      </c>
      <c r="S222" s="15">
        <v>0.1420541304082</v>
      </c>
      <c r="T222" s="15">
        <v>0.1199041474883</v>
      </c>
      <c r="U222" s="15">
        <v>3.9038138546120003E-2</v>
      </c>
      <c r="V222" s="15">
        <v>0.13522220153430001</v>
      </c>
      <c r="W222" s="15">
        <v>2.278002526632E-2</v>
      </c>
      <c r="X222" s="15">
        <v>6.8458677994929995E-2</v>
      </c>
      <c r="Y222" s="15">
        <v>0.13763778870429999</v>
      </c>
      <c r="Z222" s="15">
        <v>0.1731901702643</v>
      </c>
      <c r="AA222" s="15">
        <v>5.4345359688520001E-2</v>
      </c>
      <c r="AB222" s="15">
        <v>1.2711857203460001E-2</v>
      </c>
      <c r="AC222" s="15">
        <v>0.1761642822418</v>
      </c>
      <c r="AD222" s="15">
        <v>0.1150099661885</v>
      </c>
      <c r="AE222" s="15">
        <v>0.153313306501</v>
      </c>
      <c r="AF222" s="15">
        <v>0.117413259353</v>
      </c>
      <c r="AG222" s="15">
        <v>5.5671690640879998E-2</v>
      </c>
      <c r="AH222" s="15">
        <v>9.5913372803179991E-2</v>
      </c>
      <c r="AI222" s="15">
        <v>2.366081192688E-2</v>
      </c>
      <c r="AJ222" s="15">
        <v>7.2528212361699998E-2</v>
      </c>
      <c r="AK222" s="15">
        <v>2.9095628720380001E-2</v>
      </c>
      <c r="AL222" s="15">
        <v>0.23427666031329999</v>
      </c>
      <c r="AM222" s="15">
        <v>8.4132346044930001E-2</v>
      </c>
      <c r="AN222" s="11"/>
    </row>
    <row r="223" spans="1:40" x14ac:dyDescent="0.2">
      <c r="A223" s="32"/>
      <c r="B223" s="24"/>
      <c r="C223" s="24"/>
      <c r="D223" s="16">
        <v>226</v>
      </c>
      <c r="E223" s="16">
        <v>46</v>
      </c>
      <c r="F223" s="16">
        <v>52</v>
      </c>
      <c r="G223" s="16">
        <v>70</v>
      </c>
      <c r="H223" s="16">
        <v>58</v>
      </c>
      <c r="I223" s="16">
        <v>30</v>
      </c>
      <c r="J223" s="16">
        <v>48</v>
      </c>
      <c r="K223" s="16">
        <v>41</v>
      </c>
      <c r="L223" s="16">
        <v>39</v>
      </c>
      <c r="M223" s="16">
        <v>38</v>
      </c>
      <c r="N223" s="16">
        <v>113</v>
      </c>
      <c r="O223" s="16">
        <v>92</v>
      </c>
      <c r="P223" s="16">
        <v>2</v>
      </c>
      <c r="Q223" s="16">
        <v>56</v>
      </c>
      <c r="R223" s="16">
        <v>38</v>
      </c>
      <c r="S223" s="16">
        <v>44</v>
      </c>
      <c r="T223" s="16">
        <v>71</v>
      </c>
      <c r="U223" s="16">
        <v>5</v>
      </c>
      <c r="V223" s="16">
        <v>8</v>
      </c>
      <c r="W223" s="16">
        <v>4</v>
      </c>
      <c r="X223" s="16">
        <v>45</v>
      </c>
      <c r="Y223" s="16">
        <v>86</v>
      </c>
      <c r="Z223" s="16">
        <v>56</v>
      </c>
      <c r="AA223" s="16">
        <v>12</v>
      </c>
      <c r="AB223" s="16">
        <v>1</v>
      </c>
      <c r="AC223" s="16">
        <v>7</v>
      </c>
      <c r="AD223" s="16">
        <v>100</v>
      </c>
      <c r="AE223" s="16">
        <v>34</v>
      </c>
      <c r="AF223" s="16">
        <v>5</v>
      </c>
      <c r="AG223" s="16">
        <v>6</v>
      </c>
      <c r="AH223" s="16">
        <v>17</v>
      </c>
      <c r="AI223" s="16">
        <v>2</v>
      </c>
      <c r="AJ223" s="16">
        <v>1</v>
      </c>
      <c r="AK223" s="16">
        <v>1</v>
      </c>
      <c r="AL223" s="16">
        <v>1</v>
      </c>
      <c r="AM223" s="16">
        <v>59</v>
      </c>
      <c r="AN223" s="11"/>
    </row>
    <row r="224" spans="1:40" x14ac:dyDescent="0.2">
      <c r="A224" s="32"/>
      <c r="B224" s="24"/>
      <c r="C224" s="24"/>
      <c r="D224" s="17" t="s">
        <v>103</v>
      </c>
      <c r="E224" s="17"/>
      <c r="F224" s="17"/>
      <c r="G224" s="17"/>
      <c r="H224" s="17"/>
      <c r="I224" s="17"/>
      <c r="J224" s="17"/>
      <c r="K224" s="17"/>
      <c r="L224" s="17"/>
      <c r="M224" s="17"/>
      <c r="N224" s="17"/>
      <c r="O224" s="17"/>
      <c r="P224" s="17"/>
      <c r="Q224" s="17"/>
      <c r="R224" s="18" t="s">
        <v>128</v>
      </c>
      <c r="S224" s="18" t="s">
        <v>159</v>
      </c>
      <c r="T224" s="18" t="s">
        <v>159</v>
      </c>
      <c r="U224" s="17"/>
      <c r="V224" s="18" t="s">
        <v>159</v>
      </c>
      <c r="W224" s="17"/>
      <c r="X224" s="17"/>
      <c r="Y224" s="18" t="s">
        <v>244</v>
      </c>
      <c r="Z224" s="18" t="s">
        <v>197</v>
      </c>
      <c r="AA224" s="17"/>
      <c r="AB224" s="17"/>
      <c r="AC224" s="18" t="s">
        <v>132</v>
      </c>
      <c r="AD224" s="17"/>
      <c r="AE224" s="17"/>
      <c r="AF224" s="17"/>
      <c r="AG224" s="17"/>
      <c r="AH224" s="17"/>
      <c r="AI224" s="17"/>
      <c r="AJ224" s="17"/>
      <c r="AK224" s="17"/>
      <c r="AL224" s="17"/>
      <c r="AM224" s="17"/>
      <c r="AN224" s="11"/>
    </row>
    <row r="225" spans="1:40" x14ac:dyDescent="0.2">
      <c r="A225" s="26"/>
      <c r="B225" s="26"/>
      <c r="C225" s="23" t="s">
        <v>156</v>
      </c>
      <c r="D225" s="15">
        <v>0.21344769062909999</v>
      </c>
      <c r="E225" s="15">
        <v>0.2172215080047</v>
      </c>
      <c r="F225" s="15">
        <v>0.207409634372</v>
      </c>
      <c r="G225" s="15">
        <v>0.26151079681709999</v>
      </c>
      <c r="H225" s="15">
        <v>0.17502623895319999</v>
      </c>
      <c r="I225" s="15">
        <v>0.23112872477320001</v>
      </c>
      <c r="J225" s="15">
        <v>0.2372283746327</v>
      </c>
      <c r="K225" s="15">
        <v>0.20264030356160001</v>
      </c>
      <c r="L225" s="15">
        <v>0.22298613519919999</v>
      </c>
      <c r="M225" s="15">
        <v>0.18837199693369999</v>
      </c>
      <c r="N225" s="15">
        <v>0.2118024398791</v>
      </c>
      <c r="O225" s="15">
        <v>0.21755806622650001</v>
      </c>
      <c r="P225" s="15">
        <v>0.27272727272730002</v>
      </c>
      <c r="Q225" s="15">
        <v>0.1282638502522</v>
      </c>
      <c r="R225" s="15">
        <v>0.25103941115689998</v>
      </c>
      <c r="S225" s="15">
        <v>0.31366853481110002</v>
      </c>
      <c r="T225" s="15">
        <v>0.25533719105699998</v>
      </c>
      <c r="U225" s="15">
        <v>0.26526320442529999</v>
      </c>
      <c r="V225" s="15">
        <v>0.13433783096849999</v>
      </c>
      <c r="W225" s="15">
        <v>0.13834283737149999</v>
      </c>
      <c r="X225" s="15">
        <v>0.18344694662889999</v>
      </c>
      <c r="Y225" s="15">
        <v>0.2499004967391</v>
      </c>
      <c r="Z225" s="15">
        <v>0.2192233413403</v>
      </c>
      <c r="AA225" s="15">
        <v>0.25052150911120002</v>
      </c>
      <c r="AB225" s="15">
        <v>9.4811392733670008E-2</v>
      </c>
      <c r="AC225" s="15">
        <v>0.1634439780835</v>
      </c>
      <c r="AD225" s="15">
        <v>0.24240368005419999</v>
      </c>
      <c r="AE225" s="15">
        <v>0.2029274170076</v>
      </c>
      <c r="AF225" s="15">
        <v>0.25803756704300002</v>
      </c>
      <c r="AG225" s="15">
        <v>0.18642644604969999</v>
      </c>
      <c r="AH225" s="15">
        <v>0.19289659012499999</v>
      </c>
      <c r="AI225" s="15">
        <v>0.1709161326261</v>
      </c>
      <c r="AJ225" s="15">
        <v>0.16273960798080001</v>
      </c>
      <c r="AK225" s="15">
        <v>0.28536549296320002</v>
      </c>
      <c r="AL225" s="15">
        <v>0.10272122077570001</v>
      </c>
      <c r="AM225" s="15">
        <v>0.19171388300270001</v>
      </c>
      <c r="AN225" s="11"/>
    </row>
    <row r="226" spans="1:40" x14ac:dyDescent="0.2">
      <c r="A226" s="32"/>
      <c r="B226" s="24"/>
      <c r="C226" s="24"/>
      <c r="D226" s="16">
        <v>539</v>
      </c>
      <c r="E226" s="16">
        <v>124</v>
      </c>
      <c r="F226" s="16">
        <v>149</v>
      </c>
      <c r="G226" s="16">
        <v>144</v>
      </c>
      <c r="H226" s="16">
        <v>122</v>
      </c>
      <c r="I226" s="16">
        <v>64</v>
      </c>
      <c r="J226" s="16">
        <v>104</v>
      </c>
      <c r="K226" s="16">
        <v>82</v>
      </c>
      <c r="L226" s="16">
        <v>106</v>
      </c>
      <c r="M226" s="16">
        <v>126</v>
      </c>
      <c r="N226" s="16">
        <v>271</v>
      </c>
      <c r="O226" s="16">
        <v>224</v>
      </c>
      <c r="P226" s="16">
        <v>6</v>
      </c>
      <c r="Q226" s="16">
        <v>80</v>
      </c>
      <c r="R226" s="16">
        <v>69</v>
      </c>
      <c r="S226" s="16">
        <v>96</v>
      </c>
      <c r="T226" s="16">
        <v>171</v>
      </c>
      <c r="U226" s="16">
        <v>59</v>
      </c>
      <c r="V226" s="16">
        <v>22</v>
      </c>
      <c r="W226" s="16">
        <v>42</v>
      </c>
      <c r="X226" s="16">
        <v>102</v>
      </c>
      <c r="Y226" s="16">
        <v>172</v>
      </c>
      <c r="Z226" s="16">
        <v>97</v>
      </c>
      <c r="AA226" s="16">
        <v>104</v>
      </c>
      <c r="AB226" s="16">
        <v>15</v>
      </c>
      <c r="AC226" s="16">
        <v>8</v>
      </c>
      <c r="AD226" s="16">
        <v>219</v>
      </c>
      <c r="AE226" s="16">
        <v>65</v>
      </c>
      <c r="AF226" s="16">
        <v>16</v>
      </c>
      <c r="AG226" s="16">
        <v>20</v>
      </c>
      <c r="AH226" s="16">
        <v>39</v>
      </c>
      <c r="AI226" s="16">
        <v>11</v>
      </c>
      <c r="AJ226" s="16">
        <v>2</v>
      </c>
      <c r="AK226" s="16">
        <v>3</v>
      </c>
      <c r="AL226" s="16">
        <v>1</v>
      </c>
      <c r="AM226" s="16">
        <v>163</v>
      </c>
      <c r="AN226" s="11"/>
    </row>
    <row r="227" spans="1:40" x14ac:dyDescent="0.2">
      <c r="A227" s="32"/>
      <c r="B227" s="24"/>
      <c r="C227" s="24"/>
      <c r="D227" s="17" t="s">
        <v>103</v>
      </c>
      <c r="E227" s="17"/>
      <c r="F227" s="17"/>
      <c r="G227" s="18" t="s">
        <v>145</v>
      </c>
      <c r="H227" s="17"/>
      <c r="I227" s="17"/>
      <c r="J227" s="17"/>
      <c r="K227" s="17"/>
      <c r="L227" s="17"/>
      <c r="M227" s="17"/>
      <c r="N227" s="17"/>
      <c r="O227" s="17"/>
      <c r="P227" s="17"/>
      <c r="Q227" s="17"/>
      <c r="R227" s="18" t="s">
        <v>139</v>
      </c>
      <c r="S227" s="18" t="s">
        <v>245</v>
      </c>
      <c r="T227" s="18" t="s">
        <v>246</v>
      </c>
      <c r="U227" s="18" t="s">
        <v>195</v>
      </c>
      <c r="V227" s="17"/>
      <c r="W227" s="17"/>
      <c r="X227" s="17"/>
      <c r="Y227" s="18" t="s">
        <v>132</v>
      </c>
      <c r="Z227" s="18" t="s">
        <v>132</v>
      </c>
      <c r="AA227" s="18" t="s">
        <v>132</v>
      </c>
      <c r="AB227" s="17"/>
      <c r="AC227" s="17"/>
      <c r="AD227" s="17"/>
      <c r="AE227" s="17"/>
      <c r="AF227" s="17"/>
      <c r="AG227" s="17"/>
      <c r="AH227" s="17"/>
      <c r="AI227" s="17"/>
      <c r="AJ227" s="17"/>
      <c r="AK227" s="17"/>
      <c r="AL227" s="17"/>
      <c r="AM227" s="17"/>
      <c r="AN227" s="11"/>
    </row>
    <row r="228" spans="1:40" x14ac:dyDescent="0.2">
      <c r="A228" s="26"/>
      <c r="B228" s="26"/>
      <c r="C228" s="23" t="s">
        <v>162</v>
      </c>
      <c r="D228" s="15">
        <v>0.33789450372489999</v>
      </c>
      <c r="E228" s="15">
        <v>0.27197424392929997</v>
      </c>
      <c r="F228" s="15">
        <v>0.37102725696299999</v>
      </c>
      <c r="G228" s="15">
        <v>0.27215735944929997</v>
      </c>
      <c r="H228" s="15">
        <v>0.41601130924289997</v>
      </c>
      <c r="I228" s="15">
        <v>0.35860822704029999</v>
      </c>
      <c r="J228" s="15">
        <v>0.33639486103209998</v>
      </c>
      <c r="K228" s="15">
        <v>0.28939612346690002</v>
      </c>
      <c r="L228" s="15">
        <v>0.34856091434309999</v>
      </c>
      <c r="M228" s="15">
        <v>0.35892627992749998</v>
      </c>
      <c r="N228" s="15">
        <v>0.32792279680929998</v>
      </c>
      <c r="O228" s="15">
        <v>0.35547183929920001</v>
      </c>
      <c r="P228" s="15">
        <v>0.31818181818180002</v>
      </c>
      <c r="Q228" s="15">
        <v>4.7395347034439997E-2</v>
      </c>
      <c r="R228" s="15">
        <v>0.12595812723329999</v>
      </c>
      <c r="S228" s="15">
        <v>0.13572186199299999</v>
      </c>
      <c r="T228" s="15">
        <v>0.3397446559749</v>
      </c>
      <c r="U228" s="15">
        <v>0.64677108410010009</v>
      </c>
      <c r="V228" s="15">
        <v>0.65384653055269992</v>
      </c>
      <c r="W228" s="15">
        <v>0.81943095410530009</v>
      </c>
      <c r="X228" s="15">
        <v>9.8481870709490008E-2</v>
      </c>
      <c r="Y228" s="15">
        <v>0.11095435068120001</v>
      </c>
      <c r="Z228" s="15">
        <v>0.39623562599770001</v>
      </c>
      <c r="AA228" s="15">
        <v>0.654911012618</v>
      </c>
      <c r="AB228" s="15">
        <v>0.84073474032139994</v>
      </c>
      <c r="AC228" s="15">
        <v>0.37576479270559998</v>
      </c>
      <c r="AD228" s="15">
        <v>0.18104386306100001</v>
      </c>
      <c r="AE228" s="15">
        <v>0.33129424368619997</v>
      </c>
      <c r="AF228" s="15">
        <v>0.2370120454096</v>
      </c>
      <c r="AG228" s="15">
        <v>0.30285200954219998</v>
      </c>
      <c r="AH228" s="15">
        <v>0.39041478630799997</v>
      </c>
      <c r="AI228" s="15">
        <v>0.41689680812489999</v>
      </c>
      <c r="AJ228" s="15">
        <v>0.65173412059789992</v>
      </c>
      <c r="AK228" s="15">
        <v>0.55245744724570001</v>
      </c>
      <c r="AL228" s="15">
        <v>0.66300211891100003</v>
      </c>
      <c r="AM228" s="15">
        <v>0.48671738072519999</v>
      </c>
      <c r="AN228" s="11"/>
    </row>
    <row r="229" spans="1:40" x14ac:dyDescent="0.2">
      <c r="A229" s="32"/>
      <c r="B229" s="24"/>
      <c r="C229" s="24"/>
      <c r="D229" s="16">
        <v>807</v>
      </c>
      <c r="E229" s="16">
        <v>167</v>
      </c>
      <c r="F229" s="16">
        <v>252</v>
      </c>
      <c r="G229" s="16">
        <v>140</v>
      </c>
      <c r="H229" s="16">
        <v>248</v>
      </c>
      <c r="I229" s="16">
        <v>101</v>
      </c>
      <c r="J229" s="16">
        <v>143</v>
      </c>
      <c r="K229" s="16">
        <v>115</v>
      </c>
      <c r="L229" s="16">
        <v>157</v>
      </c>
      <c r="M229" s="16">
        <v>195</v>
      </c>
      <c r="N229" s="16">
        <v>399</v>
      </c>
      <c r="O229" s="16">
        <v>343</v>
      </c>
      <c r="P229" s="16">
        <v>7</v>
      </c>
      <c r="Q229" s="16">
        <v>30</v>
      </c>
      <c r="R229" s="16">
        <v>37</v>
      </c>
      <c r="S229" s="16">
        <v>43</v>
      </c>
      <c r="T229" s="16">
        <v>223</v>
      </c>
      <c r="U229" s="16">
        <v>162</v>
      </c>
      <c r="V229" s="16">
        <v>70</v>
      </c>
      <c r="W229" s="16">
        <v>242</v>
      </c>
      <c r="X229" s="16">
        <v>52</v>
      </c>
      <c r="Y229" s="16">
        <v>87</v>
      </c>
      <c r="Z229" s="16">
        <v>160</v>
      </c>
      <c r="AA229" s="16">
        <v>285</v>
      </c>
      <c r="AB229" s="16">
        <v>147</v>
      </c>
      <c r="AC229" s="16">
        <v>17</v>
      </c>
      <c r="AD229" s="16">
        <v>174</v>
      </c>
      <c r="AE229" s="16">
        <v>76</v>
      </c>
      <c r="AF229" s="16">
        <v>17</v>
      </c>
      <c r="AG229" s="16">
        <v>32</v>
      </c>
      <c r="AH229" s="16">
        <v>74</v>
      </c>
      <c r="AI229" s="16">
        <v>28</v>
      </c>
      <c r="AJ229" s="16">
        <v>7</v>
      </c>
      <c r="AK229" s="16">
        <v>19</v>
      </c>
      <c r="AL229" s="16">
        <v>4</v>
      </c>
      <c r="AM229" s="16">
        <v>376</v>
      </c>
      <c r="AN229" s="11"/>
    </row>
    <row r="230" spans="1:40" x14ac:dyDescent="0.2">
      <c r="A230" s="32"/>
      <c r="B230" s="24"/>
      <c r="C230" s="24"/>
      <c r="D230" s="17" t="s">
        <v>103</v>
      </c>
      <c r="E230" s="17"/>
      <c r="F230" s="18" t="s">
        <v>134</v>
      </c>
      <c r="G230" s="17"/>
      <c r="H230" s="18" t="s">
        <v>120</v>
      </c>
      <c r="I230" s="17"/>
      <c r="J230" s="17"/>
      <c r="K230" s="17"/>
      <c r="L230" s="17"/>
      <c r="M230" s="17"/>
      <c r="N230" s="17"/>
      <c r="O230" s="17"/>
      <c r="P230" s="17"/>
      <c r="Q230" s="17"/>
      <c r="R230" s="18" t="s">
        <v>139</v>
      </c>
      <c r="S230" s="18" t="s">
        <v>119</v>
      </c>
      <c r="T230" s="18" t="s">
        <v>135</v>
      </c>
      <c r="U230" s="18" t="s">
        <v>121</v>
      </c>
      <c r="V230" s="18" t="s">
        <v>121</v>
      </c>
      <c r="W230" s="18" t="s">
        <v>183</v>
      </c>
      <c r="X230" s="17"/>
      <c r="Y230" s="17"/>
      <c r="Z230" s="18" t="s">
        <v>122</v>
      </c>
      <c r="AA230" s="18" t="s">
        <v>135</v>
      </c>
      <c r="AB230" s="18" t="s">
        <v>200</v>
      </c>
      <c r="AC230" s="18" t="s">
        <v>122</v>
      </c>
      <c r="AD230" s="17"/>
      <c r="AE230" s="18" t="s">
        <v>139</v>
      </c>
      <c r="AF230" s="17"/>
      <c r="AG230" s="17"/>
      <c r="AH230" s="18" t="s">
        <v>119</v>
      </c>
      <c r="AI230" s="18" t="s">
        <v>139</v>
      </c>
      <c r="AJ230" s="18" t="s">
        <v>139</v>
      </c>
      <c r="AK230" s="18" t="s">
        <v>139</v>
      </c>
      <c r="AL230" s="17"/>
      <c r="AM230" s="18" t="s">
        <v>247</v>
      </c>
      <c r="AN230" s="11"/>
    </row>
    <row r="231" spans="1:40" x14ac:dyDescent="0.2">
      <c r="A231" s="26"/>
      <c r="B231" s="26"/>
      <c r="C231" s="23" t="s">
        <v>167</v>
      </c>
      <c r="D231" s="15">
        <v>3.9514103637319997E-2</v>
      </c>
      <c r="E231" s="15">
        <v>5.4922461236849997E-2</v>
      </c>
      <c r="F231" s="15">
        <v>3.786636518566E-2</v>
      </c>
      <c r="G231" s="15">
        <v>4.0932272479529998E-2</v>
      </c>
      <c r="H231" s="15">
        <v>2.6946940181229999E-2</v>
      </c>
      <c r="I231" s="15">
        <v>4.0372802970109999E-2</v>
      </c>
      <c r="J231" s="15">
        <v>7.1111049788429997E-2</v>
      </c>
      <c r="K231" s="15">
        <v>4.3045236123300003E-2</v>
      </c>
      <c r="L231" s="15">
        <v>1.0393474347880001E-2</v>
      </c>
      <c r="M231" s="15">
        <v>2.2229647245279999E-2</v>
      </c>
      <c r="N231" s="15">
        <v>2.229659970957E-2</v>
      </c>
      <c r="O231" s="15">
        <v>5.1574887730069997E-2</v>
      </c>
      <c r="P231" s="15">
        <v>4.5454545454549987E-2</v>
      </c>
      <c r="Q231" s="15">
        <v>3.4285624106549999E-2</v>
      </c>
      <c r="R231" s="15">
        <v>8.3119058264820009E-2</v>
      </c>
      <c r="S231" s="15">
        <v>3.9573818465830003E-2</v>
      </c>
      <c r="T231" s="15">
        <v>4.4448467889189998E-2</v>
      </c>
      <c r="U231" s="15">
        <v>6.6495634630250001E-3</v>
      </c>
      <c r="V231" s="15">
        <v>6.7635219799769997E-2</v>
      </c>
      <c r="W231" s="15">
        <v>1.5796464844159998E-2</v>
      </c>
      <c r="X231" s="15">
        <v>2.6812194421680001E-2</v>
      </c>
      <c r="Y231" s="15">
        <v>5.3762675667130007E-2</v>
      </c>
      <c r="Z231" s="15">
        <v>4.4686102533719997E-2</v>
      </c>
      <c r="AA231" s="15">
        <v>1.485013028589E-2</v>
      </c>
      <c r="AB231" s="15">
        <v>2.9269605277880001E-2</v>
      </c>
      <c r="AC231" s="15">
        <v>0.1007961619184</v>
      </c>
      <c r="AD231" s="15">
        <v>4.2925034709440001E-2</v>
      </c>
      <c r="AE231" s="15">
        <v>4.0910317363960003E-2</v>
      </c>
      <c r="AF231" s="15">
        <v>3.1442856533779998E-2</v>
      </c>
      <c r="AG231" s="15">
        <v>2.2134021851639998E-2</v>
      </c>
      <c r="AH231" s="15">
        <v>3.9546021235500002E-2</v>
      </c>
      <c r="AI231" s="15">
        <v>9.7581568982509997E-2</v>
      </c>
      <c r="AJ231" s="15">
        <v>0</v>
      </c>
      <c r="AK231" s="15">
        <v>0</v>
      </c>
      <c r="AL231" s="15">
        <v>0</v>
      </c>
      <c r="AM231" s="15">
        <v>3.6567067018929998E-2</v>
      </c>
      <c r="AN231" s="11"/>
    </row>
    <row r="232" spans="1:40" x14ac:dyDescent="0.2">
      <c r="A232" s="32"/>
      <c r="B232" s="24"/>
      <c r="C232" s="24"/>
      <c r="D232" s="16">
        <v>76</v>
      </c>
      <c r="E232" s="16">
        <v>20</v>
      </c>
      <c r="F232" s="16">
        <v>19</v>
      </c>
      <c r="G232" s="16">
        <v>19</v>
      </c>
      <c r="H232" s="16">
        <v>18</v>
      </c>
      <c r="I232" s="16">
        <v>12</v>
      </c>
      <c r="J232" s="16">
        <v>21</v>
      </c>
      <c r="K232" s="16">
        <v>12</v>
      </c>
      <c r="L232" s="16">
        <v>5</v>
      </c>
      <c r="M232" s="16">
        <v>11</v>
      </c>
      <c r="N232" s="16">
        <v>16</v>
      </c>
      <c r="O232" s="16">
        <v>46</v>
      </c>
      <c r="P232" s="16">
        <v>1</v>
      </c>
      <c r="Q232" s="16">
        <v>17</v>
      </c>
      <c r="R232" s="16">
        <v>17</v>
      </c>
      <c r="S232" s="16">
        <v>6</v>
      </c>
      <c r="T232" s="16">
        <v>25</v>
      </c>
      <c r="U232" s="16">
        <v>2</v>
      </c>
      <c r="V232" s="16">
        <v>5</v>
      </c>
      <c r="W232" s="16">
        <v>4</v>
      </c>
      <c r="X232" s="16">
        <v>12</v>
      </c>
      <c r="Y232" s="16">
        <v>24</v>
      </c>
      <c r="Z232" s="16">
        <v>12</v>
      </c>
      <c r="AA232" s="16">
        <v>6</v>
      </c>
      <c r="AB232" s="16">
        <v>4</v>
      </c>
      <c r="AC232" s="16">
        <v>5</v>
      </c>
      <c r="AD232" s="16">
        <v>27</v>
      </c>
      <c r="AE232" s="16">
        <v>7</v>
      </c>
      <c r="AF232" s="16">
        <v>2</v>
      </c>
      <c r="AG232" s="16">
        <v>3</v>
      </c>
      <c r="AH232" s="16">
        <v>7</v>
      </c>
      <c r="AI232" s="16">
        <v>3</v>
      </c>
      <c r="AJ232" s="16">
        <v>0</v>
      </c>
      <c r="AK232" s="16">
        <v>0</v>
      </c>
      <c r="AL232" s="16">
        <v>0</v>
      </c>
      <c r="AM232" s="16">
        <v>27</v>
      </c>
      <c r="AN232" s="11"/>
    </row>
    <row r="233" spans="1:40" x14ac:dyDescent="0.2">
      <c r="A233" s="32"/>
      <c r="B233" s="24"/>
      <c r="C233" s="24"/>
      <c r="D233" s="17" t="s">
        <v>103</v>
      </c>
      <c r="E233" s="17"/>
      <c r="F233" s="17"/>
      <c r="G233" s="17"/>
      <c r="H233" s="17"/>
      <c r="I233" s="17"/>
      <c r="J233" s="18" t="s">
        <v>194</v>
      </c>
      <c r="K233" s="17"/>
      <c r="L233" s="17"/>
      <c r="M233" s="17"/>
      <c r="N233" s="17"/>
      <c r="O233" s="18" t="s">
        <v>139</v>
      </c>
      <c r="P233" s="17"/>
      <c r="Q233" s="17"/>
      <c r="R233" s="18" t="s">
        <v>248</v>
      </c>
      <c r="S233" s="17"/>
      <c r="T233" s="17"/>
      <c r="U233" s="17"/>
      <c r="V233" s="18" t="s">
        <v>132</v>
      </c>
      <c r="W233" s="17"/>
      <c r="X233" s="17"/>
      <c r="Y233" s="17"/>
      <c r="Z233" s="17"/>
      <c r="AA233" s="17"/>
      <c r="AB233" s="17"/>
      <c r="AC233" s="18" t="s">
        <v>145</v>
      </c>
      <c r="AD233" s="17"/>
      <c r="AE233" s="17"/>
      <c r="AF233" s="17"/>
      <c r="AG233" s="17"/>
      <c r="AH233" s="17"/>
      <c r="AI233" s="17"/>
      <c r="AJ233" s="17"/>
      <c r="AK233" s="17"/>
      <c r="AL233" s="17"/>
      <c r="AM233" s="17"/>
      <c r="AN233" s="11"/>
    </row>
    <row r="234" spans="1:40" x14ac:dyDescent="0.2">
      <c r="A234" s="26"/>
      <c r="B234" s="26"/>
      <c r="C234" s="23" t="s">
        <v>48</v>
      </c>
      <c r="D234" s="15">
        <v>1</v>
      </c>
      <c r="E234" s="15">
        <v>1</v>
      </c>
      <c r="F234" s="15">
        <v>1</v>
      </c>
      <c r="G234" s="15">
        <v>1</v>
      </c>
      <c r="H234" s="15">
        <v>1</v>
      </c>
      <c r="I234" s="15">
        <v>1</v>
      </c>
      <c r="J234" s="15">
        <v>1</v>
      </c>
      <c r="K234" s="15">
        <v>1</v>
      </c>
      <c r="L234" s="15">
        <v>1</v>
      </c>
      <c r="M234" s="15">
        <v>1</v>
      </c>
      <c r="N234" s="15">
        <v>1</v>
      </c>
      <c r="O234" s="15">
        <v>1</v>
      </c>
      <c r="P234" s="15">
        <v>1</v>
      </c>
      <c r="Q234" s="15">
        <v>1</v>
      </c>
      <c r="R234" s="15">
        <v>1</v>
      </c>
      <c r="S234" s="15">
        <v>1</v>
      </c>
      <c r="T234" s="15">
        <v>1</v>
      </c>
      <c r="U234" s="15">
        <v>1</v>
      </c>
      <c r="V234" s="15">
        <v>1</v>
      </c>
      <c r="W234" s="15">
        <v>1</v>
      </c>
      <c r="X234" s="15">
        <v>1</v>
      </c>
      <c r="Y234" s="15">
        <v>1</v>
      </c>
      <c r="Z234" s="15">
        <v>1</v>
      </c>
      <c r="AA234" s="15">
        <v>1</v>
      </c>
      <c r="AB234" s="15">
        <v>1</v>
      </c>
      <c r="AC234" s="15">
        <v>1</v>
      </c>
      <c r="AD234" s="15">
        <v>1</v>
      </c>
      <c r="AE234" s="15">
        <v>1</v>
      </c>
      <c r="AF234" s="15">
        <v>1</v>
      </c>
      <c r="AG234" s="15">
        <v>1</v>
      </c>
      <c r="AH234" s="15">
        <v>1</v>
      </c>
      <c r="AI234" s="15">
        <v>1</v>
      </c>
      <c r="AJ234" s="15">
        <v>1</v>
      </c>
      <c r="AK234" s="15">
        <v>1</v>
      </c>
      <c r="AL234" s="15">
        <v>1</v>
      </c>
      <c r="AM234" s="15">
        <v>1</v>
      </c>
      <c r="AN234" s="11"/>
    </row>
    <row r="235" spans="1:40" x14ac:dyDescent="0.2">
      <c r="A235" s="32"/>
      <c r="B235" s="24"/>
      <c r="C235" s="24"/>
      <c r="D235" s="16">
        <v>2478</v>
      </c>
      <c r="E235" s="16">
        <v>561</v>
      </c>
      <c r="F235" s="16">
        <v>693</v>
      </c>
      <c r="G235" s="16">
        <v>571</v>
      </c>
      <c r="H235" s="16">
        <v>653</v>
      </c>
      <c r="I235" s="16">
        <v>270</v>
      </c>
      <c r="J235" s="16">
        <v>418</v>
      </c>
      <c r="K235" s="16">
        <v>395</v>
      </c>
      <c r="L235" s="16">
        <v>480</v>
      </c>
      <c r="M235" s="16">
        <v>606</v>
      </c>
      <c r="N235" s="16">
        <v>1253</v>
      </c>
      <c r="O235" s="16">
        <v>1005</v>
      </c>
      <c r="P235" s="16">
        <v>22</v>
      </c>
      <c r="Q235" s="16">
        <v>616</v>
      </c>
      <c r="R235" s="16">
        <v>260</v>
      </c>
      <c r="S235" s="16">
        <v>316</v>
      </c>
      <c r="T235" s="16">
        <v>650</v>
      </c>
      <c r="U235" s="16">
        <v>237</v>
      </c>
      <c r="V235" s="16">
        <v>106</v>
      </c>
      <c r="W235" s="16">
        <v>293</v>
      </c>
      <c r="X235" s="16">
        <v>562</v>
      </c>
      <c r="Y235" s="16">
        <v>688</v>
      </c>
      <c r="Z235" s="16">
        <v>390</v>
      </c>
      <c r="AA235" s="16">
        <v>418</v>
      </c>
      <c r="AB235" s="16">
        <v>169</v>
      </c>
      <c r="AC235" s="16">
        <v>48</v>
      </c>
      <c r="AD235" s="16">
        <v>947</v>
      </c>
      <c r="AE235" s="16">
        <v>272</v>
      </c>
      <c r="AF235" s="16">
        <v>56</v>
      </c>
      <c r="AG235" s="16">
        <v>109</v>
      </c>
      <c r="AH235" s="16">
        <v>193</v>
      </c>
      <c r="AI235" s="16">
        <v>62</v>
      </c>
      <c r="AJ235" s="16">
        <v>12</v>
      </c>
      <c r="AK235" s="16">
        <v>28</v>
      </c>
      <c r="AL235" s="16">
        <v>6</v>
      </c>
      <c r="AM235" s="16">
        <v>793</v>
      </c>
      <c r="AN235" s="11"/>
    </row>
    <row r="236" spans="1:40" x14ac:dyDescent="0.2">
      <c r="A236" s="32"/>
      <c r="B236" s="24"/>
      <c r="C236" s="24"/>
      <c r="D236" s="17" t="s">
        <v>103</v>
      </c>
      <c r="E236" s="17" t="s">
        <v>103</v>
      </c>
      <c r="F236" s="17" t="s">
        <v>103</v>
      </c>
      <c r="G236" s="17" t="s">
        <v>103</v>
      </c>
      <c r="H236" s="17" t="s">
        <v>103</v>
      </c>
      <c r="I236" s="17" t="s">
        <v>103</v>
      </c>
      <c r="J236" s="17" t="s">
        <v>103</v>
      </c>
      <c r="K236" s="17" t="s">
        <v>103</v>
      </c>
      <c r="L236" s="17" t="s">
        <v>103</v>
      </c>
      <c r="M236" s="17" t="s">
        <v>103</v>
      </c>
      <c r="N236" s="17" t="s">
        <v>103</v>
      </c>
      <c r="O236" s="17" t="s">
        <v>103</v>
      </c>
      <c r="P236" s="17" t="s">
        <v>103</v>
      </c>
      <c r="Q236" s="17" t="s">
        <v>103</v>
      </c>
      <c r="R236" s="17" t="s">
        <v>103</v>
      </c>
      <c r="S236" s="17" t="s">
        <v>103</v>
      </c>
      <c r="T236" s="17" t="s">
        <v>103</v>
      </c>
      <c r="U236" s="17" t="s">
        <v>103</v>
      </c>
      <c r="V236" s="17" t="s">
        <v>103</v>
      </c>
      <c r="W236" s="17" t="s">
        <v>103</v>
      </c>
      <c r="X236" s="17" t="s">
        <v>103</v>
      </c>
      <c r="Y236" s="17" t="s">
        <v>103</v>
      </c>
      <c r="Z236" s="17" t="s">
        <v>103</v>
      </c>
      <c r="AA236" s="17" t="s">
        <v>103</v>
      </c>
      <c r="AB236" s="17" t="s">
        <v>103</v>
      </c>
      <c r="AC236" s="17" t="s">
        <v>103</v>
      </c>
      <c r="AD236" s="17" t="s">
        <v>103</v>
      </c>
      <c r="AE236" s="17" t="s">
        <v>103</v>
      </c>
      <c r="AF236" s="17" t="s">
        <v>103</v>
      </c>
      <c r="AG236" s="17" t="s">
        <v>103</v>
      </c>
      <c r="AH236" s="17" t="s">
        <v>103</v>
      </c>
      <c r="AI236" s="17" t="s">
        <v>103</v>
      </c>
      <c r="AJ236" s="17" t="s">
        <v>103</v>
      </c>
      <c r="AK236" s="17" t="s">
        <v>103</v>
      </c>
      <c r="AL236" s="17" t="s">
        <v>103</v>
      </c>
      <c r="AM236" s="17" t="s">
        <v>103</v>
      </c>
      <c r="AN236" s="11"/>
    </row>
    <row r="237" spans="1:40" x14ac:dyDescent="0.2">
      <c r="A237" s="26"/>
      <c r="B237" s="23" t="s">
        <v>249</v>
      </c>
      <c r="C237" s="23" t="s">
        <v>144</v>
      </c>
      <c r="D237" s="15">
        <v>5.5481118898750001E-2</v>
      </c>
      <c r="E237" s="15">
        <v>3.6903980011169998E-2</v>
      </c>
      <c r="F237" s="15">
        <v>7.909185280837E-2</v>
      </c>
      <c r="G237" s="15">
        <v>3.111589759738E-2</v>
      </c>
      <c r="H237" s="15">
        <v>6.7659721940419998E-2</v>
      </c>
      <c r="I237" s="15">
        <v>4.828086302792E-2</v>
      </c>
      <c r="J237" s="15">
        <v>4.1059354577990002E-2</v>
      </c>
      <c r="K237" s="15">
        <v>6.6216508323829998E-2</v>
      </c>
      <c r="L237" s="15">
        <v>5.0568764396160003E-2</v>
      </c>
      <c r="M237" s="15">
        <v>5.524946844268E-2</v>
      </c>
      <c r="N237" s="15">
        <v>5.285538292447E-2</v>
      </c>
      <c r="O237" s="15">
        <v>5.0505397176700002E-2</v>
      </c>
      <c r="P237" s="15">
        <v>0</v>
      </c>
      <c r="Q237" s="15">
        <v>4.6145421290239999E-3</v>
      </c>
      <c r="R237" s="15">
        <v>3.408145676091E-3</v>
      </c>
      <c r="S237" s="15">
        <v>4.0352208912479998E-3</v>
      </c>
      <c r="T237" s="15">
        <v>4.4502929774069999E-2</v>
      </c>
      <c r="U237" s="15">
        <v>5.4376019677590003E-2</v>
      </c>
      <c r="V237" s="15">
        <v>8.0432543717639998E-2</v>
      </c>
      <c r="W237" s="15">
        <v>0.2494735090705</v>
      </c>
      <c r="X237" s="15">
        <v>4.9460976323799999E-3</v>
      </c>
      <c r="Y237" s="15">
        <v>7.044571715782E-3</v>
      </c>
      <c r="Z237" s="15">
        <v>3.0900879795930002E-2</v>
      </c>
      <c r="AA237" s="15">
        <v>0.1010818259352</v>
      </c>
      <c r="AB237" s="15">
        <v>0.24430922360310001</v>
      </c>
      <c r="AC237" s="15">
        <v>3.830843437413E-2</v>
      </c>
      <c r="AD237" s="15">
        <v>2.0831034295630001E-2</v>
      </c>
      <c r="AE237" s="15">
        <v>2.3389259291390001E-2</v>
      </c>
      <c r="AF237" s="15">
        <v>6.3386652876770005E-2</v>
      </c>
      <c r="AG237" s="15">
        <v>2.9034778829500001E-2</v>
      </c>
      <c r="AH237" s="15">
        <v>0.1110002380784</v>
      </c>
      <c r="AI237" s="15">
        <v>6.2718102181120006E-2</v>
      </c>
      <c r="AJ237" s="15">
        <v>0.32531228017149999</v>
      </c>
      <c r="AK237" s="15">
        <v>9.9708926922470006E-2</v>
      </c>
      <c r="AL237" s="15">
        <v>6.055157952635E-2</v>
      </c>
      <c r="AM237" s="15">
        <v>8.6531294213269994E-2</v>
      </c>
      <c r="AN237" s="11"/>
    </row>
    <row r="238" spans="1:40" x14ac:dyDescent="0.2">
      <c r="A238" s="32"/>
      <c r="B238" s="24"/>
      <c r="C238" s="24"/>
      <c r="D238" s="16">
        <v>135</v>
      </c>
      <c r="E238" s="16">
        <v>22</v>
      </c>
      <c r="F238" s="16">
        <v>51</v>
      </c>
      <c r="G238" s="16">
        <v>17</v>
      </c>
      <c r="H238" s="16">
        <v>45</v>
      </c>
      <c r="I238" s="16">
        <v>14</v>
      </c>
      <c r="J238" s="16">
        <v>16</v>
      </c>
      <c r="K238" s="16">
        <v>24</v>
      </c>
      <c r="L238" s="16">
        <v>23</v>
      </c>
      <c r="M238" s="16">
        <v>32</v>
      </c>
      <c r="N238" s="16">
        <v>59</v>
      </c>
      <c r="O238" s="16">
        <v>55</v>
      </c>
      <c r="P238" s="16">
        <v>0</v>
      </c>
      <c r="Q238" s="16">
        <v>2</v>
      </c>
      <c r="R238" s="16">
        <v>2</v>
      </c>
      <c r="S238" s="16">
        <v>2</v>
      </c>
      <c r="T238" s="16">
        <v>29</v>
      </c>
      <c r="U238" s="16">
        <v>14</v>
      </c>
      <c r="V238" s="16">
        <v>11</v>
      </c>
      <c r="W238" s="16">
        <v>75</v>
      </c>
      <c r="X238" s="16">
        <v>3</v>
      </c>
      <c r="Y238" s="16">
        <v>5</v>
      </c>
      <c r="Z238" s="16">
        <v>13</v>
      </c>
      <c r="AA238" s="16">
        <v>51</v>
      </c>
      <c r="AB238" s="16">
        <v>41</v>
      </c>
      <c r="AC238" s="16">
        <v>2</v>
      </c>
      <c r="AD238" s="16">
        <v>18</v>
      </c>
      <c r="AE238" s="16">
        <v>6</v>
      </c>
      <c r="AF238" s="16">
        <v>3</v>
      </c>
      <c r="AG238" s="16">
        <v>3</v>
      </c>
      <c r="AH238" s="16">
        <v>19</v>
      </c>
      <c r="AI238" s="16">
        <v>5</v>
      </c>
      <c r="AJ238" s="16">
        <v>2</v>
      </c>
      <c r="AK238" s="16">
        <v>4</v>
      </c>
      <c r="AL238" s="16">
        <v>1</v>
      </c>
      <c r="AM238" s="16">
        <v>74</v>
      </c>
      <c r="AN238" s="11"/>
    </row>
    <row r="239" spans="1:40" x14ac:dyDescent="0.2">
      <c r="A239" s="32"/>
      <c r="B239" s="24"/>
      <c r="C239" s="24"/>
      <c r="D239" s="17" t="s">
        <v>103</v>
      </c>
      <c r="E239" s="17"/>
      <c r="F239" s="18" t="s">
        <v>134</v>
      </c>
      <c r="G239" s="17"/>
      <c r="H239" s="18" t="s">
        <v>181</v>
      </c>
      <c r="I239" s="17"/>
      <c r="J239" s="17"/>
      <c r="K239" s="17"/>
      <c r="L239" s="17"/>
      <c r="M239" s="17"/>
      <c r="N239" s="17"/>
      <c r="O239" s="17"/>
      <c r="P239" s="17"/>
      <c r="Q239" s="17"/>
      <c r="R239" s="17"/>
      <c r="S239" s="17"/>
      <c r="T239" s="18" t="s">
        <v>238</v>
      </c>
      <c r="U239" s="18" t="s">
        <v>238</v>
      </c>
      <c r="V239" s="18" t="s">
        <v>135</v>
      </c>
      <c r="W239" s="18" t="s">
        <v>250</v>
      </c>
      <c r="X239" s="17"/>
      <c r="Y239" s="17"/>
      <c r="Z239" s="18" t="s">
        <v>139</v>
      </c>
      <c r="AA239" s="18" t="s">
        <v>137</v>
      </c>
      <c r="AB239" s="18" t="s">
        <v>251</v>
      </c>
      <c r="AC239" s="17"/>
      <c r="AD239" s="17"/>
      <c r="AE239" s="17"/>
      <c r="AF239" s="17"/>
      <c r="AG239" s="17"/>
      <c r="AH239" s="18" t="s">
        <v>119</v>
      </c>
      <c r="AI239" s="17"/>
      <c r="AJ239" s="18" t="s">
        <v>140</v>
      </c>
      <c r="AK239" s="17"/>
      <c r="AL239" s="17"/>
      <c r="AM239" s="18" t="s">
        <v>119</v>
      </c>
      <c r="AN239" s="11"/>
    </row>
    <row r="240" spans="1:40" x14ac:dyDescent="0.2">
      <c r="A240" s="26"/>
      <c r="B240" s="26"/>
      <c r="C240" s="23" t="s">
        <v>146</v>
      </c>
      <c r="D240" s="15">
        <v>0.21852684800229999</v>
      </c>
      <c r="E240" s="15">
        <v>0.1852439978671</v>
      </c>
      <c r="F240" s="15">
        <v>0.27221469268269999</v>
      </c>
      <c r="G240" s="15">
        <v>0.16583227236299999</v>
      </c>
      <c r="H240" s="15">
        <v>0.2362857929162</v>
      </c>
      <c r="I240" s="15">
        <v>0.25491454282870002</v>
      </c>
      <c r="J240" s="15">
        <v>0.2531367475331</v>
      </c>
      <c r="K240" s="15">
        <v>0.15279074692239999</v>
      </c>
      <c r="L240" s="15">
        <v>0.23853422505470001</v>
      </c>
      <c r="M240" s="15">
        <v>0.1912677088193</v>
      </c>
      <c r="N240" s="15">
        <v>0.1953143398254</v>
      </c>
      <c r="O240" s="15">
        <v>0.24778641419059999</v>
      </c>
      <c r="P240" s="15">
        <v>0.13636363636359999</v>
      </c>
      <c r="Q240" s="15">
        <v>3.577674390821E-2</v>
      </c>
      <c r="R240" s="15">
        <v>6.223748135558E-2</v>
      </c>
      <c r="S240" s="15">
        <v>5.1024020153379999E-2</v>
      </c>
      <c r="T240" s="15">
        <v>0.1925017451837</v>
      </c>
      <c r="U240" s="15">
        <v>0.51439936303169997</v>
      </c>
      <c r="V240" s="15">
        <v>0.46158761659399999</v>
      </c>
      <c r="W240" s="15">
        <v>0.5343901551329</v>
      </c>
      <c r="X240" s="15">
        <v>4.1838247813959999E-2</v>
      </c>
      <c r="Y240" s="15">
        <v>7.8011483372660007E-2</v>
      </c>
      <c r="Z240" s="15">
        <v>0.2265313755185</v>
      </c>
      <c r="AA240" s="15">
        <v>0.49129779824320002</v>
      </c>
      <c r="AB240" s="15">
        <v>0.47457979227230002</v>
      </c>
      <c r="AC240" s="15">
        <v>0.21579311638570001</v>
      </c>
      <c r="AD240" s="15">
        <v>0.14621464615300001</v>
      </c>
      <c r="AE240" s="15">
        <v>0.18900456101560001</v>
      </c>
      <c r="AF240" s="15">
        <v>0.20552465403369999</v>
      </c>
      <c r="AG240" s="15">
        <v>0.18444599557470001</v>
      </c>
      <c r="AH240" s="15">
        <v>0.16266550149049999</v>
      </c>
      <c r="AI240" s="15">
        <v>0.28065434566390002</v>
      </c>
      <c r="AJ240" s="15">
        <v>0.45022507073469997</v>
      </c>
      <c r="AK240" s="15">
        <v>0.61287774043810006</v>
      </c>
      <c r="AL240" s="15">
        <v>0.60245053938470006</v>
      </c>
      <c r="AM240" s="15">
        <v>0.29669788216569998</v>
      </c>
      <c r="AN240" s="11"/>
    </row>
    <row r="241" spans="1:40" x14ac:dyDescent="0.2">
      <c r="A241" s="32"/>
      <c r="B241" s="24"/>
      <c r="C241" s="24"/>
      <c r="D241" s="16">
        <v>502</v>
      </c>
      <c r="E241" s="16">
        <v>98</v>
      </c>
      <c r="F241" s="16">
        <v>180</v>
      </c>
      <c r="G241" s="16">
        <v>80</v>
      </c>
      <c r="H241" s="16">
        <v>144</v>
      </c>
      <c r="I241" s="16">
        <v>70</v>
      </c>
      <c r="J241" s="16">
        <v>96</v>
      </c>
      <c r="K241" s="16">
        <v>64</v>
      </c>
      <c r="L241" s="16">
        <v>101</v>
      </c>
      <c r="M241" s="16">
        <v>112</v>
      </c>
      <c r="N241" s="16">
        <v>221</v>
      </c>
      <c r="O241" s="16">
        <v>241</v>
      </c>
      <c r="P241" s="16">
        <v>3</v>
      </c>
      <c r="Q241" s="16">
        <v>22</v>
      </c>
      <c r="R241" s="16">
        <v>17</v>
      </c>
      <c r="S241" s="16">
        <v>16</v>
      </c>
      <c r="T241" s="16">
        <v>115</v>
      </c>
      <c r="U241" s="16">
        <v>121</v>
      </c>
      <c r="V241" s="16">
        <v>49</v>
      </c>
      <c r="W241" s="16">
        <v>162</v>
      </c>
      <c r="X241" s="16">
        <v>17</v>
      </c>
      <c r="Y241" s="16">
        <v>53</v>
      </c>
      <c r="Z241" s="16">
        <v>91</v>
      </c>
      <c r="AA241" s="16">
        <v>207</v>
      </c>
      <c r="AB241" s="16">
        <v>86</v>
      </c>
      <c r="AC241" s="16">
        <v>7</v>
      </c>
      <c r="AD241" s="16">
        <v>116</v>
      </c>
      <c r="AE241" s="16">
        <v>47</v>
      </c>
      <c r="AF241" s="16">
        <v>13</v>
      </c>
      <c r="AG241" s="16">
        <v>20</v>
      </c>
      <c r="AH241" s="16">
        <v>37</v>
      </c>
      <c r="AI241" s="16">
        <v>17</v>
      </c>
      <c r="AJ241" s="16">
        <v>6</v>
      </c>
      <c r="AK241" s="16">
        <v>15</v>
      </c>
      <c r="AL241" s="16">
        <v>3</v>
      </c>
      <c r="AM241" s="16">
        <v>228</v>
      </c>
      <c r="AN241" s="11"/>
    </row>
    <row r="242" spans="1:40" x14ac:dyDescent="0.2">
      <c r="A242" s="32"/>
      <c r="B242" s="24"/>
      <c r="C242" s="24"/>
      <c r="D242" s="17" t="s">
        <v>103</v>
      </c>
      <c r="E242" s="17"/>
      <c r="F242" s="18" t="s">
        <v>134</v>
      </c>
      <c r="G242" s="17"/>
      <c r="H242" s="17"/>
      <c r="I242" s="18" t="s">
        <v>181</v>
      </c>
      <c r="J242" s="18" t="s">
        <v>181</v>
      </c>
      <c r="K242" s="17"/>
      <c r="L242" s="17"/>
      <c r="M242" s="17"/>
      <c r="N242" s="17"/>
      <c r="O242" s="17"/>
      <c r="P242" s="17"/>
      <c r="Q242" s="17"/>
      <c r="R242" s="17"/>
      <c r="S242" s="17"/>
      <c r="T242" s="18" t="s">
        <v>219</v>
      </c>
      <c r="U242" s="18" t="s">
        <v>121</v>
      </c>
      <c r="V242" s="18" t="s">
        <v>121</v>
      </c>
      <c r="W242" s="18" t="s">
        <v>121</v>
      </c>
      <c r="X242" s="17"/>
      <c r="Y242" s="17"/>
      <c r="Z242" s="18" t="s">
        <v>122</v>
      </c>
      <c r="AA242" s="18" t="s">
        <v>135</v>
      </c>
      <c r="AB242" s="18" t="s">
        <v>135</v>
      </c>
      <c r="AC242" s="18" t="s">
        <v>139</v>
      </c>
      <c r="AD242" s="17"/>
      <c r="AE242" s="17"/>
      <c r="AF242" s="17"/>
      <c r="AG242" s="17"/>
      <c r="AH242" s="17"/>
      <c r="AI242" s="17"/>
      <c r="AJ242" s="17"/>
      <c r="AK242" s="18" t="s">
        <v>252</v>
      </c>
      <c r="AL242" s="17"/>
      <c r="AM242" s="18" t="s">
        <v>253</v>
      </c>
      <c r="AN242" s="11"/>
    </row>
    <row r="243" spans="1:40" x14ac:dyDescent="0.2">
      <c r="A243" s="26"/>
      <c r="B243" s="26"/>
      <c r="C243" s="23" t="s">
        <v>152</v>
      </c>
      <c r="D243" s="15">
        <v>0.1137046823932</v>
      </c>
      <c r="E243" s="15">
        <v>0.10461331402680001</v>
      </c>
      <c r="F243" s="15">
        <v>0.1123392730268</v>
      </c>
      <c r="G243" s="15">
        <v>0.13154291241259999</v>
      </c>
      <c r="H243" s="15">
        <v>0.1074249533212</v>
      </c>
      <c r="I243" s="15">
        <v>0.16821415996379999</v>
      </c>
      <c r="J243" s="15">
        <v>0.1064462702454</v>
      </c>
      <c r="K243" s="15">
        <v>0.1118383793305</v>
      </c>
      <c r="L243" s="15">
        <v>8.0340351488029996E-2</v>
      </c>
      <c r="M243" s="15">
        <v>9.0844714513139996E-2</v>
      </c>
      <c r="N243" s="15">
        <v>8.9430841643630007E-2</v>
      </c>
      <c r="O243" s="15">
        <v>0.14137446110320001</v>
      </c>
      <c r="P243" s="15">
        <v>9.0909090909089996E-2</v>
      </c>
      <c r="Q243" s="15">
        <v>4.7887649783130003E-2</v>
      </c>
      <c r="R243" s="15">
        <v>0.13502038918520001</v>
      </c>
      <c r="S243" s="15">
        <v>0.1003462443981</v>
      </c>
      <c r="T243" s="15">
        <v>0.14045238281819999</v>
      </c>
      <c r="U243" s="15">
        <v>0.18770843616819999</v>
      </c>
      <c r="V243" s="15">
        <v>0.1950510831568</v>
      </c>
      <c r="W243" s="15">
        <v>6.9893287127029996E-2</v>
      </c>
      <c r="X243" s="15">
        <v>3.6928357879100003E-2</v>
      </c>
      <c r="Y243" s="15">
        <v>0.10804616103009999</v>
      </c>
      <c r="Z243" s="15">
        <v>0.1906260161842</v>
      </c>
      <c r="AA243" s="15">
        <v>0.1660463583971</v>
      </c>
      <c r="AB243" s="15">
        <v>6.3380470279790005E-2</v>
      </c>
      <c r="AC243" s="15">
        <v>9.237451431924E-2</v>
      </c>
      <c r="AD243" s="15">
        <v>9.1541857425519998E-2</v>
      </c>
      <c r="AE243" s="15">
        <v>0.14082163768309999</v>
      </c>
      <c r="AF243" s="15">
        <v>4.291972430932E-2</v>
      </c>
      <c r="AG243" s="15">
        <v>0.1494386573972</v>
      </c>
      <c r="AH243" s="15">
        <v>0.12503845334649999</v>
      </c>
      <c r="AI243" s="15">
        <v>0.1140582709663</v>
      </c>
      <c r="AJ243" s="15">
        <v>0</v>
      </c>
      <c r="AK243" s="15">
        <v>0.15199304320519999</v>
      </c>
      <c r="AL243" s="15">
        <v>0</v>
      </c>
      <c r="AM243" s="15">
        <v>0.12786003242669999</v>
      </c>
      <c r="AN243" s="11"/>
    </row>
    <row r="244" spans="1:40" x14ac:dyDescent="0.2">
      <c r="A244" s="32"/>
      <c r="B244" s="24"/>
      <c r="C244" s="24"/>
      <c r="D244" s="16">
        <v>246</v>
      </c>
      <c r="E244" s="16">
        <v>51</v>
      </c>
      <c r="F244" s="16">
        <v>65</v>
      </c>
      <c r="G244" s="16">
        <v>67</v>
      </c>
      <c r="H244" s="16">
        <v>63</v>
      </c>
      <c r="I244" s="16">
        <v>39</v>
      </c>
      <c r="J244" s="16">
        <v>44</v>
      </c>
      <c r="K244" s="16">
        <v>40</v>
      </c>
      <c r="L244" s="16">
        <v>42</v>
      </c>
      <c r="M244" s="16">
        <v>51</v>
      </c>
      <c r="N244" s="16">
        <v>112</v>
      </c>
      <c r="O244" s="16">
        <v>114</v>
      </c>
      <c r="P244" s="16">
        <v>2</v>
      </c>
      <c r="Q244" s="16">
        <v>31</v>
      </c>
      <c r="R244" s="16">
        <v>26</v>
      </c>
      <c r="S244" s="16">
        <v>29</v>
      </c>
      <c r="T244" s="16">
        <v>80</v>
      </c>
      <c r="U244" s="16">
        <v>42</v>
      </c>
      <c r="V244" s="16">
        <v>19</v>
      </c>
      <c r="W244" s="16">
        <v>19</v>
      </c>
      <c r="X244" s="16">
        <v>20</v>
      </c>
      <c r="Y244" s="16">
        <v>65</v>
      </c>
      <c r="Z244" s="16">
        <v>68</v>
      </c>
      <c r="AA244" s="16">
        <v>58</v>
      </c>
      <c r="AB244" s="16">
        <v>10</v>
      </c>
      <c r="AC244" s="16">
        <v>6</v>
      </c>
      <c r="AD244" s="16">
        <v>79</v>
      </c>
      <c r="AE244" s="16">
        <v>30</v>
      </c>
      <c r="AF244" s="16">
        <v>4</v>
      </c>
      <c r="AG244" s="16">
        <v>13</v>
      </c>
      <c r="AH244" s="16">
        <v>16</v>
      </c>
      <c r="AI244" s="16">
        <v>7</v>
      </c>
      <c r="AJ244" s="16">
        <v>0</v>
      </c>
      <c r="AK244" s="16">
        <v>4</v>
      </c>
      <c r="AL244" s="16">
        <v>0</v>
      </c>
      <c r="AM244" s="16">
        <v>93</v>
      </c>
      <c r="AN244" s="11"/>
    </row>
    <row r="245" spans="1:40" x14ac:dyDescent="0.2">
      <c r="A245" s="32"/>
      <c r="B245" s="24"/>
      <c r="C245" s="24"/>
      <c r="D245" s="17" t="s">
        <v>103</v>
      </c>
      <c r="E245" s="17"/>
      <c r="F245" s="17"/>
      <c r="G245" s="17"/>
      <c r="H245" s="17"/>
      <c r="I245" s="18" t="s">
        <v>145</v>
      </c>
      <c r="J245" s="17"/>
      <c r="K245" s="17"/>
      <c r="L245" s="17"/>
      <c r="M245" s="17"/>
      <c r="N245" s="17"/>
      <c r="O245" s="18" t="s">
        <v>139</v>
      </c>
      <c r="P245" s="17"/>
      <c r="Q245" s="17"/>
      <c r="R245" s="18" t="s">
        <v>139</v>
      </c>
      <c r="S245" s="17"/>
      <c r="T245" s="18" t="s">
        <v>119</v>
      </c>
      <c r="U245" s="18" t="s">
        <v>246</v>
      </c>
      <c r="V245" s="18" t="s">
        <v>119</v>
      </c>
      <c r="W245" s="17"/>
      <c r="X245" s="17"/>
      <c r="Y245" s="18" t="s">
        <v>139</v>
      </c>
      <c r="Z245" s="18" t="s">
        <v>253</v>
      </c>
      <c r="AA245" s="18" t="s">
        <v>119</v>
      </c>
      <c r="AB245" s="17"/>
      <c r="AC245" s="17"/>
      <c r="AD245" s="17"/>
      <c r="AE245" s="17"/>
      <c r="AF245" s="17"/>
      <c r="AG245" s="17"/>
      <c r="AH245" s="17"/>
      <c r="AI245" s="17"/>
      <c r="AJ245" s="17"/>
      <c r="AK245" s="17"/>
      <c r="AL245" s="17"/>
      <c r="AM245" s="17"/>
      <c r="AN245" s="11"/>
    </row>
    <row r="246" spans="1:40" x14ac:dyDescent="0.2">
      <c r="A246" s="26"/>
      <c r="B246" s="26"/>
      <c r="C246" s="23" t="s">
        <v>156</v>
      </c>
      <c r="D246" s="15">
        <v>0.17033618783669999</v>
      </c>
      <c r="E246" s="15">
        <v>0.20543013672230001</v>
      </c>
      <c r="F246" s="15">
        <v>0.12992767254660001</v>
      </c>
      <c r="G246" s="15">
        <v>0.22423339416720001</v>
      </c>
      <c r="H246" s="15">
        <v>0.13615971160990001</v>
      </c>
      <c r="I246" s="15">
        <v>0.22204084274899999</v>
      </c>
      <c r="J246" s="15">
        <v>0.16739561778859999</v>
      </c>
      <c r="K246" s="15">
        <v>0.1694159072244</v>
      </c>
      <c r="L246" s="15">
        <v>0.14609149051289999</v>
      </c>
      <c r="M246" s="15">
        <v>0.14655150632219999</v>
      </c>
      <c r="N246" s="15">
        <v>0.17102913091290001</v>
      </c>
      <c r="O246" s="15">
        <v>0.17604750237569999</v>
      </c>
      <c r="P246" s="15">
        <v>0.13636363636359999</v>
      </c>
      <c r="Q246" s="15">
        <v>0.1235104663511</v>
      </c>
      <c r="R246" s="15">
        <v>0.25829357401399999</v>
      </c>
      <c r="S246" s="15">
        <v>0.21520798743370001</v>
      </c>
      <c r="T246" s="15">
        <v>0.18307364782970001</v>
      </c>
      <c r="U246" s="15">
        <v>0.19041915443769999</v>
      </c>
      <c r="V246" s="15">
        <v>0.152180667819</v>
      </c>
      <c r="W246" s="15">
        <v>9.9022689464260003E-2</v>
      </c>
      <c r="X246" s="15">
        <v>7.9272244592759999E-2</v>
      </c>
      <c r="Y246" s="15">
        <v>0.23929199073070001</v>
      </c>
      <c r="Z246" s="15">
        <v>0.20107179477180001</v>
      </c>
      <c r="AA246" s="15">
        <v>0.17799076879850001</v>
      </c>
      <c r="AB246" s="15">
        <v>0.1298062695078</v>
      </c>
      <c r="AC246" s="15">
        <v>0.14845569762790001</v>
      </c>
      <c r="AD246" s="15">
        <v>0.2052961026605</v>
      </c>
      <c r="AE246" s="15">
        <v>0.15932512676150001</v>
      </c>
      <c r="AF246" s="15">
        <v>0.1644975182966</v>
      </c>
      <c r="AG246" s="15">
        <v>8.8690621919510007E-2</v>
      </c>
      <c r="AH246" s="15">
        <v>0.15517959386239999</v>
      </c>
      <c r="AI246" s="15">
        <v>9.8090816600560002E-2</v>
      </c>
      <c r="AJ246" s="15">
        <v>7.2528212361699998E-2</v>
      </c>
      <c r="AK246" s="15">
        <v>0</v>
      </c>
      <c r="AL246" s="15">
        <v>0.10272122077570001</v>
      </c>
      <c r="AM246" s="15">
        <v>0.162387121292</v>
      </c>
      <c r="AN246" s="11"/>
    </row>
    <row r="247" spans="1:40" x14ac:dyDescent="0.2">
      <c r="A247" s="32"/>
      <c r="B247" s="24"/>
      <c r="C247" s="24"/>
      <c r="D247" s="16">
        <v>393</v>
      </c>
      <c r="E247" s="16">
        <v>102</v>
      </c>
      <c r="F247" s="16">
        <v>86</v>
      </c>
      <c r="G247" s="16">
        <v>115</v>
      </c>
      <c r="H247" s="16">
        <v>90</v>
      </c>
      <c r="I247" s="16">
        <v>55</v>
      </c>
      <c r="J247" s="16">
        <v>81</v>
      </c>
      <c r="K247" s="16">
        <v>62</v>
      </c>
      <c r="L247" s="16">
        <v>68</v>
      </c>
      <c r="M247" s="16">
        <v>83</v>
      </c>
      <c r="N247" s="16">
        <v>197</v>
      </c>
      <c r="O247" s="16">
        <v>166</v>
      </c>
      <c r="P247" s="16">
        <v>3</v>
      </c>
      <c r="Q247" s="16">
        <v>74</v>
      </c>
      <c r="R247" s="16">
        <v>59</v>
      </c>
      <c r="S247" s="16">
        <v>52</v>
      </c>
      <c r="T247" s="16">
        <v>117</v>
      </c>
      <c r="U247" s="16">
        <v>48</v>
      </c>
      <c r="V247" s="16">
        <v>18</v>
      </c>
      <c r="W247" s="16">
        <v>25</v>
      </c>
      <c r="X247" s="16">
        <v>42</v>
      </c>
      <c r="Y247" s="16">
        <v>137</v>
      </c>
      <c r="Z247" s="16">
        <v>84</v>
      </c>
      <c r="AA247" s="16">
        <v>75</v>
      </c>
      <c r="AB247" s="16">
        <v>20</v>
      </c>
      <c r="AC247" s="16">
        <v>8</v>
      </c>
      <c r="AD247" s="16">
        <v>169</v>
      </c>
      <c r="AE247" s="16">
        <v>42</v>
      </c>
      <c r="AF247" s="16">
        <v>8</v>
      </c>
      <c r="AG247" s="16">
        <v>11</v>
      </c>
      <c r="AH247" s="16">
        <v>29</v>
      </c>
      <c r="AI247" s="16">
        <v>7</v>
      </c>
      <c r="AJ247" s="16">
        <v>1</v>
      </c>
      <c r="AK247" s="16">
        <v>0</v>
      </c>
      <c r="AL247" s="16">
        <v>1</v>
      </c>
      <c r="AM247" s="16">
        <v>125</v>
      </c>
      <c r="AN247" s="11"/>
    </row>
    <row r="248" spans="1:40" x14ac:dyDescent="0.2">
      <c r="A248" s="32"/>
      <c r="B248" s="24"/>
      <c r="C248" s="24"/>
      <c r="D248" s="17" t="s">
        <v>103</v>
      </c>
      <c r="E248" s="18" t="s">
        <v>104</v>
      </c>
      <c r="F248" s="17"/>
      <c r="G248" s="18" t="s">
        <v>147</v>
      </c>
      <c r="H248" s="17"/>
      <c r="I248" s="17"/>
      <c r="J248" s="17"/>
      <c r="K248" s="17"/>
      <c r="L248" s="17"/>
      <c r="M248" s="17"/>
      <c r="N248" s="17"/>
      <c r="O248" s="17"/>
      <c r="P248" s="17"/>
      <c r="Q248" s="17"/>
      <c r="R248" s="18" t="s">
        <v>195</v>
      </c>
      <c r="S248" s="17"/>
      <c r="T248" s="17"/>
      <c r="U248" s="17"/>
      <c r="V248" s="17"/>
      <c r="W248" s="17"/>
      <c r="X248" s="17"/>
      <c r="Y248" s="18" t="s">
        <v>119</v>
      </c>
      <c r="Z248" s="18" t="s">
        <v>119</v>
      </c>
      <c r="AA248" s="18" t="s">
        <v>139</v>
      </c>
      <c r="AB248" s="17"/>
      <c r="AC248" s="17"/>
      <c r="AD248" s="17"/>
      <c r="AE248" s="17"/>
      <c r="AF248" s="17"/>
      <c r="AG248" s="17"/>
      <c r="AH248" s="17"/>
      <c r="AI248" s="17"/>
      <c r="AJ248" s="17"/>
      <c r="AK248" s="17"/>
      <c r="AL248" s="17"/>
      <c r="AM248" s="17"/>
      <c r="AN248" s="11"/>
    </row>
    <row r="249" spans="1:40" x14ac:dyDescent="0.2">
      <c r="A249" s="26"/>
      <c r="B249" s="26"/>
      <c r="C249" s="23" t="s">
        <v>162</v>
      </c>
      <c r="D249" s="15">
        <v>0.39537782189609999</v>
      </c>
      <c r="E249" s="15">
        <v>0.4261539748973</v>
      </c>
      <c r="F249" s="15">
        <v>0.35832036950270002</v>
      </c>
      <c r="G249" s="15">
        <v>0.40030244375989998</v>
      </c>
      <c r="H249" s="15">
        <v>0.40367065831060001</v>
      </c>
      <c r="I249" s="15">
        <v>0.25853216509139998</v>
      </c>
      <c r="J249" s="15">
        <v>0.35636983633320002</v>
      </c>
      <c r="K249" s="15">
        <v>0.45261337126630002</v>
      </c>
      <c r="L249" s="15">
        <v>0.46794378539050002</v>
      </c>
      <c r="M249" s="15">
        <v>0.48815278863279998</v>
      </c>
      <c r="N249" s="15">
        <v>0.46568969978010011</v>
      </c>
      <c r="O249" s="15">
        <v>0.3250527496633</v>
      </c>
      <c r="P249" s="15">
        <v>0.54545454545450001</v>
      </c>
      <c r="Q249" s="15">
        <v>0.75050038075800007</v>
      </c>
      <c r="R249" s="15">
        <v>0.44308680328569999</v>
      </c>
      <c r="S249" s="15">
        <v>0.57431024206449999</v>
      </c>
      <c r="T249" s="15">
        <v>0.39239134076150001</v>
      </c>
      <c r="U249" s="15">
        <v>3.087828002974E-2</v>
      </c>
      <c r="V249" s="15">
        <v>4.0655677195459997E-2</v>
      </c>
      <c r="W249" s="15">
        <v>2.799753404175E-2</v>
      </c>
      <c r="X249" s="15">
        <v>0.79586020231150001</v>
      </c>
      <c r="Y249" s="15">
        <v>0.51687394248670004</v>
      </c>
      <c r="Z249" s="15">
        <v>0.30349516646680003</v>
      </c>
      <c r="AA249" s="15">
        <v>4.5310760280489998E-2</v>
      </c>
      <c r="AB249" s="15">
        <v>4.2501233368799997E-2</v>
      </c>
      <c r="AC249" s="15">
        <v>0.37554056749280001</v>
      </c>
      <c r="AD249" s="15">
        <v>0.4833929530321</v>
      </c>
      <c r="AE249" s="15">
        <v>0.44847742671320001</v>
      </c>
      <c r="AF249" s="15">
        <v>0.49222859394980001</v>
      </c>
      <c r="AG249" s="15">
        <v>0.51905859598909998</v>
      </c>
      <c r="AH249" s="15">
        <v>0.40602487515829999</v>
      </c>
      <c r="AI249" s="15">
        <v>0.33019088630560001</v>
      </c>
      <c r="AJ249" s="15">
        <v>0.1519344367321</v>
      </c>
      <c r="AK249" s="15">
        <v>0.13542028943420001</v>
      </c>
      <c r="AL249" s="15">
        <v>0</v>
      </c>
      <c r="AM249" s="15">
        <v>0.28273710327950002</v>
      </c>
      <c r="AN249" s="11"/>
    </row>
    <row r="250" spans="1:40" x14ac:dyDescent="0.2">
      <c r="A250" s="32"/>
      <c r="B250" s="24"/>
      <c r="C250" s="24"/>
      <c r="D250" s="16">
        <v>1106</v>
      </c>
      <c r="E250" s="16">
        <v>268</v>
      </c>
      <c r="F250" s="16">
        <v>283</v>
      </c>
      <c r="G250" s="16">
        <v>272</v>
      </c>
      <c r="H250" s="16">
        <v>283</v>
      </c>
      <c r="I250" s="16">
        <v>76</v>
      </c>
      <c r="J250" s="16">
        <v>159</v>
      </c>
      <c r="K250" s="16">
        <v>190</v>
      </c>
      <c r="L250" s="16">
        <v>237</v>
      </c>
      <c r="M250" s="16">
        <v>314</v>
      </c>
      <c r="N250" s="16">
        <v>644</v>
      </c>
      <c r="O250" s="16">
        <v>372</v>
      </c>
      <c r="P250" s="16">
        <v>12</v>
      </c>
      <c r="Q250" s="16">
        <v>468</v>
      </c>
      <c r="R250" s="16">
        <v>136</v>
      </c>
      <c r="S250" s="16">
        <v>207</v>
      </c>
      <c r="T250" s="16">
        <v>276</v>
      </c>
      <c r="U250" s="16">
        <v>7</v>
      </c>
      <c r="V250" s="16">
        <v>3</v>
      </c>
      <c r="W250" s="16">
        <v>9</v>
      </c>
      <c r="X250" s="16">
        <v>462</v>
      </c>
      <c r="Y250" s="16">
        <v>400</v>
      </c>
      <c r="Z250" s="16">
        <v>119</v>
      </c>
      <c r="AA250" s="16">
        <v>20</v>
      </c>
      <c r="AB250" s="16">
        <v>7</v>
      </c>
      <c r="AC250" s="16">
        <v>20</v>
      </c>
      <c r="AD250" s="16">
        <v>527</v>
      </c>
      <c r="AE250" s="16">
        <v>140</v>
      </c>
      <c r="AF250" s="16">
        <v>26</v>
      </c>
      <c r="AG250" s="16">
        <v>58</v>
      </c>
      <c r="AH250" s="16">
        <v>86</v>
      </c>
      <c r="AI250" s="16">
        <v>22</v>
      </c>
      <c r="AJ250" s="16">
        <v>3</v>
      </c>
      <c r="AK250" s="16">
        <v>5</v>
      </c>
      <c r="AL250" s="16">
        <v>0</v>
      </c>
      <c r="AM250" s="16">
        <v>239</v>
      </c>
      <c r="AN250" s="11"/>
    </row>
    <row r="251" spans="1:40" x14ac:dyDescent="0.2">
      <c r="A251" s="32"/>
      <c r="B251" s="24"/>
      <c r="C251" s="24"/>
      <c r="D251" s="17" t="s">
        <v>103</v>
      </c>
      <c r="E251" s="17"/>
      <c r="F251" s="17"/>
      <c r="G251" s="17"/>
      <c r="H251" s="17"/>
      <c r="I251" s="17"/>
      <c r="J251" s="17"/>
      <c r="K251" s="18" t="s">
        <v>119</v>
      </c>
      <c r="L251" s="18" t="s">
        <v>140</v>
      </c>
      <c r="M251" s="18" t="s">
        <v>140</v>
      </c>
      <c r="N251" s="18" t="s">
        <v>106</v>
      </c>
      <c r="O251" s="17"/>
      <c r="P251" s="17"/>
      <c r="Q251" s="18" t="s">
        <v>107</v>
      </c>
      <c r="R251" s="18" t="s">
        <v>108</v>
      </c>
      <c r="S251" s="18" t="s">
        <v>109</v>
      </c>
      <c r="T251" s="18" t="s">
        <v>108</v>
      </c>
      <c r="U251" s="17"/>
      <c r="V251" s="17"/>
      <c r="W251" s="17"/>
      <c r="X251" s="18" t="s">
        <v>110</v>
      </c>
      <c r="Y251" s="18" t="s">
        <v>111</v>
      </c>
      <c r="Z251" s="18" t="s">
        <v>112</v>
      </c>
      <c r="AA251" s="17"/>
      <c r="AB251" s="17"/>
      <c r="AC251" s="18" t="s">
        <v>112</v>
      </c>
      <c r="AD251" s="18" t="s">
        <v>254</v>
      </c>
      <c r="AE251" s="18" t="s">
        <v>114</v>
      </c>
      <c r="AF251" s="17"/>
      <c r="AG251" s="18" t="s">
        <v>254</v>
      </c>
      <c r="AH251" s="17"/>
      <c r="AI251" s="17"/>
      <c r="AJ251" s="17"/>
      <c r="AK251" s="17"/>
      <c r="AL251" s="17"/>
      <c r="AM251" s="17"/>
      <c r="AN251" s="11"/>
    </row>
    <row r="252" spans="1:40" x14ac:dyDescent="0.2">
      <c r="A252" s="26"/>
      <c r="B252" s="26"/>
      <c r="C252" s="23" t="s">
        <v>167</v>
      </c>
      <c r="D252" s="15">
        <v>4.6573340972950003E-2</v>
      </c>
      <c r="E252" s="15">
        <v>4.1654596475289997E-2</v>
      </c>
      <c r="F252" s="15">
        <v>4.8106139432810002E-2</v>
      </c>
      <c r="G252" s="15">
        <v>4.6973079699970013E-2</v>
      </c>
      <c r="H252" s="15">
        <v>4.8799161901659997E-2</v>
      </c>
      <c r="I252" s="15">
        <v>4.80174263391E-2</v>
      </c>
      <c r="J252" s="15">
        <v>7.5592173521779993E-2</v>
      </c>
      <c r="K252" s="15">
        <v>4.7125086932470001E-2</v>
      </c>
      <c r="L252" s="15">
        <v>1.6521383157720001E-2</v>
      </c>
      <c r="M252" s="15">
        <v>2.7933813269879999E-2</v>
      </c>
      <c r="N252" s="15">
        <v>2.5680604913490002E-2</v>
      </c>
      <c r="O252" s="15">
        <v>5.9233475490440002E-2</v>
      </c>
      <c r="P252" s="15">
        <v>9.0909090909089996E-2</v>
      </c>
      <c r="Q252" s="15">
        <v>3.771021707049E-2</v>
      </c>
      <c r="R252" s="15">
        <v>9.7953606483489997E-2</v>
      </c>
      <c r="S252" s="15">
        <v>5.5076285059070001E-2</v>
      </c>
      <c r="T252" s="15">
        <v>4.7077953632840001E-2</v>
      </c>
      <c r="U252" s="15">
        <v>2.2218746654969999E-2</v>
      </c>
      <c r="V252" s="15">
        <v>7.0092411517049993E-2</v>
      </c>
      <c r="W252" s="15">
        <v>1.9222825163500001E-2</v>
      </c>
      <c r="X252" s="15">
        <v>4.1154849770309997E-2</v>
      </c>
      <c r="Y252" s="15">
        <v>5.0731850664070002E-2</v>
      </c>
      <c r="Z252" s="15">
        <v>4.7374767262759999E-2</v>
      </c>
      <c r="AA252" s="15">
        <v>1.8272488345430001E-2</v>
      </c>
      <c r="AB252" s="15">
        <v>4.5423010968310001E-2</v>
      </c>
      <c r="AC252" s="15">
        <v>0.1295276698002</v>
      </c>
      <c r="AD252" s="15">
        <v>5.2723406433259998E-2</v>
      </c>
      <c r="AE252" s="15">
        <v>3.8981988535249999E-2</v>
      </c>
      <c r="AF252" s="15">
        <v>3.1442856533779998E-2</v>
      </c>
      <c r="AG252" s="15">
        <v>2.9331350289999999E-2</v>
      </c>
      <c r="AH252" s="15">
        <v>4.0091338063979999E-2</v>
      </c>
      <c r="AI252" s="15">
        <v>0.1142875782825</v>
      </c>
      <c r="AJ252" s="15">
        <v>0</v>
      </c>
      <c r="AK252" s="15">
        <v>0</v>
      </c>
      <c r="AL252" s="15">
        <v>0.23427666031329999</v>
      </c>
      <c r="AM252" s="15">
        <v>4.3786566622750003E-2</v>
      </c>
      <c r="AN252" s="11"/>
    </row>
    <row r="253" spans="1:40" x14ac:dyDescent="0.2">
      <c r="A253" s="32"/>
      <c r="B253" s="24"/>
      <c r="C253" s="24"/>
      <c r="D253" s="16">
        <v>96</v>
      </c>
      <c r="E253" s="16">
        <v>20</v>
      </c>
      <c r="F253" s="16">
        <v>28</v>
      </c>
      <c r="G253" s="16">
        <v>20</v>
      </c>
      <c r="H253" s="16">
        <v>28</v>
      </c>
      <c r="I253" s="16">
        <v>16</v>
      </c>
      <c r="J253" s="16">
        <v>22</v>
      </c>
      <c r="K253" s="16">
        <v>15</v>
      </c>
      <c r="L253" s="16">
        <v>9</v>
      </c>
      <c r="M253" s="16">
        <v>14</v>
      </c>
      <c r="N253" s="16">
        <v>20</v>
      </c>
      <c r="O253" s="16">
        <v>57</v>
      </c>
      <c r="P253" s="16">
        <v>2</v>
      </c>
      <c r="Q253" s="16">
        <v>19</v>
      </c>
      <c r="R253" s="16">
        <v>20</v>
      </c>
      <c r="S253" s="16">
        <v>10</v>
      </c>
      <c r="T253" s="16">
        <v>33</v>
      </c>
      <c r="U253" s="16">
        <v>5</v>
      </c>
      <c r="V253" s="16">
        <v>6</v>
      </c>
      <c r="W253" s="16">
        <v>3</v>
      </c>
      <c r="X253" s="16">
        <v>18</v>
      </c>
      <c r="Y253" s="16">
        <v>28</v>
      </c>
      <c r="Z253" s="16">
        <v>15</v>
      </c>
      <c r="AA253" s="16">
        <v>7</v>
      </c>
      <c r="AB253" s="16">
        <v>5</v>
      </c>
      <c r="AC253" s="16">
        <v>5</v>
      </c>
      <c r="AD253" s="16">
        <v>38</v>
      </c>
      <c r="AE253" s="16">
        <v>7</v>
      </c>
      <c r="AF253" s="16">
        <v>2</v>
      </c>
      <c r="AG253" s="16">
        <v>4</v>
      </c>
      <c r="AH253" s="16">
        <v>6</v>
      </c>
      <c r="AI253" s="16">
        <v>4</v>
      </c>
      <c r="AJ253" s="16">
        <v>0</v>
      </c>
      <c r="AK253" s="16">
        <v>0</v>
      </c>
      <c r="AL253" s="16">
        <v>1</v>
      </c>
      <c r="AM253" s="16">
        <v>34</v>
      </c>
      <c r="AN253" s="11"/>
    </row>
    <row r="254" spans="1:40" x14ac:dyDescent="0.2">
      <c r="A254" s="32"/>
      <c r="B254" s="24"/>
      <c r="C254" s="24"/>
      <c r="D254" s="17" t="s">
        <v>103</v>
      </c>
      <c r="E254" s="17"/>
      <c r="F254" s="17"/>
      <c r="G254" s="17"/>
      <c r="H254" s="17"/>
      <c r="I254" s="17"/>
      <c r="J254" s="18" t="s">
        <v>145</v>
      </c>
      <c r="K254" s="17"/>
      <c r="L254" s="17"/>
      <c r="M254" s="17"/>
      <c r="N254" s="17"/>
      <c r="O254" s="18" t="s">
        <v>139</v>
      </c>
      <c r="P254" s="17"/>
      <c r="Q254" s="17"/>
      <c r="R254" s="17"/>
      <c r="S254" s="17"/>
      <c r="T254" s="17"/>
      <c r="U254" s="17"/>
      <c r="V254" s="17"/>
      <c r="W254" s="17"/>
      <c r="X254" s="17"/>
      <c r="Y254" s="17"/>
      <c r="Z254" s="17"/>
      <c r="AA254" s="17"/>
      <c r="AB254" s="17"/>
      <c r="AC254" s="18" t="s">
        <v>145</v>
      </c>
      <c r="AD254" s="17"/>
      <c r="AE254" s="17"/>
      <c r="AF254" s="17"/>
      <c r="AG254" s="17"/>
      <c r="AH254" s="17"/>
      <c r="AI254" s="17"/>
      <c r="AJ254" s="17"/>
      <c r="AK254" s="17"/>
      <c r="AL254" s="17"/>
      <c r="AM254" s="17"/>
      <c r="AN254" s="11"/>
    </row>
    <row r="255" spans="1:40" x14ac:dyDescent="0.2">
      <c r="A255" s="26"/>
      <c r="B255" s="26"/>
      <c r="C255" s="23" t="s">
        <v>48</v>
      </c>
      <c r="D255" s="15">
        <v>1</v>
      </c>
      <c r="E255" s="15">
        <v>1</v>
      </c>
      <c r="F255" s="15">
        <v>1</v>
      </c>
      <c r="G255" s="15">
        <v>1</v>
      </c>
      <c r="H255" s="15">
        <v>1</v>
      </c>
      <c r="I255" s="15">
        <v>1</v>
      </c>
      <c r="J255" s="15">
        <v>1</v>
      </c>
      <c r="K255" s="15">
        <v>1</v>
      </c>
      <c r="L255" s="15">
        <v>1</v>
      </c>
      <c r="M255" s="15">
        <v>1</v>
      </c>
      <c r="N255" s="15">
        <v>1</v>
      </c>
      <c r="O255" s="15">
        <v>1</v>
      </c>
      <c r="P255" s="15">
        <v>1</v>
      </c>
      <c r="Q255" s="15">
        <v>1</v>
      </c>
      <c r="R255" s="15">
        <v>1</v>
      </c>
      <c r="S255" s="15">
        <v>1</v>
      </c>
      <c r="T255" s="15">
        <v>1</v>
      </c>
      <c r="U255" s="15">
        <v>1</v>
      </c>
      <c r="V255" s="15">
        <v>1</v>
      </c>
      <c r="W255" s="15">
        <v>1</v>
      </c>
      <c r="X255" s="15">
        <v>1</v>
      </c>
      <c r="Y255" s="15">
        <v>1</v>
      </c>
      <c r="Z255" s="15">
        <v>1</v>
      </c>
      <c r="AA255" s="15">
        <v>1</v>
      </c>
      <c r="AB255" s="15">
        <v>1</v>
      </c>
      <c r="AC255" s="15">
        <v>1</v>
      </c>
      <c r="AD255" s="15">
        <v>1</v>
      </c>
      <c r="AE255" s="15">
        <v>1</v>
      </c>
      <c r="AF255" s="15">
        <v>1</v>
      </c>
      <c r="AG255" s="15">
        <v>1</v>
      </c>
      <c r="AH255" s="15">
        <v>1</v>
      </c>
      <c r="AI255" s="15">
        <v>1</v>
      </c>
      <c r="AJ255" s="15">
        <v>1</v>
      </c>
      <c r="AK255" s="15">
        <v>1</v>
      </c>
      <c r="AL255" s="15">
        <v>1</v>
      </c>
      <c r="AM255" s="15">
        <v>1</v>
      </c>
      <c r="AN255" s="11"/>
    </row>
    <row r="256" spans="1:40" x14ac:dyDescent="0.2">
      <c r="A256" s="32"/>
      <c r="B256" s="24"/>
      <c r="C256" s="24"/>
      <c r="D256" s="16">
        <v>2478</v>
      </c>
      <c r="E256" s="16">
        <v>561</v>
      </c>
      <c r="F256" s="16">
        <v>693</v>
      </c>
      <c r="G256" s="16">
        <v>571</v>
      </c>
      <c r="H256" s="16">
        <v>653</v>
      </c>
      <c r="I256" s="16">
        <v>270</v>
      </c>
      <c r="J256" s="16">
        <v>418</v>
      </c>
      <c r="K256" s="16">
        <v>395</v>
      </c>
      <c r="L256" s="16">
        <v>480</v>
      </c>
      <c r="M256" s="16">
        <v>606</v>
      </c>
      <c r="N256" s="16">
        <v>1253</v>
      </c>
      <c r="O256" s="16">
        <v>1005</v>
      </c>
      <c r="P256" s="16">
        <v>22</v>
      </c>
      <c r="Q256" s="16">
        <v>616</v>
      </c>
      <c r="R256" s="16">
        <v>260</v>
      </c>
      <c r="S256" s="16">
        <v>316</v>
      </c>
      <c r="T256" s="16">
        <v>650</v>
      </c>
      <c r="U256" s="16">
        <v>237</v>
      </c>
      <c r="V256" s="16">
        <v>106</v>
      </c>
      <c r="W256" s="16">
        <v>293</v>
      </c>
      <c r="X256" s="16">
        <v>562</v>
      </c>
      <c r="Y256" s="16">
        <v>688</v>
      </c>
      <c r="Z256" s="16">
        <v>390</v>
      </c>
      <c r="AA256" s="16">
        <v>418</v>
      </c>
      <c r="AB256" s="16">
        <v>169</v>
      </c>
      <c r="AC256" s="16">
        <v>48</v>
      </c>
      <c r="AD256" s="16">
        <v>947</v>
      </c>
      <c r="AE256" s="16">
        <v>272</v>
      </c>
      <c r="AF256" s="16">
        <v>56</v>
      </c>
      <c r="AG256" s="16">
        <v>109</v>
      </c>
      <c r="AH256" s="16">
        <v>193</v>
      </c>
      <c r="AI256" s="16">
        <v>62</v>
      </c>
      <c r="AJ256" s="16">
        <v>12</v>
      </c>
      <c r="AK256" s="16">
        <v>28</v>
      </c>
      <c r="AL256" s="16">
        <v>6</v>
      </c>
      <c r="AM256" s="16">
        <v>793</v>
      </c>
      <c r="AN256" s="11"/>
    </row>
    <row r="257" spans="1:40" x14ac:dyDescent="0.2">
      <c r="A257" s="32"/>
      <c r="B257" s="24"/>
      <c r="C257" s="24"/>
      <c r="D257" s="17" t="s">
        <v>103</v>
      </c>
      <c r="E257" s="17" t="s">
        <v>103</v>
      </c>
      <c r="F257" s="17" t="s">
        <v>103</v>
      </c>
      <c r="G257" s="17" t="s">
        <v>103</v>
      </c>
      <c r="H257" s="17" t="s">
        <v>103</v>
      </c>
      <c r="I257" s="17" t="s">
        <v>103</v>
      </c>
      <c r="J257" s="17" t="s">
        <v>103</v>
      </c>
      <c r="K257" s="17" t="s">
        <v>103</v>
      </c>
      <c r="L257" s="17" t="s">
        <v>103</v>
      </c>
      <c r="M257" s="17" t="s">
        <v>103</v>
      </c>
      <c r="N257" s="17" t="s">
        <v>103</v>
      </c>
      <c r="O257" s="17" t="s">
        <v>103</v>
      </c>
      <c r="P257" s="17" t="s">
        <v>103</v>
      </c>
      <c r="Q257" s="17" t="s">
        <v>103</v>
      </c>
      <c r="R257" s="17" t="s">
        <v>103</v>
      </c>
      <c r="S257" s="17" t="s">
        <v>103</v>
      </c>
      <c r="T257" s="17" t="s">
        <v>103</v>
      </c>
      <c r="U257" s="17" t="s">
        <v>103</v>
      </c>
      <c r="V257" s="17" t="s">
        <v>103</v>
      </c>
      <c r="W257" s="17" t="s">
        <v>103</v>
      </c>
      <c r="X257" s="17" t="s">
        <v>103</v>
      </c>
      <c r="Y257" s="17" t="s">
        <v>103</v>
      </c>
      <c r="Z257" s="17" t="s">
        <v>103</v>
      </c>
      <c r="AA257" s="17" t="s">
        <v>103</v>
      </c>
      <c r="AB257" s="17" t="s">
        <v>103</v>
      </c>
      <c r="AC257" s="17" t="s">
        <v>103</v>
      </c>
      <c r="AD257" s="17" t="s">
        <v>103</v>
      </c>
      <c r="AE257" s="17" t="s">
        <v>103</v>
      </c>
      <c r="AF257" s="17" t="s">
        <v>103</v>
      </c>
      <c r="AG257" s="17" t="s">
        <v>103</v>
      </c>
      <c r="AH257" s="17" t="s">
        <v>103</v>
      </c>
      <c r="AI257" s="17" t="s">
        <v>103</v>
      </c>
      <c r="AJ257" s="17" t="s">
        <v>103</v>
      </c>
      <c r="AK257" s="17" t="s">
        <v>103</v>
      </c>
      <c r="AL257" s="17" t="s">
        <v>103</v>
      </c>
      <c r="AM257" s="17" t="s">
        <v>103</v>
      </c>
      <c r="AN257" s="11"/>
    </row>
    <row r="258" spans="1:40" x14ac:dyDescent="0.2">
      <c r="A258" s="19" t="s">
        <v>255</v>
      </c>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row>
    <row r="259" spans="1:40" x14ac:dyDescent="0.2">
      <c r="A259" s="21" t="s">
        <v>126</v>
      </c>
    </row>
  </sheetData>
  <mergeCells count="106">
    <mergeCell ref="AD3:AM3"/>
    <mergeCell ref="E3:H3"/>
    <mergeCell ref="I3:M3"/>
    <mergeCell ref="N3:P3"/>
    <mergeCell ref="Q3:W3"/>
    <mergeCell ref="X3:AC3"/>
    <mergeCell ref="AJ2:AL2"/>
    <mergeCell ref="A2:D2"/>
    <mergeCell ref="A3:C5"/>
    <mergeCell ref="C6:C8"/>
    <mergeCell ref="C9:C11"/>
    <mergeCell ref="C12:C14"/>
    <mergeCell ref="C15:C17"/>
    <mergeCell ref="C18:C20"/>
    <mergeCell ref="C21:C23"/>
    <mergeCell ref="C24:C26"/>
    <mergeCell ref="C27:C29"/>
    <mergeCell ref="C30:C32"/>
    <mergeCell ref="C33:C35"/>
    <mergeCell ref="C36:C38"/>
    <mergeCell ref="C39:C41"/>
    <mergeCell ref="C42:C44"/>
    <mergeCell ref="C45:C47"/>
    <mergeCell ref="C48:C50"/>
    <mergeCell ref="C51:C53"/>
    <mergeCell ref="C54:C56"/>
    <mergeCell ref="C57:C59"/>
    <mergeCell ref="C60:C62"/>
    <mergeCell ref="C63:C65"/>
    <mergeCell ref="C66:C68"/>
    <mergeCell ref="C69:C71"/>
    <mergeCell ref="C72:C74"/>
    <mergeCell ref="C75:C77"/>
    <mergeCell ref="C78:C80"/>
    <mergeCell ref="C81:C83"/>
    <mergeCell ref="C84:C86"/>
    <mergeCell ref="C87:C89"/>
    <mergeCell ref="C90:C92"/>
    <mergeCell ref="C93:C95"/>
    <mergeCell ref="C96:C98"/>
    <mergeCell ref="C99:C101"/>
    <mergeCell ref="C102:C104"/>
    <mergeCell ref="C105:C107"/>
    <mergeCell ref="C108:C110"/>
    <mergeCell ref="C111:C113"/>
    <mergeCell ref="C114:C116"/>
    <mergeCell ref="C117:C119"/>
    <mergeCell ref="C120:C122"/>
    <mergeCell ref="C123:C125"/>
    <mergeCell ref="C126:C128"/>
    <mergeCell ref="C129:C131"/>
    <mergeCell ref="C132:C134"/>
    <mergeCell ref="C135:C137"/>
    <mergeCell ref="C138:C140"/>
    <mergeCell ref="C141:C143"/>
    <mergeCell ref="C144:C146"/>
    <mergeCell ref="C147:C149"/>
    <mergeCell ref="C150:C152"/>
    <mergeCell ref="C153:C155"/>
    <mergeCell ref="C156:C158"/>
    <mergeCell ref="C159:C161"/>
    <mergeCell ref="C162:C164"/>
    <mergeCell ref="C165:C167"/>
    <mergeCell ref="C168:C170"/>
    <mergeCell ref="C171:C173"/>
    <mergeCell ref="C174:C176"/>
    <mergeCell ref="C177:C179"/>
    <mergeCell ref="C180:C182"/>
    <mergeCell ref="C183:C185"/>
    <mergeCell ref="C186:C188"/>
    <mergeCell ref="C189:C191"/>
    <mergeCell ref="C192:C194"/>
    <mergeCell ref="C246:C248"/>
    <mergeCell ref="C195:C197"/>
    <mergeCell ref="C198:C200"/>
    <mergeCell ref="C201:C203"/>
    <mergeCell ref="C204:C206"/>
    <mergeCell ref="C207:C209"/>
    <mergeCell ref="C210:C212"/>
    <mergeCell ref="C213:C215"/>
    <mergeCell ref="C216:C218"/>
    <mergeCell ref="C219:C221"/>
    <mergeCell ref="A6:A257"/>
    <mergeCell ref="C249:C251"/>
    <mergeCell ref="C252:C254"/>
    <mergeCell ref="C255:C257"/>
    <mergeCell ref="B6:B26"/>
    <mergeCell ref="B27:B47"/>
    <mergeCell ref="B48:B68"/>
    <mergeCell ref="B69:B89"/>
    <mergeCell ref="B90:B110"/>
    <mergeCell ref="B111:B131"/>
    <mergeCell ref="B132:B152"/>
    <mergeCell ref="B153:B173"/>
    <mergeCell ref="B174:B194"/>
    <mergeCell ref="B195:B215"/>
    <mergeCell ref="B216:B236"/>
    <mergeCell ref="B237:B257"/>
    <mergeCell ref="C222:C224"/>
    <mergeCell ref="C225:C227"/>
    <mergeCell ref="C228:C230"/>
    <mergeCell ref="C231:C233"/>
    <mergeCell ref="C234:C236"/>
    <mergeCell ref="C237:C239"/>
    <mergeCell ref="C240:C242"/>
    <mergeCell ref="C243:C245"/>
  </mergeCells>
  <hyperlinks>
    <hyperlink ref="A1" location="'TOC'!A1:A1" display="Back to TOC" xr:uid="{00000000-0004-0000-0300-000000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25"/>
  <sheetViews>
    <sheetView workbookViewId="0">
      <pane xSplit="3" ySplit="5" topLeftCell="D6" activePane="bottomRight" state="frozen"/>
      <selection pane="topRight" activeCell="D1" sqref="D1"/>
      <selection pane="bottomLeft" activeCell="A6" sqref="A6"/>
      <selection pane="bottomRight" activeCell="D6" sqref="D6"/>
    </sheetView>
  </sheetViews>
  <sheetFormatPr baseColWidth="10" defaultColWidth="8.83203125" defaultRowHeight="15" x14ac:dyDescent="0.2"/>
  <cols>
    <col min="1" max="1" width="50" style="1" customWidth="1"/>
    <col min="2" max="2" width="25" style="1" bestFit="1" customWidth="1"/>
    <col min="3" max="38" width="12.6640625" style="1" customWidth="1"/>
  </cols>
  <sheetData>
    <row r="1" spans="1:39" ht="52" customHeight="1" x14ac:dyDescent="0.2">
      <c r="A1" s="10" t="str">
        <f>HYPERLINK("#TOC!A1","Return to Table of Contents")</f>
        <v>Return to Table of Contents</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11"/>
    </row>
    <row r="2" spans="1:39" ht="36" customHeight="1" x14ac:dyDescent="0.2">
      <c r="A2" s="29" t="s">
        <v>586</v>
      </c>
      <c r="B2" s="28"/>
      <c r="C2" s="28"/>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27" t="s">
        <v>47</v>
      </c>
      <c r="AK2" s="28"/>
      <c r="AL2" s="28"/>
      <c r="AM2" s="11"/>
    </row>
    <row r="3" spans="1:39" ht="37" customHeight="1" x14ac:dyDescent="0.2">
      <c r="A3" s="30"/>
      <c r="B3" s="28"/>
      <c r="C3" s="14" t="s">
        <v>48</v>
      </c>
      <c r="D3" s="31" t="s">
        <v>49</v>
      </c>
      <c r="E3" s="28"/>
      <c r="F3" s="28"/>
      <c r="G3" s="28"/>
      <c r="H3" s="31" t="s">
        <v>50</v>
      </c>
      <c r="I3" s="28"/>
      <c r="J3" s="28"/>
      <c r="K3" s="28"/>
      <c r="L3" s="28"/>
      <c r="M3" s="31" t="s">
        <v>51</v>
      </c>
      <c r="N3" s="28"/>
      <c r="O3" s="28"/>
      <c r="P3" s="31" t="s">
        <v>52</v>
      </c>
      <c r="Q3" s="28"/>
      <c r="R3" s="28"/>
      <c r="S3" s="28"/>
      <c r="T3" s="28"/>
      <c r="U3" s="28"/>
      <c r="V3" s="28"/>
      <c r="W3" s="31" t="s">
        <v>53</v>
      </c>
      <c r="X3" s="28"/>
      <c r="Y3" s="28"/>
      <c r="Z3" s="28"/>
      <c r="AA3" s="28"/>
      <c r="AB3" s="28"/>
      <c r="AC3" s="31" t="s">
        <v>54</v>
      </c>
      <c r="AD3" s="28"/>
      <c r="AE3" s="28"/>
      <c r="AF3" s="28"/>
      <c r="AG3" s="28"/>
      <c r="AH3" s="28"/>
      <c r="AI3" s="28"/>
      <c r="AJ3" s="28"/>
      <c r="AK3" s="28"/>
      <c r="AL3" s="28"/>
      <c r="AM3" s="11"/>
    </row>
    <row r="4" spans="1:39" ht="16" customHeight="1" x14ac:dyDescent="0.2">
      <c r="A4" s="24"/>
      <c r="B4" s="28"/>
      <c r="C4" s="12" t="s">
        <v>55</v>
      </c>
      <c r="D4" s="12" t="s">
        <v>55</v>
      </c>
      <c r="E4" s="12" t="s">
        <v>56</v>
      </c>
      <c r="F4" s="12" t="s">
        <v>57</v>
      </c>
      <c r="G4" s="12" t="s">
        <v>58</v>
      </c>
      <c r="H4" s="12" t="s">
        <v>55</v>
      </c>
      <c r="I4" s="12" t="s">
        <v>56</v>
      </c>
      <c r="J4" s="12" t="s">
        <v>57</v>
      </c>
      <c r="K4" s="12" t="s">
        <v>58</v>
      </c>
      <c r="L4" s="12" t="s">
        <v>59</v>
      </c>
      <c r="M4" s="12" t="s">
        <v>55</v>
      </c>
      <c r="N4" s="12" t="s">
        <v>56</v>
      </c>
      <c r="O4" s="12" t="s">
        <v>57</v>
      </c>
      <c r="P4" s="12" t="s">
        <v>55</v>
      </c>
      <c r="Q4" s="12" t="s">
        <v>56</v>
      </c>
      <c r="R4" s="12" t="s">
        <v>57</v>
      </c>
      <c r="S4" s="12" t="s">
        <v>58</v>
      </c>
      <c r="T4" s="12" t="s">
        <v>59</v>
      </c>
      <c r="U4" s="12" t="s">
        <v>60</v>
      </c>
      <c r="V4" s="12" t="s">
        <v>61</v>
      </c>
      <c r="W4" s="12" t="s">
        <v>55</v>
      </c>
      <c r="X4" s="12" t="s">
        <v>56</v>
      </c>
      <c r="Y4" s="12" t="s">
        <v>57</v>
      </c>
      <c r="Z4" s="12" t="s">
        <v>58</v>
      </c>
      <c r="AA4" s="12" t="s">
        <v>59</v>
      </c>
      <c r="AB4" s="12" t="s">
        <v>60</v>
      </c>
      <c r="AC4" s="12" t="s">
        <v>55</v>
      </c>
      <c r="AD4" s="12" t="s">
        <v>56</v>
      </c>
      <c r="AE4" s="12" t="s">
        <v>57</v>
      </c>
      <c r="AF4" s="12" t="s">
        <v>58</v>
      </c>
      <c r="AG4" s="12" t="s">
        <v>59</v>
      </c>
      <c r="AH4" s="12" t="s">
        <v>60</v>
      </c>
      <c r="AI4" s="12" t="s">
        <v>61</v>
      </c>
      <c r="AJ4" s="12" t="s">
        <v>62</v>
      </c>
      <c r="AK4" s="12" t="s">
        <v>63</v>
      </c>
      <c r="AL4" s="12" t="s">
        <v>64</v>
      </c>
      <c r="AM4" s="11"/>
    </row>
    <row r="5" spans="1:39" ht="37" x14ac:dyDescent="0.2">
      <c r="A5" s="24"/>
      <c r="B5" s="28"/>
      <c r="C5" s="14" t="s">
        <v>65</v>
      </c>
      <c r="D5" s="14" t="s">
        <v>66</v>
      </c>
      <c r="E5" s="14" t="s">
        <v>67</v>
      </c>
      <c r="F5" s="14" t="s">
        <v>68</v>
      </c>
      <c r="G5" s="14" t="s">
        <v>69</v>
      </c>
      <c r="H5" s="14" t="s">
        <v>70</v>
      </c>
      <c r="I5" s="14" t="s">
        <v>71</v>
      </c>
      <c r="J5" s="14" t="s">
        <v>72</v>
      </c>
      <c r="K5" s="14" t="s">
        <v>73</v>
      </c>
      <c r="L5" s="14" t="s">
        <v>74</v>
      </c>
      <c r="M5" s="14" t="s">
        <v>75</v>
      </c>
      <c r="N5" s="14" t="s">
        <v>76</v>
      </c>
      <c r="O5" s="14" t="s">
        <v>77</v>
      </c>
      <c r="P5" s="14" t="s">
        <v>78</v>
      </c>
      <c r="Q5" s="14" t="s">
        <v>79</v>
      </c>
      <c r="R5" s="14" t="s">
        <v>80</v>
      </c>
      <c r="S5" s="14" t="s">
        <v>81</v>
      </c>
      <c r="T5" s="14" t="s">
        <v>82</v>
      </c>
      <c r="U5" s="14" t="s">
        <v>83</v>
      </c>
      <c r="V5" s="14" t="s">
        <v>84</v>
      </c>
      <c r="W5" s="14" t="s">
        <v>85</v>
      </c>
      <c r="X5" s="14" t="s">
        <v>86</v>
      </c>
      <c r="Y5" s="14" t="s">
        <v>87</v>
      </c>
      <c r="Z5" s="14" t="s">
        <v>88</v>
      </c>
      <c r="AA5" s="14" t="s">
        <v>89</v>
      </c>
      <c r="AB5" s="14" t="s">
        <v>90</v>
      </c>
      <c r="AC5" s="14" t="s">
        <v>91</v>
      </c>
      <c r="AD5" s="14" t="s">
        <v>92</v>
      </c>
      <c r="AE5" s="14" t="s">
        <v>93</v>
      </c>
      <c r="AF5" s="14" t="s">
        <v>94</v>
      </c>
      <c r="AG5" s="14" t="s">
        <v>95</v>
      </c>
      <c r="AH5" s="14" t="s">
        <v>96</v>
      </c>
      <c r="AI5" s="14" t="s">
        <v>97</v>
      </c>
      <c r="AJ5" s="14" t="s">
        <v>98</v>
      </c>
      <c r="AK5" s="14" t="s">
        <v>99</v>
      </c>
      <c r="AL5" s="14" t="s">
        <v>100</v>
      </c>
      <c r="AM5" s="11"/>
    </row>
    <row r="6" spans="1:39" x14ac:dyDescent="0.2">
      <c r="A6" s="25" t="s">
        <v>256</v>
      </c>
      <c r="B6" s="23" t="s">
        <v>257</v>
      </c>
      <c r="C6" s="15">
        <v>0.37621937473389999</v>
      </c>
      <c r="D6" s="15">
        <v>0.45414226544019998</v>
      </c>
      <c r="E6" s="15">
        <v>0.34778826803439999</v>
      </c>
      <c r="F6" s="15">
        <v>0.39261720682790002</v>
      </c>
      <c r="G6" s="15">
        <v>0.32618868492039998</v>
      </c>
      <c r="H6" s="15">
        <v>0.2411405282896</v>
      </c>
      <c r="I6" s="15">
        <v>0.31083638086659998</v>
      </c>
      <c r="J6" s="15">
        <v>0.46541695010150003</v>
      </c>
      <c r="K6" s="15">
        <v>0.4446095368654</v>
      </c>
      <c r="L6" s="15">
        <v>0.4593533204677</v>
      </c>
      <c r="M6" s="15">
        <v>0.43779236940049998</v>
      </c>
      <c r="N6" s="15">
        <v>0.30940735864199997</v>
      </c>
      <c r="O6" s="15">
        <v>0.59090909090910004</v>
      </c>
      <c r="P6" s="15">
        <v>0.86837556882669997</v>
      </c>
      <c r="Q6" s="15">
        <v>0.40727011444509997</v>
      </c>
      <c r="R6" s="15">
        <v>0.55432976789919997</v>
      </c>
      <c r="S6" s="15">
        <v>0.273203331529</v>
      </c>
      <c r="T6" s="15">
        <v>1.1735214533919999E-2</v>
      </c>
      <c r="U6" s="15">
        <v>0</v>
      </c>
      <c r="V6" s="15">
        <v>1.6801443571850001E-3</v>
      </c>
      <c r="W6" s="15">
        <v>0.83068087954309999</v>
      </c>
      <c r="X6" s="15">
        <v>0.55200968635589998</v>
      </c>
      <c r="Y6" s="15">
        <v>0.17022674166849999</v>
      </c>
      <c r="Z6" s="15">
        <v>1.078752383411E-2</v>
      </c>
      <c r="AA6" s="15">
        <v>3.0435675573749999E-3</v>
      </c>
      <c r="AB6" s="15">
        <v>0.25083953221510003</v>
      </c>
      <c r="AC6" s="15">
        <v>0.46325835859629999</v>
      </c>
      <c r="AD6" s="15">
        <v>0.4117629023962</v>
      </c>
      <c r="AE6" s="15">
        <v>0.48153195175719998</v>
      </c>
      <c r="AF6" s="15">
        <v>0.56688994900279999</v>
      </c>
      <c r="AG6" s="15">
        <v>0.43968914937480003</v>
      </c>
      <c r="AH6" s="15">
        <v>0.31681759993559999</v>
      </c>
      <c r="AI6" s="15">
        <v>0.29699086145550002</v>
      </c>
      <c r="AJ6" s="15">
        <v>0.1621770597911</v>
      </c>
      <c r="AK6" s="15">
        <v>0.33699788108899997</v>
      </c>
      <c r="AL6" s="15">
        <v>0.24087228837870001</v>
      </c>
      <c r="AM6" s="11"/>
    </row>
    <row r="7" spans="1:39" x14ac:dyDescent="0.2">
      <c r="A7" s="24"/>
      <c r="B7" s="24"/>
      <c r="C7" s="16">
        <v>1045</v>
      </c>
      <c r="D7" s="16">
        <v>271</v>
      </c>
      <c r="E7" s="16">
        <v>260</v>
      </c>
      <c r="F7" s="16">
        <v>271</v>
      </c>
      <c r="G7" s="16">
        <v>243</v>
      </c>
      <c r="H7" s="16">
        <v>71</v>
      </c>
      <c r="I7" s="16">
        <v>135</v>
      </c>
      <c r="J7" s="16">
        <v>184</v>
      </c>
      <c r="K7" s="16">
        <v>229</v>
      </c>
      <c r="L7" s="16">
        <v>303</v>
      </c>
      <c r="M7" s="16">
        <v>608</v>
      </c>
      <c r="N7" s="16">
        <v>352</v>
      </c>
      <c r="O7" s="16">
        <v>13</v>
      </c>
      <c r="P7" s="16">
        <v>529</v>
      </c>
      <c r="Q7" s="16">
        <v>119</v>
      </c>
      <c r="R7" s="16">
        <v>194</v>
      </c>
      <c r="S7" s="16">
        <v>199</v>
      </c>
      <c r="T7" s="16">
        <v>3</v>
      </c>
      <c r="U7" s="16">
        <v>0</v>
      </c>
      <c r="V7" s="16">
        <v>1</v>
      </c>
      <c r="W7" s="16">
        <v>482</v>
      </c>
      <c r="X7" s="16">
        <v>394</v>
      </c>
      <c r="Y7" s="16">
        <v>75</v>
      </c>
      <c r="Z7" s="16">
        <v>7</v>
      </c>
      <c r="AA7" s="16">
        <v>1</v>
      </c>
      <c r="AB7" s="16">
        <v>16</v>
      </c>
      <c r="AC7" s="16">
        <v>485</v>
      </c>
      <c r="AD7" s="16">
        <v>138</v>
      </c>
      <c r="AE7" s="16">
        <v>25</v>
      </c>
      <c r="AF7" s="16">
        <v>63</v>
      </c>
      <c r="AG7" s="16">
        <v>93</v>
      </c>
      <c r="AH7" s="16">
        <v>21</v>
      </c>
      <c r="AI7" s="16">
        <v>5</v>
      </c>
      <c r="AJ7" s="16">
        <v>6</v>
      </c>
      <c r="AK7" s="16">
        <v>2</v>
      </c>
      <c r="AL7" s="16">
        <v>207</v>
      </c>
      <c r="AM7" s="11"/>
    </row>
    <row r="8" spans="1:39" x14ac:dyDescent="0.2">
      <c r="A8" s="24"/>
      <c r="B8" s="24"/>
      <c r="C8" s="17" t="s">
        <v>103</v>
      </c>
      <c r="D8" s="18" t="s">
        <v>258</v>
      </c>
      <c r="E8" s="17"/>
      <c r="F8" s="17"/>
      <c r="G8" s="17"/>
      <c r="H8" s="17"/>
      <c r="I8" s="17"/>
      <c r="J8" s="18" t="s">
        <v>140</v>
      </c>
      <c r="K8" s="18" t="s">
        <v>140</v>
      </c>
      <c r="L8" s="18" t="s">
        <v>122</v>
      </c>
      <c r="M8" s="18" t="s">
        <v>106</v>
      </c>
      <c r="N8" s="17"/>
      <c r="O8" s="18" t="s">
        <v>104</v>
      </c>
      <c r="P8" s="18" t="s">
        <v>107</v>
      </c>
      <c r="Q8" s="18" t="s">
        <v>149</v>
      </c>
      <c r="R8" s="18" t="s">
        <v>109</v>
      </c>
      <c r="S8" s="18" t="s">
        <v>108</v>
      </c>
      <c r="T8" s="17"/>
      <c r="U8" s="17"/>
      <c r="V8" s="17"/>
      <c r="W8" s="18" t="s">
        <v>110</v>
      </c>
      <c r="X8" s="18" t="s">
        <v>130</v>
      </c>
      <c r="Y8" s="18" t="s">
        <v>112</v>
      </c>
      <c r="Z8" s="17"/>
      <c r="AA8" s="17"/>
      <c r="AB8" s="18" t="s">
        <v>112</v>
      </c>
      <c r="AC8" s="18" t="s">
        <v>113</v>
      </c>
      <c r="AD8" s="18" t="s">
        <v>113</v>
      </c>
      <c r="AE8" s="18" t="s">
        <v>114</v>
      </c>
      <c r="AF8" s="18" t="s">
        <v>254</v>
      </c>
      <c r="AG8" s="18" t="s">
        <v>113</v>
      </c>
      <c r="AH8" s="17"/>
      <c r="AI8" s="17"/>
      <c r="AJ8" s="17"/>
      <c r="AK8" s="17"/>
      <c r="AL8" s="17"/>
      <c r="AM8" s="11"/>
    </row>
    <row r="9" spans="1:39" x14ac:dyDescent="0.2">
      <c r="A9" s="26"/>
      <c r="B9" s="23" t="s">
        <v>259</v>
      </c>
      <c r="C9" s="15">
        <v>0.3030881684133</v>
      </c>
      <c r="D9" s="15">
        <v>0.21034259423679999</v>
      </c>
      <c r="E9" s="15">
        <v>0.36887566522909998</v>
      </c>
      <c r="F9" s="15">
        <v>0.23724950896399999</v>
      </c>
      <c r="G9" s="15">
        <v>0.36923104368030002</v>
      </c>
      <c r="H9" s="15">
        <v>0.38074765303410002</v>
      </c>
      <c r="I9" s="15">
        <v>0.30228110117860002</v>
      </c>
      <c r="J9" s="15">
        <v>0.25326979031750002</v>
      </c>
      <c r="K9" s="15">
        <v>0.28337693248399998</v>
      </c>
      <c r="L9" s="15">
        <v>0.28089683830700002</v>
      </c>
      <c r="M9" s="15">
        <v>0.26688227327160002</v>
      </c>
      <c r="N9" s="15">
        <v>0.34401654441840002</v>
      </c>
      <c r="O9" s="15">
        <v>0.13636363636359999</v>
      </c>
      <c r="P9" s="15">
        <v>8.5454766376529996E-3</v>
      </c>
      <c r="Q9" s="15">
        <v>5.5654377203540002E-2</v>
      </c>
      <c r="R9" s="15">
        <v>3.9324064968649999E-2</v>
      </c>
      <c r="S9" s="15">
        <v>0.20329027592269999</v>
      </c>
      <c r="T9" s="15">
        <v>0.69729210854719992</v>
      </c>
      <c r="U9" s="15">
        <v>0.81042713571090008</v>
      </c>
      <c r="V9" s="15">
        <v>0.94281407079320001</v>
      </c>
      <c r="W9" s="15">
        <v>1.3595801588289999E-2</v>
      </c>
      <c r="X9" s="15">
        <v>5.9708047508049998E-2</v>
      </c>
      <c r="Y9" s="15">
        <v>0.2724220648281</v>
      </c>
      <c r="Z9" s="15">
        <v>0.74678261501669996</v>
      </c>
      <c r="AA9" s="15">
        <v>0.87968876100719995</v>
      </c>
      <c r="AB9" s="15">
        <v>0.20214054710980001</v>
      </c>
      <c r="AC9" s="15">
        <v>0.1533734731111</v>
      </c>
      <c r="AD9" s="15">
        <v>0.2449554758642</v>
      </c>
      <c r="AE9" s="15">
        <v>0.30011433619779998</v>
      </c>
      <c r="AF9" s="15">
        <v>0.22061787953029999</v>
      </c>
      <c r="AG9" s="15">
        <v>0.29537424577709998</v>
      </c>
      <c r="AH9" s="15">
        <v>0.49323124486160003</v>
      </c>
      <c r="AI9" s="15">
        <v>0.63499872595990003</v>
      </c>
      <c r="AJ9" s="15">
        <v>0.62247312294869994</v>
      </c>
      <c r="AK9" s="15">
        <v>0.66300211891100003</v>
      </c>
      <c r="AL9" s="15">
        <v>0.46424441524620003</v>
      </c>
      <c r="AM9" s="11"/>
    </row>
    <row r="10" spans="1:39" x14ac:dyDescent="0.2">
      <c r="A10" s="24"/>
      <c r="B10" s="24"/>
      <c r="C10" s="16">
        <v>690</v>
      </c>
      <c r="D10" s="16">
        <v>127</v>
      </c>
      <c r="E10" s="16">
        <v>234</v>
      </c>
      <c r="F10" s="16">
        <v>113</v>
      </c>
      <c r="G10" s="16">
        <v>216</v>
      </c>
      <c r="H10" s="16">
        <v>105</v>
      </c>
      <c r="I10" s="16">
        <v>125</v>
      </c>
      <c r="J10" s="16">
        <v>98</v>
      </c>
      <c r="K10" s="16">
        <v>125</v>
      </c>
      <c r="L10" s="16">
        <v>159</v>
      </c>
      <c r="M10" s="16">
        <v>304</v>
      </c>
      <c r="N10" s="16">
        <v>332</v>
      </c>
      <c r="O10" s="16">
        <v>3</v>
      </c>
      <c r="P10" s="16">
        <v>5</v>
      </c>
      <c r="Q10" s="16">
        <v>17</v>
      </c>
      <c r="R10" s="16">
        <v>10</v>
      </c>
      <c r="S10" s="16">
        <v>123</v>
      </c>
      <c r="T10" s="16">
        <v>171</v>
      </c>
      <c r="U10" s="16">
        <v>89</v>
      </c>
      <c r="V10" s="16">
        <v>275</v>
      </c>
      <c r="W10" s="16">
        <v>6</v>
      </c>
      <c r="X10" s="16">
        <v>43</v>
      </c>
      <c r="Y10" s="16">
        <v>112</v>
      </c>
      <c r="Z10" s="16">
        <v>317</v>
      </c>
      <c r="AA10" s="16">
        <v>150</v>
      </c>
      <c r="AB10" s="16">
        <v>8</v>
      </c>
      <c r="AC10" s="16">
        <v>128</v>
      </c>
      <c r="AD10" s="16">
        <v>57</v>
      </c>
      <c r="AE10" s="16">
        <v>19</v>
      </c>
      <c r="AF10" s="16">
        <v>23</v>
      </c>
      <c r="AG10" s="16">
        <v>56</v>
      </c>
      <c r="AH10" s="16">
        <v>30</v>
      </c>
      <c r="AI10" s="16">
        <v>6</v>
      </c>
      <c r="AJ10" s="16">
        <v>17</v>
      </c>
      <c r="AK10" s="16">
        <v>4</v>
      </c>
      <c r="AL10" s="16">
        <v>350</v>
      </c>
      <c r="AM10" s="11"/>
    </row>
    <row r="11" spans="1:39" x14ac:dyDescent="0.2">
      <c r="A11" s="24"/>
      <c r="B11" s="24"/>
      <c r="C11" s="17" t="s">
        <v>103</v>
      </c>
      <c r="D11" s="17"/>
      <c r="E11" s="18" t="s">
        <v>120</v>
      </c>
      <c r="F11" s="17"/>
      <c r="G11" s="18" t="s">
        <v>120</v>
      </c>
      <c r="H11" s="18" t="s">
        <v>181</v>
      </c>
      <c r="I11" s="17"/>
      <c r="J11" s="17"/>
      <c r="K11" s="17"/>
      <c r="L11" s="17"/>
      <c r="M11" s="17"/>
      <c r="N11" s="18" t="s">
        <v>139</v>
      </c>
      <c r="O11" s="17"/>
      <c r="P11" s="17"/>
      <c r="Q11" s="18" t="s">
        <v>139</v>
      </c>
      <c r="R11" s="17"/>
      <c r="S11" s="18" t="s">
        <v>135</v>
      </c>
      <c r="T11" s="18" t="s">
        <v>121</v>
      </c>
      <c r="U11" s="18" t="s">
        <v>121</v>
      </c>
      <c r="V11" s="18" t="s">
        <v>250</v>
      </c>
      <c r="W11" s="17"/>
      <c r="X11" s="18" t="s">
        <v>139</v>
      </c>
      <c r="Y11" s="18" t="s">
        <v>122</v>
      </c>
      <c r="Z11" s="18" t="s">
        <v>123</v>
      </c>
      <c r="AA11" s="18" t="s">
        <v>123</v>
      </c>
      <c r="AB11" s="18" t="s">
        <v>119</v>
      </c>
      <c r="AC11" s="17"/>
      <c r="AD11" s="17"/>
      <c r="AE11" s="17"/>
      <c r="AF11" s="17"/>
      <c r="AG11" s="18" t="s">
        <v>139</v>
      </c>
      <c r="AH11" s="18" t="s">
        <v>201</v>
      </c>
      <c r="AI11" s="18" t="s">
        <v>139</v>
      </c>
      <c r="AJ11" s="18" t="s">
        <v>119</v>
      </c>
      <c r="AK11" s="17"/>
      <c r="AL11" s="18" t="s">
        <v>166</v>
      </c>
      <c r="AM11" s="11"/>
    </row>
    <row r="12" spans="1:39" x14ac:dyDescent="0.2">
      <c r="A12" s="26"/>
      <c r="B12" s="23" t="s">
        <v>260</v>
      </c>
      <c r="C12" s="15">
        <v>0.11593726250649999</v>
      </c>
      <c r="D12" s="15">
        <v>0.13471178606670001</v>
      </c>
      <c r="E12" s="15">
        <v>9.5149253428320008E-2</v>
      </c>
      <c r="F12" s="15">
        <v>0.14418647990319999</v>
      </c>
      <c r="G12" s="15">
        <v>9.7479477805430009E-2</v>
      </c>
      <c r="H12" s="15">
        <v>0.1826402691332</v>
      </c>
      <c r="I12" s="15">
        <v>0.1625595610593</v>
      </c>
      <c r="J12" s="15">
        <v>7.0838172683519995E-2</v>
      </c>
      <c r="K12" s="15">
        <v>9.6463746484210008E-2</v>
      </c>
      <c r="L12" s="15">
        <v>4.469655576836E-2</v>
      </c>
      <c r="M12" s="15">
        <v>0.1167331202482</v>
      </c>
      <c r="N12" s="15">
        <v>0.117231373266</v>
      </c>
      <c r="O12" s="15">
        <v>0.13636363636359999</v>
      </c>
      <c r="P12" s="15">
        <v>3.7718312545450002E-2</v>
      </c>
      <c r="Q12" s="15">
        <v>0.24866897021609999</v>
      </c>
      <c r="R12" s="15">
        <v>0.16054114358679999</v>
      </c>
      <c r="S12" s="15">
        <v>0.1896797464669</v>
      </c>
      <c r="T12" s="15">
        <v>5.7646647781670002E-2</v>
      </c>
      <c r="U12" s="15">
        <v>8.2295746768850014E-2</v>
      </c>
      <c r="V12" s="15">
        <v>5.0685490999799994E-3</v>
      </c>
      <c r="W12" s="15">
        <v>6.4461736145569992E-2</v>
      </c>
      <c r="X12" s="15">
        <v>0.13708058217819999</v>
      </c>
      <c r="Y12" s="15">
        <v>0.2360291722216</v>
      </c>
      <c r="Z12" s="15">
        <v>7.4867274704530001E-2</v>
      </c>
      <c r="AA12" s="15">
        <v>1.723640955568E-2</v>
      </c>
      <c r="AB12" s="15">
        <v>0.16466326235039999</v>
      </c>
      <c r="AC12" s="15">
        <v>0.1541513493553</v>
      </c>
      <c r="AD12" s="15">
        <v>0.15524468402229999</v>
      </c>
      <c r="AE12" s="15">
        <v>0.12531293762410001</v>
      </c>
      <c r="AF12" s="15">
        <v>4.5815499230669993E-2</v>
      </c>
      <c r="AG12" s="15">
        <v>3.9118942535659999E-2</v>
      </c>
      <c r="AH12" s="15">
        <v>1.7975823557550001E-2</v>
      </c>
      <c r="AI12" s="15">
        <v>0</v>
      </c>
      <c r="AJ12" s="15">
        <v>1.362019733071E-2</v>
      </c>
      <c r="AK12" s="15">
        <v>0</v>
      </c>
      <c r="AL12" s="15">
        <v>9.9308678905039999E-2</v>
      </c>
      <c r="AM12" s="11"/>
    </row>
    <row r="13" spans="1:39" x14ac:dyDescent="0.2">
      <c r="A13" s="24"/>
      <c r="B13" s="24"/>
      <c r="C13" s="16">
        <v>248</v>
      </c>
      <c r="D13" s="16">
        <v>57</v>
      </c>
      <c r="E13" s="16">
        <v>69</v>
      </c>
      <c r="F13" s="16">
        <v>61</v>
      </c>
      <c r="G13" s="16">
        <v>61</v>
      </c>
      <c r="H13" s="16">
        <v>48</v>
      </c>
      <c r="I13" s="16">
        <v>67</v>
      </c>
      <c r="J13" s="16">
        <v>36</v>
      </c>
      <c r="K13" s="16">
        <v>40</v>
      </c>
      <c r="L13" s="16">
        <v>27</v>
      </c>
      <c r="M13" s="16">
        <v>129</v>
      </c>
      <c r="N13" s="16">
        <v>98</v>
      </c>
      <c r="O13" s="16">
        <v>3</v>
      </c>
      <c r="P13" s="16">
        <v>26</v>
      </c>
      <c r="Q13" s="16">
        <v>53</v>
      </c>
      <c r="R13" s="16">
        <v>40</v>
      </c>
      <c r="S13" s="16">
        <v>108</v>
      </c>
      <c r="T13" s="16">
        <v>13</v>
      </c>
      <c r="U13" s="16">
        <v>6</v>
      </c>
      <c r="V13" s="16">
        <v>2</v>
      </c>
      <c r="W13" s="16">
        <v>27</v>
      </c>
      <c r="X13" s="16">
        <v>90</v>
      </c>
      <c r="Y13" s="16">
        <v>74</v>
      </c>
      <c r="Z13" s="16">
        <v>27</v>
      </c>
      <c r="AA13" s="16">
        <v>2</v>
      </c>
      <c r="AB13" s="16">
        <v>9</v>
      </c>
      <c r="AC13" s="16">
        <v>124</v>
      </c>
      <c r="AD13" s="16">
        <v>32</v>
      </c>
      <c r="AE13" s="16">
        <v>5</v>
      </c>
      <c r="AF13" s="16">
        <v>5</v>
      </c>
      <c r="AG13" s="16">
        <v>8</v>
      </c>
      <c r="AH13" s="16">
        <v>1</v>
      </c>
      <c r="AI13" s="16">
        <v>0</v>
      </c>
      <c r="AJ13" s="16">
        <v>1</v>
      </c>
      <c r="AK13" s="16">
        <v>0</v>
      </c>
      <c r="AL13" s="16">
        <v>72</v>
      </c>
      <c r="AM13" s="11"/>
    </row>
    <row r="14" spans="1:39" x14ac:dyDescent="0.2">
      <c r="A14" s="24"/>
      <c r="B14" s="24"/>
      <c r="C14" s="17" t="s">
        <v>103</v>
      </c>
      <c r="D14" s="17"/>
      <c r="E14" s="17"/>
      <c r="F14" s="17"/>
      <c r="G14" s="17"/>
      <c r="H14" s="18" t="s">
        <v>261</v>
      </c>
      <c r="I14" s="18" t="s">
        <v>211</v>
      </c>
      <c r="J14" s="17"/>
      <c r="K14" s="17"/>
      <c r="L14" s="17"/>
      <c r="M14" s="17"/>
      <c r="N14" s="17"/>
      <c r="O14" s="17"/>
      <c r="P14" s="18" t="s">
        <v>159</v>
      </c>
      <c r="Q14" s="18" t="s">
        <v>157</v>
      </c>
      <c r="R14" s="18" t="s">
        <v>262</v>
      </c>
      <c r="S14" s="18" t="s">
        <v>158</v>
      </c>
      <c r="T14" s="18" t="s">
        <v>159</v>
      </c>
      <c r="U14" s="18" t="s">
        <v>128</v>
      </c>
      <c r="V14" s="17"/>
      <c r="W14" s="17"/>
      <c r="X14" s="18" t="s">
        <v>263</v>
      </c>
      <c r="Y14" s="18" t="s">
        <v>264</v>
      </c>
      <c r="Z14" s="17"/>
      <c r="AA14" s="17"/>
      <c r="AB14" s="18" t="s">
        <v>132</v>
      </c>
      <c r="AC14" s="18" t="s">
        <v>132</v>
      </c>
      <c r="AD14" s="18" t="s">
        <v>132</v>
      </c>
      <c r="AE14" s="17"/>
      <c r="AF14" s="17"/>
      <c r="AG14" s="17"/>
      <c r="AH14" s="17"/>
      <c r="AI14" s="17"/>
      <c r="AJ14" s="17"/>
      <c r="AK14" s="17"/>
      <c r="AL14" s="17"/>
      <c r="AM14" s="11"/>
    </row>
    <row r="15" spans="1:39" x14ac:dyDescent="0.2">
      <c r="A15" s="26"/>
      <c r="B15" s="23" t="s">
        <v>265</v>
      </c>
      <c r="C15" s="15">
        <v>6.0348892233569998E-2</v>
      </c>
      <c r="D15" s="15">
        <v>4.6001649480829999E-2</v>
      </c>
      <c r="E15" s="15">
        <v>5.3512578795610007E-2</v>
      </c>
      <c r="F15" s="15">
        <v>8.6366918218609992E-2</v>
      </c>
      <c r="G15" s="15">
        <v>5.7122883348270002E-2</v>
      </c>
      <c r="H15" s="15">
        <v>7.2340513198369996E-2</v>
      </c>
      <c r="I15" s="15">
        <v>6.7794128822300001E-2</v>
      </c>
      <c r="J15" s="15">
        <v>5.4805294055190003E-2</v>
      </c>
      <c r="K15" s="15">
        <v>5.8832561355960003E-2</v>
      </c>
      <c r="L15" s="15">
        <v>5.5400611814299998E-2</v>
      </c>
      <c r="M15" s="15">
        <v>5.6767271525790003E-2</v>
      </c>
      <c r="N15" s="15">
        <v>6.6504449856149991E-2</v>
      </c>
      <c r="O15" s="15">
        <v>4.5454545454549987E-2</v>
      </c>
      <c r="P15" s="15">
        <v>3.3382790586279999E-2</v>
      </c>
      <c r="Q15" s="15">
        <v>8.545532071004E-2</v>
      </c>
      <c r="R15" s="15">
        <v>5.3938511979419998E-2</v>
      </c>
      <c r="S15" s="15">
        <v>7.5350396313520002E-2</v>
      </c>
      <c r="T15" s="15">
        <v>0.1108242778745</v>
      </c>
      <c r="U15" s="15">
        <v>5.3176166522439998E-2</v>
      </c>
      <c r="V15" s="15">
        <v>2.1769050397030001E-2</v>
      </c>
      <c r="W15" s="15">
        <v>1.9360138241520001E-2</v>
      </c>
      <c r="X15" s="15">
        <v>8.1441962614579991E-2</v>
      </c>
      <c r="Y15" s="15">
        <v>7.9019493089419995E-2</v>
      </c>
      <c r="Z15" s="15">
        <v>6.4713952497299998E-2</v>
      </c>
      <c r="AA15" s="15">
        <v>6.8769488430769993E-2</v>
      </c>
      <c r="AB15" s="15">
        <v>2.5281322763040001E-2</v>
      </c>
      <c r="AC15" s="15">
        <v>6.5091718825879996E-2</v>
      </c>
      <c r="AD15" s="15">
        <v>5.0353293525780003E-2</v>
      </c>
      <c r="AE15" s="15">
        <v>0</v>
      </c>
      <c r="AF15" s="15">
        <v>6.1187221734339999E-2</v>
      </c>
      <c r="AG15" s="15">
        <v>5.9266339673420002E-2</v>
      </c>
      <c r="AH15" s="15">
        <v>5.1860414149110003E-2</v>
      </c>
      <c r="AI15" s="15">
        <v>6.8010412584589994E-2</v>
      </c>
      <c r="AJ15" s="15">
        <v>4.7153341023950003E-2</v>
      </c>
      <c r="AK15" s="15">
        <v>0</v>
      </c>
      <c r="AL15" s="15">
        <v>6.355077946229E-2</v>
      </c>
      <c r="AM15" s="11"/>
    </row>
    <row r="16" spans="1:39" x14ac:dyDescent="0.2">
      <c r="A16" s="24"/>
      <c r="B16" s="24"/>
      <c r="C16" s="16">
        <v>125</v>
      </c>
      <c r="D16" s="16">
        <v>22</v>
      </c>
      <c r="E16" s="16">
        <v>34</v>
      </c>
      <c r="F16" s="16">
        <v>42</v>
      </c>
      <c r="G16" s="16">
        <v>27</v>
      </c>
      <c r="H16" s="16">
        <v>15</v>
      </c>
      <c r="I16" s="16">
        <v>25</v>
      </c>
      <c r="J16" s="16">
        <v>20</v>
      </c>
      <c r="K16" s="16">
        <v>28</v>
      </c>
      <c r="L16" s="16">
        <v>25</v>
      </c>
      <c r="M16" s="16">
        <v>57</v>
      </c>
      <c r="N16" s="16">
        <v>59</v>
      </c>
      <c r="O16" s="16">
        <v>1</v>
      </c>
      <c r="P16" s="16">
        <v>19</v>
      </c>
      <c r="Q16" s="16">
        <v>16</v>
      </c>
      <c r="R16" s="16">
        <v>10</v>
      </c>
      <c r="S16" s="16">
        <v>51</v>
      </c>
      <c r="T16" s="16">
        <v>18</v>
      </c>
      <c r="U16" s="16">
        <v>6</v>
      </c>
      <c r="V16" s="16">
        <v>5</v>
      </c>
      <c r="W16" s="16">
        <v>12</v>
      </c>
      <c r="X16" s="16">
        <v>40</v>
      </c>
      <c r="Y16" s="16">
        <v>29</v>
      </c>
      <c r="Z16" s="16">
        <v>26</v>
      </c>
      <c r="AA16" s="16">
        <v>9</v>
      </c>
      <c r="AB16" s="16">
        <v>1</v>
      </c>
      <c r="AC16" s="16">
        <v>52</v>
      </c>
      <c r="AD16" s="16">
        <v>10</v>
      </c>
      <c r="AE16" s="16">
        <v>0</v>
      </c>
      <c r="AF16" s="16">
        <v>6</v>
      </c>
      <c r="AG16" s="16">
        <v>8</v>
      </c>
      <c r="AH16" s="16">
        <v>3</v>
      </c>
      <c r="AI16" s="16">
        <v>1</v>
      </c>
      <c r="AJ16" s="16">
        <v>2</v>
      </c>
      <c r="AK16" s="16">
        <v>0</v>
      </c>
      <c r="AL16" s="16">
        <v>43</v>
      </c>
      <c r="AM16" s="11"/>
    </row>
    <row r="17" spans="1:39" x14ac:dyDescent="0.2">
      <c r="A17" s="24"/>
      <c r="B17" s="24"/>
      <c r="C17" s="17" t="s">
        <v>103</v>
      </c>
      <c r="D17" s="17"/>
      <c r="E17" s="17"/>
      <c r="F17" s="17"/>
      <c r="G17" s="17"/>
      <c r="H17" s="17"/>
      <c r="I17" s="17"/>
      <c r="J17" s="17"/>
      <c r="K17" s="17"/>
      <c r="L17" s="17"/>
      <c r="M17" s="17"/>
      <c r="N17" s="17"/>
      <c r="O17" s="17"/>
      <c r="P17" s="17"/>
      <c r="Q17" s="17"/>
      <c r="R17" s="17"/>
      <c r="S17" s="17"/>
      <c r="T17" s="18" t="s">
        <v>195</v>
      </c>
      <c r="U17" s="17"/>
      <c r="V17" s="17"/>
      <c r="W17" s="17"/>
      <c r="X17" s="18" t="s">
        <v>139</v>
      </c>
      <c r="Y17" s="18" t="s">
        <v>139</v>
      </c>
      <c r="Z17" s="18" t="s">
        <v>139</v>
      </c>
      <c r="AA17" s="17"/>
      <c r="AB17" s="17"/>
      <c r="AC17" s="17"/>
      <c r="AD17" s="17"/>
      <c r="AE17" s="17"/>
      <c r="AF17" s="17"/>
      <c r="AG17" s="17"/>
      <c r="AH17" s="17"/>
      <c r="AI17" s="17"/>
      <c r="AJ17" s="17"/>
      <c r="AK17" s="17"/>
      <c r="AL17" s="17"/>
      <c r="AM17" s="11"/>
    </row>
    <row r="18" spans="1:39" x14ac:dyDescent="0.2">
      <c r="A18" s="26"/>
      <c r="B18" s="23" t="s">
        <v>90</v>
      </c>
      <c r="C18" s="15">
        <v>0.1444063021127</v>
      </c>
      <c r="D18" s="15">
        <v>0.15480170477550001</v>
      </c>
      <c r="E18" s="15">
        <v>0.13467423451259999</v>
      </c>
      <c r="F18" s="15">
        <v>0.13957988608630001</v>
      </c>
      <c r="G18" s="15">
        <v>0.1499779102456</v>
      </c>
      <c r="H18" s="15">
        <v>0.1231310363447</v>
      </c>
      <c r="I18" s="15">
        <v>0.15652882807320001</v>
      </c>
      <c r="J18" s="15">
        <v>0.15566979284230001</v>
      </c>
      <c r="K18" s="15">
        <v>0.1167172228105</v>
      </c>
      <c r="L18" s="15">
        <v>0.1596526736426</v>
      </c>
      <c r="M18" s="15">
        <v>0.12182496555400001</v>
      </c>
      <c r="N18" s="15">
        <v>0.16284027381739999</v>
      </c>
      <c r="O18" s="15">
        <v>9.0909090909089996E-2</v>
      </c>
      <c r="P18" s="15">
        <v>5.1977851403870012E-2</v>
      </c>
      <c r="Q18" s="15">
        <v>0.20295121742530001</v>
      </c>
      <c r="R18" s="15">
        <v>0.19186651156590001</v>
      </c>
      <c r="S18" s="15">
        <v>0.25847624976790001</v>
      </c>
      <c r="T18" s="15">
        <v>0.12250175126270001</v>
      </c>
      <c r="U18" s="15">
        <v>5.4100950997779999E-2</v>
      </c>
      <c r="V18" s="15">
        <v>2.866818535257E-2</v>
      </c>
      <c r="W18" s="15">
        <v>7.1901444481539997E-2</v>
      </c>
      <c r="X18" s="15">
        <v>0.1697597213433</v>
      </c>
      <c r="Y18" s="15">
        <v>0.2423025281924</v>
      </c>
      <c r="Z18" s="15">
        <v>0.1028486339473</v>
      </c>
      <c r="AA18" s="15">
        <v>3.126177344897E-2</v>
      </c>
      <c r="AB18" s="15">
        <v>0.35707533556170001</v>
      </c>
      <c r="AC18" s="15">
        <v>0.1641251001115</v>
      </c>
      <c r="AD18" s="15">
        <v>0.1376836441915</v>
      </c>
      <c r="AE18" s="15">
        <v>9.304077442087999E-2</v>
      </c>
      <c r="AF18" s="15">
        <v>0.10548945050190001</v>
      </c>
      <c r="AG18" s="15">
        <v>0.1665513226391</v>
      </c>
      <c r="AH18" s="15">
        <v>0.1201149174961</v>
      </c>
      <c r="AI18" s="15">
        <v>0</v>
      </c>
      <c r="AJ18" s="15">
        <v>0.1545762789056</v>
      </c>
      <c r="AK18" s="15">
        <v>0</v>
      </c>
      <c r="AL18" s="15">
        <v>0.13202383800779999</v>
      </c>
      <c r="AM18" s="11"/>
    </row>
    <row r="19" spans="1:39" x14ac:dyDescent="0.2">
      <c r="A19" s="24"/>
      <c r="B19" s="24"/>
      <c r="C19" s="16">
        <v>356</v>
      </c>
      <c r="D19" s="16">
        <v>78</v>
      </c>
      <c r="E19" s="16">
        <v>94</v>
      </c>
      <c r="F19" s="16">
        <v>81</v>
      </c>
      <c r="G19" s="16">
        <v>103</v>
      </c>
      <c r="H19" s="16">
        <v>31</v>
      </c>
      <c r="I19" s="16">
        <v>67</v>
      </c>
      <c r="J19" s="16">
        <v>57</v>
      </c>
      <c r="K19" s="16">
        <v>59</v>
      </c>
      <c r="L19" s="16">
        <v>94</v>
      </c>
      <c r="M19" s="16">
        <v>155</v>
      </c>
      <c r="N19" s="16">
        <v>168</v>
      </c>
      <c r="O19" s="16">
        <v>2</v>
      </c>
      <c r="P19" s="16">
        <v>39</v>
      </c>
      <c r="Q19" s="16">
        <v>55</v>
      </c>
      <c r="R19" s="16">
        <v>62</v>
      </c>
      <c r="S19" s="16">
        <v>153</v>
      </c>
      <c r="T19" s="16">
        <v>32</v>
      </c>
      <c r="U19" s="16">
        <v>5</v>
      </c>
      <c r="V19" s="16">
        <v>10</v>
      </c>
      <c r="W19" s="16">
        <v>37</v>
      </c>
      <c r="X19" s="16">
        <v>122</v>
      </c>
      <c r="Y19" s="16">
        <v>100</v>
      </c>
      <c r="Z19" s="16">
        <v>41</v>
      </c>
      <c r="AA19" s="16">
        <v>7</v>
      </c>
      <c r="AB19" s="16">
        <v>14</v>
      </c>
      <c r="AC19" s="16">
        <v>160</v>
      </c>
      <c r="AD19" s="16">
        <v>35</v>
      </c>
      <c r="AE19" s="16">
        <v>7</v>
      </c>
      <c r="AF19" s="16">
        <v>12</v>
      </c>
      <c r="AG19" s="16">
        <v>29</v>
      </c>
      <c r="AH19" s="16">
        <v>7</v>
      </c>
      <c r="AI19" s="16">
        <v>0</v>
      </c>
      <c r="AJ19" s="16">
        <v>2</v>
      </c>
      <c r="AK19" s="16">
        <v>0</v>
      </c>
      <c r="AL19" s="16">
        <v>104</v>
      </c>
      <c r="AM19" s="11"/>
    </row>
    <row r="20" spans="1:39" x14ac:dyDescent="0.2">
      <c r="A20" s="24"/>
      <c r="B20" s="24"/>
      <c r="C20" s="17" t="s">
        <v>103</v>
      </c>
      <c r="D20" s="17"/>
      <c r="E20" s="17"/>
      <c r="F20" s="17"/>
      <c r="G20" s="17"/>
      <c r="H20" s="17"/>
      <c r="I20" s="17"/>
      <c r="J20" s="17"/>
      <c r="K20" s="17"/>
      <c r="L20" s="17"/>
      <c r="M20" s="17"/>
      <c r="N20" s="17"/>
      <c r="O20" s="17"/>
      <c r="P20" s="17"/>
      <c r="Q20" s="18" t="s">
        <v>262</v>
      </c>
      <c r="R20" s="18" t="s">
        <v>262</v>
      </c>
      <c r="S20" s="18" t="s">
        <v>266</v>
      </c>
      <c r="T20" s="18" t="s">
        <v>195</v>
      </c>
      <c r="U20" s="17"/>
      <c r="V20" s="17"/>
      <c r="W20" s="17"/>
      <c r="X20" s="18" t="s">
        <v>207</v>
      </c>
      <c r="Y20" s="18" t="s">
        <v>160</v>
      </c>
      <c r="Z20" s="17"/>
      <c r="AA20" s="17"/>
      <c r="AB20" s="18" t="s">
        <v>267</v>
      </c>
      <c r="AC20" s="17"/>
      <c r="AD20" s="17"/>
      <c r="AE20" s="17"/>
      <c r="AF20" s="17"/>
      <c r="AG20" s="17"/>
      <c r="AH20" s="17"/>
      <c r="AI20" s="17"/>
      <c r="AJ20" s="17"/>
      <c r="AK20" s="17"/>
      <c r="AL20" s="17"/>
      <c r="AM20" s="11"/>
    </row>
    <row r="21" spans="1:39" x14ac:dyDescent="0.2">
      <c r="A21" s="26"/>
      <c r="B21" s="23" t="s">
        <v>48</v>
      </c>
      <c r="C21" s="15">
        <v>1</v>
      </c>
      <c r="D21" s="15">
        <v>1</v>
      </c>
      <c r="E21" s="15">
        <v>1</v>
      </c>
      <c r="F21" s="15">
        <v>1</v>
      </c>
      <c r="G21" s="15">
        <v>1</v>
      </c>
      <c r="H21" s="15">
        <v>1</v>
      </c>
      <c r="I21" s="15">
        <v>1</v>
      </c>
      <c r="J21" s="15">
        <v>1</v>
      </c>
      <c r="K21" s="15">
        <v>1</v>
      </c>
      <c r="L21" s="15">
        <v>1</v>
      </c>
      <c r="M21" s="15">
        <v>1</v>
      </c>
      <c r="N21" s="15">
        <v>1</v>
      </c>
      <c r="O21" s="15">
        <v>1</v>
      </c>
      <c r="P21" s="15">
        <v>1</v>
      </c>
      <c r="Q21" s="15">
        <v>1</v>
      </c>
      <c r="R21" s="15">
        <v>1</v>
      </c>
      <c r="S21" s="15">
        <v>1</v>
      </c>
      <c r="T21" s="15">
        <v>1</v>
      </c>
      <c r="U21" s="15">
        <v>1</v>
      </c>
      <c r="V21" s="15">
        <v>1</v>
      </c>
      <c r="W21" s="15">
        <v>1</v>
      </c>
      <c r="X21" s="15">
        <v>1</v>
      </c>
      <c r="Y21" s="15">
        <v>1</v>
      </c>
      <c r="Z21" s="15">
        <v>1</v>
      </c>
      <c r="AA21" s="15">
        <v>1</v>
      </c>
      <c r="AB21" s="15">
        <v>1</v>
      </c>
      <c r="AC21" s="15">
        <v>1</v>
      </c>
      <c r="AD21" s="15">
        <v>1</v>
      </c>
      <c r="AE21" s="15">
        <v>1</v>
      </c>
      <c r="AF21" s="15">
        <v>1</v>
      </c>
      <c r="AG21" s="15">
        <v>1</v>
      </c>
      <c r="AH21" s="15">
        <v>1</v>
      </c>
      <c r="AI21" s="15">
        <v>1</v>
      </c>
      <c r="AJ21" s="15">
        <v>1</v>
      </c>
      <c r="AK21" s="15">
        <v>1</v>
      </c>
      <c r="AL21" s="15">
        <v>1</v>
      </c>
      <c r="AM21" s="11"/>
    </row>
    <row r="22" spans="1:39" x14ac:dyDescent="0.2">
      <c r="A22" s="24"/>
      <c r="B22" s="24"/>
      <c r="C22" s="16">
        <v>2464</v>
      </c>
      <c r="D22" s="16">
        <v>555</v>
      </c>
      <c r="E22" s="16">
        <v>691</v>
      </c>
      <c r="F22" s="16">
        <v>568</v>
      </c>
      <c r="G22" s="16">
        <v>650</v>
      </c>
      <c r="H22" s="16">
        <v>270</v>
      </c>
      <c r="I22" s="16">
        <v>419</v>
      </c>
      <c r="J22" s="16">
        <v>395</v>
      </c>
      <c r="K22" s="16">
        <v>481</v>
      </c>
      <c r="L22" s="16">
        <v>608</v>
      </c>
      <c r="M22" s="16">
        <v>1253</v>
      </c>
      <c r="N22" s="16">
        <v>1009</v>
      </c>
      <c r="O22" s="16">
        <v>22</v>
      </c>
      <c r="P22" s="16">
        <v>618</v>
      </c>
      <c r="Q22" s="16">
        <v>260</v>
      </c>
      <c r="R22" s="16">
        <v>316</v>
      </c>
      <c r="S22" s="16">
        <v>634</v>
      </c>
      <c r="T22" s="16">
        <v>237</v>
      </c>
      <c r="U22" s="16">
        <v>106</v>
      </c>
      <c r="V22" s="16">
        <v>293</v>
      </c>
      <c r="W22" s="16">
        <v>564</v>
      </c>
      <c r="X22" s="16">
        <v>689</v>
      </c>
      <c r="Y22" s="16">
        <v>390</v>
      </c>
      <c r="Z22" s="16">
        <v>418</v>
      </c>
      <c r="AA22" s="16">
        <v>169</v>
      </c>
      <c r="AB22" s="16">
        <v>48</v>
      </c>
      <c r="AC22" s="16">
        <v>949</v>
      </c>
      <c r="AD22" s="16">
        <v>272</v>
      </c>
      <c r="AE22" s="16">
        <v>56</v>
      </c>
      <c r="AF22" s="16">
        <v>109</v>
      </c>
      <c r="AG22" s="16">
        <v>194</v>
      </c>
      <c r="AH22" s="16">
        <v>62</v>
      </c>
      <c r="AI22" s="16">
        <v>12</v>
      </c>
      <c r="AJ22" s="16">
        <v>28</v>
      </c>
      <c r="AK22" s="16">
        <v>6</v>
      </c>
      <c r="AL22" s="16">
        <v>776</v>
      </c>
      <c r="AM22" s="11"/>
    </row>
    <row r="23" spans="1:39" x14ac:dyDescent="0.2">
      <c r="A23" s="24"/>
      <c r="B23" s="24"/>
      <c r="C23" s="17" t="s">
        <v>103</v>
      </c>
      <c r="D23" s="17" t="s">
        <v>103</v>
      </c>
      <c r="E23" s="17" t="s">
        <v>103</v>
      </c>
      <c r="F23" s="17" t="s">
        <v>103</v>
      </c>
      <c r="G23" s="17" t="s">
        <v>103</v>
      </c>
      <c r="H23" s="17" t="s">
        <v>103</v>
      </c>
      <c r="I23" s="17" t="s">
        <v>103</v>
      </c>
      <c r="J23" s="17" t="s">
        <v>103</v>
      </c>
      <c r="K23" s="17" t="s">
        <v>103</v>
      </c>
      <c r="L23" s="17" t="s">
        <v>103</v>
      </c>
      <c r="M23" s="17" t="s">
        <v>103</v>
      </c>
      <c r="N23" s="17" t="s">
        <v>103</v>
      </c>
      <c r="O23" s="17" t="s">
        <v>103</v>
      </c>
      <c r="P23" s="17" t="s">
        <v>103</v>
      </c>
      <c r="Q23" s="17" t="s">
        <v>103</v>
      </c>
      <c r="R23" s="17" t="s">
        <v>103</v>
      </c>
      <c r="S23" s="17" t="s">
        <v>103</v>
      </c>
      <c r="T23" s="17" t="s">
        <v>103</v>
      </c>
      <c r="U23" s="17" t="s">
        <v>103</v>
      </c>
      <c r="V23" s="17" t="s">
        <v>103</v>
      </c>
      <c r="W23" s="17" t="s">
        <v>103</v>
      </c>
      <c r="X23" s="17" t="s">
        <v>103</v>
      </c>
      <c r="Y23" s="17" t="s">
        <v>103</v>
      </c>
      <c r="Z23" s="17" t="s">
        <v>103</v>
      </c>
      <c r="AA23" s="17" t="s">
        <v>103</v>
      </c>
      <c r="AB23" s="17" t="s">
        <v>103</v>
      </c>
      <c r="AC23" s="17" t="s">
        <v>103</v>
      </c>
      <c r="AD23" s="17" t="s">
        <v>103</v>
      </c>
      <c r="AE23" s="17" t="s">
        <v>103</v>
      </c>
      <c r="AF23" s="17" t="s">
        <v>103</v>
      </c>
      <c r="AG23" s="17" t="s">
        <v>103</v>
      </c>
      <c r="AH23" s="17" t="s">
        <v>103</v>
      </c>
      <c r="AI23" s="17" t="s">
        <v>103</v>
      </c>
      <c r="AJ23" s="17" t="s">
        <v>103</v>
      </c>
      <c r="AK23" s="17" t="s">
        <v>103</v>
      </c>
      <c r="AL23" s="17" t="s">
        <v>103</v>
      </c>
      <c r="AM23" s="11"/>
    </row>
    <row r="24" spans="1:39" x14ac:dyDescent="0.2">
      <c r="A24" s="19" t="s">
        <v>268</v>
      </c>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row>
    <row r="25" spans="1:39" x14ac:dyDescent="0.2">
      <c r="A25" s="21" t="s">
        <v>126</v>
      </c>
    </row>
  </sheetData>
  <mergeCells count="16">
    <mergeCell ref="AJ2:AL2"/>
    <mergeCell ref="A2:C2"/>
    <mergeCell ref="A3:B5"/>
    <mergeCell ref="B6:B8"/>
    <mergeCell ref="B9:B11"/>
    <mergeCell ref="M3:O3"/>
    <mergeCell ref="P3:V3"/>
    <mergeCell ref="W3:AB3"/>
    <mergeCell ref="AC3:AL3"/>
    <mergeCell ref="D3:G3"/>
    <mergeCell ref="H3:L3"/>
    <mergeCell ref="B12:B14"/>
    <mergeCell ref="B15:B17"/>
    <mergeCell ref="B18:B20"/>
    <mergeCell ref="B21:B23"/>
    <mergeCell ref="A6:A23"/>
  </mergeCells>
  <hyperlinks>
    <hyperlink ref="A1" location="'TOC'!A1:A1" display="Back to TOC" xr:uid="{00000000-0004-0000-04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25"/>
  <sheetViews>
    <sheetView workbookViewId="0">
      <pane xSplit="3" ySplit="5" topLeftCell="D6" activePane="bottomRight" state="frozen"/>
      <selection pane="topRight" activeCell="D1" sqref="D1"/>
      <selection pane="bottomLeft" activeCell="A6" sqref="A6"/>
      <selection pane="bottomRight" activeCell="D6" sqref="D6"/>
    </sheetView>
  </sheetViews>
  <sheetFormatPr baseColWidth="10" defaultColWidth="8.83203125" defaultRowHeight="15" x14ac:dyDescent="0.2"/>
  <cols>
    <col min="1" max="1" width="50" style="1" customWidth="1"/>
    <col min="2" max="2" width="25" style="1" bestFit="1" customWidth="1"/>
    <col min="3" max="38" width="12.6640625" style="1" customWidth="1"/>
  </cols>
  <sheetData>
    <row r="1" spans="1:39" ht="52" customHeight="1" x14ac:dyDescent="0.2">
      <c r="A1" s="10" t="str">
        <f>HYPERLINK("#TOC!A1","Return to Table of Contents")</f>
        <v>Return to Table of Contents</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11"/>
    </row>
    <row r="2" spans="1:39" ht="36" customHeight="1" x14ac:dyDescent="0.2">
      <c r="A2" s="29" t="s">
        <v>588</v>
      </c>
      <c r="B2" s="28"/>
      <c r="C2" s="28"/>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27" t="s">
        <v>47</v>
      </c>
      <c r="AK2" s="28"/>
      <c r="AL2" s="28"/>
      <c r="AM2" s="11"/>
    </row>
    <row r="3" spans="1:39" ht="37" customHeight="1" x14ac:dyDescent="0.2">
      <c r="A3" s="30"/>
      <c r="B3" s="28"/>
      <c r="C3" s="14" t="s">
        <v>48</v>
      </c>
      <c r="D3" s="31" t="s">
        <v>49</v>
      </c>
      <c r="E3" s="28"/>
      <c r="F3" s="28"/>
      <c r="G3" s="28"/>
      <c r="H3" s="31" t="s">
        <v>50</v>
      </c>
      <c r="I3" s="28"/>
      <c r="J3" s="28"/>
      <c r="K3" s="28"/>
      <c r="L3" s="28"/>
      <c r="M3" s="31" t="s">
        <v>51</v>
      </c>
      <c r="N3" s="28"/>
      <c r="O3" s="28"/>
      <c r="P3" s="31" t="s">
        <v>52</v>
      </c>
      <c r="Q3" s="28"/>
      <c r="R3" s="28"/>
      <c r="S3" s="28"/>
      <c r="T3" s="28"/>
      <c r="U3" s="28"/>
      <c r="V3" s="28"/>
      <c r="W3" s="31" t="s">
        <v>53</v>
      </c>
      <c r="X3" s="28"/>
      <c r="Y3" s="28"/>
      <c r="Z3" s="28"/>
      <c r="AA3" s="28"/>
      <c r="AB3" s="28"/>
      <c r="AC3" s="31" t="s">
        <v>54</v>
      </c>
      <c r="AD3" s="28"/>
      <c r="AE3" s="28"/>
      <c r="AF3" s="28"/>
      <c r="AG3" s="28"/>
      <c r="AH3" s="28"/>
      <c r="AI3" s="28"/>
      <c r="AJ3" s="28"/>
      <c r="AK3" s="28"/>
      <c r="AL3" s="28"/>
      <c r="AM3" s="11"/>
    </row>
    <row r="4" spans="1:39" ht="16" customHeight="1" x14ac:dyDescent="0.2">
      <c r="A4" s="24"/>
      <c r="B4" s="28"/>
      <c r="C4" s="12" t="s">
        <v>55</v>
      </c>
      <c r="D4" s="12" t="s">
        <v>55</v>
      </c>
      <c r="E4" s="12" t="s">
        <v>56</v>
      </c>
      <c r="F4" s="12" t="s">
        <v>57</v>
      </c>
      <c r="G4" s="12" t="s">
        <v>58</v>
      </c>
      <c r="H4" s="12" t="s">
        <v>55</v>
      </c>
      <c r="I4" s="12" t="s">
        <v>56</v>
      </c>
      <c r="J4" s="12" t="s">
        <v>57</v>
      </c>
      <c r="K4" s="12" t="s">
        <v>58</v>
      </c>
      <c r="L4" s="12" t="s">
        <v>59</v>
      </c>
      <c r="M4" s="12" t="s">
        <v>55</v>
      </c>
      <c r="N4" s="12" t="s">
        <v>56</v>
      </c>
      <c r="O4" s="12" t="s">
        <v>57</v>
      </c>
      <c r="P4" s="12" t="s">
        <v>55</v>
      </c>
      <c r="Q4" s="12" t="s">
        <v>56</v>
      </c>
      <c r="R4" s="12" t="s">
        <v>57</v>
      </c>
      <c r="S4" s="12" t="s">
        <v>58</v>
      </c>
      <c r="T4" s="12" t="s">
        <v>59</v>
      </c>
      <c r="U4" s="12" t="s">
        <v>60</v>
      </c>
      <c r="V4" s="12" t="s">
        <v>61</v>
      </c>
      <c r="W4" s="12" t="s">
        <v>55</v>
      </c>
      <c r="X4" s="12" t="s">
        <v>56</v>
      </c>
      <c r="Y4" s="12" t="s">
        <v>57</v>
      </c>
      <c r="Z4" s="12" t="s">
        <v>58</v>
      </c>
      <c r="AA4" s="12" t="s">
        <v>59</v>
      </c>
      <c r="AB4" s="12" t="s">
        <v>60</v>
      </c>
      <c r="AC4" s="12" t="s">
        <v>55</v>
      </c>
      <c r="AD4" s="12" t="s">
        <v>56</v>
      </c>
      <c r="AE4" s="12" t="s">
        <v>57</v>
      </c>
      <c r="AF4" s="12" t="s">
        <v>58</v>
      </c>
      <c r="AG4" s="12" t="s">
        <v>59</v>
      </c>
      <c r="AH4" s="12" t="s">
        <v>60</v>
      </c>
      <c r="AI4" s="12" t="s">
        <v>61</v>
      </c>
      <c r="AJ4" s="12" t="s">
        <v>62</v>
      </c>
      <c r="AK4" s="12" t="s">
        <v>63</v>
      </c>
      <c r="AL4" s="12" t="s">
        <v>64</v>
      </c>
      <c r="AM4" s="11"/>
    </row>
    <row r="5" spans="1:39" ht="37" x14ac:dyDescent="0.2">
      <c r="A5" s="24"/>
      <c r="B5" s="28"/>
      <c r="C5" s="14" t="s">
        <v>65</v>
      </c>
      <c r="D5" s="14" t="s">
        <v>66</v>
      </c>
      <c r="E5" s="14" t="s">
        <v>67</v>
      </c>
      <c r="F5" s="14" t="s">
        <v>68</v>
      </c>
      <c r="G5" s="14" t="s">
        <v>69</v>
      </c>
      <c r="H5" s="14" t="s">
        <v>70</v>
      </c>
      <c r="I5" s="14" t="s">
        <v>71</v>
      </c>
      <c r="J5" s="14" t="s">
        <v>72</v>
      </c>
      <c r="K5" s="14" t="s">
        <v>73</v>
      </c>
      <c r="L5" s="14" t="s">
        <v>74</v>
      </c>
      <c r="M5" s="14" t="s">
        <v>75</v>
      </c>
      <c r="N5" s="14" t="s">
        <v>76</v>
      </c>
      <c r="O5" s="14" t="s">
        <v>77</v>
      </c>
      <c r="P5" s="14" t="s">
        <v>78</v>
      </c>
      <c r="Q5" s="14" t="s">
        <v>79</v>
      </c>
      <c r="R5" s="14" t="s">
        <v>80</v>
      </c>
      <c r="S5" s="14" t="s">
        <v>81</v>
      </c>
      <c r="T5" s="14" t="s">
        <v>82</v>
      </c>
      <c r="U5" s="14" t="s">
        <v>83</v>
      </c>
      <c r="V5" s="14" t="s">
        <v>84</v>
      </c>
      <c r="W5" s="14" t="s">
        <v>85</v>
      </c>
      <c r="X5" s="14" t="s">
        <v>86</v>
      </c>
      <c r="Y5" s="14" t="s">
        <v>87</v>
      </c>
      <c r="Z5" s="14" t="s">
        <v>88</v>
      </c>
      <c r="AA5" s="14" t="s">
        <v>89</v>
      </c>
      <c r="AB5" s="14" t="s">
        <v>90</v>
      </c>
      <c r="AC5" s="14" t="s">
        <v>91</v>
      </c>
      <c r="AD5" s="14" t="s">
        <v>92</v>
      </c>
      <c r="AE5" s="14" t="s">
        <v>93</v>
      </c>
      <c r="AF5" s="14" t="s">
        <v>94</v>
      </c>
      <c r="AG5" s="14" t="s">
        <v>95</v>
      </c>
      <c r="AH5" s="14" t="s">
        <v>96</v>
      </c>
      <c r="AI5" s="14" t="s">
        <v>97</v>
      </c>
      <c r="AJ5" s="14" t="s">
        <v>98</v>
      </c>
      <c r="AK5" s="14" t="s">
        <v>99</v>
      </c>
      <c r="AL5" s="14" t="s">
        <v>100</v>
      </c>
      <c r="AM5" s="11"/>
    </row>
    <row r="6" spans="1:39" x14ac:dyDescent="0.2">
      <c r="A6" s="25" t="s">
        <v>269</v>
      </c>
      <c r="B6" s="23" t="s">
        <v>270</v>
      </c>
      <c r="C6" s="15">
        <v>0.39364862034970011</v>
      </c>
      <c r="D6" s="15">
        <v>0.44575165018610002</v>
      </c>
      <c r="E6" s="15">
        <v>0.37017424016290001</v>
      </c>
      <c r="F6" s="15">
        <v>0.43010157274180011</v>
      </c>
      <c r="G6" s="15">
        <v>0.34269271264380002</v>
      </c>
      <c r="H6" s="15">
        <v>0.28608795039419999</v>
      </c>
      <c r="I6" s="15">
        <v>0.34454088449370002</v>
      </c>
      <c r="J6" s="15">
        <v>0.4433146549534</v>
      </c>
      <c r="K6" s="15">
        <v>0.44116442671299999</v>
      </c>
      <c r="L6" s="15">
        <v>0.48087653040919998</v>
      </c>
      <c r="M6" s="15">
        <v>0.43557884943460001</v>
      </c>
      <c r="N6" s="15">
        <v>0.3495995273345</v>
      </c>
      <c r="O6" s="15">
        <v>0.40909090909090001</v>
      </c>
      <c r="P6" s="15">
        <v>0.89248736632790004</v>
      </c>
      <c r="Q6" s="15">
        <v>0.67070638166240004</v>
      </c>
      <c r="R6" s="15">
        <v>0.47216545171899998</v>
      </c>
      <c r="S6" s="15">
        <v>0.2428933543208</v>
      </c>
      <c r="T6" s="15">
        <v>9.2551040182769998E-3</v>
      </c>
      <c r="U6" s="15">
        <v>8.9582171446759996E-3</v>
      </c>
      <c r="V6" s="15">
        <v>4.4492537367930001E-3</v>
      </c>
      <c r="W6" s="15">
        <v>0.79012503865659989</v>
      </c>
      <c r="X6" s="15">
        <v>0.63669500732890005</v>
      </c>
      <c r="Y6" s="15">
        <v>0.17080544985410001</v>
      </c>
      <c r="Z6" s="15">
        <v>1.87198080328E-2</v>
      </c>
      <c r="AA6" s="15">
        <v>1.4066027074059999E-2</v>
      </c>
      <c r="AB6" s="15">
        <v>0.17482270499059999</v>
      </c>
      <c r="AC6" s="15">
        <v>0.57392294799349997</v>
      </c>
      <c r="AD6" s="15">
        <v>0.39214882529049999</v>
      </c>
      <c r="AE6" s="15">
        <v>0.43055272138579997</v>
      </c>
      <c r="AF6" s="15">
        <v>0.44363210095810002</v>
      </c>
      <c r="AG6" s="15">
        <v>0.35862182912599999</v>
      </c>
      <c r="AH6" s="15">
        <v>0.32574571412359998</v>
      </c>
      <c r="AI6" s="15">
        <v>0.22446264909380001</v>
      </c>
      <c r="AJ6" s="15">
        <v>0.1621770597911</v>
      </c>
      <c r="AK6" s="15">
        <v>0.23427666031329999</v>
      </c>
      <c r="AL6" s="15">
        <v>0.21263012539660001</v>
      </c>
      <c r="AM6" s="11"/>
    </row>
    <row r="7" spans="1:39" x14ac:dyDescent="0.2">
      <c r="A7" s="24"/>
      <c r="B7" s="24"/>
      <c r="C7" s="16">
        <v>1065</v>
      </c>
      <c r="D7" s="16">
        <v>254</v>
      </c>
      <c r="E7" s="16">
        <v>285</v>
      </c>
      <c r="F7" s="16">
        <v>284</v>
      </c>
      <c r="G7" s="16">
        <v>242</v>
      </c>
      <c r="H7" s="16">
        <v>82</v>
      </c>
      <c r="I7" s="16">
        <v>145</v>
      </c>
      <c r="J7" s="16">
        <v>179</v>
      </c>
      <c r="K7" s="16">
        <v>228</v>
      </c>
      <c r="L7" s="16">
        <v>309</v>
      </c>
      <c r="M7" s="16">
        <v>588</v>
      </c>
      <c r="N7" s="16">
        <v>395</v>
      </c>
      <c r="O7" s="16">
        <v>9</v>
      </c>
      <c r="P7" s="16">
        <v>550</v>
      </c>
      <c r="Q7" s="16">
        <v>167</v>
      </c>
      <c r="R7" s="16">
        <v>166</v>
      </c>
      <c r="S7" s="16">
        <v>176</v>
      </c>
      <c r="T7" s="16">
        <v>3</v>
      </c>
      <c r="U7" s="16">
        <v>1</v>
      </c>
      <c r="V7" s="16">
        <v>2</v>
      </c>
      <c r="W7" s="16">
        <v>452</v>
      </c>
      <c r="X7" s="16">
        <v>438</v>
      </c>
      <c r="Y7" s="16">
        <v>77</v>
      </c>
      <c r="Z7" s="16">
        <v>11</v>
      </c>
      <c r="AA7" s="16">
        <v>2</v>
      </c>
      <c r="AB7" s="16">
        <v>11</v>
      </c>
      <c r="AC7" s="16">
        <v>573</v>
      </c>
      <c r="AD7" s="16">
        <v>129</v>
      </c>
      <c r="AE7" s="16">
        <v>22</v>
      </c>
      <c r="AF7" s="16">
        <v>51</v>
      </c>
      <c r="AG7" s="16">
        <v>75</v>
      </c>
      <c r="AH7" s="16">
        <v>20</v>
      </c>
      <c r="AI7" s="16">
        <v>4</v>
      </c>
      <c r="AJ7" s="16">
        <v>6</v>
      </c>
      <c r="AK7" s="16">
        <v>1</v>
      </c>
      <c r="AL7" s="16">
        <v>184</v>
      </c>
      <c r="AM7" s="11"/>
    </row>
    <row r="8" spans="1:39" x14ac:dyDescent="0.2">
      <c r="A8" s="24"/>
      <c r="B8" s="24"/>
      <c r="C8" s="17" t="s">
        <v>103</v>
      </c>
      <c r="D8" s="18" t="s">
        <v>145</v>
      </c>
      <c r="E8" s="17"/>
      <c r="F8" s="17"/>
      <c r="G8" s="17"/>
      <c r="H8" s="17"/>
      <c r="I8" s="17"/>
      <c r="J8" s="18" t="s">
        <v>139</v>
      </c>
      <c r="K8" s="18" t="s">
        <v>139</v>
      </c>
      <c r="L8" s="18" t="s">
        <v>140</v>
      </c>
      <c r="M8" s="18" t="s">
        <v>104</v>
      </c>
      <c r="N8" s="17"/>
      <c r="O8" s="17"/>
      <c r="P8" s="18" t="s">
        <v>107</v>
      </c>
      <c r="Q8" s="18" t="s">
        <v>271</v>
      </c>
      <c r="R8" s="18" t="s">
        <v>109</v>
      </c>
      <c r="S8" s="18" t="s">
        <v>108</v>
      </c>
      <c r="T8" s="17"/>
      <c r="U8" s="17"/>
      <c r="V8" s="17"/>
      <c r="W8" s="18" t="s">
        <v>110</v>
      </c>
      <c r="X8" s="18" t="s">
        <v>272</v>
      </c>
      <c r="Y8" s="18" t="s">
        <v>112</v>
      </c>
      <c r="Z8" s="17"/>
      <c r="AA8" s="17"/>
      <c r="AB8" s="18" t="s">
        <v>194</v>
      </c>
      <c r="AC8" s="18" t="s">
        <v>273</v>
      </c>
      <c r="AD8" s="18" t="s">
        <v>113</v>
      </c>
      <c r="AE8" s="17"/>
      <c r="AF8" s="18" t="s">
        <v>113</v>
      </c>
      <c r="AG8" s="18" t="s">
        <v>114</v>
      </c>
      <c r="AH8" s="17"/>
      <c r="AI8" s="17"/>
      <c r="AJ8" s="17"/>
      <c r="AK8" s="17"/>
      <c r="AL8" s="17"/>
      <c r="AM8" s="11"/>
    </row>
    <row r="9" spans="1:39" x14ac:dyDescent="0.2">
      <c r="A9" s="26"/>
      <c r="B9" s="23" t="s">
        <v>274</v>
      </c>
      <c r="C9" s="15">
        <v>0.2876321295207</v>
      </c>
      <c r="D9" s="15">
        <v>0.19768401678690001</v>
      </c>
      <c r="E9" s="15">
        <v>0.35594637648100003</v>
      </c>
      <c r="F9" s="15">
        <v>0.2081275497683</v>
      </c>
      <c r="G9" s="15">
        <v>0.36091464769460002</v>
      </c>
      <c r="H9" s="15">
        <v>0.33115724202719998</v>
      </c>
      <c r="I9" s="15">
        <v>0.30030396630209999</v>
      </c>
      <c r="J9" s="15">
        <v>0.2453217502542</v>
      </c>
      <c r="K9" s="15">
        <v>0.2630691515213</v>
      </c>
      <c r="L9" s="15">
        <v>0.29757355859849999</v>
      </c>
      <c r="M9" s="15">
        <v>0.25332781492430001</v>
      </c>
      <c r="N9" s="15">
        <v>0.32624131166710002</v>
      </c>
      <c r="O9" s="15">
        <v>0.1818181818182</v>
      </c>
      <c r="P9" s="15">
        <v>5.7803393301689996E-3</v>
      </c>
      <c r="Q9" s="15">
        <v>2.1691864345489999E-2</v>
      </c>
      <c r="R9" s="15">
        <v>1.357348444537E-2</v>
      </c>
      <c r="S9" s="15">
        <v>0.17574536535390001</v>
      </c>
      <c r="T9" s="15">
        <v>0.65501075381230001</v>
      </c>
      <c r="U9" s="15">
        <v>0.81230057176629999</v>
      </c>
      <c r="V9" s="15">
        <v>0.96869137339080003</v>
      </c>
      <c r="W9" s="15">
        <v>1.3475339741030001E-2</v>
      </c>
      <c r="X9" s="15">
        <v>4.2641189471989999E-2</v>
      </c>
      <c r="Y9" s="15">
        <v>0.24752227180030001</v>
      </c>
      <c r="Z9" s="15">
        <v>0.71465828063429993</v>
      </c>
      <c r="AA9" s="15">
        <v>0.90855717165109995</v>
      </c>
      <c r="AB9" s="15">
        <v>0.1137161399384</v>
      </c>
      <c r="AC9" s="15">
        <v>0.1159535880944</v>
      </c>
      <c r="AD9" s="15">
        <v>0.2119946137899</v>
      </c>
      <c r="AE9" s="15">
        <v>0.23189003545709999</v>
      </c>
      <c r="AF9" s="15">
        <v>0.22389317495329999</v>
      </c>
      <c r="AG9" s="15">
        <v>0.33537211166650011</v>
      </c>
      <c r="AH9" s="15">
        <v>0.46588147026600002</v>
      </c>
      <c r="AI9" s="15">
        <v>0.51119549565160005</v>
      </c>
      <c r="AJ9" s="15">
        <v>0.62846210349980003</v>
      </c>
      <c r="AK9" s="15">
        <v>0.66300211891100003</v>
      </c>
      <c r="AL9" s="15">
        <v>0.46978967955860002</v>
      </c>
      <c r="AM9" s="11"/>
    </row>
    <row r="10" spans="1:39" x14ac:dyDescent="0.2">
      <c r="A10" s="24"/>
      <c r="B10" s="24"/>
      <c r="C10" s="16">
        <v>659</v>
      </c>
      <c r="D10" s="16">
        <v>120</v>
      </c>
      <c r="E10" s="16">
        <v>228</v>
      </c>
      <c r="F10" s="16">
        <v>100</v>
      </c>
      <c r="G10" s="16">
        <v>211</v>
      </c>
      <c r="H10" s="16">
        <v>94</v>
      </c>
      <c r="I10" s="16">
        <v>121</v>
      </c>
      <c r="J10" s="16">
        <v>93</v>
      </c>
      <c r="K10" s="16">
        <v>118</v>
      </c>
      <c r="L10" s="16">
        <v>163</v>
      </c>
      <c r="M10" s="16">
        <v>296</v>
      </c>
      <c r="N10" s="16">
        <v>313</v>
      </c>
      <c r="O10" s="16">
        <v>4</v>
      </c>
      <c r="P10" s="16">
        <v>3</v>
      </c>
      <c r="Q10" s="16">
        <v>7</v>
      </c>
      <c r="R10" s="16">
        <v>5</v>
      </c>
      <c r="S10" s="16">
        <v>114</v>
      </c>
      <c r="T10" s="16">
        <v>163</v>
      </c>
      <c r="U10" s="16">
        <v>85</v>
      </c>
      <c r="V10" s="16">
        <v>282</v>
      </c>
      <c r="W10" s="16">
        <v>5</v>
      </c>
      <c r="X10" s="16">
        <v>31</v>
      </c>
      <c r="Y10" s="16">
        <v>102</v>
      </c>
      <c r="Z10" s="16">
        <v>308</v>
      </c>
      <c r="AA10" s="16">
        <v>156</v>
      </c>
      <c r="AB10" s="16">
        <v>7</v>
      </c>
      <c r="AC10" s="16">
        <v>100</v>
      </c>
      <c r="AD10" s="16">
        <v>51</v>
      </c>
      <c r="AE10" s="16">
        <v>15</v>
      </c>
      <c r="AF10" s="16">
        <v>24</v>
      </c>
      <c r="AG10" s="16">
        <v>60</v>
      </c>
      <c r="AH10" s="16">
        <v>28</v>
      </c>
      <c r="AI10" s="16">
        <v>5</v>
      </c>
      <c r="AJ10" s="16">
        <v>17</v>
      </c>
      <c r="AK10" s="16">
        <v>4</v>
      </c>
      <c r="AL10" s="16">
        <v>355</v>
      </c>
      <c r="AM10" s="11"/>
    </row>
    <row r="11" spans="1:39" x14ac:dyDescent="0.2">
      <c r="A11" s="24"/>
      <c r="B11" s="24"/>
      <c r="C11" s="17" t="s">
        <v>103</v>
      </c>
      <c r="D11" s="17"/>
      <c r="E11" s="18" t="s">
        <v>120</v>
      </c>
      <c r="F11" s="17"/>
      <c r="G11" s="18" t="s">
        <v>120</v>
      </c>
      <c r="H11" s="17"/>
      <c r="I11" s="17"/>
      <c r="J11" s="17"/>
      <c r="K11" s="17"/>
      <c r="L11" s="17"/>
      <c r="M11" s="17"/>
      <c r="N11" s="18" t="s">
        <v>139</v>
      </c>
      <c r="O11" s="17"/>
      <c r="P11" s="17"/>
      <c r="Q11" s="17"/>
      <c r="R11" s="17"/>
      <c r="S11" s="18" t="s">
        <v>135</v>
      </c>
      <c r="T11" s="18" t="s">
        <v>121</v>
      </c>
      <c r="U11" s="18" t="s">
        <v>121</v>
      </c>
      <c r="V11" s="18" t="s">
        <v>275</v>
      </c>
      <c r="W11" s="17"/>
      <c r="X11" s="17"/>
      <c r="Y11" s="18" t="s">
        <v>122</v>
      </c>
      <c r="Z11" s="18" t="s">
        <v>123</v>
      </c>
      <c r="AA11" s="18" t="s">
        <v>200</v>
      </c>
      <c r="AB11" s="18" t="s">
        <v>119</v>
      </c>
      <c r="AC11" s="17"/>
      <c r="AD11" s="17"/>
      <c r="AE11" s="17"/>
      <c r="AF11" s="17"/>
      <c r="AG11" s="18" t="s">
        <v>119</v>
      </c>
      <c r="AH11" s="18" t="s">
        <v>140</v>
      </c>
      <c r="AI11" s="18" t="s">
        <v>139</v>
      </c>
      <c r="AJ11" s="18" t="s">
        <v>140</v>
      </c>
      <c r="AK11" s="18" t="s">
        <v>139</v>
      </c>
      <c r="AL11" s="18" t="s">
        <v>276</v>
      </c>
      <c r="AM11" s="11"/>
    </row>
    <row r="12" spans="1:39" x14ac:dyDescent="0.2">
      <c r="A12" s="26"/>
      <c r="B12" s="23" t="s">
        <v>277</v>
      </c>
      <c r="C12" s="15">
        <v>8.1603025446939995E-2</v>
      </c>
      <c r="D12" s="15">
        <v>0.1092645035524</v>
      </c>
      <c r="E12" s="15">
        <v>6.8000758438020004E-2</v>
      </c>
      <c r="F12" s="15">
        <v>0.10051527450599999</v>
      </c>
      <c r="G12" s="15">
        <v>5.6122501776020003E-2</v>
      </c>
      <c r="H12" s="15">
        <v>0.13298879226659999</v>
      </c>
      <c r="I12" s="15">
        <v>9.3206293813529989E-2</v>
      </c>
      <c r="J12" s="15">
        <v>4.6187195141350001E-2</v>
      </c>
      <c r="K12" s="15">
        <v>6.14256857263E-2</v>
      </c>
      <c r="L12" s="15">
        <v>4.69212851513E-2</v>
      </c>
      <c r="M12" s="15">
        <v>8.204427044333E-2</v>
      </c>
      <c r="N12" s="15">
        <v>7.8691072977729995E-2</v>
      </c>
      <c r="O12" s="15">
        <v>0.13636363636359999</v>
      </c>
      <c r="P12" s="15">
        <v>1.399177842487E-2</v>
      </c>
      <c r="Q12" s="15">
        <v>3.1155942706460001E-2</v>
      </c>
      <c r="R12" s="15">
        <v>0.13281784707729999</v>
      </c>
      <c r="S12" s="15">
        <v>0.1781247656785</v>
      </c>
      <c r="T12" s="15">
        <v>7.3983869486760001E-2</v>
      </c>
      <c r="U12" s="15">
        <v>7.9248744654810008E-2</v>
      </c>
      <c r="V12" s="15">
        <v>2.7511027977309998E-3</v>
      </c>
      <c r="W12" s="15">
        <v>4.7715110569519999E-2</v>
      </c>
      <c r="X12" s="15">
        <v>4.9687268580920013E-2</v>
      </c>
      <c r="Y12" s="15">
        <v>0.19097036801699999</v>
      </c>
      <c r="Z12" s="15">
        <v>7.1056190613680001E-2</v>
      </c>
      <c r="AA12" s="15">
        <v>2.6528132579869999E-2</v>
      </c>
      <c r="AB12" s="15">
        <v>0.23337524621040001</v>
      </c>
      <c r="AC12" s="15">
        <v>6.9343856986179994E-2</v>
      </c>
      <c r="AD12" s="15">
        <v>8.4674058700689989E-2</v>
      </c>
      <c r="AE12" s="15">
        <v>0.15764123859429999</v>
      </c>
      <c r="AF12" s="15">
        <v>7.5953582587020008E-2</v>
      </c>
      <c r="AG12" s="15">
        <v>6.8529009989379996E-2</v>
      </c>
      <c r="AH12" s="15">
        <v>1.7975823557550001E-2</v>
      </c>
      <c r="AI12" s="15">
        <v>0</v>
      </c>
      <c r="AJ12" s="15">
        <v>0</v>
      </c>
      <c r="AK12" s="15">
        <v>0.10272122077570001</v>
      </c>
      <c r="AL12" s="15">
        <v>0.1016813546942</v>
      </c>
      <c r="AM12" s="11"/>
    </row>
    <row r="13" spans="1:39" x14ac:dyDescent="0.2">
      <c r="A13" s="24"/>
      <c r="B13" s="24"/>
      <c r="C13" s="16">
        <v>173</v>
      </c>
      <c r="D13" s="16">
        <v>51</v>
      </c>
      <c r="E13" s="16">
        <v>41</v>
      </c>
      <c r="F13" s="16">
        <v>43</v>
      </c>
      <c r="G13" s="16">
        <v>38</v>
      </c>
      <c r="H13" s="16">
        <v>32</v>
      </c>
      <c r="I13" s="16">
        <v>41</v>
      </c>
      <c r="J13" s="16">
        <v>22</v>
      </c>
      <c r="K13" s="16">
        <v>25</v>
      </c>
      <c r="L13" s="16">
        <v>29</v>
      </c>
      <c r="M13" s="16">
        <v>90</v>
      </c>
      <c r="N13" s="16">
        <v>64</v>
      </c>
      <c r="O13" s="16">
        <v>3</v>
      </c>
      <c r="P13" s="16">
        <v>9</v>
      </c>
      <c r="Q13" s="16">
        <v>11</v>
      </c>
      <c r="R13" s="16">
        <v>32</v>
      </c>
      <c r="S13" s="16">
        <v>102</v>
      </c>
      <c r="T13" s="16">
        <v>12</v>
      </c>
      <c r="U13" s="16">
        <v>6</v>
      </c>
      <c r="V13" s="16">
        <v>1</v>
      </c>
      <c r="W13" s="16">
        <v>24</v>
      </c>
      <c r="X13" s="16">
        <v>37</v>
      </c>
      <c r="Y13" s="16">
        <v>62</v>
      </c>
      <c r="Z13" s="16">
        <v>21</v>
      </c>
      <c r="AA13" s="16">
        <v>4</v>
      </c>
      <c r="AB13" s="16">
        <v>11</v>
      </c>
      <c r="AC13" s="16">
        <v>56</v>
      </c>
      <c r="AD13" s="16">
        <v>22</v>
      </c>
      <c r="AE13" s="16">
        <v>6</v>
      </c>
      <c r="AF13" s="16">
        <v>8</v>
      </c>
      <c r="AG13" s="16">
        <v>14</v>
      </c>
      <c r="AH13" s="16">
        <v>1</v>
      </c>
      <c r="AI13" s="16">
        <v>0</v>
      </c>
      <c r="AJ13" s="16">
        <v>0</v>
      </c>
      <c r="AK13" s="16">
        <v>1</v>
      </c>
      <c r="AL13" s="16">
        <v>65</v>
      </c>
      <c r="AM13" s="11"/>
    </row>
    <row r="14" spans="1:39" x14ac:dyDescent="0.2">
      <c r="A14" s="24"/>
      <c r="B14" s="24"/>
      <c r="C14" s="17" t="s">
        <v>103</v>
      </c>
      <c r="D14" s="17"/>
      <c r="E14" s="17"/>
      <c r="F14" s="17"/>
      <c r="G14" s="17"/>
      <c r="H14" s="18" t="s">
        <v>211</v>
      </c>
      <c r="I14" s="17"/>
      <c r="J14" s="17"/>
      <c r="K14" s="17"/>
      <c r="L14" s="17"/>
      <c r="M14" s="17"/>
      <c r="N14" s="17"/>
      <c r="O14" s="17"/>
      <c r="P14" s="17"/>
      <c r="Q14" s="17"/>
      <c r="R14" s="18" t="s">
        <v>278</v>
      </c>
      <c r="S14" s="18" t="s">
        <v>279</v>
      </c>
      <c r="T14" s="18" t="s">
        <v>280</v>
      </c>
      <c r="U14" s="18" t="s">
        <v>280</v>
      </c>
      <c r="V14" s="17"/>
      <c r="W14" s="17"/>
      <c r="X14" s="17"/>
      <c r="Y14" s="18" t="s">
        <v>281</v>
      </c>
      <c r="Z14" s="17"/>
      <c r="AA14" s="17"/>
      <c r="AB14" s="18" t="s">
        <v>281</v>
      </c>
      <c r="AC14" s="17"/>
      <c r="AD14" s="17"/>
      <c r="AE14" s="17"/>
      <c r="AF14" s="17"/>
      <c r="AG14" s="17"/>
      <c r="AH14" s="17"/>
      <c r="AI14" s="17"/>
      <c r="AJ14" s="17"/>
      <c r="AK14" s="17"/>
      <c r="AL14" s="17"/>
      <c r="AM14" s="11"/>
    </row>
    <row r="15" spans="1:39" x14ac:dyDescent="0.2">
      <c r="A15" s="26"/>
      <c r="B15" s="23" t="s">
        <v>265</v>
      </c>
      <c r="C15" s="15">
        <v>3.7700249943600002E-2</v>
      </c>
      <c r="D15" s="15">
        <v>2.601227850059E-2</v>
      </c>
      <c r="E15" s="15">
        <v>5.2810112812860001E-2</v>
      </c>
      <c r="F15" s="15">
        <v>3.6530475952349997E-2</v>
      </c>
      <c r="G15" s="15">
        <v>3.2782560372270002E-2</v>
      </c>
      <c r="H15" s="15">
        <v>5.3160284710779999E-2</v>
      </c>
      <c r="I15" s="15">
        <v>2.958447454914E-2</v>
      </c>
      <c r="J15" s="15">
        <v>2.5527510848190001E-2</v>
      </c>
      <c r="K15" s="15">
        <v>3.6521865271190002E-2</v>
      </c>
      <c r="L15" s="15">
        <v>3.5633805929890003E-2</v>
      </c>
      <c r="M15" s="15">
        <v>4.8215093830240002E-2</v>
      </c>
      <c r="N15" s="15">
        <v>2.8818107345580001E-2</v>
      </c>
      <c r="O15" s="15">
        <v>9.0909090909089996E-2</v>
      </c>
      <c r="P15" s="15">
        <v>2.0867871142289999E-2</v>
      </c>
      <c r="Q15" s="15">
        <v>2.5196257583849999E-2</v>
      </c>
      <c r="R15" s="15">
        <v>2.719086320805E-2</v>
      </c>
      <c r="S15" s="15">
        <v>7.7329079097310002E-2</v>
      </c>
      <c r="T15" s="15">
        <v>6.1316447821089998E-2</v>
      </c>
      <c r="U15" s="15">
        <v>0</v>
      </c>
      <c r="V15" s="15">
        <v>1.388544927965E-3</v>
      </c>
      <c r="W15" s="15">
        <v>3.9735765958090002E-2</v>
      </c>
      <c r="X15" s="15">
        <v>2.281290353577E-2</v>
      </c>
      <c r="Y15" s="15">
        <v>6.1996256612799998E-2</v>
      </c>
      <c r="Z15" s="15">
        <v>4.506272489924E-2</v>
      </c>
      <c r="AA15" s="15">
        <v>3.2823615241849999E-2</v>
      </c>
      <c r="AB15" s="15">
        <v>0</v>
      </c>
      <c r="AC15" s="15">
        <v>2.625714186079E-2</v>
      </c>
      <c r="AD15" s="15">
        <v>6.663962900310999E-2</v>
      </c>
      <c r="AE15" s="15">
        <v>0</v>
      </c>
      <c r="AF15" s="15">
        <v>6.27758536802E-2</v>
      </c>
      <c r="AG15" s="15">
        <v>4.2771864708520013E-2</v>
      </c>
      <c r="AH15" s="15">
        <v>0</v>
      </c>
      <c r="AI15" s="15">
        <v>0</v>
      </c>
      <c r="AJ15" s="15">
        <v>2.7283255015479999E-2</v>
      </c>
      <c r="AK15" s="15">
        <v>0</v>
      </c>
      <c r="AL15" s="15">
        <v>4.3158920467760001E-2</v>
      </c>
      <c r="AM15" s="11"/>
    </row>
    <row r="16" spans="1:39" x14ac:dyDescent="0.2">
      <c r="A16" s="24"/>
      <c r="B16" s="24"/>
      <c r="C16" s="16">
        <v>85</v>
      </c>
      <c r="D16" s="16">
        <v>17</v>
      </c>
      <c r="E16" s="16">
        <v>28</v>
      </c>
      <c r="F16" s="16">
        <v>19</v>
      </c>
      <c r="G16" s="16">
        <v>21</v>
      </c>
      <c r="H16" s="16">
        <v>13</v>
      </c>
      <c r="I16" s="16">
        <v>10</v>
      </c>
      <c r="J16" s="16">
        <v>11</v>
      </c>
      <c r="K16" s="16">
        <v>18</v>
      </c>
      <c r="L16" s="16">
        <v>22</v>
      </c>
      <c r="M16" s="16">
        <v>51</v>
      </c>
      <c r="N16" s="16">
        <v>28</v>
      </c>
      <c r="O16" s="16">
        <v>2</v>
      </c>
      <c r="P16" s="16">
        <v>13</v>
      </c>
      <c r="Q16" s="16">
        <v>9</v>
      </c>
      <c r="R16" s="16">
        <v>9</v>
      </c>
      <c r="S16" s="16">
        <v>43</v>
      </c>
      <c r="T16" s="16">
        <v>10</v>
      </c>
      <c r="U16" s="16">
        <v>0</v>
      </c>
      <c r="V16" s="16">
        <v>1</v>
      </c>
      <c r="W16" s="16">
        <v>22</v>
      </c>
      <c r="X16" s="16">
        <v>18</v>
      </c>
      <c r="Y16" s="16">
        <v>20</v>
      </c>
      <c r="Z16" s="16">
        <v>17</v>
      </c>
      <c r="AA16" s="16">
        <v>3</v>
      </c>
      <c r="AB16" s="16">
        <v>0</v>
      </c>
      <c r="AC16" s="16">
        <v>29</v>
      </c>
      <c r="AD16" s="16">
        <v>11</v>
      </c>
      <c r="AE16" s="16">
        <v>0</v>
      </c>
      <c r="AF16" s="16">
        <v>6</v>
      </c>
      <c r="AG16" s="16">
        <v>10</v>
      </c>
      <c r="AH16" s="16">
        <v>0</v>
      </c>
      <c r="AI16" s="16">
        <v>0</v>
      </c>
      <c r="AJ16" s="16">
        <v>1</v>
      </c>
      <c r="AK16" s="16">
        <v>0</v>
      </c>
      <c r="AL16" s="16">
        <v>28</v>
      </c>
      <c r="AM16" s="11"/>
    </row>
    <row r="17" spans="1:39" x14ac:dyDescent="0.2">
      <c r="A17" s="24"/>
      <c r="B17" s="24"/>
      <c r="C17" s="17" t="s">
        <v>103</v>
      </c>
      <c r="D17" s="17"/>
      <c r="E17" s="17"/>
      <c r="F17" s="17"/>
      <c r="G17" s="17"/>
      <c r="H17" s="17"/>
      <c r="I17" s="17"/>
      <c r="J17" s="17"/>
      <c r="K17" s="17"/>
      <c r="L17" s="17"/>
      <c r="M17" s="17"/>
      <c r="N17" s="17"/>
      <c r="O17" s="17"/>
      <c r="P17" s="18" t="s">
        <v>159</v>
      </c>
      <c r="Q17" s="18" t="s">
        <v>159</v>
      </c>
      <c r="R17" s="18" t="s">
        <v>159</v>
      </c>
      <c r="S17" s="18" t="s">
        <v>280</v>
      </c>
      <c r="T17" s="18" t="s">
        <v>128</v>
      </c>
      <c r="U17" s="17"/>
      <c r="V17" s="17"/>
      <c r="W17" s="17"/>
      <c r="X17" s="17"/>
      <c r="Y17" s="17"/>
      <c r="Z17" s="17"/>
      <c r="AA17" s="17"/>
      <c r="AB17" s="17"/>
      <c r="AC17" s="17"/>
      <c r="AD17" s="17"/>
      <c r="AE17" s="17"/>
      <c r="AF17" s="17"/>
      <c r="AG17" s="17"/>
      <c r="AH17" s="17"/>
      <c r="AI17" s="17"/>
      <c r="AJ17" s="17"/>
      <c r="AK17" s="17"/>
      <c r="AL17" s="17"/>
      <c r="AM17" s="11"/>
    </row>
    <row r="18" spans="1:39" x14ac:dyDescent="0.2">
      <c r="A18" s="26"/>
      <c r="B18" s="23" t="s">
        <v>282</v>
      </c>
      <c r="C18" s="15">
        <v>0.1994159747391</v>
      </c>
      <c r="D18" s="15">
        <v>0.22128755097399999</v>
      </c>
      <c r="E18" s="15">
        <v>0.15306851210530001</v>
      </c>
      <c r="F18" s="15">
        <v>0.22472512703149999</v>
      </c>
      <c r="G18" s="15">
        <v>0.20748757751329999</v>
      </c>
      <c r="H18" s="15">
        <v>0.19660573060120001</v>
      </c>
      <c r="I18" s="15">
        <v>0.23236438084149999</v>
      </c>
      <c r="J18" s="15">
        <v>0.2396488888028</v>
      </c>
      <c r="K18" s="15">
        <v>0.19781887076820001</v>
      </c>
      <c r="L18" s="15">
        <v>0.13899481991109999</v>
      </c>
      <c r="M18" s="15">
        <v>0.18083397136750001</v>
      </c>
      <c r="N18" s="15">
        <v>0.2166499806751</v>
      </c>
      <c r="O18" s="15">
        <v>0.1818181818182</v>
      </c>
      <c r="P18" s="15">
        <v>6.6872644774779999E-2</v>
      </c>
      <c r="Q18" s="15">
        <v>0.25124955370180002</v>
      </c>
      <c r="R18" s="15">
        <v>0.35425235355029999</v>
      </c>
      <c r="S18" s="15">
        <v>0.32590743554950002</v>
      </c>
      <c r="T18" s="15">
        <v>0.2004338248616</v>
      </c>
      <c r="U18" s="15">
        <v>9.9492466434240007E-2</v>
      </c>
      <c r="V18" s="15">
        <v>2.271972514672E-2</v>
      </c>
      <c r="W18" s="15">
        <v>0.1089487450747</v>
      </c>
      <c r="X18" s="15">
        <v>0.2481636310824</v>
      </c>
      <c r="Y18" s="15">
        <v>0.32870565371580002</v>
      </c>
      <c r="Z18" s="15">
        <v>0.15050299582000001</v>
      </c>
      <c r="AA18" s="15">
        <v>1.8025053453089999E-2</v>
      </c>
      <c r="AB18" s="15">
        <v>0.47808590886059998</v>
      </c>
      <c r="AC18" s="15">
        <v>0.21452246506520001</v>
      </c>
      <c r="AD18" s="15">
        <v>0.24454287321580001</v>
      </c>
      <c r="AE18" s="15">
        <v>0.17991600456279999</v>
      </c>
      <c r="AF18" s="15">
        <v>0.19374528782129999</v>
      </c>
      <c r="AG18" s="15">
        <v>0.1947051845096</v>
      </c>
      <c r="AH18" s="15">
        <v>0.1903969920529</v>
      </c>
      <c r="AI18" s="15">
        <v>0.26434185525460002</v>
      </c>
      <c r="AJ18" s="15">
        <v>0.1820775816937</v>
      </c>
      <c r="AK18" s="15">
        <v>0</v>
      </c>
      <c r="AL18" s="15">
        <v>0.17273991988289999</v>
      </c>
      <c r="AM18" s="11"/>
    </row>
    <row r="19" spans="1:39" x14ac:dyDescent="0.2">
      <c r="A19" s="24"/>
      <c r="B19" s="24"/>
      <c r="C19" s="16">
        <v>476</v>
      </c>
      <c r="D19" s="16">
        <v>112</v>
      </c>
      <c r="E19" s="16">
        <v>107</v>
      </c>
      <c r="F19" s="16">
        <v>122</v>
      </c>
      <c r="G19" s="16">
        <v>135</v>
      </c>
      <c r="H19" s="16">
        <v>49</v>
      </c>
      <c r="I19" s="16">
        <v>101</v>
      </c>
      <c r="J19" s="16">
        <v>90</v>
      </c>
      <c r="K19" s="16">
        <v>92</v>
      </c>
      <c r="L19" s="16">
        <v>85</v>
      </c>
      <c r="M19" s="16">
        <v>227</v>
      </c>
      <c r="N19" s="16">
        <v>209</v>
      </c>
      <c r="O19" s="16">
        <v>4</v>
      </c>
      <c r="P19" s="16">
        <v>43</v>
      </c>
      <c r="Q19" s="16">
        <v>66</v>
      </c>
      <c r="R19" s="16">
        <v>104</v>
      </c>
      <c r="S19" s="16">
        <v>193</v>
      </c>
      <c r="T19" s="16">
        <v>49</v>
      </c>
      <c r="U19" s="16">
        <v>14</v>
      </c>
      <c r="V19" s="16">
        <v>7</v>
      </c>
      <c r="W19" s="16">
        <v>61</v>
      </c>
      <c r="X19" s="16">
        <v>164</v>
      </c>
      <c r="Y19" s="16">
        <v>129</v>
      </c>
      <c r="Z19" s="16">
        <v>61</v>
      </c>
      <c r="AA19" s="16">
        <v>4</v>
      </c>
      <c r="AB19" s="16">
        <v>19</v>
      </c>
      <c r="AC19" s="16">
        <v>191</v>
      </c>
      <c r="AD19" s="16">
        <v>59</v>
      </c>
      <c r="AE19" s="16">
        <v>12</v>
      </c>
      <c r="AF19" s="16">
        <v>20</v>
      </c>
      <c r="AG19" s="16">
        <v>35</v>
      </c>
      <c r="AH19" s="16">
        <v>13</v>
      </c>
      <c r="AI19" s="16">
        <v>3</v>
      </c>
      <c r="AJ19" s="16">
        <v>4</v>
      </c>
      <c r="AK19" s="16">
        <v>0</v>
      </c>
      <c r="AL19" s="16">
        <v>139</v>
      </c>
      <c r="AM19" s="11"/>
    </row>
    <row r="20" spans="1:39" x14ac:dyDescent="0.2">
      <c r="A20" s="24"/>
      <c r="B20" s="24"/>
      <c r="C20" s="17" t="s">
        <v>103</v>
      </c>
      <c r="D20" s="17"/>
      <c r="E20" s="17"/>
      <c r="F20" s="17"/>
      <c r="G20" s="17"/>
      <c r="H20" s="17"/>
      <c r="I20" s="18" t="s">
        <v>132</v>
      </c>
      <c r="J20" s="18" t="s">
        <v>132</v>
      </c>
      <c r="K20" s="17"/>
      <c r="L20" s="17"/>
      <c r="M20" s="17"/>
      <c r="N20" s="17"/>
      <c r="O20" s="17"/>
      <c r="P20" s="17"/>
      <c r="Q20" s="18" t="s">
        <v>245</v>
      </c>
      <c r="R20" s="18" t="s">
        <v>283</v>
      </c>
      <c r="S20" s="18" t="s">
        <v>284</v>
      </c>
      <c r="T20" s="18" t="s">
        <v>262</v>
      </c>
      <c r="U20" s="18" t="s">
        <v>159</v>
      </c>
      <c r="V20" s="17"/>
      <c r="W20" s="18" t="s">
        <v>132</v>
      </c>
      <c r="X20" s="18" t="s">
        <v>285</v>
      </c>
      <c r="Y20" s="18" t="s">
        <v>160</v>
      </c>
      <c r="Z20" s="18" t="s">
        <v>174</v>
      </c>
      <c r="AA20" s="17"/>
      <c r="AB20" s="18" t="s">
        <v>160</v>
      </c>
      <c r="AC20" s="17"/>
      <c r="AD20" s="17"/>
      <c r="AE20" s="17"/>
      <c r="AF20" s="17"/>
      <c r="AG20" s="17"/>
      <c r="AH20" s="17"/>
      <c r="AI20" s="17"/>
      <c r="AJ20" s="17"/>
      <c r="AK20" s="17"/>
      <c r="AL20" s="17"/>
      <c r="AM20" s="11"/>
    </row>
    <row r="21" spans="1:39" x14ac:dyDescent="0.2">
      <c r="A21" s="26"/>
      <c r="B21" s="23" t="s">
        <v>48</v>
      </c>
      <c r="C21" s="15">
        <v>1</v>
      </c>
      <c r="D21" s="15">
        <v>1</v>
      </c>
      <c r="E21" s="15">
        <v>1</v>
      </c>
      <c r="F21" s="15">
        <v>1</v>
      </c>
      <c r="G21" s="15">
        <v>1</v>
      </c>
      <c r="H21" s="15">
        <v>1</v>
      </c>
      <c r="I21" s="15">
        <v>1</v>
      </c>
      <c r="J21" s="15">
        <v>1</v>
      </c>
      <c r="K21" s="15">
        <v>1</v>
      </c>
      <c r="L21" s="15">
        <v>1</v>
      </c>
      <c r="M21" s="15">
        <v>1</v>
      </c>
      <c r="N21" s="15">
        <v>1</v>
      </c>
      <c r="O21" s="15">
        <v>1</v>
      </c>
      <c r="P21" s="15">
        <v>1</v>
      </c>
      <c r="Q21" s="15">
        <v>1</v>
      </c>
      <c r="R21" s="15">
        <v>1</v>
      </c>
      <c r="S21" s="15">
        <v>1</v>
      </c>
      <c r="T21" s="15">
        <v>1</v>
      </c>
      <c r="U21" s="15">
        <v>1</v>
      </c>
      <c r="V21" s="15">
        <v>1</v>
      </c>
      <c r="W21" s="15">
        <v>1</v>
      </c>
      <c r="X21" s="15">
        <v>1</v>
      </c>
      <c r="Y21" s="15">
        <v>1</v>
      </c>
      <c r="Z21" s="15">
        <v>1</v>
      </c>
      <c r="AA21" s="15">
        <v>1</v>
      </c>
      <c r="AB21" s="15">
        <v>1</v>
      </c>
      <c r="AC21" s="15">
        <v>1</v>
      </c>
      <c r="AD21" s="15">
        <v>1</v>
      </c>
      <c r="AE21" s="15">
        <v>1</v>
      </c>
      <c r="AF21" s="15">
        <v>1</v>
      </c>
      <c r="AG21" s="15">
        <v>1</v>
      </c>
      <c r="AH21" s="15">
        <v>1</v>
      </c>
      <c r="AI21" s="15">
        <v>1</v>
      </c>
      <c r="AJ21" s="15">
        <v>1</v>
      </c>
      <c r="AK21" s="15">
        <v>1</v>
      </c>
      <c r="AL21" s="15">
        <v>1</v>
      </c>
      <c r="AM21" s="11"/>
    </row>
    <row r="22" spans="1:39" x14ac:dyDescent="0.2">
      <c r="A22" s="24"/>
      <c r="B22" s="24"/>
      <c r="C22" s="16">
        <v>2458</v>
      </c>
      <c r="D22" s="16">
        <v>554</v>
      </c>
      <c r="E22" s="16">
        <v>689</v>
      </c>
      <c r="F22" s="16">
        <v>568</v>
      </c>
      <c r="G22" s="16">
        <v>647</v>
      </c>
      <c r="H22" s="16">
        <v>270</v>
      </c>
      <c r="I22" s="16">
        <v>418</v>
      </c>
      <c r="J22" s="16">
        <v>395</v>
      </c>
      <c r="K22" s="16">
        <v>481</v>
      </c>
      <c r="L22" s="16">
        <v>608</v>
      </c>
      <c r="M22" s="16">
        <v>1252</v>
      </c>
      <c r="N22" s="16">
        <v>1009</v>
      </c>
      <c r="O22" s="16">
        <v>22</v>
      </c>
      <c r="P22" s="16">
        <v>618</v>
      </c>
      <c r="Q22" s="16">
        <v>260</v>
      </c>
      <c r="R22" s="16">
        <v>316</v>
      </c>
      <c r="S22" s="16">
        <v>628</v>
      </c>
      <c r="T22" s="16">
        <v>237</v>
      </c>
      <c r="U22" s="16">
        <v>106</v>
      </c>
      <c r="V22" s="16">
        <v>293</v>
      </c>
      <c r="W22" s="16">
        <v>564</v>
      </c>
      <c r="X22" s="16">
        <v>688</v>
      </c>
      <c r="Y22" s="16">
        <v>390</v>
      </c>
      <c r="Z22" s="16">
        <v>418</v>
      </c>
      <c r="AA22" s="16">
        <v>169</v>
      </c>
      <c r="AB22" s="16">
        <v>48</v>
      </c>
      <c r="AC22" s="16">
        <v>949</v>
      </c>
      <c r="AD22" s="16">
        <v>272</v>
      </c>
      <c r="AE22" s="16">
        <v>55</v>
      </c>
      <c r="AF22" s="16">
        <v>109</v>
      </c>
      <c r="AG22" s="16">
        <v>194</v>
      </c>
      <c r="AH22" s="16">
        <v>62</v>
      </c>
      <c r="AI22" s="16">
        <v>12</v>
      </c>
      <c r="AJ22" s="16">
        <v>28</v>
      </c>
      <c r="AK22" s="16">
        <v>6</v>
      </c>
      <c r="AL22" s="16">
        <v>771</v>
      </c>
      <c r="AM22" s="11"/>
    </row>
    <row r="23" spans="1:39" x14ac:dyDescent="0.2">
      <c r="A23" s="24"/>
      <c r="B23" s="24"/>
      <c r="C23" s="17" t="s">
        <v>103</v>
      </c>
      <c r="D23" s="17" t="s">
        <v>103</v>
      </c>
      <c r="E23" s="17" t="s">
        <v>103</v>
      </c>
      <c r="F23" s="17" t="s">
        <v>103</v>
      </c>
      <c r="G23" s="17" t="s">
        <v>103</v>
      </c>
      <c r="H23" s="17" t="s">
        <v>103</v>
      </c>
      <c r="I23" s="17" t="s">
        <v>103</v>
      </c>
      <c r="J23" s="17" t="s">
        <v>103</v>
      </c>
      <c r="K23" s="17" t="s">
        <v>103</v>
      </c>
      <c r="L23" s="17" t="s">
        <v>103</v>
      </c>
      <c r="M23" s="17" t="s">
        <v>103</v>
      </c>
      <c r="N23" s="17" t="s">
        <v>103</v>
      </c>
      <c r="O23" s="17" t="s">
        <v>103</v>
      </c>
      <c r="P23" s="17" t="s">
        <v>103</v>
      </c>
      <c r="Q23" s="17" t="s">
        <v>103</v>
      </c>
      <c r="R23" s="17" t="s">
        <v>103</v>
      </c>
      <c r="S23" s="17" t="s">
        <v>103</v>
      </c>
      <c r="T23" s="17" t="s">
        <v>103</v>
      </c>
      <c r="U23" s="17" t="s">
        <v>103</v>
      </c>
      <c r="V23" s="17" t="s">
        <v>103</v>
      </c>
      <c r="W23" s="17" t="s">
        <v>103</v>
      </c>
      <c r="X23" s="17" t="s">
        <v>103</v>
      </c>
      <c r="Y23" s="17" t="s">
        <v>103</v>
      </c>
      <c r="Z23" s="17" t="s">
        <v>103</v>
      </c>
      <c r="AA23" s="17" t="s">
        <v>103</v>
      </c>
      <c r="AB23" s="17" t="s">
        <v>103</v>
      </c>
      <c r="AC23" s="17" t="s">
        <v>103</v>
      </c>
      <c r="AD23" s="17" t="s">
        <v>103</v>
      </c>
      <c r="AE23" s="17" t="s">
        <v>103</v>
      </c>
      <c r="AF23" s="17" t="s">
        <v>103</v>
      </c>
      <c r="AG23" s="17" t="s">
        <v>103</v>
      </c>
      <c r="AH23" s="17" t="s">
        <v>103</v>
      </c>
      <c r="AI23" s="17" t="s">
        <v>103</v>
      </c>
      <c r="AJ23" s="17" t="s">
        <v>103</v>
      </c>
      <c r="AK23" s="17" t="s">
        <v>103</v>
      </c>
      <c r="AL23" s="17" t="s">
        <v>103</v>
      </c>
      <c r="AM23" s="11"/>
    </row>
    <row r="24" spans="1:39" x14ac:dyDescent="0.2">
      <c r="A24" s="19" t="s">
        <v>286</v>
      </c>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row>
    <row r="25" spans="1:39" x14ac:dyDescent="0.2">
      <c r="A25" s="21" t="s">
        <v>126</v>
      </c>
    </row>
  </sheetData>
  <mergeCells count="16">
    <mergeCell ref="AJ2:AL2"/>
    <mergeCell ref="A2:C2"/>
    <mergeCell ref="A3:B5"/>
    <mergeCell ref="B6:B8"/>
    <mergeCell ref="B9:B11"/>
    <mergeCell ref="M3:O3"/>
    <mergeCell ref="P3:V3"/>
    <mergeCell ref="W3:AB3"/>
    <mergeCell ref="AC3:AL3"/>
    <mergeCell ref="D3:G3"/>
    <mergeCell ref="H3:L3"/>
    <mergeCell ref="B12:B14"/>
    <mergeCell ref="B15:B17"/>
    <mergeCell ref="B18:B20"/>
    <mergeCell ref="B21:B23"/>
    <mergeCell ref="A6:A23"/>
  </mergeCells>
  <hyperlinks>
    <hyperlink ref="A1" location="'TOC'!A1:A1" display="Back to TOC" xr:uid="{00000000-0004-0000-0500-000000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19"/>
  <sheetViews>
    <sheetView workbookViewId="0">
      <pane xSplit="3" ySplit="5" topLeftCell="D6" activePane="bottomRight" state="frozen"/>
      <selection pane="topRight" activeCell="D1" sqref="D1"/>
      <selection pane="bottomLeft" activeCell="A6" sqref="A6"/>
      <selection pane="bottomRight" activeCell="D6" sqref="D6"/>
    </sheetView>
  </sheetViews>
  <sheetFormatPr baseColWidth="10" defaultColWidth="8.83203125" defaultRowHeight="15" x14ac:dyDescent="0.2"/>
  <cols>
    <col min="1" max="1" width="50" style="2" customWidth="1"/>
    <col min="2" max="2" width="25" style="1" bestFit="1" customWidth="1"/>
    <col min="3" max="38" width="12.6640625" style="1" customWidth="1"/>
  </cols>
  <sheetData>
    <row r="1" spans="1:39" ht="52" customHeight="1" x14ac:dyDescent="0.2">
      <c r="A1" s="10" t="str">
        <f>HYPERLINK("#TOC!A1","Return to Table of Contents")</f>
        <v>Return to Table of Contents</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11"/>
    </row>
    <row r="2" spans="1:39" ht="36" customHeight="1" x14ac:dyDescent="0.2">
      <c r="A2" s="29" t="s">
        <v>562</v>
      </c>
      <c r="B2" s="28"/>
      <c r="C2" s="28"/>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27" t="s">
        <v>47</v>
      </c>
      <c r="AK2" s="28"/>
      <c r="AL2" s="28"/>
      <c r="AM2" s="11"/>
    </row>
    <row r="3" spans="1:39" ht="37" customHeight="1" x14ac:dyDescent="0.2">
      <c r="A3" s="30"/>
      <c r="B3" s="28"/>
      <c r="C3" s="14" t="s">
        <v>48</v>
      </c>
      <c r="D3" s="31" t="s">
        <v>49</v>
      </c>
      <c r="E3" s="28"/>
      <c r="F3" s="28"/>
      <c r="G3" s="28"/>
      <c r="H3" s="31" t="s">
        <v>50</v>
      </c>
      <c r="I3" s="28"/>
      <c r="J3" s="28"/>
      <c r="K3" s="28"/>
      <c r="L3" s="28"/>
      <c r="M3" s="31" t="s">
        <v>51</v>
      </c>
      <c r="N3" s="28"/>
      <c r="O3" s="28"/>
      <c r="P3" s="31" t="s">
        <v>52</v>
      </c>
      <c r="Q3" s="28"/>
      <c r="R3" s="28"/>
      <c r="S3" s="28"/>
      <c r="T3" s="28"/>
      <c r="U3" s="28"/>
      <c r="V3" s="28"/>
      <c r="W3" s="31" t="s">
        <v>53</v>
      </c>
      <c r="X3" s="28"/>
      <c r="Y3" s="28"/>
      <c r="Z3" s="28"/>
      <c r="AA3" s="28"/>
      <c r="AB3" s="28"/>
      <c r="AC3" s="31" t="s">
        <v>54</v>
      </c>
      <c r="AD3" s="28"/>
      <c r="AE3" s="28"/>
      <c r="AF3" s="28"/>
      <c r="AG3" s="28"/>
      <c r="AH3" s="28"/>
      <c r="AI3" s="28"/>
      <c r="AJ3" s="28"/>
      <c r="AK3" s="28"/>
      <c r="AL3" s="28"/>
      <c r="AM3" s="11"/>
    </row>
    <row r="4" spans="1:39" ht="16" customHeight="1" x14ac:dyDescent="0.2">
      <c r="A4" s="32"/>
      <c r="B4" s="28"/>
      <c r="C4" s="12" t="s">
        <v>55</v>
      </c>
      <c r="D4" s="12" t="s">
        <v>55</v>
      </c>
      <c r="E4" s="12" t="s">
        <v>56</v>
      </c>
      <c r="F4" s="12" t="s">
        <v>57</v>
      </c>
      <c r="G4" s="12" t="s">
        <v>58</v>
      </c>
      <c r="H4" s="12" t="s">
        <v>55</v>
      </c>
      <c r="I4" s="12" t="s">
        <v>56</v>
      </c>
      <c r="J4" s="12" t="s">
        <v>57</v>
      </c>
      <c r="K4" s="12" t="s">
        <v>58</v>
      </c>
      <c r="L4" s="12" t="s">
        <v>59</v>
      </c>
      <c r="M4" s="12" t="s">
        <v>55</v>
      </c>
      <c r="N4" s="12" t="s">
        <v>56</v>
      </c>
      <c r="O4" s="12" t="s">
        <v>57</v>
      </c>
      <c r="P4" s="12" t="s">
        <v>55</v>
      </c>
      <c r="Q4" s="12" t="s">
        <v>56</v>
      </c>
      <c r="R4" s="12" t="s">
        <v>57</v>
      </c>
      <c r="S4" s="12" t="s">
        <v>58</v>
      </c>
      <c r="T4" s="12" t="s">
        <v>59</v>
      </c>
      <c r="U4" s="12" t="s">
        <v>60</v>
      </c>
      <c r="V4" s="12" t="s">
        <v>61</v>
      </c>
      <c r="W4" s="12" t="s">
        <v>55</v>
      </c>
      <c r="X4" s="12" t="s">
        <v>56</v>
      </c>
      <c r="Y4" s="12" t="s">
        <v>57</v>
      </c>
      <c r="Z4" s="12" t="s">
        <v>58</v>
      </c>
      <c r="AA4" s="12" t="s">
        <v>59</v>
      </c>
      <c r="AB4" s="12" t="s">
        <v>60</v>
      </c>
      <c r="AC4" s="12" t="s">
        <v>55</v>
      </c>
      <c r="AD4" s="12" t="s">
        <v>56</v>
      </c>
      <c r="AE4" s="12" t="s">
        <v>57</v>
      </c>
      <c r="AF4" s="12" t="s">
        <v>58</v>
      </c>
      <c r="AG4" s="12" t="s">
        <v>59</v>
      </c>
      <c r="AH4" s="12" t="s">
        <v>60</v>
      </c>
      <c r="AI4" s="12" t="s">
        <v>61</v>
      </c>
      <c r="AJ4" s="12" t="s">
        <v>62</v>
      </c>
      <c r="AK4" s="12" t="s">
        <v>63</v>
      </c>
      <c r="AL4" s="12" t="s">
        <v>64</v>
      </c>
      <c r="AM4" s="11"/>
    </row>
    <row r="5" spans="1:39" ht="37" x14ac:dyDescent="0.2">
      <c r="A5" s="32"/>
      <c r="B5" s="28"/>
      <c r="C5" s="14" t="s">
        <v>65</v>
      </c>
      <c r="D5" s="14" t="s">
        <v>66</v>
      </c>
      <c r="E5" s="14" t="s">
        <v>67</v>
      </c>
      <c r="F5" s="14" t="s">
        <v>68</v>
      </c>
      <c r="G5" s="14" t="s">
        <v>69</v>
      </c>
      <c r="H5" s="14" t="s">
        <v>70</v>
      </c>
      <c r="I5" s="14" t="s">
        <v>71</v>
      </c>
      <c r="J5" s="14" t="s">
        <v>72</v>
      </c>
      <c r="K5" s="14" t="s">
        <v>73</v>
      </c>
      <c r="L5" s="14" t="s">
        <v>74</v>
      </c>
      <c r="M5" s="14" t="s">
        <v>75</v>
      </c>
      <c r="N5" s="14" t="s">
        <v>76</v>
      </c>
      <c r="O5" s="14" t="s">
        <v>77</v>
      </c>
      <c r="P5" s="14" t="s">
        <v>78</v>
      </c>
      <c r="Q5" s="14" t="s">
        <v>79</v>
      </c>
      <c r="R5" s="14" t="s">
        <v>80</v>
      </c>
      <c r="S5" s="14" t="s">
        <v>81</v>
      </c>
      <c r="T5" s="14" t="s">
        <v>82</v>
      </c>
      <c r="U5" s="14" t="s">
        <v>83</v>
      </c>
      <c r="V5" s="14" t="s">
        <v>84</v>
      </c>
      <c r="W5" s="14" t="s">
        <v>85</v>
      </c>
      <c r="X5" s="14" t="s">
        <v>86</v>
      </c>
      <c r="Y5" s="14" t="s">
        <v>87</v>
      </c>
      <c r="Z5" s="14" t="s">
        <v>88</v>
      </c>
      <c r="AA5" s="14" t="s">
        <v>89</v>
      </c>
      <c r="AB5" s="14" t="s">
        <v>90</v>
      </c>
      <c r="AC5" s="14" t="s">
        <v>91</v>
      </c>
      <c r="AD5" s="14" t="s">
        <v>92</v>
      </c>
      <c r="AE5" s="14" t="s">
        <v>93</v>
      </c>
      <c r="AF5" s="14" t="s">
        <v>94</v>
      </c>
      <c r="AG5" s="14" t="s">
        <v>95</v>
      </c>
      <c r="AH5" s="14" t="s">
        <v>96</v>
      </c>
      <c r="AI5" s="14" t="s">
        <v>97</v>
      </c>
      <c r="AJ5" s="14" t="s">
        <v>98</v>
      </c>
      <c r="AK5" s="14" t="s">
        <v>99</v>
      </c>
      <c r="AL5" s="14" t="s">
        <v>100</v>
      </c>
      <c r="AM5" s="11"/>
    </row>
    <row r="6" spans="1:39" x14ac:dyDescent="0.2">
      <c r="A6" s="25" t="s">
        <v>287</v>
      </c>
      <c r="B6" s="23" t="s">
        <v>288</v>
      </c>
      <c r="C6" s="15">
        <v>0.50715220791470006</v>
      </c>
      <c r="D6" s="15">
        <v>0.45299746388849998</v>
      </c>
      <c r="E6" s="15">
        <v>0.55208896342899993</v>
      </c>
      <c r="F6" s="15">
        <v>0.4691226171558</v>
      </c>
      <c r="G6" s="15">
        <v>0.53897711279640004</v>
      </c>
      <c r="H6" s="15">
        <v>0.54576338022519999</v>
      </c>
      <c r="I6" s="15">
        <v>0.49590652659989998</v>
      </c>
      <c r="J6" s="15">
        <v>0.45214522338300001</v>
      </c>
      <c r="K6" s="15">
        <v>0.49517715338669999</v>
      </c>
      <c r="L6" s="15">
        <v>0.52053607794839996</v>
      </c>
      <c r="M6" s="15">
        <v>0.45725160280529997</v>
      </c>
      <c r="N6" s="15">
        <v>0.55542382457600004</v>
      </c>
      <c r="O6" s="15">
        <v>0.31818181818180002</v>
      </c>
      <c r="P6" s="15">
        <v>0.21061122470429999</v>
      </c>
      <c r="Q6" s="15">
        <v>0.28873912818280001</v>
      </c>
      <c r="R6" s="15">
        <v>0.27144926879429998</v>
      </c>
      <c r="S6" s="15">
        <v>0.52265109856309999</v>
      </c>
      <c r="T6" s="15">
        <v>0.85631792956149999</v>
      </c>
      <c r="U6" s="15">
        <v>0.84990338354849992</v>
      </c>
      <c r="V6" s="15">
        <v>0.96458389740799999</v>
      </c>
      <c r="W6" s="15">
        <v>0.1807431503545</v>
      </c>
      <c r="X6" s="15">
        <v>0.31484250113250001</v>
      </c>
      <c r="Y6" s="15">
        <v>0.62311814389050002</v>
      </c>
      <c r="Z6" s="15">
        <v>0.82904559147550005</v>
      </c>
      <c r="AA6" s="15">
        <v>0.93078082384780003</v>
      </c>
      <c r="AB6" s="15">
        <v>0.42246576578200001</v>
      </c>
      <c r="AC6" s="15">
        <v>0.40646459079469999</v>
      </c>
      <c r="AD6" s="15">
        <v>0.37214557513910002</v>
      </c>
      <c r="AE6" s="15">
        <v>0.46381443806990003</v>
      </c>
      <c r="AF6" s="15">
        <v>0.45931568564019998</v>
      </c>
      <c r="AG6" s="15">
        <v>0.50647492376559999</v>
      </c>
      <c r="AH6" s="15">
        <v>0.65025661548200009</v>
      </c>
      <c r="AI6" s="15">
        <v>0.64168503318739989</v>
      </c>
      <c r="AJ6" s="15">
        <v>0.73154807955690004</v>
      </c>
      <c r="AK6" s="15">
        <v>0.66300211891100003</v>
      </c>
      <c r="AL6" s="15">
        <v>0.64887005537240006</v>
      </c>
      <c r="AM6" s="11"/>
    </row>
    <row r="7" spans="1:39" x14ac:dyDescent="0.2">
      <c r="A7" s="32"/>
      <c r="B7" s="24"/>
      <c r="C7" s="16">
        <v>1213</v>
      </c>
      <c r="D7" s="16">
        <v>249</v>
      </c>
      <c r="E7" s="16">
        <v>380</v>
      </c>
      <c r="F7" s="16">
        <v>247</v>
      </c>
      <c r="G7" s="16">
        <v>337</v>
      </c>
      <c r="H7" s="16">
        <v>150</v>
      </c>
      <c r="I7" s="16">
        <v>210</v>
      </c>
      <c r="J7" s="16">
        <v>184</v>
      </c>
      <c r="K7" s="16">
        <v>225</v>
      </c>
      <c r="L7" s="16">
        <v>301</v>
      </c>
      <c r="M7" s="16">
        <v>568</v>
      </c>
      <c r="N7" s="16">
        <v>547</v>
      </c>
      <c r="O7" s="16">
        <v>7</v>
      </c>
      <c r="P7" s="16">
        <v>140</v>
      </c>
      <c r="Q7" s="16">
        <v>87</v>
      </c>
      <c r="R7" s="16">
        <v>82</v>
      </c>
      <c r="S7" s="16">
        <v>324</v>
      </c>
      <c r="T7" s="16">
        <v>207</v>
      </c>
      <c r="U7" s="16">
        <v>92</v>
      </c>
      <c r="V7" s="16">
        <v>281</v>
      </c>
      <c r="W7" s="16">
        <v>111</v>
      </c>
      <c r="X7" s="16">
        <v>226</v>
      </c>
      <c r="Y7" s="16">
        <v>240</v>
      </c>
      <c r="Z7" s="16">
        <v>361</v>
      </c>
      <c r="AA7" s="16">
        <v>156</v>
      </c>
      <c r="AB7" s="16">
        <v>22</v>
      </c>
      <c r="AC7" s="16">
        <v>383</v>
      </c>
      <c r="AD7" s="16">
        <v>99</v>
      </c>
      <c r="AE7" s="16">
        <v>27</v>
      </c>
      <c r="AF7" s="16">
        <v>50</v>
      </c>
      <c r="AG7" s="16">
        <v>91</v>
      </c>
      <c r="AH7" s="16">
        <v>40</v>
      </c>
      <c r="AI7" s="16">
        <v>6</v>
      </c>
      <c r="AJ7" s="16">
        <v>22</v>
      </c>
      <c r="AK7" s="16">
        <v>4</v>
      </c>
      <c r="AL7" s="16">
        <v>491</v>
      </c>
      <c r="AM7" s="11"/>
    </row>
    <row r="8" spans="1:39" x14ac:dyDescent="0.2">
      <c r="A8" s="32"/>
      <c r="B8" s="24"/>
      <c r="C8" s="17" t="s">
        <v>103</v>
      </c>
      <c r="D8" s="17"/>
      <c r="E8" s="18" t="s">
        <v>139</v>
      </c>
      <c r="F8" s="17"/>
      <c r="G8" s="17"/>
      <c r="H8" s="17"/>
      <c r="I8" s="17"/>
      <c r="J8" s="17"/>
      <c r="K8" s="17"/>
      <c r="L8" s="17"/>
      <c r="M8" s="17"/>
      <c r="N8" s="18" t="s">
        <v>119</v>
      </c>
      <c r="O8" s="17"/>
      <c r="P8" s="17"/>
      <c r="Q8" s="17"/>
      <c r="R8" s="17"/>
      <c r="S8" s="18" t="s">
        <v>135</v>
      </c>
      <c r="T8" s="18" t="s">
        <v>121</v>
      </c>
      <c r="U8" s="18" t="s">
        <v>121</v>
      </c>
      <c r="V8" s="18" t="s">
        <v>289</v>
      </c>
      <c r="W8" s="17"/>
      <c r="X8" s="18" t="s">
        <v>119</v>
      </c>
      <c r="Y8" s="18" t="s">
        <v>122</v>
      </c>
      <c r="Z8" s="18" t="s">
        <v>123</v>
      </c>
      <c r="AA8" s="18" t="s">
        <v>123</v>
      </c>
      <c r="AB8" s="18" t="s">
        <v>139</v>
      </c>
      <c r="AC8" s="17"/>
      <c r="AD8" s="17"/>
      <c r="AE8" s="17"/>
      <c r="AF8" s="17"/>
      <c r="AG8" s="17"/>
      <c r="AH8" s="18" t="s">
        <v>105</v>
      </c>
      <c r="AI8" s="17"/>
      <c r="AJ8" s="17"/>
      <c r="AK8" s="17"/>
      <c r="AL8" s="18" t="s">
        <v>202</v>
      </c>
      <c r="AM8" s="11"/>
    </row>
    <row r="9" spans="1:39" x14ac:dyDescent="0.2">
      <c r="A9" s="26"/>
      <c r="B9" s="23" t="s">
        <v>290</v>
      </c>
      <c r="C9" s="15">
        <v>0.31707239900090001</v>
      </c>
      <c r="D9" s="15">
        <v>0.34796703585409999</v>
      </c>
      <c r="E9" s="15">
        <v>0.29221510964699998</v>
      </c>
      <c r="F9" s="15">
        <v>0.34966851247699998</v>
      </c>
      <c r="G9" s="15">
        <v>0.28867686942019999</v>
      </c>
      <c r="H9" s="15">
        <v>0.29961565083719999</v>
      </c>
      <c r="I9" s="15">
        <v>0.31163698399150003</v>
      </c>
      <c r="J9" s="15">
        <v>0.34761634370360001</v>
      </c>
      <c r="K9" s="15">
        <v>0.31778967968639998</v>
      </c>
      <c r="L9" s="15">
        <v>0.31831870087730002</v>
      </c>
      <c r="M9" s="15">
        <v>0.34049408811229998</v>
      </c>
      <c r="N9" s="15">
        <v>0.29415457406779999</v>
      </c>
      <c r="O9" s="15">
        <v>0.40909090909090001</v>
      </c>
      <c r="P9" s="15">
        <v>0.43820509264410001</v>
      </c>
      <c r="Q9" s="15">
        <v>0.48421102499759999</v>
      </c>
      <c r="R9" s="15">
        <v>0.49771644817499999</v>
      </c>
      <c r="S9" s="15">
        <v>0.31876384959960002</v>
      </c>
      <c r="T9" s="15">
        <v>0.1241696218586</v>
      </c>
      <c r="U9" s="15">
        <v>0.127303366237</v>
      </c>
      <c r="V9" s="15">
        <v>3.1875759897399998E-2</v>
      </c>
      <c r="W9" s="15">
        <v>0.45190698219719999</v>
      </c>
      <c r="X9" s="15">
        <v>0.45863126754849998</v>
      </c>
      <c r="Y9" s="15">
        <v>0.24782989679209999</v>
      </c>
      <c r="Z9" s="15">
        <v>0.1493921337205</v>
      </c>
      <c r="AA9" s="15">
        <v>5.8883254881550003E-2</v>
      </c>
      <c r="AB9" s="15">
        <v>0.3577880399485</v>
      </c>
      <c r="AC9" s="15">
        <v>0.392781421001</v>
      </c>
      <c r="AD9" s="15">
        <v>0.43147145688529998</v>
      </c>
      <c r="AE9" s="15">
        <v>0.2238563970986</v>
      </c>
      <c r="AF9" s="15">
        <v>0.31632088466070002</v>
      </c>
      <c r="AG9" s="15">
        <v>0.3006636254633</v>
      </c>
      <c r="AH9" s="15">
        <v>0.2435982626946</v>
      </c>
      <c r="AI9" s="15">
        <v>0.25919702771339997</v>
      </c>
      <c r="AJ9" s="15">
        <v>0.2070150793077</v>
      </c>
      <c r="AK9" s="15">
        <v>0</v>
      </c>
      <c r="AL9" s="15">
        <v>0.21828746289420001</v>
      </c>
      <c r="AM9" s="11"/>
    </row>
    <row r="10" spans="1:39" x14ac:dyDescent="0.2">
      <c r="A10" s="32"/>
      <c r="B10" s="24"/>
      <c r="C10" s="16">
        <v>812</v>
      </c>
      <c r="D10" s="16">
        <v>197</v>
      </c>
      <c r="E10" s="16">
        <v>202</v>
      </c>
      <c r="F10" s="16">
        <v>211</v>
      </c>
      <c r="G10" s="16">
        <v>202</v>
      </c>
      <c r="H10" s="16">
        <v>78</v>
      </c>
      <c r="I10" s="16">
        <v>136</v>
      </c>
      <c r="J10" s="16">
        <v>129</v>
      </c>
      <c r="K10" s="16">
        <v>161</v>
      </c>
      <c r="L10" s="16">
        <v>217</v>
      </c>
      <c r="M10" s="16">
        <v>447</v>
      </c>
      <c r="N10" s="16">
        <v>303</v>
      </c>
      <c r="O10" s="16">
        <v>9</v>
      </c>
      <c r="P10" s="16">
        <v>277</v>
      </c>
      <c r="Q10" s="16">
        <v>122</v>
      </c>
      <c r="R10" s="16">
        <v>167</v>
      </c>
      <c r="S10" s="16">
        <v>196</v>
      </c>
      <c r="T10" s="16">
        <v>27</v>
      </c>
      <c r="U10" s="16">
        <v>13</v>
      </c>
      <c r="V10" s="16">
        <v>10</v>
      </c>
      <c r="W10" s="16">
        <v>259</v>
      </c>
      <c r="X10" s="16">
        <v>324</v>
      </c>
      <c r="Y10" s="16">
        <v>101</v>
      </c>
      <c r="Z10" s="16">
        <v>48</v>
      </c>
      <c r="AA10" s="16">
        <v>10</v>
      </c>
      <c r="AB10" s="16">
        <v>16</v>
      </c>
      <c r="AC10" s="16">
        <v>381</v>
      </c>
      <c r="AD10" s="16">
        <v>116</v>
      </c>
      <c r="AE10" s="16">
        <v>14</v>
      </c>
      <c r="AF10" s="16">
        <v>34</v>
      </c>
      <c r="AG10" s="16">
        <v>68</v>
      </c>
      <c r="AH10" s="16">
        <v>14</v>
      </c>
      <c r="AI10" s="16">
        <v>4</v>
      </c>
      <c r="AJ10" s="16">
        <v>3</v>
      </c>
      <c r="AK10" s="16">
        <v>0</v>
      </c>
      <c r="AL10" s="16">
        <v>178</v>
      </c>
      <c r="AM10" s="11"/>
    </row>
    <row r="11" spans="1:39" x14ac:dyDescent="0.2">
      <c r="A11" s="32"/>
      <c r="B11" s="24"/>
      <c r="C11" s="17" t="s">
        <v>103</v>
      </c>
      <c r="D11" s="17"/>
      <c r="E11" s="17"/>
      <c r="F11" s="17"/>
      <c r="G11" s="17"/>
      <c r="H11" s="17"/>
      <c r="I11" s="17"/>
      <c r="J11" s="17"/>
      <c r="K11" s="17"/>
      <c r="L11" s="17"/>
      <c r="M11" s="17"/>
      <c r="N11" s="17"/>
      <c r="O11" s="17"/>
      <c r="P11" s="18" t="s">
        <v>149</v>
      </c>
      <c r="Q11" s="18" t="s">
        <v>149</v>
      </c>
      <c r="R11" s="18" t="s">
        <v>109</v>
      </c>
      <c r="S11" s="18" t="s">
        <v>148</v>
      </c>
      <c r="T11" s="18" t="s">
        <v>159</v>
      </c>
      <c r="U11" s="18" t="s">
        <v>159</v>
      </c>
      <c r="V11" s="17"/>
      <c r="W11" s="18" t="s">
        <v>111</v>
      </c>
      <c r="X11" s="18" t="s">
        <v>111</v>
      </c>
      <c r="Y11" s="18" t="s">
        <v>174</v>
      </c>
      <c r="Z11" s="17"/>
      <c r="AA11" s="17"/>
      <c r="AB11" s="18" t="s">
        <v>174</v>
      </c>
      <c r="AC11" s="18" t="s">
        <v>113</v>
      </c>
      <c r="AD11" s="18" t="s">
        <v>113</v>
      </c>
      <c r="AE11" s="17"/>
      <c r="AF11" s="17"/>
      <c r="AG11" s="17"/>
      <c r="AH11" s="17"/>
      <c r="AI11" s="17"/>
      <c r="AJ11" s="17"/>
      <c r="AK11" s="17"/>
      <c r="AL11" s="17"/>
      <c r="AM11" s="11"/>
    </row>
    <row r="12" spans="1:39" x14ac:dyDescent="0.2">
      <c r="A12" s="26"/>
      <c r="B12" s="23" t="s">
        <v>291</v>
      </c>
      <c r="C12" s="15">
        <v>0.17577539308439999</v>
      </c>
      <c r="D12" s="15">
        <v>0.19903550025739999</v>
      </c>
      <c r="E12" s="15">
        <v>0.155695926924</v>
      </c>
      <c r="F12" s="15">
        <v>0.18120887036719999</v>
      </c>
      <c r="G12" s="15">
        <v>0.1723460177834</v>
      </c>
      <c r="H12" s="15">
        <v>0.1546209689376</v>
      </c>
      <c r="I12" s="15">
        <v>0.1924564894086</v>
      </c>
      <c r="J12" s="15">
        <v>0.20023843291339999</v>
      </c>
      <c r="K12" s="15">
        <v>0.1870331669269</v>
      </c>
      <c r="L12" s="15">
        <v>0.1611452211743</v>
      </c>
      <c r="M12" s="15">
        <v>0.2022543090824</v>
      </c>
      <c r="N12" s="15">
        <v>0.1504216013562</v>
      </c>
      <c r="O12" s="15">
        <v>0.27272727272730002</v>
      </c>
      <c r="P12" s="15">
        <v>0.35118368265159999</v>
      </c>
      <c r="Q12" s="15">
        <v>0.2270498468197</v>
      </c>
      <c r="R12" s="15">
        <v>0.2308342830308</v>
      </c>
      <c r="S12" s="15">
        <v>0.15858505183730001</v>
      </c>
      <c r="T12" s="15">
        <v>1.9512448579919999E-2</v>
      </c>
      <c r="U12" s="15">
        <v>2.2793250214529999E-2</v>
      </c>
      <c r="V12" s="15">
        <v>3.5403426945880001E-3</v>
      </c>
      <c r="W12" s="15">
        <v>0.3673498674483</v>
      </c>
      <c r="X12" s="15">
        <v>0.22652623131899999</v>
      </c>
      <c r="Y12" s="15">
        <v>0.12905195931739999</v>
      </c>
      <c r="Z12" s="15">
        <v>2.1562274804019999E-2</v>
      </c>
      <c r="AA12" s="15">
        <v>1.033592127062E-2</v>
      </c>
      <c r="AB12" s="15">
        <v>0.21974619426950001</v>
      </c>
      <c r="AC12" s="15">
        <v>0.20075398820429999</v>
      </c>
      <c r="AD12" s="15">
        <v>0.19638296797560001</v>
      </c>
      <c r="AE12" s="15">
        <v>0.31232916483149997</v>
      </c>
      <c r="AF12" s="15">
        <v>0.2243634296991</v>
      </c>
      <c r="AG12" s="15">
        <v>0.19286145077110001</v>
      </c>
      <c r="AH12" s="15">
        <v>0.1061451218234</v>
      </c>
      <c r="AI12" s="15">
        <v>9.911793909918E-2</v>
      </c>
      <c r="AJ12" s="15">
        <v>6.1436841135359993E-2</v>
      </c>
      <c r="AK12" s="15">
        <v>0.33699788108899997</v>
      </c>
      <c r="AL12" s="15">
        <v>0.13284248173329999</v>
      </c>
      <c r="AM12" s="11"/>
    </row>
    <row r="13" spans="1:39" x14ac:dyDescent="0.2">
      <c r="A13" s="32"/>
      <c r="B13" s="24"/>
      <c r="C13" s="16">
        <v>429</v>
      </c>
      <c r="D13" s="16">
        <v>108</v>
      </c>
      <c r="E13" s="16">
        <v>104</v>
      </c>
      <c r="F13" s="16">
        <v>109</v>
      </c>
      <c r="G13" s="16">
        <v>108</v>
      </c>
      <c r="H13" s="16">
        <v>42</v>
      </c>
      <c r="I13" s="16">
        <v>72</v>
      </c>
      <c r="J13" s="16">
        <v>81</v>
      </c>
      <c r="K13" s="16">
        <v>95</v>
      </c>
      <c r="L13" s="16">
        <v>90</v>
      </c>
      <c r="M13" s="16">
        <v>237</v>
      </c>
      <c r="N13" s="16">
        <v>158</v>
      </c>
      <c r="O13" s="16">
        <v>6</v>
      </c>
      <c r="P13" s="16">
        <v>201</v>
      </c>
      <c r="Q13" s="16">
        <v>51</v>
      </c>
      <c r="R13" s="16">
        <v>67</v>
      </c>
      <c r="S13" s="16">
        <v>104</v>
      </c>
      <c r="T13" s="16">
        <v>3</v>
      </c>
      <c r="U13" s="16">
        <v>1</v>
      </c>
      <c r="V13" s="16">
        <v>2</v>
      </c>
      <c r="W13" s="16">
        <v>193</v>
      </c>
      <c r="X13" s="16">
        <v>139</v>
      </c>
      <c r="Y13" s="16">
        <v>49</v>
      </c>
      <c r="Z13" s="16">
        <v>9</v>
      </c>
      <c r="AA13" s="16">
        <v>3</v>
      </c>
      <c r="AB13" s="16">
        <v>10</v>
      </c>
      <c r="AC13" s="16">
        <v>185</v>
      </c>
      <c r="AD13" s="16">
        <v>57</v>
      </c>
      <c r="AE13" s="16">
        <v>15</v>
      </c>
      <c r="AF13" s="16">
        <v>25</v>
      </c>
      <c r="AG13" s="16">
        <v>35</v>
      </c>
      <c r="AH13" s="16">
        <v>8</v>
      </c>
      <c r="AI13" s="16">
        <v>2</v>
      </c>
      <c r="AJ13" s="16">
        <v>3</v>
      </c>
      <c r="AK13" s="16">
        <v>2</v>
      </c>
      <c r="AL13" s="16">
        <v>97</v>
      </c>
      <c r="AM13" s="11"/>
    </row>
    <row r="14" spans="1:39" x14ac:dyDescent="0.2">
      <c r="A14" s="32"/>
      <c r="B14" s="24"/>
      <c r="C14" s="17" t="s">
        <v>103</v>
      </c>
      <c r="D14" s="17"/>
      <c r="E14" s="17"/>
      <c r="F14" s="17"/>
      <c r="G14" s="17"/>
      <c r="H14" s="17"/>
      <c r="I14" s="17"/>
      <c r="J14" s="17"/>
      <c r="K14" s="17"/>
      <c r="L14" s="17"/>
      <c r="M14" s="18" t="s">
        <v>104</v>
      </c>
      <c r="N14" s="17"/>
      <c r="O14" s="17"/>
      <c r="P14" s="18" t="s">
        <v>109</v>
      </c>
      <c r="Q14" s="18" t="s">
        <v>148</v>
      </c>
      <c r="R14" s="18" t="s">
        <v>148</v>
      </c>
      <c r="S14" s="18" t="s">
        <v>171</v>
      </c>
      <c r="T14" s="17"/>
      <c r="U14" s="17"/>
      <c r="V14" s="17"/>
      <c r="W14" s="18" t="s">
        <v>184</v>
      </c>
      <c r="X14" s="18" t="s">
        <v>129</v>
      </c>
      <c r="Y14" s="18" t="s">
        <v>112</v>
      </c>
      <c r="Z14" s="17"/>
      <c r="AA14" s="17"/>
      <c r="AB14" s="18" t="s">
        <v>112</v>
      </c>
      <c r="AC14" s="17"/>
      <c r="AD14" s="17"/>
      <c r="AE14" s="17"/>
      <c r="AF14" s="17"/>
      <c r="AG14" s="17"/>
      <c r="AH14" s="17"/>
      <c r="AI14" s="17"/>
      <c r="AJ14" s="17"/>
      <c r="AK14" s="17"/>
      <c r="AL14" s="17"/>
      <c r="AM14" s="11"/>
    </row>
    <row r="15" spans="1:39" x14ac:dyDescent="0.2">
      <c r="A15" s="26"/>
      <c r="B15" s="23" t="s">
        <v>48</v>
      </c>
      <c r="C15" s="15">
        <v>1</v>
      </c>
      <c r="D15" s="15">
        <v>1</v>
      </c>
      <c r="E15" s="15">
        <v>1</v>
      </c>
      <c r="F15" s="15">
        <v>1</v>
      </c>
      <c r="G15" s="15">
        <v>1</v>
      </c>
      <c r="H15" s="15">
        <v>1</v>
      </c>
      <c r="I15" s="15">
        <v>1</v>
      </c>
      <c r="J15" s="15">
        <v>1</v>
      </c>
      <c r="K15" s="15">
        <v>1</v>
      </c>
      <c r="L15" s="15">
        <v>1</v>
      </c>
      <c r="M15" s="15">
        <v>1</v>
      </c>
      <c r="N15" s="15">
        <v>1</v>
      </c>
      <c r="O15" s="15">
        <v>1</v>
      </c>
      <c r="P15" s="15">
        <v>1</v>
      </c>
      <c r="Q15" s="15">
        <v>1</v>
      </c>
      <c r="R15" s="15">
        <v>1</v>
      </c>
      <c r="S15" s="15">
        <v>1</v>
      </c>
      <c r="T15" s="15">
        <v>1</v>
      </c>
      <c r="U15" s="15">
        <v>1</v>
      </c>
      <c r="V15" s="15">
        <v>1</v>
      </c>
      <c r="W15" s="15">
        <v>1</v>
      </c>
      <c r="X15" s="15">
        <v>1</v>
      </c>
      <c r="Y15" s="15">
        <v>1</v>
      </c>
      <c r="Z15" s="15">
        <v>1</v>
      </c>
      <c r="AA15" s="15">
        <v>1</v>
      </c>
      <c r="AB15" s="15">
        <v>1</v>
      </c>
      <c r="AC15" s="15">
        <v>1</v>
      </c>
      <c r="AD15" s="15">
        <v>1</v>
      </c>
      <c r="AE15" s="15">
        <v>1</v>
      </c>
      <c r="AF15" s="15">
        <v>1</v>
      </c>
      <c r="AG15" s="15">
        <v>1</v>
      </c>
      <c r="AH15" s="15">
        <v>1</v>
      </c>
      <c r="AI15" s="15">
        <v>1</v>
      </c>
      <c r="AJ15" s="15">
        <v>1</v>
      </c>
      <c r="AK15" s="15">
        <v>1</v>
      </c>
      <c r="AL15" s="15">
        <v>1</v>
      </c>
      <c r="AM15" s="11"/>
    </row>
    <row r="16" spans="1:39" x14ac:dyDescent="0.2">
      <c r="A16" s="32"/>
      <c r="B16" s="24"/>
      <c r="C16" s="16">
        <v>2454</v>
      </c>
      <c r="D16" s="16">
        <v>554</v>
      </c>
      <c r="E16" s="16">
        <v>686</v>
      </c>
      <c r="F16" s="16">
        <v>567</v>
      </c>
      <c r="G16" s="16">
        <v>647</v>
      </c>
      <c r="H16" s="16">
        <v>270</v>
      </c>
      <c r="I16" s="16">
        <v>418</v>
      </c>
      <c r="J16" s="16">
        <v>394</v>
      </c>
      <c r="K16" s="16">
        <v>481</v>
      </c>
      <c r="L16" s="16">
        <v>608</v>
      </c>
      <c r="M16" s="16">
        <v>1252</v>
      </c>
      <c r="N16" s="16">
        <v>1008</v>
      </c>
      <c r="O16" s="16">
        <v>22</v>
      </c>
      <c r="P16" s="16">
        <v>618</v>
      </c>
      <c r="Q16" s="16">
        <v>260</v>
      </c>
      <c r="R16" s="16">
        <v>316</v>
      </c>
      <c r="S16" s="16">
        <v>624</v>
      </c>
      <c r="T16" s="16">
        <v>237</v>
      </c>
      <c r="U16" s="16">
        <v>106</v>
      </c>
      <c r="V16" s="16">
        <v>293</v>
      </c>
      <c r="W16" s="16">
        <v>563</v>
      </c>
      <c r="X16" s="16">
        <v>689</v>
      </c>
      <c r="Y16" s="16">
        <v>390</v>
      </c>
      <c r="Z16" s="16">
        <v>418</v>
      </c>
      <c r="AA16" s="16">
        <v>169</v>
      </c>
      <c r="AB16" s="16">
        <v>48</v>
      </c>
      <c r="AC16" s="16">
        <v>949</v>
      </c>
      <c r="AD16" s="16">
        <v>272</v>
      </c>
      <c r="AE16" s="16">
        <v>56</v>
      </c>
      <c r="AF16" s="16">
        <v>109</v>
      </c>
      <c r="AG16" s="16">
        <v>194</v>
      </c>
      <c r="AH16" s="16">
        <v>62</v>
      </c>
      <c r="AI16" s="16">
        <v>12</v>
      </c>
      <c r="AJ16" s="16">
        <v>28</v>
      </c>
      <c r="AK16" s="16">
        <v>6</v>
      </c>
      <c r="AL16" s="16">
        <v>766</v>
      </c>
      <c r="AM16" s="11"/>
    </row>
    <row r="17" spans="1:39" x14ac:dyDescent="0.2">
      <c r="A17" s="32"/>
      <c r="B17" s="24"/>
      <c r="C17" s="17" t="s">
        <v>103</v>
      </c>
      <c r="D17" s="17" t="s">
        <v>103</v>
      </c>
      <c r="E17" s="17" t="s">
        <v>103</v>
      </c>
      <c r="F17" s="17" t="s">
        <v>103</v>
      </c>
      <c r="G17" s="17" t="s">
        <v>103</v>
      </c>
      <c r="H17" s="17" t="s">
        <v>103</v>
      </c>
      <c r="I17" s="17" t="s">
        <v>103</v>
      </c>
      <c r="J17" s="17" t="s">
        <v>103</v>
      </c>
      <c r="K17" s="17" t="s">
        <v>103</v>
      </c>
      <c r="L17" s="17" t="s">
        <v>103</v>
      </c>
      <c r="M17" s="17" t="s">
        <v>103</v>
      </c>
      <c r="N17" s="17" t="s">
        <v>103</v>
      </c>
      <c r="O17" s="17" t="s">
        <v>103</v>
      </c>
      <c r="P17" s="17" t="s">
        <v>103</v>
      </c>
      <c r="Q17" s="17" t="s">
        <v>103</v>
      </c>
      <c r="R17" s="17" t="s">
        <v>103</v>
      </c>
      <c r="S17" s="17" t="s">
        <v>103</v>
      </c>
      <c r="T17" s="17" t="s">
        <v>103</v>
      </c>
      <c r="U17" s="17" t="s">
        <v>103</v>
      </c>
      <c r="V17" s="17" t="s">
        <v>103</v>
      </c>
      <c r="W17" s="17" t="s">
        <v>103</v>
      </c>
      <c r="X17" s="17" t="s">
        <v>103</v>
      </c>
      <c r="Y17" s="17" t="s">
        <v>103</v>
      </c>
      <c r="Z17" s="17" t="s">
        <v>103</v>
      </c>
      <c r="AA17" s="17" t="s">
        <v>103</v>
      </c>
      <c r="AB17" s="17" t="s">
        <v>103</v>
      </c>
      <c r="AC17" s="17" t="s">
        <v>103</v>
      </c>
      <c r="AD17" s="17" t="s">
        <v>103</v>
      </c>
      <c r="AE17" s="17" t="s">
        <v>103</v>
      </c>
      <c r="AF17" s="17" t="s">
        <v>103</v>
      </c>
      <c r="AG17" s="17" t="s">
        <v>103</v>
      </c>
      <c r="AH17" s="17" t="s">
        <v>103</v>
      </c>
      <c r="AI17" s="17" t="s">
        <v>103</v>
      </c>
      <c r="AJ17" s="17" t="s">
        <v>103</v>
      </c>
      <c r="AK17" s="17" t="s">
        <v>103</v>
      </c>
      <c r="AL17" s="17" t="s">
        <v>103</v>
      </c>
      <c r="AM17" s="11"/>
    </row>
    <row r="18" spans="1:39" x14ac:dyDescent="0.2">
      <c r="A18" s="19" t="s">
        <v>292</v>
      </c>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row>
    <row r="19" spans="1:39" x14ac:dyDescent="0.2">
      <c r="A19" s="21" t="s">
        <v>126</v>
      </c>
    </row>
  </sheetData>
  <mergeCells count="14">
    <mergeCell ref="B12:B14"/>
    <mergeCell ref="B15:B17"/>
    <mergeCell ref="A6:A17"/>
    <mergeCell ref="AJ2:AL2"/>
    <mergeCell ref="A2:C2"/>
    <mergeCell ref="A3:B5"/>
    <mergeCell ref="B6:B8"/>
    <mergeCell ref="B9:B11"/>
    <mergeCell ref="M3:O3"/>
    <mergeCell ref="P3:V3"/>
    <mergeCell ref="W3:AB3"/>
    <mergeCell ref="AC3:AL3"/>
    <mergeCell ref="D3:G3"/>
    <mergeCell ref="H3:L3"/>
  </mergeCells>
  <hyperlinks>
    <hyperlink ref="A1" location="'TOC'!A1:A1" display="Back to TOC" xr:uid="{00000000-0004-0000-0600-000000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25"/>
  <sheetViews>
    <sheetView workbookViewId="0">
      <pane xSplit="3" ySplit="5" topLeftCell="D6" activePane="bottomRight" state="frozen"/>
      <selection pane="topRight" activeCell="D1" sqref="D1"/>
      <selection pane="bottomLeft" activeCell="A6" sqref="A6"/>
      <selection pane="bottomRight" activeCell="D6" sqref="D6"/>
    </sheetView>
  </sheetViews>
  <sheetFormatPr baseColWidth="10" defaultColWidth="8.83203125" defaultRowHeight="15" x14ac:dyDescent="0.2"/>
  <cols>
    <col min="1" max="1" width="50" style="1" customWidth="1"/>
    <col min="2" max="2" width="25" style="1" bestFit="1" customWidth="1"/>
    <col min="3" max="38" width="12.6640625" style="1" customWidth="1"/>
  </cols>
  <sheetData>
    <row r="1" spans="1:39" ht="52" customHeight="1" x14ac:dyDescent="0.2">
      <c r="A1" s="10" t="str">
        <f>HYPERLINK("#TOC!A1","Return to Table of Contents")</f>
        <v>Return to Table of Contents</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11"/>
    </row>
    <row r="2" spans="1:39" ht="36" customHeight="1" x14ac:dyDescent="0.2">
      <c r="A2" s="29" t="s">
        <v>589</v>
      </c>
      <c r="B2" s="28"/>
      <c r="C2" s="28"/>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27" t="s">
        <v>47</v>
      </c>
      <c r="AK2" s="28"/>
      <c r="AL2" s="28"/>
      <c r="AM2" s="11"/>
    </row>
    <row r="3" spans="1:39" ht="37" customHeight="1" x14ac:dyDescent="0.2">
      <c r="A3" s="30"/>
      <c r="B3" s="28"/>
      <c r="C3" s="14" t="s">
        <v>48</v>
      </c>
      <c r="D3" s="31" t="s">
        <v>49</v>
      </c>
      <c r="E3" s="28"/>
      <c r="F3" s="28"/>
      <c r="G3" s="28"/>
      <c r="H3" s="31" t="s">
        <v>50</v>
      </c>
      <c r="I3" s="28"/>
      <c r="J3" s="28"/>
      <c r="K3" s="28"/>
      <c r="L3" s="28"/>
      <c r="M3" s="31" t="s">
        <v>51</v>
      </c>
      <c r="N3" s="28"/>
      <c r="O3" s="28"/>
      <c r="P3" s="31" t="s">
        <v>52</v>
      </c>
      <c r="Q3" s="28"/>
      <c r="R3" s="28"/>
      <c r="S3" s="28"/>
      <c r="T3" s="28"/>
      <c r="U3" s="28"/>
      <c r="V3" s="28"/>
      <c r="W3" s="31" t="s">
        <v>53</v>
      </c>
      <c r="X3" s="28"/>
      <c r="Y3" s="28"/>
      <c r="Z3" s="28"/>
      <c r="AA3" s="28"/>
      <c r="AB3" s="28"/>
      <c r="AC3" s="31" t="s">
        <v>54</v>
      </c>
      <c r="AD3" s="28"/>
      <c r="AE3" s="28"/>
      <c r="AF3" s="28"/>
      <c r="AG3" s="28"/>
      <c r="AH3" s="28"/>
      <c r="AI3" s="28"/>
      <c r="AJ3" s="28"/>
      <c r="AK3" s="28"/>
      <c r="AL3" s="28"/>
      <c r="AM3" s="11"/>
    </row>
    <row r="4" spans="1:39" ht="16" customHeight="1" x14ac:dyDescent="0.2">
      <c r="A4" s="24"/>
      <c r="B4" s="28"/>
      <c r="C4" s="12" t="s">
        <v>55</v>
      </c>
      <c r="D4" s="12" t="s">
        <v>55</v>
      </c>
      <c r="E4" s="12" t="s">
        <v>56</v>
      </c>
      <c r="F4" s="12" t="s">
        <v>57</v>
      </c>
      <c r="G4" s="12" t="s">
        <v>58</v>
      </c>
      <c r="H4" s="12" t="s">
        <v>55</v>
      </c>
      <c r="I4" s="12" t="s">
        <v>56</v>
      </c>
      <c r="J4" s="12" t="s">
        <v>57</v>
      </c>
      <c r="K4" s="12" t="s">
        <v>58</v>
      </c>
      <c r="L4" s="12" t="s">
        <v>59</v>
      </c>
      <c r="M4" s="12" t="s">
        <v>55</v>
      </c>
      <c r="N4" s="12" t="s">
        <v>56</v>
      </c>
      <c r="O4" s="12" t="s">
        <v>57</v>
      </c>
      <c r="P4" s="12" t="s">
        <v>55</v>
      </c>
      <c r="Q4" s="12" t="s">
        <v>56</v>
      </c>
      <c r="R4" s="12" t="s">
        <v>57</v>
      </c>
      <c r="S4" s="12" t="s">
        <v>58</v>
      </c>
      <c r="T4" s="12" t="s">
        <v>59</v>
      </c>
      <c r="U4" s="12" t="s">
        <v>60</v>
      </c>
      <c r="V4" s="12" t="s">
        <v>61</v>
      </c>
      <c r="W4" s="12" t="s">
        <v>55</v>
      </c>
      <c r="X4" s="12" t="s">
        <v>56</v>
      </c>
      <c r="Y4" s="12" t="s">
        <v>57</v>
      </c>
      <c r="Z4" s="12" t="s">
        <v>58</v>
      </c>
      <c r="AA4" s="12" t="s">
        <v>59</v>
      </c>
      <c r="AB4" s="12" t="s">
        <v>60</v>
      </c>
      <c r="AC4" s="12" t="s">
        <v>55</v>
      </c>
      <c r="AD4" s="12" t="s">
        <v>56</v>
      </c>
      <c r="AE4" s="12" t="s">
        <v>57</v>
      </c>
      <c r="AF4" s="12" t="s">
        <v>58</v>
      </c>
      <c r="AG4" s="12" t="s">
        <v>59</v>
      </c>
      <c r="AH4" s="12" t="s">
        <v>60</v>
      </c>
      <c r="AI4" s="12" t="s">
        <v>61</v>
      </c>
      <c r="AJ4" s="12" t="s">
        <v>62</v>
      </c>
      <c r="AK4" s="12" t="s">
        <v>63</v>
      </c>
      <c r="AL4" s="12" t="s">
        <v>64</v>
      </c>
      <c r="AM4" s="11"/>
    </row>
    <row r="5" spans="1:39" ht="37" x14ac:dyDescent="0.2">
      <c r="A5" s="24"/>
      <c r="B5" s="28"/>
      <c r="C5" s="14" t="s">
        <v>65</v>
      </c>
      <c r="D5" s="14" t="s">
        <v>66</v>
      </c>
      <c r="E5" s="14" t="s">
        <v>67</v>
      </c>
      <c r="F5" s="14" t="s">
        <v>68</v>
      </c>
      <c r="G5" s="14" t="s">
        <v>69</v>
      </c>
      <c r="H5" s="14" t="s">
        <v>70</v>
      </c>
      <c r="I5" s="14" t="s">
        <v>71</v>
      </c>
      <c r="J5" s="14" t="s">
        <v>72</v>
      </c>
      <c r="K5" s="14" t="s">
        <v>73</v>
      </c>
      <c r="L5" s="14" t="s">
        <v>74</v>
      </c>
      <c r="M5" s="14" t="s">
        <v>75</v>
      </c>
      <c r="N5" s="14" t="s">
        <v>76</v>
      </c>
      <c r="O5" s="14" t="s">
        <v>77</v>
      </c>
      <c r="P5" s="14" t="s">
        <v>78</v>
      </c>
      <c r="Q5" s="14" t="s">
        <v>79</v>
      </c>
      <c r="R5" s="14" t="s">
        <v>80</v>
      </c>
      <c r="S5" s="14" t="s">
        <v>81</v>
      </c>
      <c r="T5" s="14" t="s">
        <v>82</v>
      </c>
      <c r="U5" s="14" t="s">
        <v>83</v>
      </c>
      <c r="V5" s="14" t="s">
        <v>84</v>
      </c>
      <c r="W5" s="14" t="s">
        <v>85</v>
      </c>
      <c r="X5" s="14" t="s">
        <v>86</v>
      </c>
      <c r="Y5" s="14" t="s">
        <v>87</v>
      </c>
      <c r="Z5" s="14" t="s">
        <v>88</v>
      </c>
      <c r="AA5" s="14" t="s">
        <v>89</v>
      </c>
      <c r="AB5" s="14" t="s">
        <v>90</v>
      </c>
      <c r="AC5" s="14" t="s">
        <v>91</v>
      </c>
      <c r="AD5" s="14" t="s">
        <v>92</v>
      </c>
      <c r="AE5" s="14" t="s">
        <v>93</v>
      </c>
      <c r="AF5" s="14" t="s">
        <v>94</v>
      </c>
      <c r="AG5" s="14" t="s">
        <v>95</v>
      </c>
      <c r="AH5" s="14" t="s">
        <v>96</v>
      </c>
      <c r="AI5" s="14" t="s">
        <v>97</v>
      </c>
      <c r="AJ5" s="14" t="s">
        <v>98</v>
      </c>
      <c r="AK5" s="14" t="s">
        <v>99</v>
      </c>
      <c r="AL5" s="14" t="s">
        <v>100</v>
      </c>
      <c r="AM5" s="11"/>
    </row>
    <row r="6" spans="1:39" x14ac:dyDescent="0.2">
      <c r="A6" s="25" t="s">
        <v>590</v>
      </c>
      <c r="B6" s="23" t="s">
        <v>293</v>
      </c>
      <c r="C6" s="15">
        <v>0.2306975007015</v>
      </c>
      <c r="D6" s="15">
        <v>0.26497032553569999</v>
      </c>
      <c r="E6" s="15">
        <v>0.22865211873230001</v>
      </c>
      <c r="F6" s="15">
        <v>0.2372847357674</v>
      </c>
      <c r="G6" s="15">
        <v>0.1980072059605</v>
      </c>
      <c r="H6" s="15">
        <v>0.1498593880429</v>
      </c>
      <c r="I6" s="15">
        <v>0.16427763727149999</v>
      </c>
      <c r="J6" s="15">
        <v>0.2997823190992</v>
      </c>
      <c r="K6" s="15">
        <v>0.27859784802679999</v>
      </c>
      <c r="L6" s="15">
        <v>0.28234061984769998</v>
      </c>
      <c r="M6" s="15">
        <v>0.26334314801140002</v>
      </c>
      <c r="N6" s="15">
        <v>0.1963937620267</v>
      </c>
      <c r="O6" s="15">
        <v>0.31818181818180002</v>
      </c>
      <c r="P6" s="15">
        <v>0.48964230825569999</v>
      </c>
      <c r="Q6" s="15">
        <v>0.21840577002370001</v>
      </c>
      <c r="R6" s="15">
        <v>0.31110674602659999</v>
      </c>
      <c r="S6" s="15">
        <v>0.20550581225449999</v>
      </c>
      <c r="T6" s="15">
        <v>1.710769230772E-2</v>
      </c>
      <c r="U6" s="15">
        <v>4.4338606992520013E-2</v>
      </c>
      <c r="V6" s="15">
        <v>2.1787904737540002E-2</v>
      </c>
      <c r="W6" s="15">
        <v>0.52723633158990002</v>
      </c>
      <c r="X6" s="15">
        <v>0.27534868603980001</v>
      </c>
      <c r="Y6" s="15">
        <v>0.12985231577680001</v>
      </c>
      <c r="Z6" s="15">
        <v>3.3960139974370002E-2</v>
      </c>
      <c r="AA6" s="15">
        <v>2.837275994605E-2</v>
      </c>
      <c r="AB6" s="15">
        <v>0.23479569923140001</v>
      </c>
      <c r="AC6" s="15">
        <v>0.25716979115830002</v>
      </c>
      <c r="AD6" s="15">
        <v>0.21160869890469999</v>
      </c>
      <c r="AE6" s="15">
        <v>0.34300760462329999</v>
      </c>
      <c r="AF6" s="15">
        <v>0.30707439929410002</v>
      </c>
      <c r="AG6" s="15">
        <v>0.25922810616859998</v>
      </c>
      <c r="AH6" s="15">
        <v>0.2286476593706</v>
      </c>
      <c r="AI6" s="15">
        <v>0.22446264909380001</v>
      </c>
      <c r="AJ6" s="15">
        <v>0.1234590667616</v>
      </c>
      <c r="AK6" s="15">
        <v>0</v>
      </c>
      <c r="AL6" s="15">
        <v>0.1904360201203</v>
      </c>
      <c r="AM6" s="11"/>
    </row>
    <row r="7" spans="1:39" x14ac:dyDescent="0.2">
      <c r="A7" s="24"/>
      <c r="B7" s="24"/>
      <c r="C7" s="16">
        <v>621</v>
      </c>
      <c r="D7" s="16">
        <v>157</v>
      </c>
      <c r="E7" s="16">
        <v>169</v>
      </c>
      <c r="F7" s="16">
        <v>152</v>
      </c>
      <c r="G7" s="16">
        <v>143</v>
      </c>
      <c r="H7" s="16">
        <v>39</v>
      </c>
      <c r="I7" s="16">
        <v>67</v>
      </c>
      <c r="J7" s="16">
        <v>120</v>
      </c>
      <c r="K7" s="16">
        <v>143</v>
      </c>
      <c r="L7" s="16">
        <v>177</v>
      </c>
      <c r="M7" s="16">
        <v>354</v>
      </c>
      <c r="N7" s="16">
        <v>221</v>
      </c>
      <c r="O7" s="16">
        <v>7</v>
      </c>
      <c r="P7" s="16">
        <v>310</v>
      </c>
      <c r="Q7" s="16">
        <v>66</v>
      </c>
      <c r="R7" s="16">
        <v>96</v>
      </c>
      <c r="S7" s="16">
        <v>131</v>
      </c>
      <c r="T7" s="16">
        <v>6</v>
      </c>
      <c r="U7" s="16">
        <v>4</v>
      </c>
      <c r="V7" s="16">
        <v>8</v>
      </c>
      <c r="W7" s="16">
        <v>293</v>
      </c>
      <c r="X7" s="16">
        <v>201</v>
      </c>
      <c r="Y7" s="16">
        <v>56</v>
      </c>
      <c r="Z7" s="16">
        <v>14</v>
      </c>
      <c r="AA7" s="16">
        <v>5</v>
      </c>
      <c r="AB7" s="16">
        <v>14</v>
      </c>
      <c r="AC7" s="16">
        <v>271</v>
      </c>
      <c r="AD7" s="16">
        <v>74</v>
      </c>
      <c r="AE7" s="16">
        <v>18</v>
      </c>
      <c r="AF7" s="16">
        <v>37</v>
      </c>
      <c r="AG7" s="16">
        <v>51</v>
      </c>
      <c r="AH7" s="16">
        <v>14</v>
      </c>
      <c r="AI7" s="16">
        <v>4</v>
      </c>
      <c r="AJ7" s="16">
        <v>4</v>
      </c>
      <c r="AK7" s="16">
        <v>0</v>
      </c>
      <c r="AL7" s="16">
        <v>148</v>
      </c>
      <c r="AM7" s="11"/>
    </row>
    <row r="8" spans="1:39" x14ac:dyDescent="0.2">
      <c r="A8" s="24"/>
      <c r="B8" s="24"/>
      <c r="C8" s="17" t="s">
        <v>103</v>
      </c>
      <c r="D8" s="17"/>
      <c r="E8" s="17"/>
      <c r="F8" s="17"/>
      <c r="G8" s="17"/>
      <c r="H8" s="17"/>
      <c r="I8" s="17"/>
      <c r="J8" s="18" t="s">
        <v>105</v>
      </c>
      <c r="K8" s="18" t="s">
        <v>105</v>
      </c>
      <c r="L8" s="18" t="s">
        <v>105</v>
      </c>
      <c r="M8" s="18" t="s">
        <v>104</v>
      </c>
      <c r="N8" s="17"/>
      <c r="O8" s="17"/>
      <c r="P8" s="18" t="s">
        <v>107</v>
      </c>
      <c r="Q8" s="18" t="s">
        <v>148</v>
      </c>
      <c r="R8" s="18" t="s">
        <v>108</v>
      </c>
      <c r="S8" s="18" t="s">
        <v>148</v>
      </c>
      <c r="T8" s="17"/>
      <c r="U8" s="17"/>
      <c r="V8" s="17"/>
      <c r="W8" s="18" t="s">
        <v>294</v>
      </c>
      <c r="X8" s="18" t="s">
        <v>111</v>
      </c>
      <c r="Y8" s="18" t="s">
        <v>194</v>
      </c>
      <c r="Z8" s="17"/>
      <c r="AA8" s="17"/>
      <c r="AB8" s="18" t="s">
        <v>112</v>
      </c>
      <c r="AC8" s="17"/>
      <c r="AD8" s="17"/>
      <c r="AE8" s="17"/>
      <c r="AF8" s="17"/>
      <c r="AG8" s="17"/>
      <c r="AH8" s="17"/>
      <c r="AI8" s="17"/>
      <c r="AJ8" s="17"/>
      <c r="AK8" s="17"/>
      <c r="AL8" s="17"/>
      <c r="AM8" s="11"/>
    </row>
    <row r="9" spans="1:39" x14ac:dyDescent="0.2">
      <c r="A9" s="26"/>
      <c r="B9" s="23" t="s">
        <v>295</v>
      </c>
      <c r="C9" s="15">
        <v>0.27517826093390002</v>
      </c>
      <c r="D9" s="15">
        <v>0.25425645926919999</v>
      </c>
      <c r="E9" s="15">
        <v>0.2333254941531</v>
      </c>
      <c r="F9" s="15">
        <v>0.34640661860389999</v>
      </c>
      <c r="G9" s="15">
        <v>0.27492321710430001</v>
      </c>
      <c r="H9" s="15">
        <v>0.20083630770290001</v>
      </c>
      <c r="I9" s="15">
        <v>0.30308467906129999</v>
      </c>
      <c r="J9" s="15">
        <v>0.270937474846</v>
      </c>
      <c r="K9" s="15">
        <v>0.29793273029900003</v>
      </c>
      <c r="L9" s="15">
        <v>0.30420558306259998</v>
      </c>
      <c r="M9" s="15">
        <v>0.26117607073240001</v>
      </c>
      <c r="N9" s="15">
        <v>0.28432440341639997</v>
      </c>
      <c r="O9" s="15">
        <v>0.22727272727270001</v>
      </c>
      <c r="P9" s="15">
        <v>0.32913015739809998</v>
      </c>
      <c r="Q9" s="15">
        <v>0.40688364661280002</v>
      </c>
      <c r="R9" s="15">
        <v>0.35454476131840001</v>
      </c>
      <c r="S9" s="15">
        <v>0.28385302771960003</v>
      </c>
      <c r="T9" s="15">
        <v>0.17740609673749999</v>
      </c>
      <c r="U9" s="15">
        <v>0.1148504646026</v>
      </c>
      <c r="V9" s="15">
        <v>0.12549347317599999</v>
      </c>
      <c r="W9" s="15">
        <v>0.2722818307241</v>
      </c>
      <c r="X9" s="15">
        <v>0.39769676960009998</v>
      </c>
      <c r="Y9" s="15">
        <v>0.30212549145790002</v>
      </c>
      <c r="Z9" s="15">
        <v>0.1647352603353</v>
      </c>
      <c r="AA9" s="15">
        <v>8.7708204230020001E-2</v>
      </c>
      <c r="AB9" s="15">
        <v>0.16399301613629999</v>
      </c>
      <c r="AC9" s="15">
        <v>0.30457567636909999</v>
      </c>
      <c r="AD9" s="15">
        <v>0.3583833670171</v>
      </c>
      <c r="AE9" s="15">
        <v>0.3543869871309</v>
      </c>
      <c r="AF9" s="15">
        <v>0.32109971414319999</v>
      </c>
      <c r="AG9" s="15">
        <v>0.26913356842910002</v>
      </c>
      <c r="AH9" s="15">
        <v>0.28939081586929999</v>
      </c>
      <c r="AI9" s="15">
        <v>0.14053862494630001</v>
      </c>
      <c r="AJ9" s="15">
        <v>0.22184252961629999</v>
      </c>
      <c r="AK9" s="15">
        <v>0.23427666031329999</v>
      </c>
      <c r="AL9" s="15">
        <v>0.20972370848040001</v>
      </c>
      <c r="AM9" s="11"/>
    </row>
    <row r="10" spans="1:39" x14ac:dyDescent="0.2">
      <c r="A10" s="24"/>
      <c r="B10" s="24"/>
      <c r="C10" s="16">
        <v>712</v>
      </c>
      <c r="D10" s="16">
        <v>155</v>
      </c>
      <c r="E10" s="16">
        <v>169</v>
      </c>
      <c r="F10" s="16">
        <v>200</v>
      </c>
      <c r="G10" s="16">
        <v>188</v>
      </c>
      <c r="H10" s="16">
        <v>54</v>
      </c>
      <c r="I10" s="16">
        <v>119</v>
      </c>
      <c r="J10" s="16">
        <v>120</v>
      </c>
      <c r="K10" s="16">
        <v>145</v>
      </c>
      <c r="L10" s="16">
        <v>188</v>
      </c>
      <c r="M10" s="16">
        <v>364</v>
      </c>
      <c r="N10" s="16">
        <v>292</v>
      </c>
      <c r="O10" s="16">
        <v>5</v>
      </c>
      <c r="P10" s="16">
        <v>221</v>
      </c>
      <c r="Q10" s="16">
        <v>99</v>
      </c>
      <c r="R10" s="16">
        <v>123</v>
      </c>
      <c r="S10" s="16">
        <v>178</v>
      </c>
      <c r="T10" s="16">
        <v>42</v>
      </c>
      <c r="U10" s="16">
        <v>15</v>
      </c>
      <c r="V10" s="16">
        <v>34</v>
      </c>
      <c r="W10" s="16">
        <v>171</v>
      </c>
      <c r="X10" s="16">
        <v>293</v>
      </c>
      <c r="Y10" s="16">
        <v>108</v>
      </c>
      <c r="Z10" s="16">
        <v>64</v>
      </c>
      <c r="AA10" s="16">
        <v>15</v>
      </c>
      <c r="AB10" s="16">
        <v>9</v>
      </c>
      <c r="AC10" s="16">
        <v>318</v>
      </c>
      <c r="AD10" s="16">
        <v>96</v>
      </c>
      <c r="AE10" s="16">
        <v>18</v>
      </c>
      <c r="AF10" s="16">
        <v>32</v>
      </c>
      <c r="AG10" s="16">
        <v>56</v>
      </c>
      <c r="AH10" s="16">
        <v>18</v>
      </c>
      <c r="AI10" s="16">
        <v>2</v>
      </c>
      <c r="AJ10" s="16">
        <v>5</v>
      </c>
      <c r="AK10" s="16">
        <v>1</v>
      </c>
      <c r="AL10" s="16">
        <v>166</v>
      </c>
      <c r="AM10" s="11"/>
    </row>
    <row r="11" spans="1:39" x14ac:dyDescent="0.2">
      <c r="A11" s="24"/>
      <c r="B11" s="24"/>
      <c r="C11" s="17" t="s">
        <v>103</v>
      </c>
      <c r="D11" s="17"/>
      <c r="E11" s="17"/>
      <c r="F11" s="18" t="s">
        <v>105</v>
      </c>
      <c r="G11" s="17"/>
      <c r="H11" s="17"/>
      <c r="I11" s="17"/>
      <c r="J11" s="17"/>
      <c r="K11" s="17"/>
      <c r="L11" s="17"/>
      <c r="M11" s="17"/>
      <c r="N11" s="17"/>
      <c r="O11" s="17"/>
      <c r="P11" s="18" t="s">
        <v>296</v>
      </c>
      <c r="Q11" s="18" t="s">
        <v>108</v>
      </c>
      <c r="R11" s="18" t="s">
        <v>296</v>
      </c>
      <c r="S11" s="18" t="s">
        <v>228</v>
      </c>
      <c r="T11" s="17"/>
      <c r="U11" s="17"/>
      <c r="V11" s="17"/>
      <c r="W11" s="18" t="s">
        <v>131</v>
      </c>
      <c r="X11" s="18" t="s">
        <v>297</v>
      </c>
      <c r="Y11" s="18" t="s">
        <v>131</v>
      </c>
      <c r="Z11" s="17"/>
      <c r="AA11" s="17"/>
      <c r="AB11" s="17"/>
      <c r="AC11" s="18" t="s">
        <v>114</v>
      </c>
      <c r="AD11" s="18" t="s">
        <v>114</v>
      </c>
      <c r="AE11" s="17"/>
      <c r="AF11" s="17"/>
      <c r="AG11" s="17"/>
      <c r="AH11" s="17"/>
      <c r="AI11" s="17"/>
      <c r="AJ11" s="17"/>
      <c r="AK11" s="17"/>
      <c r="AL11" s="17"/>
      <c r="AM11" s="11"/>
    </row>
    <row r="12" spans="1:39" x14ac:dyDescent="0.2">
      <c r="A12" s="26"/>
      <c r="B12" s="23" t="s">
        <v>298</v>
      </c>
      <c r="C12" s="15">
        <v>9.8393002958129999E-2</v>
      </c>
      <c r="D12" s="15">
        <v>0.1022695981533</v>
      </c>
      <c r="E12" s="15">
        <v>9.333286437959E-2</v>
      </c>
      <c r="F12" s="15">
        <v>9.1491527284180002E-2</v>
      </c>
      <c r="G12" s="15">
        <v>0.10637876960169999</v>
      </c>
      <c r="H12" s="15">
        <v>0.14324790940000001</v>
      </c>
      <c r="I12" s="15">
        <v>0.11254757449409999</v>
      </c>
      <c r="J12" s="15">
        <v>9.3529229734009997E-2</v>
      </c>
      <c r="K12" s="15">
        <v>6.9762670951120001E-2</v>
      </c>
      <c r="L12" s="15">
        <v>5.4267434658680003E-2</v>
      </c>
      <c r="M12" s="15">
        <v>7.3545078449210002E-2</v>
      </c>
      <c r="N12" s="15">
        <v>0.11909927556039999</v>
      </c>
      <c r="O12" s="15">
        <v>0.1818181818182</v>
      </c>
      <c r="P12" s="15">
        <v>8.1207274571079999E-2</v>
      </c>
      <c r="Q12" s="15">
        <v>9.251278116976E-2</v>
      </c>
      <c r="R12" s="15">
        <v>9.707564895694E-2</v>
      </c>
      <c r="S12" s="15">
        <v>0.1214352628521</v>
      </c>
      <c r="T12" s="15">
        <v>7.3568256229399998E-2</v>
      </c>
      <c r="U12" s="15">
        <v>0.17172985349200001</v>
      </c>
      <c r="V12" s="15">
        <v>7.7622463068399997E-2</v>
      </c>
      <c r="W12" s="15">
        <v>7.5990513728610001E-2</v>
      </c>
      <c r="X12" s="15">
        <v>8.8741455467340011E-2</v>
      </c>
      <c r="Y12" s="15">
        <v>0.121247114776</v>
      </c>
      <c r="Z12" s="15">
        <v>8.9777611345320002E-2</v>
      </c>
      <c r="AA12" s="15">
        <v>0.1092849662856</v>
      </c>
      <c r="AB12" s="15">
        <v>0.22461357085850001</v>
      </c>
      <c r="AC12" s="15">
        <v>9.9850259313500001E-2</v>
      </c>
      <c r="AD12" s="15">
        <v>7.6984990341939993E-2</v>
      </c>
      <c r="AE12" s="15">
        <v>3.8448947452709999E-2</v>
      </c>
      <c r="AF12" s="15">
        <v>8.102774719269E-2</v>
      </c>
      <c r="AG12" s="15">
        <v>6.6718819015650008E-2</v>
      </c>
      <c r="AH12" s="15">
        <v>0.1157192232512</v>
      </c>
      <c r="AI12" s="15">
        <v>0</v>
      </c>
      <c r="AJ12" s="15">
        <v>0</v>
      </c>
      <c r="AK12" s="15">
        <v>0.10272122077570001</v>
      </c>
      <c r="AL12" s="15">
        <v>0.12133273079699999</v>
      </c>
      <c r="AM12" s="11"/>
    </row>
    <row r="13" spans="1:39" x14ac:dyDescent="0.2">
      <c r="A13" s="24"/>
      <c r="B13" s="24"/>
      <c r="C13" s="16">
        <v>211</v>
      </c>
      <c r="D13" s="16">
        <v>45</v>
      </c>
      <c r="E13" s="16">
        <v>55</v>
      </c>
      <c r="F13" s="16">
        <v>49</v>
      </c>
      <c r="G13" s="16">
        <v>62</v>
      </c>
      <c r="H13" s="16">
        <v>37</v>
      </c>
      <c r="I13" s="16">
        <v>50</v>
      </c>
      <c r="J13" s="16">
        <v>32</v>
      </c>
      <c r="K13" s="16">
        <v>31</v>
      </c>
      <c r="L13" s="16">
        <v>34</v>
      </c>
      <c r="M13" s="16">
        <v>78</v>
      </c>
      <c r="N13" s="16">
        <v>111</v>
      </c>
      <c r="O13" s="16">
        <v>4</v>
      </c>
      <c r="P13" s="16">
        <v>40</v>
      </c>
      <c r="Q13" s="16">
        <v>27</v>
      </c>
      <c r="R13" s="16">
        <v>26</v>
      </c>
      <c r="S13" s="16">
        <v>73</v>
      </c>
      <c r="T13" s="16">
        <v>11</v>
      </c>
      <c r="U13" s="16">
        <v>13</v>
      </c>
      <c r="V13" s="16">
        <v>21</v>
      </c>
      <c r="W13" s="16">
        <v>41</v>
      </c>
      <c r="X13" s="16">
        <v>50</v>
      </c>
      <c r="Y13" s="16">
        <v>44</v>
      </c>
      <c r="Z13" s="16">
        <v>31</v>
      </c>
      <c r="AA13" s="16">
        <v>16</v>
      </c>
      <c r="AB13" s="16">
        <v>10</v>
      </c>
      <c r="AC13" s="16">
        <v>83</v>
      </c>
      <c r="AD13" s="16">
        <v>19</v>
      </c>
      <c r="AE13" s="16">
        <v>3</v>
      </c>
      <c r="AF13" s="16">
        <v>8</v>
      </c>
      <c r="AG13" s="16">
        <v>13</v>
      </c>
      <c r="AH13" s="16">
        <v>7</v>
      </c>
      <c r="AI13" s="16">
        <v>0</v>
      </c>
      <c r="AJ13" s="16">
        <v>0</v>
      </c>
      <c r="AK13" s="16">
        <v>1</v>
      </c>
      <c r="AL13" s="16">
        <v>77</v>
      </c>
      <c r="AM13" s="11"/>
    </row>
    <row r="14" spans="1:39" x14ac:dyDescent="0.2">
      <c r="A14" s="24"/>
      <c r="B14" s="24"/>
      <c r="C14" s="17" t="s">
        <v>103</v>
      </c>
      <c r="D14" s="17"/>
      <c r="E14" s="17"/>
      <c r="F14" s="17"/>
      <c r="G14" s="17"/>
      <c r="H14" s="18" t="s">
        <v>131</v>
      </c>
      <c r="I14" s="18" t="s">
        <v>132</v>
      </c>
      <c r="J14" s="17"/>
      <c r="K14" s="17"/>
      <c r="L14" s="17"/>
      <c r="M14" s="17"/>
      <c r="N14" s="18" t="s">
        <v>139</v>
      </c>
      <c r="O14" s="17"/>
      <c r="P14" s="17"/>
      <c r="Q14" s="17"/>
      <c r="R14" s="17"/>
      <c r="S14" s="17"/>
      <c r="T14" s="17"/>
      <c r="U14" s="17"/>
      <c r="V14" s="17"/>
      <c r="W14" s="17"/>
      <c r="X14" s="17"/>
      <c r="Y14" s="17"/>
      <c r="Z14" s="17"/>
      <c r="AA14" s="17"/>
      <c r="AB14" s="18" t="s">
        <v>139</v>
      </c>
      <c r="AC14" s="17"/>
      <c r="AD14" s="17"/>
      <c r="AE14" s="17"/>
      <c r="AF14" s="17"/>
      <c r="AG14" s="17"/>
      <c r="AH14" s="17"/>
      <c r="AI14" s="17"/>
      <c r="AJ14" s="17"/>
      <c r="AK14" s="17"/>
      <c r="AL14" s="17"/>
      <c r="AM14" s="11"/>
    </row>
    <row r="15" spans="1:39" x14ac:dyDescent="0.2">
      <c r="A15" s="26"/>
      <c r="B15" s="23" t="s">
        <v>299</v>
      </c>
      <c r="C15" s="15">
        <v>0.26590343259100002</v>
      </c>
      <c r="D15" s="15">
        <v>0.26328214841440001</v>
      </c>
      <c r="E15" s="15">
        <v>0.28000853417729998</v>
      </c>
      <c r="F15" s="15">
        <v>0.2413969560783</v>
      </c>
      <c r="G15" s="15">
        <v>0.27464080319619999</v>
      </c>
      <c r="H15" s="15">
        <v>0.3718452858504</v>
      </c>
      <c r="I15" s="15">
        <v>0.28363282830140002</v>
      </c>
      <c r="J15" s="15">
        <v>0.22293421163560001</v>
      </c>
      <c r="K15" s="15">
        <v>0.22434212946490001</v>
      </c>
      <c r="L15" s="15">
        <v>0.22274275562080001</v>
      </c>
      <c r="M15" s="15">
        <v>0.25338852826090003</v>
      </c>
      <c r="N15" s="15">
        <v>0.28838250154669998</v>
      </c>
      <c r="O15" s="15">
        <v>0.22727272727270001</v>
      </c>
      <c r="P15" s="15">
        <v>8.4315474361390003E-2</v>
      </c>
      <c r="Q15" s="15">
        <v>0.2000024810927</v>
      </c>
      <c r="R15" s="15">
        <v>0.17558324677170001</v>
      </c>
      <c r="S15" s="15">
        <v>0.26558835366130001</v>
      </c>
      <c r="T15" s="15">
        <v>0.47331041972069998</v>
      </c>
      <c r="U15" s="15">
        <v>0.50090024633079999</v>
      </c>
      <c r="V15" s="15">
        <v>0.4529442008015</v>
      </c>
      <c r="W15" s="15">
        <v>0.1071061203405</v>
      </c>
      <c r="X15" s="15">
        <v>0.18340600032230001</v>
      </c>
      <c r="Y15" s="15">
        <v>0.28118539013440003</v>
      </c>
      <c r="Z15" s="15">
        <v>0.47995886736510002</v>
      </c>
      <c r="AA15" s="15">
        <v>0.4403367566368</v>
      </c>
      <c r="AB15" s="15">
        <v>0.26257282917129998</v>
      </c>
      <c r="AC15" s="15">
        <v>0.24196343078599999</v>
      </c>
      <c r="AD15" s="15">
        <v>0.26480647247729999</v>
      </c>
      <c r="AE15" s="15">
        <v>0.17325885602989999</v>
      </c>
      <c r="AF15" s="15">
        <v>0.1986382661503</v>
      </c>
      <c r="AG15" s="15">
        <v>0.2349372467685</v>
      </c>
      <c r="AH15" s="15">
        <v>0.2428699770935</v>
      </c>
      <c r="AI15" s="15">
        <v>0.53896748730709998</v>
      </c>
      <c r="AJ15" s="15">
        <v>0.36833908159720002</v>
      </c>
      <c r="AK15" s="15">
        <v>0.13188368818429999</v>
      </c>
      <c r="AL15" s="15">
        <v>0.30770379849000001</v>
      </c>
      <c r="AM15" s="11"/>
    </row>
    <row r="16" spans="1:39" x14ac:dyDescent="0.2">
      <c r="A16" s="24"/>
      <c r="B16" s="24"/>
      <c r="C16" s="16">
        <v>591</v>
      </c>
      <c r="D16" s="16">
        <v>133</v>
      </c>
      <c r="E16" s="16">
        <v>187</v>
      </c>
      <c r="F16" s="16">
        <v>113</v>
      </c>
      <c r="G16" s="16">
        <v>158</v>
      </c>
      <c r="H16" s="16">
        <v>104</v>
      </c>
      <c r="I16" s="16">
        <v>123</v>
      </c>
      <c r="J16" s="16">
        <v>79</v>
      </c>
      <c r="K16" s="16">
        <v>101</v>
      </c>
      <c r="L16" s="16">
        <v>131</v>
      </c>
      <c r="M16" s="16">
        <v>284</v>
      </c>
      <c r="N16" s="16">
        <v>270</v>
      </c>
      <c r="O16" s="16">
        <v>5</v>
      </c>
      <c r="P16" s="16">
        <v>37</v>
      </c>
      <c r="Q16" s="16">
        <v>51</v>
      </c>
      <c r="R16" s="16">
        <v>57</v>
      </c>
      <c r="S16" s="16">
        <v>152</v>
      </c>
      <c r="T16" s="16">
        <v>112</v>
      </c>
      <c r="U16" s="16">
        <v>56</v>
      </c>
      <c r="V16" s="16">
        <v>126</v>
      </c>
      <c r="W16" s="16">
        <v>49</v>
      </c>
      <c r="X16" s="16">
        <v>113</v>
      </c>
      <c r="Y16" s="16">
        <v>116</v>
      </c>
      <c r="Z16" s="16">
        <v>201</v>
      </c>
      <c r="AA16" s="16">
        <v>68</v>
      </c>
      <c r="AB16" s="16">
        <v>8</v>
      </c>
      <c r="AC16" s="16">
        <v>206</v>
      </c>
      <c r="AD16" s="16">
        <v>53</v>
      </c>
      <c r="AE16" s="16">
        <v>10</v>
      </c>
      <c r="AF16" s="16">
        <v>23</v>
      </c>
      <c r="AG16" s="16">
        <v>42</v>
      </c>
      <c r="AH16" s="16">
        <v>14</v>
      </c>
      <c r="AI16" s="16">
        <v>4</v>
      </c>
      <c r="AJ16" s="16">
        <v>10</v>
      </c>
      <c r="AK16" s="16">
        <v>1</v>
      </c>
      <c r="AL16" s="16">
        <v>228</v>
      </c>
      <c r="AM16" s="11"/>
    </row>
    <row r="17" spans="1:39" x14ac:dyDescent="0.2">
      <c r="A17" s="24"/>
      <c r="B17" s="24"/>
      <c r="C17" s="17" t="s">
        <v>103</v>
      </c>
      <c r="D17" s="17"/>
      <c r="E17" s="17"/>
      <c r="F17" s="17"/>
      <c r="G17" s="17"/>
      <c r="H17" s="18" t="s">
        <v>203</v>
      </c>
      <c r="I17" s="17"/>
      <c r="J17" s="17"/>
      <c r="K17" s="17"/>
      <c r="L17" s="17"/>
      <c r="M17" s="17"/>
      <c r="N17" s="17"/>
      <c r="O17" s="17"/>
      <c r="P17" s="17"/>
      <c r="Q17" s="18" t="s">
        <v>139</v>
      </c>
      <c r="R17" s="17"/>
      <c r="S17" s="18" t="s">
        <v>119</v>
      </c>
      <c r="T17" s="18" t="s">
        <v>121</v>
      </c>
      <c r="U17" s="18" t="s">
        <v>138</v>
      </c>
      <c r="V17" s="18" t="s">
        <v>121</v>
      </c>
      <c r="W17" s="17"/>
      <c r="X17" s="17"/>
      <c r="Y17" s="18" t="s">
        <v>119</v>
      </c>
      <c r="Z17" s="18" t="s">
        <v>135</v>
      </c>
      <c r="AA17" s="18" t="s">
        <v>137</v>
      </c>
      <c r="AB17" s="17"/>
      <c r="AC17" s="17"/>
      <c r="AD17" s="17"/>
      <c r="AE17" s="17"/>
      <c r="AF17" s="17"/>
      <c r="AG17" s="17"/>
      <c r="AH17" s="17"/>
      <c r="AI17" s="17"/>
      <c r="AJ17" s="17"/>
      <c r="AK17" s="17"/>
      <c r="AL17" s="17"/>
      <c r="AM17" s="11"/>
    </row>
    <row r="18" spans="1:39" x14ac:dyDescent="0.2">
      <c r="A18" s="26"/>
      <c r="B18" s="23" t="s">
        <v>300</v>
      </c>
      <c r="C18" s="15">
        <v>0.12982780281549999</v>
      </c>
      <c r="D18" s="15">
        <v>0.1152214686274</v>
      </c>
      <c r="E18" s="15">
        <v>0.16468098855759999</v>
      </c>
      <c r="F18" s="15">
        <v>8.3420162266289996E-2</v>
      </c>
      <c r="G18" s="15">
        <v>0.14605000413729999</v>
      </c>
      <c r="H18" s="15">
        <v>0.13421110900380001</v>
      </c>
      <c r="I18" s="15">
        <v>0.1364572808717</v>
      </c>
      <c r="J18" s="15">
        <v>0.1128167646853</v>
      </c>
      <c r="K18" s="15">
        <v>0.1293646212581</v>
      </c>
      <c r="L18" s="15">
        <v>0.13644360681029999</v>
      </c>
      <c r="M18" s="15">
        <v>0.1485471745461</v>
      </c>
      <c r="N18" s="15">
        <v>0.1118000574498</v>
      </c>
      <c r="O18" s="15">
        <v>4.5454545454549987E-2</v>
      </c>
      <c r="P18" s="15">
        <v>1.5704785413720002E-2</v>
      </c>
      <c r="Q18" s="15">
        <v>8.2195321101070001E-2</v>
      </c>
      <c r="R18" s="15">
        <v>6.1689596926370001E-2</v>
      </c>
      <c r="S18" s="15">
        <v>0.1236175435125</v>
      </c>
      <c r="T18" s="15">
        <v>0.25860753500470002</v>
      </c>
      <c r="U18" s="15">
        <v>0.16818082858210001</v>
      </c>
      <c r="V18" s="15">
        <v>0.3221519582165</v>
      </c>
      <c r="W18" s="15">
        <v>1.7385203616929999E-2</v>
      </c>
      <c r="X18" s="15">
        <v>5.4807088570489999E-2</v>
      </c>
      <c r="Y18" s="15">
        <v>0.16558968785479999</v>
      </c>
      <c r="Z18" s="15">
        <v>0.23156812097990001</v>
      </c>
      <c r="AA18" s="15">
        <v>0.3342973129015</v>
      </c>
      <c r="AB18" s="15">
        <v>0.1140248846025</v>
      </c>
      <c r="AC18" s="15">
        <v>9.6440842373050006E-2</v>
      </c>
      <c r="AD18" s="15">
        <v>8.8216471258970003E-2</v>
      </c>
      <c r="AE18" s="15">
        <v>9.0897604763179998E-2</v>
      </c>
      <c r="AF18" s="15">
        <v>9.2159873219730001E-2</v>
      </c>
      <c r="AG18" s="15">
        <v>0.16998225961810001</v>
      </c>
      <c r="AH18" s="15">
        <v>0.1233723244155</v>
      </c>
      <c r="AI18" s="15">
        <v>9.6031238652810005E-2</v>
      </c>
      <c r="AJ18" s="15">
        <v>0.2863593220249</v>
      </c>
      <c r="AK18" s="15">
        <v>0.53111843072669995</v>
      </c>
      <c r="AL18" s="15">
        <v>0.17080374211239999</v>
      </c>
      <c r="AM18" s="11"/>
    </row>
    <row r="19" spans="1:39" x14ac:dyDescent="0.2">
      <c r="A19" s="24"/>
      <c r="B19" s="24"/>
      <c r="C19" s="16">
        <v>309</v>
      </c>
      <c r="D19" s="16">
        <v>63</v>
      </c>
      <c r="E19" s="16">
        <v>103</v>
      </c>
      <c r="F19" s="16">
        <v>50</v>
      </c>
      <c r="G19" s="16">
        <v>93</v>
      </c>
      <c r="H19" s="16">
        <v>36</v>
      </c>
      <c r="I19" s="16">
        <v>60</v>
      </c>
      <c r="J19" s="16">
        <v>44</v>
      </c>
      <c r="K19" s="16">
        <v>61</v>
      </c>
      <c r="L19" s="16">
        <v>75</v>
      </c>
      <c r="M19" s="16">
        <v>172</v>
      </c>
      <c r="N19" s="16">
        <v>113</v>
      </c>
      <c r="O19" s="16">
        <v>1</v>
      </c>
      <c r="P19" s="16">
        <v>9</v>
      </c>
      <c r="Q19" s="16">
        <v>17</v>
      </c>
      <c r="R19" s="16">
        <v>14</v>
      </c>
      <c r="S19" s="16">
        <v>81</v>
      </c>
      <c r="T19" s="16">
        <v>66</v>
      </c>
      <c r="U19" s="16">
        <v>18</v>
      </c>
      <c r="V19" s="16">
        <v>104</v>
      </c>
      <c r="W19" s="16">
        <v>9</v>
      </c>
      <c r="X19" s="16">
        <v>32</v>
      </c>
      <c r="Y19" s="16">
        <v>65</v>
      </c>
      <c r="Z19" s="16">
        <v>107</v>
      </c>
      <c r="AA19" s="16">
        <v>65</v>
      </c>
      <c r="AB19" s="16">
        <v>7</v>
      </c>
      <c r="AC19" s="16">
        <v>71</v>
      </c>
      <c r="AD19" s="16">
        <v>30</v>
      </c>
      <c r="AE19" s="16">
        <v>7</v>
      </c>
      <c r="AF19" s="16">
        <v>9</v>
      </c>
      <c r="AG19" s="16">
        <v>31</v>
      </c>
      <c r="AH19" s="16">
        <v>9</v>
      </c>
      <c r="AI19" s="16">
        <v>2</v>
      </c>
      <c r="AJ19" s="16">
        <v>9</v>
      </c>
      <c r="AK19" s="16">
        <v>3</v>
      </c>
      <c r="AL19" s="16">
        <v>138</v>
      </c>
      <c r="AM19" s="11"/>
    </row>
    <row r="20" spans="1:39" x14ac:dyDescent="0.2">
      <c r="A20" s="24"/>
      <c r="B20" s="24"/>
      <c r="C20" s="17" t="s">
        <v>103</v>
      </c>
      <c r="D20" s="17"/>
      <c r="E20" s="18" t="s">
        <v>181</v>
      </c>
      <c r="F20" s="17"/>
      <c r="G20" s="18" t="s">
        <v>181</v>
      </c>
      <c r="H20" s="17"/>
      <c r="I20" s="17"/>
      <c r="J20" s="17"/>
      <c r="K20" s="17"/>
      <c r="L20" s="17"/>
      <c r="M20" s="17"/>
      <c r="N20" s="17"/>
      <c r="O20" s="17"/>
      <c r="P20" s="17"/>
      <c r="Q20" s="18" t="s">
        <v>139</v>
      </c>
      <c r="R20" s="17"/>
      <c r="S20" s="18" t="s">
        <v>119</v>
      </c>
      <c r="T20" s="18" t="s">
        <v>301</v>
      </c>
      <c r="U20" s="18" t="s">
        <v>119</v>
      </c>
      <c r="V20" s="18" t="s">
        <v>121</v>
      </c>
      <c r="W20" s="17"/>
      <c r="X20" s="17"/>
      <c r="Y20" s="18" t="s">
        <v>122</v>
      </c>
      <c r="Z20" s="18" t="s">
        <v>122</v>
      </c>
      <c r="AA20" s="18" t="s">
        <v>137</v>
      </c>
      <c r="AB20" s="18" t="s">
        <v>139</v>
      </c>
      <c r="AC20" s="17"/>
      <c r="AD20" s="17"/>
      <c r="AE20" s="17"/>
      <c r="AF20" s="17"/>
      <c r="AG20" s="17"/>
      <c r="AH20" s="17"/>
      <c r="AI20" s="17"/>
      <c r="AJ20" s="17"/>
      <c r="AK20" s="18" t="s">
        <v>104</v>
      </c>
      <c r="AL20" s="18" t="s">
        <v>139</v>
      </c>
      <c r="AM20" s="11"/>
    </row>
    <row r="21" spans="1:39" x14ac:dyDescent="0.2">
      <c r="A21" s="26"/>
      <c r="B21" s="23" t="s">
        <v>48</v>
      </c>
      <c r="C21" s="15">
        <v>1</v>
      </c>
      <c r="D21" s="15">
        <v>1</v>
      </c>
      <c r="E21" s="15">
        <v>1</v>
      </c>
      <c r="F21" s="15">
        <v>1</v>
      </c>
      <c r="G21" s="15">
        <v>1</v>
      </c>
      <c r="H21" s="15">
        <v>1</v>
      </c>
      <c r="I21" s="15">
        <v>1</v>
      </c>
      <c r="J21" s="15">
        <v>1</v>
      </c>
      <c r="K21" s="15">
        <v>1</v>
      </c>
      <c r="L21" s="15">
        <v>1</v>
      </c>
      <c r="M21" s="15">
        <v>1</v>
      </c>
      <c r="N21" s="15">
        <v>1</v>
      </c>
      <c r="O21" s="15">
        <v>1</v>
      </c>
      <c r="P21" s="15">
        <v>1</v>
      </c>
      <c r="Q21" s="15">
        <v>1</v>
      </c>
      <c r="R21" s="15">
        <v>1</v>
      </c>
      <c r="S21" s="15">
        <v>1</v>
      </c>
      <c r="T21" s="15">
        <v>1</v>
      </c>
      <c r="U21" s="15">
        <v>1</v>
      </c>
      <c r="V21" s="15">
        <v>1</v>
      </c>
      <c r="W21" s="15">
        <v>1</v>
      </c>
      <c r="X21" s="15">
        <v>1</v>
      </c>
      <c r="Y21" s="15">
        <v>1</v>
      </c>
      <c r="Z21" s="15">
        <v>1</v>
      </c>
      <c r="AA21" s="15">
        <v>1</v>
      </c>
      <c r="AB21" s="15">
        <v>1</v>
      </c>
      <c r="AC21" s="15">
        <v>1</v>
      </c>
      <c r="AD21" s="15">
        <v>1</v>
      </c>
      <c r="AE21" s="15">
        <v>1</v>
      </c>
      <c r="AF21" s="15">
        <v>1</v>
      </c>
      <c r="AG21" s="15">
        <v>1</v>
      </c>
      <c r="AH21" s="15">
        <v>1</v>
      </c>
      <c r="AI21" s="15">
        <v>1</v>
      </c>
      <c r="AJ21" s="15">
        <v>1</v>
      </c>
      <c r="AK21" s="15">
        <v>1</v>
      </c>
      <c r="AL21" s="15">
        <v>1</v>
      </c>
      <c r="AM21" s="11"/>
    </row>
    <row r="22" spans="1:39" x14ac:dyDescent="0.2">
      <c r="A22" s="24"/>
      <c r="B22" s="24"/>
      <c r="C22" s="16">
        <v>2444</v>
      </c>
      <c r="D22" s="16">
        <v>553</v>
      </c>
      <c r="E22" s="16">
        <v>683</v>
      </c>
      <c r="F22" s="16">
        <v>564</v>
      </c>
      <c r="G22" s="16">
        <v>644</v>
      </c>
      <c r="H22" s="16">
        <v>270</v>
      </c>
      <c r="I22" s="16">
        <v>419</v>
      </c>
      <c r="J22" s="16">
        <v>395</v>
      </c>
      <c r="K22" s="16">
        <v>481</v>
      </c>
      <c r="L22" s="16">
        <v>605</v>
      </c>
      <c r="M22" s="16">
        <v>1252</v>
      </c>
      <c r="N22" s="16">
        <v>1007</v>
      </c>
      <c r="O22" s="16">
        <v>22</v>
      </c>
      <c r="P22" s="16">
        <v>617</v>
      </c>
      <c r="Q22" s="16">
        <v>260</v>
      </c>
      <c r="R22" s="16">
        <v>316</v>
      </c>
      <c r="S22" s="16">
        <v>615</v>
      </c>
      <c r="T22" s="16">
        <v>237</v>
      </c>
      <c r="U22" s="16">
        <v>106</v>
      </c>
      <c r="V22" s="16">
        <v>293</v>
      </c>
      <c r="W22" s="16">
        <v>563</v>
      </c>
      <c r="X22" s="16">
        <v>689</v>
      </c>
      <c r="Y22" s="16">
        <v>389</v>
      </c>
      <c r="Z22" s="16">
        <v>417</v>
      </c>
      <c r="AA22" s="16">
        <v>169</v>
      </c>
      <c r="AB22" s="16">
        <v>48</v>
      </c>
      <c r="AC22" s="16">
        <v>949</v>
      </c>
      <c r="AD22" s="16">
        <v>272</v>
      </c>
      <c r="AE22" s="16">
        <v>56</v>
      </c>
      <c r="AF22" s="16">
        <v>109</v>
      </c>
      <c r="AG22" s="16">
        <v>193</v>
      </c>
      <c r="AH22" s="16">
        <v>62</v>
      </c>
      <c r="AI22" s="16">
        <v>12</v>
      </c>
      <c r="AJ22" s="16">
        <v>28</v>
      </c>
      <c r="AK22" s="16">
        <v>6</v>
      </c>
      <c r="AL22" s="16">
        <v>757</v>
      </c>
      <c r="AM22" s="11"/>
    </row>
    <row r="23" spans="1:39" x14ac:dyDescent="0.2">
      <c r="A23" s="24"/>
      <c r="B23" s="24"/>
      <c r="C23" s="17" t="s">
        <v>103</v>
      </c>
      <c r="D23" s="17" t="s">
        <v>103</v>
      </c>
      <c r="E23" s="17" t="s">
        <v>103</v>
      </c>
      <c r="F23" s="17" t="s">
        <v>103</v>
      </c>
      <c r="G23" s="17" t="s">
        <v>103</v>
      </c>
      <c r="H23" s="17" t="s">
        <v>103</v>
      </c>
      <c r="I23" s="17" t="s">
        <v>103</v>
      </c>
      <c r="J23" s="17" t="s">
        <v>103</v>
      </c>
      <c r="K23" s="17" t="s">
        <v>103</v>
      </c>
      <c r="L23" s="17" t="s">
        <v>103</v>
      </c>
      <c r="M23" s="17" t="s">
        <v>103</v>
      </c>
      <c r="N23" s="17" t="s">
        <v>103</v>
      </c>
      <c r="O23" s="17" t="s">
        <v>103</v>
      </c>
      <c r="P23" s="17" t="s">
        <v>103</v>
      </c>
      <c r="Q23" s="17" t="s">
        <v>103</v>
      </c>
      <c r="R23" s="17" t="s">
        <v>103</v>
      </c>
      <c r="S23" s="17" t="s">
        <v>103</v>
      </c>
      <c r="T23" s="17" t="s">
        <v>103</v>
      </c>
      <c r="U23" s="17" t="s">
        <v>103</v>
      </c>
      <c r="V23" s="17" t="s">
        <v>103</v>
      </c>
      <c r="W23" s="17" t="s">
        <v>103</v>
      </c>
      <c r="X23" s="17" t="s">
        <v>103</v>
      </c>
      <c r="Y23" s="17" t="s">
        <v>103</v>
      </c>
      <c r="Z23" s="17" t="s">
        <v>103</v>
      </c>
      <c r="AA23" s="17" t="s">
        <v>103</v>
      </c>
      <c r="AB23" s="17" t="s">
        <v>103</v>
      </c>
      <c r="AC23" s="17" t="s">
        <v>103</v>
      </c>
      <c r="AD23" s="17" t="s">
        <v>103</v>
      </c>
      <c r="AE23" s="17" t="s">
        <v>103</v>
      </c>
      <c r="AF23" s="17" t="s">
        <v>103</v>
      </c>
      <c r="AG23" s="17" t="s">
        <v>103</v>
      </c>
      <c r="AH23" s="17" t="s">
        <v>103</v>
      </c>
      <c r="AI23" s="17" t="s">
        <v>103</v>
      </c>
      <c r="AJ23" s="17" t="s">
        <v>103</v>
      </c>
      <c r="AK23" s="17" t="s">
        <v>103</v>
      </c>
      <c r="AL23" s="17" t="s">
        <v>103</v>
      </c>
      <c r="AM23" s="11"/>
    </row>
    <row r="24" spans="1:39" x14ac:dyDescent="0.2">
      <c r="A24" s="19" t="s">
        <v>302</v>
      </c>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row>
    <row r="25" spans="1:39" x14ac:dyDescent="0.2">
      <c r="A25" s="21" t="s">
        <v>126</v>
      </c>
    </row>
  </sheetData>
  <mergeCells count="16">
    <mergeCell ref="AJ2:AL2"/>
    <mergeCell ref="A2:C2"/>
    <mergeCell ref="A3:B5"/>
    <mergeCell ref="B6:B8"/>
    <mergeCell ref="B9:B11"/>
    <mergeCell ref="M3:O3"/>
    <mergeCell ref="P3:V3"/>
    <mergeCell ref="W3:AB3"/>
    <mergeCell ref="AC3:AL3"/>
    <mergeCell ref="D3:G3"/>
    <mergeCell ref="H3:L3"/>
    <mergeCell ref="B12:B14"/>
    <mergeCell ref="B15:B17"/>
    <mergeCell ref="B18:B20"/>
    <mergeCell ref="B21:B23"/>
    <mergeCell ref="A6:A23"/>
  </mergeCells>
  <hyperlinks>
    <hyperlink ref="A1" location="'TOC'!A1:A1" display="Back to TOC" xr:uid="{00000000-0004-0000-0700-000000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25"/>
  <sheetViews>
    <sheetView workbookViewId="0">
      <pane xSplit="3" ySplit="5" topLeftCell="H6" activePane="bottomRight" state="frozen"/>
      <selection pane="topRight" activeCell="D1" sqref="D1"/>
      <selection pane="bottomLeft" activeCell="A6" sqref="A6"/>
      <selection pane="bottomRight" activeCell="D6" sqref="D6"/>
    </sheetView>
  </sheetViews>
  <sheetFormatPr baseColWidth="10" defaultColWidth="8.83203125" defaultRowHeight="15" x14ac:dyDescent="0.2"/>
  <cols>
    <col min="1" max="1" width="50" style="1" bestFit="1" customWidth="1"/>
    <col min="2" max="2" width="25" style="1" bestFit="1" customWidth="1"/>
    <col min="3" max="38" width="12.6640625" style="1" customWidth="1"/>
  </cols>
  <sheetData>
    <row r="1" spans="1:39" ht="52" customHeight="1" x14ac:dyDescent="0.2">
      <c r="A1" s="10" t="str">
        <f>HYPERLINK("#TOC!A1","Return to Table of Contents")</f>
        <v>Return to Table of Contents</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11"/>
    </row>
    <row r="2" spans="1:39" ht="36" customHeight="1" x14ac:dyDescent="0.2">
      <c r="A2" s="29" t="s">
        <v>563</v>
      </c>
      <c r="B2" s="28"/>
      <c r="C2" s="28"/>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27" t="s">
        <v>47</v>
      </c>
      <c r="AK2" s="28"/>
      <c r="AL2" s="28"/>
      <c r="AM2" s="11"/>
    </row>
    <row r="3" spans="1:39" ht="37" customHeight="1" x14ac:dyDescent="0.2">
      <c r="A3" s="30"/>
      <c r="B3" s="28"/>
      <c r="C3" s="14" t="s">
        <v>48</v>
      </c>
      <c r="D3" s="31" t="s">
        <v>49</v>
      </c>
      <c r="E3" s="28"/>
      <c r="F3" s="28"/>
      <c r="G3" s="28"/>
      <c r="H3" s="31" t="s">
        <v>50</v>
      </c>
      <c r="I3" s="28"/>
      <c r="J3" s="28"/>
      <c r="K3" s="28"/>
      <c r="L3" s="28"/>
      <c r="M3" s="31" t="s">
        <v>51</v>
      </c>
      <c r="N3" s="28"/>
      <c r="O3" s="28"/>
      <c r="P3" s="31" t="s">
        <v>52</v>
      </c>
      <c r="Q3" s="28"/>
      <c r="R3" s="28"/>
      <c r="S3" s="28"/>
      <c r="T3" s="28"/>
      <c r="U3" s="28"/>
      <c r="V3" s="28"/>
      <c r="W3" s="31" t="s">
        <v>53</v>
      </c>
      <c r="X3" s="28"/>
      <c r="Y3" s="28"/>
      <c r="Z3" s="28"/>
      <c r="AA3" s="28"/>
      <c r="AB3" s="28"/>
      <c r="AC3" s="31" t="s">
        <v>54</v>
      </c>
      <c r="AD3" s="28"/>
      <c r="AE3" s="28"/>
      <c r="AF3" s="28"/>
      <c r="AG3" s="28"/>
      <c r="AH3" s="28"/>
      <c r="AI3" s="28"/>
      <c r="AJ3" s="28"/>
      <c r="AK3" s="28"/>
      <c r="AL3" s="28"/>
      <c r="AM3" s="11"/>
    </row>
    <row r="4" spans="1:39" ht="16" customHeight="1" x14ac:dyDescent="0.2">
      <c r="A4" s="24"/>
      <c r="B4" s="28"/>
      <c r="C4" s="12" t="s">
        <v>55</v>
      </c>
      <c r="D4" s="12" t="s">
        <v>55</v>
      </c>
      <c r="E4" s="12" t="s">
        <v>56</v>
      </c>
      <c r="F4" s="12" t="s">
        <v>57</v>
      </c>
      <c r="G4" s="12" t="s">
        <v>58</v>
      </c>
      <c r="H4" s="12" t="s">
        <v>55</v>
      </c>
      <c r="I4" s="12" t="s">
        <v>56</v>
      </c>
      <c r="J4" s="12" t="s">
        <v>57</v>
      </c>
      <c r="K4" s="12" t="s">
        <v>58</v>
      </c>
      <c r="L4" s="12" t="s">
        <v>59</v>
      </c>
      <c r="M4" s="12" t="s">
        <v>55</v>
      </c>
      <c r="N4" s="12" t="s">
        <v>56</v>
      </c>
      <c r="O4" s="12" t="s">
        <v>57</v>
      </c>
      <c r="P4" s="12" t="s">
        <v>55</v>
      </c>
      <c r="Q4" s="12" t="s">
        <v>56</v>
      </c>
      <c r="R4" s="12" t="s">
        <v>57</v>
      </c>
      <c r="S4" s="12" t="s">
        <v>58</v>
      </c>
      <c r="T4" s="12" t="s">
        <v>59</v>
      </c>
      <c r="U4" s="12" t="s">
        <v>60</v>
      </c>
      <c r="V4" s="12" t="s">
        <v>61</v>
      </c>
      <c r="W4" s="12" t="s">
        <v>55</v>
      </c>
      <c r="X4" s="12" t="s">
        <v>56</v>
      </c>
      <c r="Y4" s="12" t="s">
        <v>57</v>
      </c>
      <c r="Z4" s="12" t="s">
        <v>58</v>
      </c>
      <c r="AA4" s="12" t="s">
        <v>59</v>
      </c>
      <c r="AB4" s="12" t="s">
        <v>60</v>
      </c>
      <c r="AC4" s="12" t="s">
        <v>55</v>
      </c>
      <c r="AD4" s="12" t="s">
        <v>56</v>
      </c>
      <c r="AE4" s="12" t="s">
        <v>57</v>
      </c>
      <c r="AF4" s="12" t="s">
        <v>58</v>
      </c>
      <c r="AG4" s="12" t="s">
        <v>59</v>
      </c>
      <c r="AH4" s="12" t="s">
        <v>60</v>
      </c>
      <c r="AI4" s="12" t="s">
        <v>61</v>
      </c>
      <c r="AJ4" s="12" t="s">
        <v>62</v>
      </c>
      <c r="AK4" s="12" t="s">
        <v>63</v>
      </c>
      <c r="AL4" s="12" t="s">
        <v>64</v>
      </c>
      <c r="AM4" s="11"/>
    </row>
    <row r="5" spans="1:39" ht="37" x14ac:dyDescent="0.2">
      <c r="A5" s="24"/>
      <c r="B5" s="28"/>
      <c r="C5" s="14" t="s">
        <v>65</v>
      </c>
      <c r="D5" s="14" t="s">
        <v>66</v>
      </c>
      <c r="E5" s="14" t="s">
        <v>67</v>
      </c>
      <c r="F5" s="14" t="s">
        <v>68</v>
      </c>
      <c r="G5" s="14" t="s">
        <v>69</v>
      </c>
      <c r="H5" s="14" t="s">
        <v>70</v>
      </c>
      <c r="I5" s="14" t="s">
        <v>71</v>
      </c>
      <c r="J5" s="14" t="s">
        <v>72</v>
      </c>
      <c r="K5" s="14" t="s">
        <v>73</v>
      </c>
      <c r="L5" s="14" t="s">
        <v>74</v>
      </c>
      <c r="M5" s="14" t="s">
        <v>75</v>
      </c>
      <c r="N5" s="14" t="s">
        <v>76</v>
      </c>
      <c r="O5" s="14" t="s">
        <v>77</v>
      </c>
      <c r="P5" s="14" t="s">
        <v>78</v>
      </c>
      <c r="Q5" s="14" t="s">
        <v>79</v>
      </c>
      <c r="R5" s="14" t="s">
        <v>80</v>
      </c>
      <c r="S5" s="14" t="s">
        <v>81</v>
      </c>
      <c r="T5" s="14" t="s">
        <v>82</v>
      </c>
      <c r="U5" s="14" t="s">
        <v>83</v>
      </c>
      <c r="V5" s="14" t="s">
        <v>84</v>
      </c>
      <c r="W5" s="14" t="s">
        <v>85</v>
      </c>
      <c r="X5" s="14" t="s">
        <v>86</v>
      </c>
      <c r="Y5" s="14" t="s">
        <v>87</v>
      </c>
      <c r="Z5" s="14" t="s">
        <v>88</v>
      </c>
      <c r="AA5" s="14" t="s">
        <v>89</v>
      </c>
      <c r="AB5" s="14" t="s">
        <v>90</v>
      </c>
      <c r="AC5" s="14" t="s">
        <v>91</v>
      </c>
      <c r="AD5" s="14" t="s">
        <v>92</v>
      </c>
      <c r="AE5" s="14" t="s">
        <v>93</v>
      </c>
      <c r="AF5" s="14" t="s">
        <v>94</v>
      </c>
      <c r="AG5" s="14" t="s">
        <v>95</v>
      </c>
      <c r="AH5" s="14" t="s">
        <v>96</v>
      </c>
      <c r="AI5" s="14" t="s">
        <v>97</v>
      </c>
      <c r="AJ5" s="14" t="s">
        <v>98</v>
      </c>
      <c r="AK5" s="14" t="s">
        <v>99</v>
      </c>
      <c r="AL5" s="14" t="s">
        <v>100</v>
      </c>
      <c r="AM5" s="11"/>
    </row>
    <row r="6" spans="1:39" x14ac:dyDescent="0.2">
      <c r="A6" s="25" t="s">
        <v>303</v>
      </c>
      <c r="B6" s="23" t="s">
        <v>304</v>
      </c>
      <c r="C6" s="15">
        <v>0.2141936953952</v>
      </c>
      <c r="D6" s="15">
        <v>0.18198859012230001</v>
      </c>
      <c r="E6" s="15">
        <v>0.2477991450442</v>
      </c>
      <c r="F6" s="15">
        <v>0.15484647633830001</v>
      </c>
      <c r="G6" s="15">
        <v>0.25759811761930002</v>
      </c>
      <c r="H6" s="15">
        <v>0.21978198674230001</v>
      </c>
      <c r="I6" s="15">
        <v>0.23579048951779999</v>
      </c>
      <c r="J6" s="15">
        <v>0.20421120623630001</v>
      </c>
      <c r="K6" s="15">
        <v>0.19399758819480001</v>
      </c>
      <c r="L6" s="15">
        <v>0.22142537899940001</v>
      </c>
      <c r="M6" s="15">
        <v>0.25231865274920001</v>
      </c>
      <c r="N6" s="15">
        <v>0.1814253123914</v>
      </c>
      <c r="O6" s="15">
        <v>9.0909090909089996E-2</v>
      </c>
      <c r="P6" s="15">
        <v>6.6342859782460004E-2</v>
      </c>
      <c r="Q6" s="15">
        <v>0.1466771325605</v>
      </c>
      <c r="R6" s="15">
        <v>0.1269090251295</v>
      </c>
      <c r="S6" s="15">
        <v>0.21813149068769999</v>
      </c>
      <c r="T6" s="15">
        <v>0.34783858318249999</v>
      </c>
      <c r="U6" s="15">
        <v>0.24230933777050001</v>
      </c>
      <c r="V6" s="15">
        <v>0.47906601773500002</v>
      </c>
      <c r="W6" s="15">
        <v>8.0914871856329992E-2</v>
      </c>
      <c r="X6" s="15">
        <v>0.11504502486279999</v>
      </c>
      <c r="Y6" s="15">
        <v>0.24942655697130001</v>
      </c>
      <c r="Z6" s="15">
        <v>0.34887889326499999</v>
      </c>
      <c r="AA6" s="15">
        <v>0.4655935957915</v>
      </c>
      <c r="AB6" s="15">
        <v>0.31325744806729999</v>
      </c>
      <c r="AC6" s="15">
        <v>0.1591597716215</v>
      </c>
      <c r="AD6" s="15">
        <v>0.1466144366562</v>
      </c>
      <c r="AE6" s="15">
        <v>0.2643977100896</v>
      </c>
      <c r="AF6" s="15">
        <v>0.1682618864032</v>
      </c>
      <c r="AG6" s="15">
        <v>0.21608763367209999</v>
      </c>
      <c r="AH6" s="15">
        <v>0.25293500810750003</v>
      </c>
      <c r="AI6" s="15">
        <v>0.51119549565160005</v>
      </c>
      <c r="AJ6" s="15">
        <v>0.50019071099320001</v>
      </c>
      <c r="AK6" s="15">
        <v>0.66300211891100003</v>
      </c>
      <c r="AL6" s="15">
        <v>0.2777020249869</v>
      </c>
      <c r="AM6" s="11"/>
    </row>
    <row r="7" spans="1:39" x14ac:dyDescent="0.2">
      <c r="A7" s="24"/>
      <c r="B7" s="24"/>
      <c r="C7" s="16">
        <v>515</v>
      </c>
      <c r="D7" s="16">
        <v>106</v>
      </c>
      <c r="E7" s="16">
        <v>166</v>
      </c>
      <c r="F7" s="16">
        <v>86</v>
      </c>
      <c r="G7" s="16">
        <v>157</v>
      </c>
      <c r="H7" s="16">
        <v>64</v>
      </c>
      <c r="I7" s="16">
        <v>99</v>
      </c>
      <c r="J7" s="16">
        <v>79</v>
      </c>
      <c r="K7" s="16">
        <v>95</v>
      </c>
      <c r="L7" s="16">
        <v>126</v>
      </c>
      <c r="M7" s="16">
        <v>297</v>
      </c>
      <c r="N7" s="16">
        <v>184</v>
      </c>
      <c r="O7" s="16">
        <v>2</v>
      </c>
      <c r="P7" s="16">
        <v>35</v>
      </c>
      <c r="Q7" s="16">
        <v>36</v>
      </c>
      <c r="R7" s="16">
        <v>35</v>
      </c>
      <c r="S7" s="16">
        <v>133</v>
      </c>
      <c r="T7" s="16">
        <v>93</v>
      </c>
      <c r="U7" s="16">
        <v>32</v>
      </c>
      <c r="V7" s="16">
        <v>151</v>
      </c>
      <c r="W7" s="16">
        <v>40</v>
      </c>
      <c r="X7" s="16">
        <v>75</v>
      </c>
      <c r="Y7" s="16">
        <v>105</v>
      </c>
      <c r="Z7" s="16">
        <v>160</v>
      </c>
      <c r="AA7" s="16">
        <v>89</v>
      </c>
      <c r="AB7" s="16">
        <v>14</v>
      </c>
      <c r="AC7" s="16">
        <v>135</v>
      </c>
      <c r="AD7" s="16">
        <v>48</v>
      </c>
      <c r="AE7" s="16">
        <v>13</v>
      </c>
      <c r="AF7" s="16">
        <v>18</v>
      </c>
      <c r="AG7" s="16">
        <v>41</v>
      </c>
      <c r="AH7" s="16">
        <v>17</v>
      </c>
      <c r="AI7" s="16">
        <v>5</v>
      </c>
      <c r="AJ7" s="16">
        <v>14</v>
      </c>
      <c r="AK7" s="16">
        <v>4</v>
      </c>
      <c r="AL7" s="16">
        <v>220</v>
      </c>
      <c r="AM7" s="11"/>
    </row>
    <row r="8" spans="1:39" x14ac:dyDescent="0.2">
      <c r="A8" s="24"/>
      <c r="B8" s="24"/>
      <c r="C8" s="17" t="s">
        <v>103</v>
      </c>
      <c r="D8" s="17"/>
      <c r="E8" s="18" t="s">
        <v>181</v>
      </c>
      <c r="F8" s="17"/>
      <c r="G8" s="18" t="s">
        <v>181</v>
      </c>
      <c r="H8" s="17"/>
      <c r="I8" s="17"/>
      <c r="J8" s="17"/>
      <c r="K8" s="17"/>
      <c r="L8" s="17"/>
      <c r="M8" s="18" t="s">
        <v>104</v>
      </c>
      <c r="N8" s="17"/>
      <c r="O8" s="17"/>
      <c r="P8" s="17"/>
      <c r="Q8" s="17"/>
      <c r="R8" s="17"/>
      <c r="S8" s="18" t="s">
        <v>119</v>
      </c>
      <c r="T8" s="18" t="s">
        <v>218</v>
      </c>
      <c r="U8" s="18" t="s">
        <v>119</v>
      </c>
      <c r="V8" s="18" t="s">
        <v>164</v>
      </c>
      <c r="W8" s="17"/>
      <c r="X8" s="17"/>
      <c r="Y8" s="18" t="s">
        <v>122</v>
      </c>
      <c r="Z8" s="18" t="s">
        <v>122</v>
      </c>
      <c r="AA8" s="18" t="s">
        <v>135</v>
      </c>
      <c r="AB8" s="18" t="s">
        <v>105</v>
      </c>
      <c r="AC8" s="17"/>
      <c r="AD8" s="17"/>
      <c r="AE8" s="17"/>
      <c r="AF8" s="17"/>
      <c r="AG8" s="17"/>
      <c r="AH8" s="17"/>
      <c r="AI8" s="17"/>
      <c r="AJ8" s="18" t="s">
        <v>105</v>
      </c>
      <c r="AK8" s="17"/>
      <c r="AL8" s="18" t="s">
        <v>140</v>
      </c>
      <c r="AM8" s="11"/>
    </row>
    <row r="9" spans="1:39" x14ac:dyDescent="0.2">
      <c r="A9" s="26"/>
      <c r="B9" s="23" t="s">
        <v>305</v>
      </c>
      <c r="C9" s="15">
        <v>0.31825961250820001</v>
      </c>
      <c r="D9" s="15">
        <v>0.33138924588539997</v>
      </c>
      <c r="E9" s="15">
        <v>0.32422696030510001</v>
      </c>
      <c r="F9" s="15">
        <v>0.3268706565892</v>
      </c>
      <c r="G9" s="15">
        <v>0.29347524711360001</v>
      </c>
      <c r="H9" s="15">
        <v>0.34372671070080002</v>
      </c>
      <c r="I9" s="15">
        <v>0.2948112110062</v>
      </c>
      <c r="J9" s="15">
        <v>0.29120842756760001</v>
      </c>
      <c r="K9" s="15">
        <v>0.35311923844620002</v>
      </c>
      <c r="L9" s="15">
        <v>0.32023919776760001</v>
      </c>
      <c r="M9" s="15">
        <v>0.3100822147781</v>
      </c>
      <c r="N9" s="15">
        <v>0.33062420011240001</v>
      </c>
      <c r="O9" s="15">
        <v>0.27272727272730002</v>
      </c>
      <c r="P9" s="15">
        <v>0.26521092767280002</v>
      </c>
      <c r="Q9" s="15">
        <v>0.2991629600515</v>
      </c>
      <c r="R9" s="15">
        <v>0.29200289571319998</v>
      </c>
      <c r="S9" s="15">
        <v>0.2967134602764</v>
      </c>
      <c r="T9" s="15">
        <v>0.42324256795850002</v>
      </c>
      <c r="U9" s="15">
        <v>0.42247933363619999</v>
      </c>
      <c r="V9" s="15">
        <v>0.3647059065171</v>
      </c>
      <c r="W9" s="15">
        <v>0.25741371720849998</v>
      </c>
      <c r="X9" s="15">
        <v>0.31524201392450002</v>
      </c>
      <c r="Y9" s="15">
        <v>0.31585699761870001</v>
      </c>
      <c r="Z9" s="15">
        <v>0.39933093942499998</v>
      </c>
      <c r="AA9" s="15">
        <v>0.31678983687439999</v>
      </c>
      <c r="AB9" s="15">
        <v>0.27458662022699998</v>
      </c>
      <c r="AC9" s="15">
        <v>0.34347407460599999</v>
      </c>
      <c r="AD9" s="15">
        <v>0.37577573808210002</v>
      </c>
      <c r="AE9" s="15">
        <v>0.34935621202400002</v>
      </c>
      <c r="AF9" s="15">
        <v>0.29708072807340002</v>
      </c>
      <c r="AG9" s="15">
        <v>0.2359916717411</v>
      </c>
      <c r="AH9" s="15">
        <v>0.27406644003989999</v>
      </c>
      <c r="AI9" s="15">
        <v>0.28808431797540002</v>
      </c>
      <c r="AJ9" s="15">
        <v>0.24612340282340001</v>
      </c>
      <c r="AK9" s="15">
        <v>0</v>
      </c>
      <c r="AL9" s="15">
        <v>0.29886230505779998</v>
      </c>
      <c r="AM9" s="11"/>
    </row>
    <row r="10" spans="1:39" x14ac:dyDescent="0.2">
      <c r="A10" s="24"/>
      <c r="B10" s="24"/>
      <c r="C10" s="16">
        <v>792</v>
      </c>
      <c r="D10" s="16">
        <v>173</v>
      </c>
      <c r="E10" s="16">
        <v>240</v>
      </c>
      <c r="F10" s="16">
        <v>190</v>
      </c>
      <c r="G10" s="16">
        <v>189</v>
      </c>
      <c r="H10" s="16">
        <v>94</v>
      </c>
      <c r="I10" s="16">
        <v>136</v>
      </c>
      <c r="J10" s="16">
        <v>112</v>
      </c>
      <c r="K10" s="16">
        <v>169</v>
      </c>
      <c r="L10" s="16">
        <v>204</v>
      </c>
      <c r="M10" s="16">
        <v>401</v>
      </c>
      <c r="N10" s="16">
        <v>339</v>
      </c>
      <c r="O10" s="16">
        <v>6</v>
      </c>
      <c r="P10" s="16">
        <v>166</v>
      </c>
      <c r="Q10" s="16">
        <v>84</v>
      </c>
      <c r="R10" s="16">
        <v>103</v>
      </c>
      <c r="S10" s="16">
        <v>191</v>
      </c>
      <c r="T10" s="16">
        <v>99</v>
      </c>
      <c r="U10" s="16">
        <v>48</v>
      </c>
      <c r="V10" s="16">
        <v>101</v>
      </c>
      <c r="W10" s="16">
        <v>149</v>
      </c>
      <c r="X10" s="16">
        <v>227</v>
      </c>
      <c r="Y10" s="16">
        <v>135</v>
      </c>
      <c r="Z10" s="16">
        <v>172</v>
      </c>
      <c r="AA10" s="16">
        <v>49</v>
      </c>
      <c r="AB10" s="16">
        <v>10</v>
      </c>
      <c r="AC10" s="16">
        <v>339</v>
      </c>
      <c r="AD10" s="16">
        <v>91</v>
      </c>
      <c r="AE10" s="16">
        <v>17</v>
      </c>
      <c r="AF10" s="16">
        <v>34</v>
      </c>
      <c r="AG10" s="16">
        <v>45</v>
      </c>
      <c r="AH10" s="16">
        <v>17</v>
      </c>
      <c r="AI10" s="16">
        <v>4</v>
      </c>
      <c r="AJ10" s="16">
        <v>8</v>
      </c>
      <c r="AK10" s="16">
        <v>0</v>
      </c>
      <c r="AL10" s="16">
        <v>237</v>
      </c>
      <c r="AM10" s="11"/>
    </row>
    <row r="11" spans="1:39" x14ac:dyDescent="0.2">
      <c r="A11" s="24"/>
      <c r="B11" s="24"/>
      <c r="C11" s="17" t="s">
        <v>103</v>
      </c>
      <c r="D11" s="17"/>
      <c r="E11" s="17"/>
      <c r="F11" s="17"/>
      <c r="G11" s="17"/>
      <c r="H11" s="17"/>
      <c r="I11" s="17"/>
      <c r="J11" s="17"/>
      <c r="K11" s="17"/>
      <c r="L11" s="17"/>
      <c r="M11" s="17"/>
      <c r="N11" s="17"/>
      <c r="O11" s="17"/>
      <c r="P11" s="17"/>
      <c r="Q11" s="17"/>
      <c r="R11" s="17"/>
      <c r="S11" s="17"/>
      <c r="T11" s="18" t="s">
        <v>139</v>
      </c>
      <c r="U11" s="17"/>
      <c r="V11" s="17"/>
      <c r="W11" s="17"/>
      <c r="X11" s="17"/>
      <c r="Y11" s="17"/>
      <c r="Z11" s="18" t="s">
        <v>139</v>
      </c>
      <c r="AA11" s="17"/>
      <c r="AB11" s="17"/>
      <c r="AC11" s="17"/>
      <c r="AD11" s="17"/>
      <c r="AE11" s="17"/>
      <c r="AF11" s="17"/>
      <c r="AG11" s="17"/>
      <c r="AH11" s="17"/>
      <c r="AI11" s="17"/>
      <c r="AJ11" s="17"/>
      <c r="AK11" s="17"/>
      <c r="AL11" s="17"/>
      <c r="AM11" s="11"/>
    </row>
    <row r="12" spans="1:39" x14ac:dyDescent="0.2">
      <c r="A12" s="26"/>
      <c r="B12" s="23" t="s">
        <v>306</v>
      </c>
      <c r="C12" s="15">
        <v>0.1997156509619</v>
      </c>
      <c r="D12" s="15">
        <v>0.219750448913</v>
      </c>
      <c r="E12" s="15">
        <v>0.165873572661</v>
      </c>
      <c r="F12" s="15">
        <v>0.22423875205419999</v>
      </c>
      <c r="G12" s="15">
        <v>0.196981882104</v>
      </c>
      <c r="H12" s="15">
        <v>0.2551545883702</v>
      </c>
      <c r="I12" s="15">
        <v>0.18760062682279999</v>
      </c>
      <c r="J12" s="15">
        <v>0.17123296683139999</v>
      </c>
      <c r="K12" s="15">
        <v>0.1731668572559</v>
      </c>
      <c r="L12" s="15">
        <v>0.1704270374495</v>
      </c>
      <c r="M12" s="15">
        <v>0.1608915292749</v>
      </c>
      <c r="N12" s="15">
        <v>0.2335852187861</v>
      </c>
      <c r="O12" s="15">
        <v>0.27272727272730002</v>
      </c>
      <c r="P12" s="15">
        <v>0.2065766091349</v>
      </c>
      <c r="Q12" s="15">
        <v>0.22286164209830001</v>
      </c>
      <c r="R12" s="15">
        <v>0.2302696358472</v>
      </c>
      <c r="S12" s="15">
        <v>0.2391053720346</v>
      </c>
      <c r="T12" s="15">
        <v>0.1521307252819</v>
      </c>
      <c r="U12" s="15">
        <v>0.1600301742186</v>
      </c>
      <c r="V12" s="15">
        <v>0.1159713047224</v>
      </c>
      <c r="W12" s="15">
        <v>0.1748850664396</v>
      </c>
      <c r="X12" s="15">
        <v>0.2288536856576</v>
      </c>
      <c r="Y12" s="15">
        <v>0.232358268289</v>
      </c>
      <c r="Z12" s="15">
        <v>0.15287890101580001</v>
      </c>
      <c r="AA12" s="15">
        <v>0.1697431578825</v>
      </c>
      <c r="AB12" s="15">
        <v>0.26981190305660002</v>
      </c>
      <c r="AC12" s="15">
        <v>0.19738001258480001</v>
      </c>
      <c r="AD12" s="15">
        <v>0.23438371800900001</v>
      </c>
      <c r="AE12" s="15">
        <v>0.10876795304090001</v>
      </c>
      <c r="AF12" s="15">
        <v>0.23415775785250001</v>
      </c>
      <c r="AG12" s="15">
        <v>0.1919429030933</v>
      </c>
      <c r="AH12" s="15">
        <v>0.16157037680969999</v>
      </c>
      <c r="AI12" s="15">
        <v>6.8010412584589994E-2</v>
      </c>
      <c r="AJ12" s="15">
        <v>0.11826559674919999</v>
      </c>
      <c r="AK12" s="15">
        <v>0.10272122077570001</v>
      </c>
      <c r="AL12" s="15">
        <v>0.20333805594609999</v>
      </c>
      <c r="AM12" s="11"/>
    </row>
    <row r="13" spans="1:39" x14ac:dyDescent="0.2">
      <c r="A13" s="24"/>
      <c r="B13" s="24"/>
      <c r="C13" s="16">
        <v>448</v>
      </c>
      <c r="D13" s="16">
        <v>115</v>
      </c>
      <c r="E13" s="16">
        <v>97</v>
      </c>
      <c r="F13" s="16">
        <v>115</v>
      </c>
      <c r="G13" s="16">
        <v>121</v>
      </c>
      <c r="H13" s="16">
        <v>63</v>
      </c>
      <c r="I13" s="16">
        <v>69</v>
      </c>
      <c r="J13" s="16">
        <v>68</v>
      </c>
      <c r="K13" s="16">
        <v>80</v>
      </c>
      <c r="L13" s="16">
        <v>108</v>
      </c>
      <c r="M13" s="16">
        <v>191</v>
      </c>
      <c r="N13" s="16">
        <v>217</v>
      </c>
      <c r="O13" s="16">
        <v>6</v>
      </c>
      <c r="P13" s="16">
        <v>121</v>
      </c>
      <c r="Q13" s="16">
        <v>59</v>
      </c>
      <c r="R13" s="16">
        <v>65</v>
      </c>
      <c r="S13" s="16">
        <v>136</v>
      </c>
      <c r="T13" s="16">
        <v>26</v>
      </c>
      <c r="U13" s="16">
        <v>13</v>
      </c>
      <c r="V13" s="16">
        <v>28</v>
      </c>
      <c r="W13" s="16">
        <v>110</v>
      </c>
      <c r="X13" s="16">
        <v>141</v>
      </c>
      <c r="Y13" s="16">
        <v>76</v>
      </c>
      <c r="Z13" s="16">
        <v>48</v>
      </c>
      <c r="AA13" s="16">
        <v>23</v>
      </c>
      <c r="AB13" s="16">
        <v>14</v>
      </c>
      <c r="AC13" s="16">
        <v>181</v>
      </c>
      <c r="AD13" s="16">
        <v>53</v>
      </c>
      <c r="AE13" s="16">
        <v>8</v>
      </c>
      <c r="AF13" s="16">
        <v>23</v>
      </c>
      <c r="AG13" s="16">
        <v>37</v>
      </c>
      <c r="AH13" s="16">
        <v>10</v>
      </c>
      <c r="AI13" s="16">
        <v>1</v>
      </c>
      <c r="AJ13" s="16">
        <v>1</v>
      </c>
      <c r="AK13" s="16">
        <v>1</v>
      </c>
      <c r="AL13" s="16">
        <v>133</v>
      </c>
      <c r="AM13" s="11"/>
    </row>
    <row r="14" spans="1:39" x14ac:dyDescent="0.2">
      <c r="A14" s="24"/>
      <c r="B14" s="24"/>
      <c r="C14" s="17" t="s">
        <v>103</v>
      </c>
      <c r="D14" s="17"/>
      <c r="E14" s="17"/>
      <c r="F14" s="17"/>
      <c r="G14" s="17"/>
      <c r="H14" s="17"/>
      <c r="I14" s="17"/>
      <c r="J14" s="17"/>
      <c r="K14" s="17"/>
      <c r="L14" s="17"/>
      <c r="M14" s="17"/>
      <c r="N14" s="18" t="s">
        <v>139</v>
      </c>
      <c r="O14" s="17"/>
      <c r="P14" s="17"/>
      <c r="Q14" s="17"/>
      <c r="R14" s="17"/>
      <c r="S14" s="18" t="s">
        <v>159</v>
      </c>
      <c r="T14" s="17"/>
      <c r="U14" s="17"/>
      <c r="V14" s="17"/>
      <c r="W14" s="17"/>
      <c r="X14" s="17"/>
      <c r="Y14" s="17"/>
      <c r="Z14" s="17"/>
      <c r="AA14" s="17"/>
      <c r="AB14" s="17"/>
      <c r="AC14" s="17"/>
      <c r="AD14" s="17"/>
      <c r="AE14" s="17"/>
      <c r="AF14" s="17"/>
      <c r="AG14" s="17"/>
      <c r="AH14" s="17"/>
      <c r="AI14" s="17"/>
      <c r="AJ14" s="17"/>
      <c r="AK14" s="17"/>
      <c r="AL14" s="17"/>
      <c r="AM14" s="11"/>
    </row>
    <row r="15" spans="1:39" x14ac:dyDescent="0.2">
      <c r="A15" s="26"/>
      <c r="B15" s="23" t="s">
        <v>307</v>
      </c>
      <c r="C15" s="15">
        <v>0.21639071884030001</v>
      </c>
      <c r="D15" s="15">
        <v>0.2088425927809</v>
      </c>
      <c r="E15" s="15">
        <v>0.21883999435250001</v>
      </c>
      <c r="F15" s="15">
        <v>0.25504682667310002</v>
      </c>
      <c r="G15" s="15">
        <v>0.18673607673789999</v>
      </c>
      <c r="H15" s="15">
        <v>0.15452791138300001</v>
      </c>
      <c r="I15" s="15">
        <v>0.2202971486676</v>
      </c>
      <c r="J15" s="15">
        <v>0.28183995589299998</v>
      </c>
      <c r="K15" s="15">
        <v>0.23618528750910001</v>
      </c>
      <c r="L15" s="15">
        <v>0.22040920618910001</v>
      </c>
      <c r="M15" s="15">
        <v>0.2205420012324</v>
      </c>
      <c r="N15" s="15">
        <v>0.21065403995990001</v>
      </c>
      <c r="O15" s="15">
        <v>9.0909090909089996E-2</v>
      </c>
      <c r="P15" s="15">
        <v>0.33837419153729997</v>
      </c>
      <c r="Q15" s="15">
        <v>0.29966549359099998</v>
      </c>
      <c r="R15" s="15">
        <v>0.2749119119092</v>
      </c>
      <c r="S15" s="15">
        <v>0.20857447120620001</v>
      </c>
      <c r="T15" s="15">
        <v>6.4742828198580002E-2</v>
      </c>
      <c r="U15" s="15">
        <v>0.1751811543746</v>
      </c>
      <c r="V15" s="15">
        <v>3.7217095104250003E-2</v>
      </c>
      <c r="W15" s="15">
        <v>0.35527826369990001</v>
      </c>
      <c r="X15" s="15">
        <v>0.292461983521</v>
      </c>
      <c r="Y15" s="15">
        <v>0.16026720210920001</v>
      </c>
      <c r="Z15" s="15">
        <v>9.4081041323919992E-2</v>
      </c>
      <c r="AA15" s="15">
        <v>4.3086021967000003E-2</v>
      </c>
      <c r="AB15" s="15">
        <v>0.1069742657805</v>
      </c>
      <c r="AC15" s="15">
        <v>0.24838747185269999</v>
      </c>
      <c r="AD15" s="15">
        <v>0.2254447887428</v>
      </c>
      <c r="AE15" s="15">
        <v>0.19647134505389999</v>
      </c>
      <c r="AF15" s="15">
        <v>0.23772086824069999</v>
      </c>
      <c r="AG15" s="15">
        <v>0.27480716269760003</v>
      </c>
      <c r="AH15" s="15">
        <v>0.24982028376080001</v>
      </c>
      <c r="AI15" s="15">
        <v>0.13270977378839999</v>
      </c>
      <c r="AJ15" s="15">
        <v>8.5944670971400003E-2</v>
      </c>
      <c r="AK15" s="15">
        <v>0.23427666031329999</v>
      </c>
      <c r="AL15" s="15">
        <v>0.1673710682375</v>
      </c>
      <c r="AM15" s="11"/>
    </row>
    <row r="16" spans="1:39" x14ac:dyDescent="0.2">
      <c r="A16" s="24"/>
      <c r="B16" s="24"/>
      <c r="C16" s="16">
        <v>549</v>
      </c>
      <c r="D16" s="16">
        <v>126</v>
      </c>
      <c r="E16" s="16">
        <v>147</v>
      </c>
      <c r="F16" s="16">
        <v>144</v>
      </c>
      <c r="G16" s="16">
        <v>132</v>
      </c>
      <c r="H16" s="16">
        <v>42</v>
      </c>
      <c r="I16" s="16">
        <v>91</v>
      </c>
      <c r="J16" s="16">
        <v>111</v>
      </c>
      <c r="K16" s="16">
        <v>110</v>
      </c>
      <c r="L16" s="16">
        <v>134</v>
      </c>
      <c r="M16" s="16">
        <v>291</v>
      </c>
      <c r="N16" s="16">
        <v>217</v>
      </c>
      <c r="O16" s="16">
        <v>2</v>
      </c>
      <c r="P16" s="16">
        <v>222</v>
      </c>
      <c r="Q16" s="16">
        <v>74</v>
      </c>
      <c r="R16" s="16">
        <v>88</v>
      </c>
      <c r="S16" s="16">
        <v>124</v>
      </c>
      <c r="T16" s="16">
        <v>16</v>
      </c>
      <c r="U16" s="16">
        <v>13</v>
      </c>
      <c r="V16" s="16">
        <v>12</v>
      </c>
      <c r="W16" s="16">
        <v>197</v>
      </c>
      <c r="X16" s="16">
        <v>207</v>
      </c>
      <c r="Y16" s="16">
        <v>56</v>
      </c>
      <c r="Z16" s="16">
        <v>35</v>
      </c>
      <c r="AA16" s="16">
        <v>7</v>
      </c>
      <c r="AB16" s="16">
        <v>8</v>
      </c>
      <c r="AC16" s="16">
        <v>237</v>
      </c>
      <c r="AD16" s="16">
        <v>73</v>
      </c>
      <c r="AE16" s="16">
        <v>12</v>
      </c>
      <c r="AF16" s="16">
        <v>26</v>
      </c>
      <c r="AG16" s="16">
        <v>55</v>
      </c>
      <c r="AH16" s="16">
        <v>14</v>
      </c>
      <c r="AI16" s="16">
        <v>2</v>
      </c>
      <c r="AJ16" s="16">
        <v>3</v>
      </c>
      <c r="AK16" s="16">
        <v>1</v>
      </c>
      <c r="AL16" s="16">
        <v>126</v>
      </c>
      <c r="AM16" s="11"/>
    </row>
    <row r="17" spans="1:39" x14ac:dyDescent="0.2">
      <c r="A17" s="24"/>
      <c r="B17" s="24"/>
      <c r="C17" s="17" t="s">
        <v>103</v>
      </c>
      <c r="D17" s="17"/>
      <c r="E17" s="17"/>
      <c r="F17" s="17"/>
      <c r="G17" s="17"/>
      <c r="H17" s="17"/>
      <c r="I17" s="17"/>
      <c r="J17" s="18" t="s">
        <v>139</v>
      </c>
      <c r="K17" s="17"/>
      <c r="L17" s="17"/>
      <c r="M17" s="17"/>
      <c r="N17" s="17"/>
      <c r="O17" s="17"/>
      <c r="P17" s="18" t="s">
        <v>308</v>
      </c>
      <c r="Q17" s="18" t="s">
        <v>171</v>
      </c>
      <c r="R17" s="18" t="s">
        <v>171</v>
      </c>
      <c r="S17" s="18" t="s">
        <v>171</v>
      </c>
      <c r="T17" s="17"/>
      <c r="U17" s="18" t="s">
        <v>159</v>
      </c>
      <c r="V17" s="17"/>
      <c r="W17" s="18" t="s">
        <v>130</v>
      </c>
      <c r="X17" s="18" t="s">
        <v>129</v>
      </c>
      <c r="Y17" s="18" t="s">
        <v>132</v>
      </c>
      <c r="Z17" s="17"/>
      <c r="AA17" s="17"/>
      <c r="AB17" s="17"/>
      <c r="AC17" s="18" t="s">
        <v>114</v>
      </c>
      <c r="AD17" s="17"/>
      <c r="AE17" s="17"/>
      <c r="AF17" s="17"/>
      <c r="AG17" s="17"/>
      <c r="AH17" s="17"/>
      <c r="AI17" s="17"/>
      <c r="AJ17" s="17"/>
      <c r="AK17" s="17"/>
      <c r="AL17" s="17"/>
      <c r="AM17" s="11"/>
    </row>
    <row r="18" spans="1:39" x14ac:dyDescent="0.2">
      <c r="A18" s="26"/>
      <c r="B18" s="23" t="s">
        <v>309</v>
      </c>
      <c r="C18" s="15">
        <v>5.1440322294419999E-2</v>
      </c>
      <c r="D18" s="15">
        <v>5.8029122298409987E-2</v>
      </c>
      <c r="E18" s="15">
        <v>4.3260327637249997E-2</v>
      </c>
      <c r="F18" s="15">
        <v>3.899728834512E-2</v>
      </c>
      <c r="G18" s="15">
        <v>6.5208676425250009E-2</v>
      </c>
      <c r="H18" s="15">
        <v>2.6808802803599999E-2</v>
      </c>
      <c r="I18" s="15">
        <v>6.1500523985710001E-2</v>
      </c>
      <c r="J18" s="15">
        <v>5.1507443471669988E-2</v>
      </c>
      <c r="K18" s="15">
        <v>4.353102859401E-2</v>
      </c>
      <c r="L18" s="15">
        <v>6.7499179594479999E-2</v>
      </c>
      <c r="M18" s="15">
        <v>5.616560196532E-2</v>
      </c>
      <c r="N18" s="15">
        <v>4.3711228750120013E-2</v>
      </c>
      <c r="O18" s="15">
        <v>0.27272727272730002</v>
      </c>
      <c r="P18" s="15">
        <v>0.12349541187260001</v>
      </c>
      <c r="Q18" s="15">
        <v>3.1632771698759998E-2</v>
      </c>
      <c r="R18" s="15">
        <v>7.5906531400999996E-2</v>
      </c>
      <c r="S18" s="15">
        <v>3.7475205795159998E-2</v>
      </c>
      <c r="T18" s="15">
        <v>1.2045295378469999E-2</v>
      </c>
      <c r="U18" s="15">
        <v>0</v>
      </c>
      <c r="V18" s="15">
        <v>3.039675921265E-3</v>
      </c>
      <c r="W18" s="15">
        <v>0.13150808079570001</v>
      </c>
      <c r="X18" s="15">
        <v>4.839729203412E-2</v>
      </c>
      <c r="Y18" s="15">
        <v>4.2090975011790002E-2</v>
      </c>
      <c r="Z18" s="15">
        <v>4.8302249703000002E-3</v>
      </c>
      <c r="AA18" s="15">
        <v>4.7873874845460003E-3</v>
      </c>
      <c r="AB18" s="15">
        <v>3.5369762868589998E-2</v>
      </c>
      <c r="AC18" s="15">
        <v>5.1598669335110002E-2</v>
      </c>
      <c r="AD18" s="15">
        <v>1.7781318509919999E-2</v>
      </c>
      <c r="AE18" s="15">
        <v>8.1006779791730002E-2</v>
      </c>
      <c r="AF18" s="15">
        <v>6.2778759430229994E-2</v>
      </c>
      <c r="AG18" s="15">
        <v>8.1170628795879995E-2</v>
      </c>
      <c r="AH18" s="15">
        <v>6.1607891282139997E-2</v>
      </c>
      <c r="AI18" s="15">
        <v>0</v>
      </c>
      <c r="AJ18" s="15">
        <v>4.947561846279E-2</v>
      </c>
      <c r="AK18" s="15">
        <v>0</v>
      </c>
      <c r="AL18" s="15">
        <v>5.2726545771679997E-2</v>
      </c>
      <c r="AM18" s="11"/>
    </row>
    <row r="19" spans="1:39" x14ac:dyDescent="0.2">
      <c r="A19" s="24"/>
      <c r="B19" s="24"/>
      <c r="C19" s="16">
        <v>135</v>
      </c>
      <c r="D19" s="16">
        <v>30</v>
      </c>
      <c r="E19" s="16">
        <v>34</v>
      </c>
      <c r="F19" s="16">
        <v>28</v>
      </c>
      <c r="G19" s="16">
        <v>43</v>
      </c>
      <c r="H19" s="16">
        <v>7</v>
      </c>
      <c r="I19" s="16">
        <v>24</v>
      </c>
      <c r="J19" s="16">
        <v>23</v>
      </c>
      <c r="K19" s="16">
        <v>26</v>
      </c>
      <c r="L19" s="16">
        <v>36</v>
      </c>
      <c r="M19" s="16">
        <v>72</v>
      </c>
      <c r="N19" s="16">
        <v>50</v>
      </c>
      <c r="O19" s="16">
        <v>6</v>
      </c>
      <c r="P19" s="16">
        <v>72</v>
      </c>
      <c r="Q19" s="16">
        <v>7</v>
      </c>
      <c r="R19" s="16">
        <v>24</v>
      </c>
      <c r="S19" s="16">
        <v>28</v>
      </c>
      <c r="T19" s="16">
        <v>3</v>
      </c>
      <c r="U19" s="16">
        <v>0</v>
      </c>
      <c r="V19" s="16">
        <v>1</v>
      </c>
      <c r="W19" s="16">
        <v>66</v>
      </c>
      <c r="X19" s="16">
        <v>39</v>
      </c>
      <c r="Y19" s="16">
        <v>17</v>
      </c>
      <c r="Z19" s="16">
        <v>3</v>
      </c>
      <c r="AA19" s="16">
        <v>1</v>
      </c>
      <c r="AB19" s="16">
        <v>2</v>
      </c>
      <c r="AC19" s="16">
        <v>55</v>
      </c>
      <c r="AD19" s="16">
        <v>7</v>
      </c>
      <c r="AE19" s="16">
        <v>6</v>
      </c>
      <c r="AF19" s="16">
        <v>8</v>
      </c>
      <c r="AG19" s="16">
        <v>15</v>
      </c>
      <c r="AH19" s="16">
        <v>4</v>
      </c>
      <c r="AI19" s="16">
        <v>0</v>
      </c>
      <c r="AJ19" s="16">
        <v>2</v>
      </c>
      <c r="AK19" s="16">
        <v>0</v>
      </c>
      <c r="AL19" s="16">
        <v>38</v>
      </c>
      <c r="AM19" s="11"/>
    </row>
    <row r="20" spans="1:39" x14ac:dyDescent="0.2">
      <c r="A20" s="24"/>
      <c r="B20" s="24"/>
      <c r="C20" s="17" t="s">
        <v>103</v>
      </c>
      <c r="D20" s="17"/>
      <c r="E20" s="17"/>
      <c r="F20" s="17"/>
      <c r="G20" s="17"/>
      <c r="H20" s="17"/>
      <c r="I20" s="17"/>
      <c r="J20" s="17"/>
      <c r="K20" s="17"/>
      <c r="L20" s="17"/>
      <c r="M20" s="17"/>
      <c r="N20" s="17"/>
      <c r="O20" s="18" t="s">
        <v>122</v>
      </c>
      <c r="P20" s="18" t="s">
        <v>310</v>
      </c>
      <c r="Q20" s="17"/>
      <c r="R20" s="18" t="s">
        <v>173</v>
      </c>
      <c r="S20" s="18" t="s">
        <v>159</v>
      </c>
      <c r="T20" s="17"/>
      <c r="U20" s="17"/>
      <c r="V20" s="17"/>
      <c r="W20" s="18" t="s">
        <v>311</v>
      </c>
      <c r="X20" s="18" t="s">
        <v>155</v>
      </c>
      <c r="Y20" s="18" t="s">
        <v>145</v>
      </c>
      <c r="Z20" s="17"/>
      <c r="AA20" s="17"/>
      <c r="AB20" s="17"/>
      <c r="AC20" s="17"/>
      <c r="AD20" s="17"/>
      <c r="AE20" s="17"/>
      <c r="AF20" s="17"/>
      <c r="AG20" s="18" t="s">
        <v>104</v>
      </c>
      <c r="AH20" s="17"/>
      <c r="AI20" s="17"/>
      <c r="AJ20" s="17"/>
      <c r="AK20" s="17"/>
      <c r="AL20" s="17"/>
      <c r="AM20" s="11"/>
    </row>
    <row r="21" spans="1:39" x14ac:dyDescent="0.2">
      <c r="A21" s="26"/>
      <c r="B21" s="23" t="s">
        <v>48</v>
      </c>
      <c r="C21" s="15">
        <v>1</v>
      </c>
      <c r="D21" s="15">
        <v>1</v>
      </c>
      <c r="E21" s="15">
        <v>1</v>
      </c>
      <c r="F21" s="15">
        <v>1</v>
      </c>
      <c r="G21" s="15">
        <v>1</v>
      </c>
      <c r="H21" s="15">
        <v>1</v>
      </c>
      <c r="I21" s="15">
        <v>1</v>
      </c>
      <c r="J21" s="15">
        <v>1</v>
      </c>
      <c r="K21" s="15">
        <v>1</v>
      </c>
      <c r="L21" s="15">
        <v>1</v>
      </c>
      <c r="M21" s="15">
        <v>1</v>
      </c>
      <c r="N21" s="15">
        <v>1</v>
      </c>
      <c r="O21" s="15">
        <v>1</v>
      </c>
      <c r="P21" s="15">
        <v>1</v>
      </c>
      <c r="Q21" s="15">
        <v>1</v>
      </c>
      <c r="R21" s="15">
        <v>1</v>
      </c>
      <c r="S21" s="15">
        <v>1</v>
      </c>
      <c r="T21" s="15">
        <v>1</v>
      </c>
      <c r="U21" s="15">
        <v>1</v>
      </c>
      <c r="V21" s="15">
        <v>1</v>
      </c>
      <c r="W21" s="15">
        <v>1</v>
      </c>
      <c r="X21" s="15">
        <v>1</v>
      </c>
      <c r="Y21" s="15">
        <v>1</v>
      </c>
      <c r="Z21" s="15">
        <v>1</v>
      </c>
      <c r="AA21" s="15">
        <v>1</v>
      </c>
      <c r="AB21" s="15">
        <v>1</v>
      </c>
      <c r="AC21" s="15">
        <v>1</v>
      </c>
      <c r="AD21" s="15">
        <v>1</v>
      </c>
      <c r="AE21" s="15">
        <v>1</v>
      </c>
      <c r="AF21" s="15">
        <v>1</v>
      </c>
      <c r="AG21" s="15">
        <v>1</v>
      </c>
      <c r="AH21" s="15">
        <v>1</v>
      </c>
      <c r="AI21" s="15">
        <v>1</v>
      </c>
      <c r="AJ21" s="15">
        <v>1</v>
      </c>
      <c r="AK21" s="15">
        <v>1</v>
      </c>
      <c r="AL21" s="15">
        <v>1</v>
      </c>
      <c r="AM21" s="11"/>
    </row>
    <row r="22" spans="1:39" x14ac:dyDescent="0.2">
      <c r="A22" s="24"/>
      <c r="B22" s="24"/>
      <c r="C22" s="16">
        <v>2439</v>
      </c>
      <c r="D22" s="16">
        <v>550</v>
      </c>
      <c r="E22" s="16">
        <v>684</v>
      </c>
      <c r="F22" s="16">
        <v>563</v>
      </c>
      <c r="G22" s="16">
        <v>642</v>
      </c>
      <c r="H22" s="16">
        <v>270</v>
      </c>
      <c r="I22" s="16">
        <v>419</v>
      </c>
      <c r="J22" s="16">
        <v>393</v>
      </c>
      <c r="K22" s="16">
        <v>480</v>
      </c>
      <c r="L22" s="16">
        <v>608</v>
      </c>
      <c r="M22" s="16">
        <v>1252</v>
      </c>
      <c r="N22" s="16">
        <v>1007</v>
      </c>
      <c r="O22" s="16">
        <v>22</v>
      </c>
      <c r="P22" s="16">
        <v>616</v>
      </c>
      <c r="Q22" s="16">
        <v>260</v>
      </c>
      <c r="R22" s="16">
        <v>315</v>
      </c>
      <c r="S22" s="16">
        <v>612</v>
      </c>
      <c r="T22" s="16">
        <v>237</v>
      </c>
      <c r="U22" s="16">
        <v>106</v>
      </c>
      <c r="V22" s="16">
        <v>293</v>
      </c>
      <c r="W22" s="16">
        <v>562</v>
      </c>
      <c r="X22" s="16">
        <v>689</v>
      </c>
      <c r="Y22" s="16">
        <v>389</v>
      </c>
      <c r="Z22" s="16">
        <v>418</v>
      </c>
      <c r="AA22" s="16">
        <v>169</v>
      </c>
      <c r="AB22" s="16">
        <v>48</v>
      </c>
      <c r="AC22" s="16">
        <v>947</v>
      </c>
      <c r="AD22" s="16">
        <v>272</v>
      </c>
      <c r="AE22" s="16">
        <v>56</v>
      </c>
      <c r="AF22" s="16">
        <v>109</v>
      </c>
      <c r="AG22" s="16">
        <v>193</v>
      </c>
      <c r="AH22" s="16">
        <v>62</v>
      </c>
      <c r="AI22" s="16">
        <v>12</v>
      </c>
      <c r="AJ22" s="16">
        <v>28</v>
      </c>
      <c r="AK22" s="16">
        <v>6</v>
      </c>
      <c r="AL22" s="16">
        <v>754</v>
      </c>
      <c r="AM22" s="11"/>
    </row>
    <row r="23" spans="1:39" x14ac:dyDescent="0.2">
      <c r="A23" s="24"/>
      <c r="B23" s="24"/>
      <c r="C23" s="17" t="s">
        <v>103</v>
      </c>
      <c r="D23" s="17" t="s">
        <v>103</v>
      </c>
      <c r="E23" s="17" t="s">
        <v>103</v>
      </c>
      <c r="F23" s="17" t="s">
        <v>103</v>
      </c>
      <c r="G23" s="17" t="s">
        <v>103</v>
      </c>
      <c r="H23" s="17" t="s">
        <v>103</v>
      </c>
      <c r="I23" s="17" t="s">
        <v>103</v>
      </c>
      <c r="J23" s="17" t="s">
        <v>103</v>
      </c>
      <c r="K23" s="17" t="s">
        <v>103</v>
      </c>
      <c r="L23" s="17" t="s">
        <v>103</v>
      </c>
      <c r="M23" s="17" t="s">
        <v>103</v>
      </c>
      <c r="N23" s="17" t="s">
        <v>103</v>
      </c>
      <c r="O23" s="17" t="s">
        <v>103</v>
      </c>
      <c r="P23" s="17" t="s">
        <v>103</v>
      </c>
      <c r="Q23" s="17" t="s">
        <v>103</v>
      </c>
      <c r="R23" s="17" t="s">
        <v>103</v>
      </c>
      <c r="S23" s="17" t="s">
        <v>103</v>
      </c>
      <c r="T23" s="17" t="s">
        <v>103</v>
      </c>
      <c r="U23" s="17" t="s">
        <v>103</v>
      </c>
      <c r="V23" s="17" t="s">
        <v>103</v>
      </c>
      <c r="W23" s="17" t="s">
        <v>103</v>
      </c>
      <c r="X23" s="17" t="s">
        <v>103</v>
      </c>
      <c r="Y23" s="17" t="s">
        <v>103</v>
      </c>
      <c r="Z23" s="17" t="s">
        <v>103</v>
      </c>
      <c r="AA23" s="17" t="s">
        <v>103</v>
      </c>
      <c r="AB23" s="17" t="s">
        <v>103</v>
      </c>
      <c r="AC23" s="17" t="s">
        <v>103</v>
      </c>
      <c r="AD23" s="17" t="s">
        <v>103</v>
      </c>
      <c r="AE23" s="17" t="s">
        <v>103</v>
      </c>
      <c r="AF23" s="17" t="s">
        <v>103</v>
      </c>
      <c r="AG23" s="17" t="s">
        <v>103</v>
      </c>
      <c r="AH23" s="17" t="s">
        <v>103</v>
      </c>
      <c r="AI23" s="17" t="s">
        <v>103</v>
      </c>
      <c r="AJ23" s="17" t="s">
        <v>103</v>
      </c>
      <c r="AK23" s="17" t="s">
        <v>103</v>
      </c>
      <c r="AL23" s="17" t="s">
        <v>103</v>
      </c>
      <c r="AM23" s="11"/>
    </row>
    <row r="24" spans="1:39" x14ac:dyDescent="0.2">
      <c r="A24" s="19" t="s">
        <v>312</v>
      </c>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row>
    <row r="25" spans="1:39" x14ac:dyDescent="0.2">
      <c r="A25" s="21" t="s">
        <v>126</v>
      </c>
    </row>
  </sheetData>
  <mergeCells count="16">
    <mergeCell ref="AJ2:AL2"/>
    <mergeCell ref="A2:C2"/>
    <mergeCell ref="A3:B5"/>
    <mergeCell ref="B6:B8"/>
    <mergeCell ref="B9:B11"/>
    <mergeCell ref="M3:O3"/>
    <mergeCell ref="P3:V3"/>
    <mergeCell ref="W3:AB3"/>
    <mergeCell ref="AC3:AL3"/>
    <mergeCell ref="D3:G3"/>
    <mergeCell ref="H3:L3"/>
    <mergeCell ref="B12:B14"/>
    <mergeCell ref="B15:B17"/>
    <mergeCell ref="B18:B20"/>
    <mergeCell ref="B21:B23"/>
    <mergeCell ref="A6:A23"/>
  </mergeCells>
  <hyperlinks>
    <hyperlink ref="A1" location="'TOC'!A1:A1" display="Back to TOC" xr:uid="{00000000-0004-0000-0800-00000000000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35</vt:i4>
      </vt:variant>
    </vt:vector>
  </HeadingPairs>
  <TitlesOfParts>
    <vt:vector size="35" baseType="lpstr">
      <vt:lpstr>TOC</vt:lpstr>
      <vt:lpstr>Table 01</vt:lpstr>
      <vt:lpstr>Table 02</vt:lpstr>
      <vt:lpstr>Table 03</vt:lpstr>
      <vt:lpstr>Table 04</vt:lpstr>
      <vt:lpstr>Table 05</vt:lpstr>
      <vt:lpstr>Table 06</vt:lpstr>
      <vt:lpstr>Table 07</vt:lpstr>
      <vt:lpstr>Table 08</vt:lpstr>
      <vt:lpstr>Table 09</vt:lpstr>
      <vt:lpstr>Table 10</vt:lpstr>
      <vt:lpstr>Table 11</vt:lpstr>
      <vt:lpstr>Table 12</vt:lpstr>
      <vt:lpstr>Table 13</vt:lpstr>
      <vt:lpstr>Table 14</vt:lpstr>
      <vt:lpstr>Table 15</vt:lpstr>
      <vt:lpstr>Table 16</vt:lpstr>
      <vt:lpstr>Table 17</vt:lpstr>
      <vt:lpstr>Table 18</vt:lpstr>
      <vt:lpstr>Table 19</vt:lpstr>
      <vt:lpstr>Table 20</vt:lpstr>
      <vt:lpstr>Table 26</vt:lpstr>
      <vt:lpstr>Table 27</vt:lpstr>
      <vt:lpstr>Table 28</vt:lpstr>
      <vt:lpstr>Table 29</vt:lpstr>
      <vt:lpstr>Table 30</vt:lpstr>
      <vt:lpstr>Table 31</vt:lpstr>
      <vt:lpstr>Table 32</vt:lpstr>
      <vt:lpstr>Table 33</vt:lpstr>
      <vt:lpstr>Table 34</vt:lpstr>
      <vt:lpstr>Table 35</vt:lpstr>
      <vt:lpstr>Table 36</vt:lpstr>
      <vt:lpstr>Table 37</vt:lpstr>
      <vt:lpstr>Table 38</vt:lpstr>
      <vt:lpstr>Table 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dc:description>C:\Users\Admin\Desktop\UTAHPOLICYWAVE1.Q [06-07 2019 FINAL WEIGHTED DATA w ROLLUPS KLG.sav]</dc:description>
  <cp:lastModifiedBy>Kelly Duncan</cp:lastModifiedBy>
  <dcterms:created xsi:type="dcterms:W3CDTF">2019-07-18T01:10:58Z</dcterms:created>
  <dcterms:modified xsi:type="dcterms:W3CDTF">2019-08-06T20:20:59Z</dcterms:modified>
</cp:coreProperties>
</file>