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y2analyticsintern/Downloads/"/>
    </mc:Choice>
  </mc:AlternateContent>
  <xr:revisionPtr revIDLastSave="0" documentId="8_{4263C883-FED2-5440-BE13-657192B575B2}" xr6:coauthVersionLast="45" xr6:coauthVersionMax="45" xr10:uidLastSave="{00000000-0000-0000-0000-000000000000}"/>
  <bookViews>
    <workbookView xWindow="28800" yWindow="-1540" windowWidth="38400" windowHeight="21600" xr2:uid="{00000000-000D-0000-FFFF-FFFF00000000}"/>
  </bookViews>
  <sheets>
    <sheet name="TOC" sheetId="1" r:id="rId1"/>
    <sheet name="Table 01" sheetId="2" r:id="rId2"/>
    <sheet name="Table 02" sheetId="3" r:id="rId3"/>
    <sheet name="Table 03" sheetId="4" r:id="rId4"/>
    <sheet name="Table 04" sheetId="5" r:id="rId5"/>
    <sheet name="Table 05" sheetId="6" r:id="rId6"/>
    <sheet name="Table 06" sheetId="7" r:id="rId7"/>
    <sheet name="Table 07" sheetId="8" r:id="rId8"/>
    <sheet name="Table 08" sheetId="9" r:id="rId9"/>
    <sheet name="Table 0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Table 24" sheetId="25" r:id="rId25"/>
    <sheet name="Table 25" sheetId="26" r:id="rId26"/>
    <sheet name="Table 26" sheetId="27" r:id="rId27"/>
    <sheet name="Table 27" sheetId="28" r:id="rId28"/>
    <sheet name="Table 28" sheetId="29" r:id="rId29"/>
    <sheet name="Table 29" sheetId="30" r:id="rId30"/>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30" l="1"/>
  <c r="A1" i="29"/>
  <c r="A1" i="28"/>
  <c r="A1" i="27"/>
  <c r="A1" i="26"/>
  <c r="A1" i="25"/>
  <c r="A1" i="24"/>
  <c r="A1" i="23"/>
  <c r="A1" i="22"/>
  <c r="A1" i="21"/>
  <c r="A1" i="20"/>
  <c r="A1" i="19"/>
  <c r="A1" i="18"/>
  <c r="A1" i="17"/>
  <c r="A1" i="16"/>
  <c r="A1" i="15"/>
  <c r="A1" i="14"/>
  <c r="A1" i="13"/>
  <c r="A1" i="12"/>
  <c r="A1" i="11"/>
  <c r="A1" i="10"/>
  <c r="A1" i="9"/>
  <c r="A1" i="8"/>
  <c r="A1" i="7"/>
  <c r="A1" i="6"/>
  <c r="A1" i="5"/>
  <c r="A1" i="4"/>
  <c r="A1" i="3"/>
  <c r="A1" i="2"/>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<sst xmlns="http://schemas.openxmlformats.org/spreadsheetml/2006/main" count="4888" uniqueCount="430">
  <si>
    <t>Table #</t>
  </si>
  <si>
    <t>Question Title</t>
  </si>
  <si>
    <t>Base Description</t>
  </si>
  <si>
    <t>Base Size (N count)</t>
  </si>
  <si>
    <t>QHOLIDAY1: Do you plan to travel this holiday season?</t>
  </si>
  <si>
    <t>All respondents.</t>
  </si>
  <si>
    <t>QHOLIDAY2: Are you planning to travel in-state, out-of-state, or internationally this holiday season?</t>
  </si>
  <si>
    <t>Respondents that plan to travel during the holiday season.</t>
  </si>
  <si>
    <t>QHOLIDAY3: Which, if any, of the following are your favorite winter or holiday-themed activities in Utah?  Please select up to three.</t>
  </si>
  <si>
    <t>QERA: The Equal Rights Amendment, also known as the ERA, would be an amendment to the U.S. Constitution which states that equal rights under the law shall not be denied on account of a person's sex. This amendment has not been ratified, but it could be considered by the Utah State Legislature.  Would you favor or oppose the Utah State Legislature voting to ratify of the Equal Rights Amendment also known as the ERA?</t>
  </si>
  <si>
    <t>QINSULIN: A new law in Colorado caps co-payments for diabetes medication at $100 a month for insured patients, regardless of the supply they require, aiming to shield patients from dramatic increases in the price of insulin. Insurance companies will have to absorb the remainder of those costs. Colorado is the first state to enact such legislation. Would you support or oppose the Utah State Legislature passing a similar law?</t>
  </si>
  <si>
    <t>QREPPRIMARY: If the June 2020 Republican Primary election for Governor were held today, who would you vote for?</t>
  </si>
  <si>
    <t>All Republican respondents.</t>
  </si>
  <si>
    <t>QREPPRIMARY_SECOND: Let's imagine for a moment that your preferred candidate was not on the primary ballot. Who would be your second choice?</t>
  </si>
  <si>
    <t>QREPPRIMARY_THIRD: Let's imagine for a moment that your first two preferred candidates were not on the primary ballot. Who would be your third choice?</t>
  </si>
  <si>
    <t>QTAXVALUES: As you may have heard, a special legislative committee of the Utah State Legislature has been discussing possible changes to Utah’s overall tax structure. There are many types of goals that the committee needs to consider. Overall, what do you think are the most important values for the committee to keep in mind as it considers possible changes to Utah’s tax structure?
Please select, drag, and drop to arrange each of the items in the list below into your preferred rank order where the MOST IMPORTANT value is at the TOP of the list and the LEAST IMPORTANT value is at the BOTTOM of the list.</t>
  </si>
  <si>
    <t>QTAX_PROP: Below are the proposed elements of a tax reform package that the special legislative committee is considering as it looks at possible changes to Utah’s overall tax structure.  
	 Reduces the income tax rate, giving a family of four making $60,000 a year about a $320 tax cut. 
	 Imposes a fuel tax increase of about 5 percent. 
	 Restores the full state sales tax of 4.85% on unprepared food while reimbursing low-income Utahns to make up for the food sales tax. 
	 Expands the sales tax base by taxing some services and eliminating some sales tax exemptions. 
 Would you favor or oppose a tax reform package that included all of these proposed elements?</t>
  </si>
  <si>
    <t>QAMEND: The Utah State Constitution says that all personal and corporate income taxes collected in Utah must go to higher and public education. Some people want to change the Utah State Constitution to make it possible to spend personal and corporate income tax on other state programs if the State Legislature guarantees to protect and enhance funding for higher and public education over time. Others say that the Utah State Constitution should not be changed because the funding for higher and public education would not be secure. Which of the
following statements comes closest to your own view?</t>
  </si>
  <si>
    <t>QIMPEACHMENT1: Based on what you know today, do you approve or disapprove of the impeachment inquiry being conducted by Congress to determine if there is enough evidence to remove President Donald Trump from office?</t>
  </si>
  <si>
    <t>QIMPEACHMENT2: Thinking about the media coverage of the impeachment inquiry, which of the following statements applies to you the most?</t>
  </si>
  <si>
    <t>QIMPEACHMENT3: And based on what you have seen, read, or heard, would you say Congress should...</t>
  </si>
  <si>
    <t>QIMPEACHMENT4: Recently the House of Representatives voted on a resolution to formalize the rules for the impeachment inquiry of President Donald Trump. Representative [Rob Bishop/Chris Stewart/John Curtis/Ben McAdams] voted [for/against] the resolution. The House of Representatives is now formally and publicly proceeding with impeachment hearings. Would you be more or less likely to support Representative [Rob Bishop/Chris Stewart/John Curtis/Ben McAdams] if he voted to impeach President Trump?</t>
  </si>
  <si>
    <t>QIMPEACHMENT4: Recently the House of Representatives voted on a resolution to formalize the rules for the impeachment inquiry of President Donald Trump. Representative Rob Bishop voted against the resolution. The House of Representatives is now formally and publicly proceeding with impeachment hearings. Would you be more or less likely to support Representative Rob Bishop if he voted to impeach President Trump?</t>
  </si>
  <si>
    <t>Respondents in Congressional District 1.</t>
  </si>
  <si>
    <t>QIMPEACHMENT4: Recently the House of Representatives voted on a resolution to formalize the rules for the impeachment inquiry of President Donald Trump. Representative Chris Stewart voted against the resolution. The House of Representatives is now formally and publicly proceeding with impeachment hearings. Would you be more or less likely to support Representative Chris Stewart if he voted to impeach President Trump?</t>
  </si>
  <si>
    <t>Respondents in Congressional District 2.</t>
  </si>
  <si>
    <t>QIMPEACHMENT4: Recently the House of Representatives voted on a resolution to formalize the rules for the impeachment inquiry of President Donald Trump. Representative John Curtis voted against the resolution. The House of Representatives is now formally and publicly proceeding with impeachment hearings. Would you be more or less likely to support Representative John Curtis if he voted to impeach President Trump?</t>
  </si>
  <si>
    <t>Respondents in Congressional District 3.</t>
  </si>
  <si>
    <t>QIMPEACHMENT4: Recently the House of Representatives voted on a resolution to formalize the rules for the impeachment inquiry of President Donald Trump. Representative Ben McAdams voted for the resolution. The House of Representatives is now formally and publicly proceeding with impeachment hearings. Would you be more or less likely to support Representative Ben McAdams if he voted to impeach President Trump?</t>
  </si>
  <si>
    <t>Respondents in Congressional District 4.</t>
  </si>
  <si>
    <t>QYEARBORN: What year were you born? (RECODED INTO AGE CATEOGORIES FROM PANEL)</t>
  </si>
  <si>
    <t>QSEX: Which of the following best describes how you think of yourself? (FROM PANEL)</t>
  </si>
  <si>
    <t>QIDEOLOGY: On most political matters do you consider yourself: (FROM PANEL)</t>
  </si>
  <si>
    <t>PARTY7: Political leanings of respondents (RECODED FROM PANEL)</t>
  </si>
  <si>
    <t>REL_ACTIVE: Relative activity of religion of respondents (RECODED FROM PANEL)</t>
  </si>
  <si>
    <t>COUNTYCONDENSED: County make-up of respondents (RECODED FROM PANEL)</t>
  </si>
  <si>
    <t>DISTRICT: US Congressional make-up of respondents (RECODED FROM PANEL)</t>
  </si>
  <si>
    <t>Table 01 - QHOLIDAY1: Do you plan to travel this holiday season?</t>
  </si>
  <si>
    <t>Base - All respondents.</t>
  </si>
  <si>
    <t>Total</t>
  </si>
  <si>
    <t>US Congressional District</t>
  </si>
  <si>
    <t>Age</t>
  </si>
  <si>
    <t>Gender</t>
  </si>
  <si>
    <t>Party Identification</t>
  </si>
  <si>
    <t>Political Ideology</t>
  </si>
  <si>
    <t>Religious Affiliation + Activity</t>
  </si>
  <si>
    <t>[A]</t>
  </si>
  <si>
    <t>[B]</t>
  </si>
  <si>
    <t>[C]</t>
  </si>
  <si>
    <t>[D]</t>
  </si>
  <si>
    <t>[E]</t>
  </si>
  <si>
    <t>[F]</t>
  </si>
  <si>
    <t>[G]</t>
  </si>
  <si>
    <t>[H]</t>
  </si>
  <si>
    <t>[I]</t>
  </si>
  <si>
    <t>[J]</t>
  </si>
  <si>
    <t>Average</t>
  </si>
  <si>
    <t>1</t>
  </si>
  <si>
    <t>2</t>
  </si>
  <si>
    <t>3</t>
  </si>
  <si>
    <t>4</t>
  </si>
  <si>
    <t>18-34</t>
  </si>
  <si>
    <t>35-44</t>
  </si>
  <si>
    <t>45-54</t>
  </si>
  <si>
    <t>55-64</t>
  </si>
  <si>
    <t>65+</t>
  </si>
  <si>
    <t>Female</t>
  </si>
  <si>
    <t>Male</t>
  </si>
  <si>
    <t>Strong Republican</t>
  </si>
  <si>
    <t>Not very strong Republican</t>
  </si>
  <si>
    <t>Independent leaning Republican</t>
  </si>
  <si>
    <t>Independent/Other/No preference</t>
  </si>
  <si>
    <t>Independent leaning Democrat</t>
  </si>
  <si>
    <t>Not very strong Democrat</t>
  </si>
  <si>
    <t>Strong Democrat</t>
  </si>
  <si>
    <t>Strongly conservative</t>
  </si>
  <si>
    <t>Moderately conservative</t>
  </si>
  <si>
    <t>Neither, middle of the road</t>
  </si>
  <si>
    <t>Moderately liberal</t>
  </si>
  <si>
    <t>Strongly liberal</t>
  </si>
  <si>
    <t>Do not know/not sure</t>
  </si>
  <si>
    <t>Very active LDS</t>
  </si>
  <si>
    <t>Less active LDS</t>
  </si>
  <si>
    <t>Not active LDS</t>
  </si>
  <si>
    <t>Very active Christian (non-LDS)</t>
  </si>
  <si>
    <t>Less active Christian (non-LDS)</t>
  </si>
  <si>
    <t>Not active Christian (non-LDS)</t>
  </si>
  <si>
    <t>Very active non-Christian</t>
  </si>
  <si>
    <t>Less active non-Christian</t>
  </si>
  <si>
    <t>Not active non-Christian</t>
  </si>
  <si>
    <t>Agnostic/Athiest/None</t>
  </si>
  <si>
    <t>Do you plan to travel this holiday season?</t>
  </si>
  <si>
    <t>Yes</t>
  </si>
  <si>
    <t>-</t>
  </si>
  <si>
    <t>h</t>
  </si>
  <si>
    <t>No</t>
  </si>
  <si>
    <t>j</t>
  </si>
  <si>
    <t>Not sure</t>
  </si>
  <si>
    <t>d</t>
  </si>
  <si>
    <t>Total sample; Weight: final_wt; base n = from 837 to 910; total n = 911; 74 missing; effective sample size = 516 (57%)</t>
  </si>
  <si>
    <t xml:space="preserve">Multiple comparison correction: False Discovery Rate (FDR) (p = 0.05); Column multiple comparison correction: Bonferroni; Column comparison symbols: a, b, c... (p &lt;= 0.05), A, B, C... (p &lt;= 0.001); No test symbol: -; Not significant symbol: </t>
  </si>
  <si>
    <t>Table 02 - QHOLIDAY2: Are you planning to travel in-state, out-of-state, or internationally this holiday season?</t>
  </si>
  <si>
    <t>Base - Respondents that plan to travel during the holiday season.</t>
  </si>
  <si>
    <t>Are you planning to travel in-state, out-of-state, or internationally this holiday season?</t>
  </si>
  <si>
    <t>In-state</t>
  </si>
  <si>
    <t>a</t>
  </si>
  <si>
    <t>e</t>
  </si>
  <si>
    <t>Out-of-state</t>
  </si>
  <si>
    <t>A d g</t>
  </si>
  <si>
    <t>b</t>
  </si>
  <si>
    <t>Internationally</t>
  </si>
  <si>
    <t>E</t>
  </si>
  <si>
    <t>A d</t>
  </si>
  <si>
    <t>Total sample; Weight: final_wt; base n = from 242 to 267; total n = 911; 669 missing; effective sample size = 155 (58%)</t>
  </si>
  <si>
    <t>Table 03 - QHOLIDAY3: Which, if any, of the following are your favorite winter or holiday-themed activities in Utah?  Please select up to three.</t>
  </si>
  <si>
    <t xml:space="preserve">Which, if any, of the following are your favorite winter or holiday-themed activities in Utah? Please select up to three. </t>
  </si>
  <si>
    <t>Temple Square lights in Downtown Salt Lake City</t>
  </si>
  <si>
    <t>A b</t>
  </si>
  <si>
    <t>g</t>
  </si>
  <si>
    <t>d e G</t>
  </si>
  <si>
    <t>c D e</t>
  </si>
  <si>
    <t>D E F J</t>
  </si>
  <si>
    <t>e F j</t>
  </si>
  <si>
    <t>f</t>
  </si>
  <si>
    <t>Tree of Life in Draper</t>
  </si>
  <si>
    <t>The Lower Lights Concert at Kingsbury Hall</t>
  </si>
  <si>
    <t>Midway Ice Castles</t>
  </si>
  <si>
    <t>Polar Express Ride in Heber</t>
  </si>
  <si>
    <t>B</t>
  </si>
  <si>
    <t>Soldier Hollow Sledding</t>
  </si>
  <si>
    <t>D E</t>
  </si>
  <si>
    <t>d e</t>
  </si>
  <si>
    <t>Ice Skating at the Gallivan Center</t>
  </si>
  <si>
    <t>b d</t>
  </si>
  <si>
    <t>Windows at the Grand America</t>
  </si>
  <si>
    <t>Zoo Lights at the Hogle Zoo</t>
  </si>
  <si>
    <t>a c</t>
  </si>
  <si>
    <t>A</t>
  </si>
  <si>
    <t>Festival of Trees</t>
  </si>
  <si>
    <t>Cedar City Holiday Market</t>
  </si>
  <si>
    <t>D</t>
  </si>
  <si>
    <t>Local tree lighting festivals or light parades</t>
  </si>
  <si>
    <t>Other, please specify:</t>
  </si>
  <si>
    <t>None of these</t>
  </si>
  <si>
    <t>C d</t>
  </si>
  <si>
    <t>b C</t>
  </si>
  <si>
    <t>Total sample; Weight: final_wt; base n = from 822 to 893; total n = 911; 89 missing; effective sample size = 498 (56%)</t>
  </si>
  <si>
    <t>Table 04 - QERA: The Equal Rights Amendment, also known as the ERA, would be an amendment to the U.S. Constitution which states that equal rights under the law shall not be denied on account of a person's sex. This amendment has not been ratified, but it could be considered by the Utah State Legislature.  Would you favor or oppose the Utah State Legislature voting to ratify of the Equal Rights Amendment also known as the ERA?</t>
  </si>
  <si>
    <t>The Equal Rights Amendment, also known as the ERA, would be an amendment to the U.S. Constitution which states that equal rights under the law shall not be denied on account of a person's sex. This amendment has not been ratified, but it could be considered by the Utah State Legislature.  Would you favor or oppose the Utah State Legislature voting to ratify of the Equal Rights Amendment also known as the ERA?</t>
  </si>
  <si>
    <t>Strongly favor</t>
  </si>
  <si>
    <t>A B C D</t>
  </si>
  <si>
    <t>A B c F</t>
  </si>
  <si>
    <t>A B C d F</t>
  </si>
  <si>
    <t>Somewhat favor</t>
  </si>
  <si>
    <t>G</t>
  </si>
  <si>
    <t>e f G</t>
  </si>
  <si>
    <t>c d E</t>
  </si>
  <si>
    <t>a C D E</t>
  </si>
  <si>
    <t>Somewhat oppose</t>
  </si>
  <si>
    <t>b E G</t>
  </si>
  <si>
    <t>e G</t>
  </si>
  <si>
    <t>D e</t>
  </si>
  <si>
    <t>Strongly oppose</t>
  </si>
  <si>
    <t>E g</t>
  </si>
  <si>
    <t>B C D E</t>
  </si>
  <si>
    <t>Total sample; Weight: final_wt; base n = from 811 to 879; total n = 911; 100 missing; effective sample size = 503 (57%)</t>
  </si>
  <si>
    <t>Table 05 - QINSULIN: A new law in Colorado caps co-payments for diabetes medication at $100 a month for insured patients, regardless of the supply they require, aiming to shield patients from dramatic increases in the price of insulin. Insurance companies will have to absorb the remainder of those costs. Colorado is the first state to enact such legislation. Would you support or oppose the Utah State Legislature passing a similar law?</t>
  </si>
  <si>
    <t>A new law in Colorado caps co-payments for diabetes medication at $100 a month for insured patients, regardless of the supply they require, aiming to shield patients from dramatic increases in the price of insulin. Insurance companies will have to absorb the remainder of those costs. Colorado is the first state to enact such legislation. Would you support or oppose the Utah State Legislature passing a similar law?</t>
  </si>
  <si>
    <t>Strongly support</t>
  </si>
  <si>
    <t>c D</t>
  </si>
  <si>
    <t>c</t>
  </si>
  <si>
    <t>A B C d</t>
  </si>
  <si>
    <t>b c</t>
  </si>
  <si>
    <t>a b</t>
  </si>
  <si>
    <t>A B c</t>
  </si>
  <si>
    <t>Somewhat support</t>
  </si>
  <si>
    <t>d E G</t>
  </si>
  <si>
    <t>e f</t>
  </si>
  <si>
    <t>b C D e</t>
  </si>
  <si>
    <t>Total sample; Weight: final_wt; base n = from 816 to 887; total n = 911; 95 missing; effective sample size = 497 (56%)</t>
  </si>
  <si>
    <t>Table 06 - QREPPRIMARY: If the June 2020 Republican Primary election for Governor were held today, who would you vote for?</t>
  </si>
  <si>
    <t>Base - All Republican respondents.</t>
  </si>
  <si>
    <t>If the June 2020 Republican Primary election for Governor were held today, who would you vote for?</t>
  </si>
  <si>
    <t>Jeff Burmingham</t>
  </si>
  <si>
    <t>b c d</t>
  </si>
  <si>
    <t>Aimee Winder Newton</t>
  </si>
  <si>
    <t>A c</t>
  </si>
  <si>
    <t>Greg Hughes</t>
  </si>
  <si>
    <t>b d E</t>
  </si>
  <si>
    <t>C</t>
  </si>
  <si>
    <t>Jon Huntsman, Jr.</t>
  </si>
  <si>
    <t>Spencer Cox</t>
  </si>
  <si>
    <t>Rob Bishop</t>
  </si>
  <si>
    <t>Thomas Wright</t>
  </si>
  <si>
    <t>Sean Reyes</t>
  </si>
  <si>
    <t>Total sample; Weight: final_wt; base n = from 417 to 457; total n = 911; 494 missing; effective sample size = 259 (57%)</t>
  </si>
  <si>
    <t>Table 07 - QREPPRIMARY_SECOND: Let's imagine for a moment that your preferred candidate was not on the primary ballot. Who would be your second choice?</t>
  </si>
  <si>
    <t>Let's imagine for a moment that your preferred candidate was not on the primary ballot. Who would be your second choice?</t>
  </si>
  <si>
    <t>Total sample; Weight: final_wt; base n = from 387 to 424; total n = 911; 524 missing; effective sample size = 274 (65%)</t>
  </si>
  <si>
    <t>Table 08 - QREPPRIMARY_THIRD: Let's imagine for a moment that your first two preferred candidates were not on the primary ballot. Who would be your third choice?</t>
  </si>
  <si>
    <t>Let's imagine for a moment that your first two preferred candidates were not on the primary ballot. Who would be your third choice?</t>
  </si>
  <si>
    <t>a d</t>
  </si>
  <si>
    <t>Total sample; Weight: final_wt; base n = from 362 to 396; total n = 911; 549 missing; effective sample size = 251 (63%)</t>
  </si>
  <si>
    <t>Table 09 - QTAXVALUES: As you may have heard, a special legislative committee of the Utah State Legislature has been discussing possible changes to Utah’s overall tax structure. There are many types of goals that the committee needs to consider. Overall, what do you think are the most important values for the committee to keep in mind as it considers possible changes to Utah’s tax structure?
Please select, drag, and drop to arrange each of the items in the list below into your preferred rank order where the MOST IMPORTANT value is at the TOP of the list and the LEAST IMPORTANT value is at the BOTTOM of the list.</t>
  </si>
  <si>
    <t>As you may have heard, a special legislative committee of the Utah State Legislature has been discussing possible changes to Utah’s overall tax structure. There are many types of goals that the committee needs to consider. Overall, what do you think are the most important values for the committee to keep in mind as it considers possible changes to Utah’s tax structure?
Please select, drag, and drop to arrange each of the items in the list below into your preferred rank order where the MOST IMPORTANT value is at the TOP of the list and the LEAST IMPORTANT value is at the BOTTOM of the list.</t>
  </si>
  <si>
    <t>Average rank</t>
  </si>
  <si>
    <t>Population (n)</t>
  </si>
  <si>
    <t>Column Comparisons</t>
  </si>
  <si>
    <t>a b c e f j</t>
  </si>
  <si>
    <t>A B f J</t>
  </si>
  <si>
    <t>e g</t>
  </si>
  <si>
    <t>A J</t>
  </si>
  <si>
    <t>A C d</t>
  </si>
  <si>
    <t>A f</t>
  </si>
  <si>
    <t>A B F</t>
  </si>
  <si>
    <t>I</t>
  </si>
  <si>
    <t>A b C D</t>
  </si>
  <si>
    <t>A B</t>
  </si>
  <si>
    <t>d E F G</t>
  </si>
  <si>
    <t>E F G</t>
  </si>
  <si>
    <t>E f G</t>
  </si>
  <si>
    <t>C D E</t>
  </si>
  <si>
    <t>H J</t>
  </si>
  <si>
    <t>H</t>
  </si>
  <si>
    <t>Total sample; Weight: final_wt; base n = from 758 to 823; total n = 911; 153 missing; effective sample size = 423 (51%)</t>
  </si>
  <si>
    <t>Table 10 - QTAX_PROP: Below are the proposed elements of a tax reform package that the special legislative committee is considering as it looks at possible changes to Utah’s overall tax structure.  
	 Reduces the income tax rate, giving a family of four making $60,000 a year about a $320 tax cut. 
	 Imposes a fuel tax increase of about 5 percent. 
	 Restores the full state sales tax of 4.85% on unprepared food while reimbursing low-income Utahns to make up for the food sales tax. 
	 Expands the sales tax base by taxing some services and eliminating some sales tax exemptions. 
 Would you favor or oppose a tax reform package that included all of these proposed elements?</t>
  </si>
  <si>
    <t>Below are the proposed elements of a tax reform package that the special legislative committee is considering as it looks at possible changes to Utah’s overall tax structure.  
	 Reduces the income tax rate, giving a family of four making $60,000 a year about a $320 tax cut. 
	 Imposes a fuel tax increase of about 5 percent. 
	 Restores the full state sales tax of 4.85% on unprepared food while reimbursing low-income Utahns to make up for the food sales tax. 
	 Expands the sales tax base by taxing some services and eliminating some sales tax exemptions. 
 Would you favor or oppose a tax reform package that included all of these proposed elements?</t>
  </si>
  <si>
    <t>Total sample; Weight: final_wt; base n = from 783 to 849; total n = 911; 128 missing; effective sample size = 478 (56%)</t>
  </si>
  <si>
    <t>Table 11 - QAMEND: The Utah State Constitution says that all personal and corporate income taxes collected in Utah must go to higher and public education. Some people want to change the Utah State Constitution to make it possible to spend personal and corporate income tax on other state programs if the State Legislature guarantees to protect and enhance funding for higher and public education over time. Others say that the Utah State Constitution should not be changed because the funding for higher and public education would not be secure. Which of the following statements comes closest to your own view?</t>
  </si>
  <si>
    <t>The Utah State Constitution says that all personal and corporate income taxes collected in Utah must go to higher and public education. Some people want to change the Utah State Constitution to make it possible to spend personal and corporate income tax on other state programs if the State Legislature guarantees to protect and enhance funding for higher and public education over time. Others say that the Utah State Constitution should not be changed because the funding for higher and public education would not be secure. Which of the following statements comes closest to your own view?</t>
  </si>
  <si>
    <t>The Utah State Constitution should be amended to allow personal and corporate income taxes to be spent on other state pr</t>
  </si>
  <si>
    <t>B d E</t>
  </si>
  <si>
    <t>The Utah State Constitution should be kept the same to provide guaranteed funds for higher and public education.</t>
  </si>
  <si>
    <t>A C D</t>
  </si>
  <si>
    <t>Total sample; Weight: final_wt; base n = from 748 to 810; total n = 911; 163 missing; effective sample size = 446 (55%)</t>
  </si>
  <si>
    <t>Table 12 - QIMPEACHMENT1: Based on what you know today, do you approve or disapprove of the impeachment inquiry being conducted by Congress to determine if there is enough evidence to remove President Donald Trump from office?</t>
  </si>
  <si>
    <t>Based on what you know today, do you approve or disapprove of the impeachment inquiry being conducted by Congress to determine if there is enough evidence to remove President Donald Trump from office?</t>
  </si>
  <si>
    <t>Strongly approve</t>
  </si>
  <si>
    <t>A B C</t>
  </si>
  <si>
    <t>A B C F</t>
  </si>
  <si>
    <t>Somewhat approve</t>
  </si>
  <si>
    <t>a g</t>
  </si>
  <si>
    <t>a d e</t>
  </si>
  <si>
    <t>Somewhat disapprove</t>
  </si>
  <si>
    <t>d E</t>
  </si>
  <si>
    <t>Strongly disapprove</t>
  </si>
  <si>
    <t>B C D E F G</t>
  </si>
  <si>
    <t>E G</t>
  </si>
  <si>
    <t>B C D E F</t>
  </si>
  <si>
    <t>C g</t>
  </si>
  <si>
    <t>Total sample; Weight: final_wt; base n = from 781 to 847; total n = 911; 130 missing; effective sample size = 484 (57%)</t>
  </si>
  <si>
    <t>Table 13 - QIMPEACHMENT2: Thinking about the media coverage of the impeachment inquiry, which of the following statements applies to you the most?</t>
  </si>
  <si>
    <t>Thinking about the media coverage of the impeachment inquiry, which of the following statements applies to you the most?</t>
  </si>
  <si>
    <t>I am closely following the media coverage</t>
  </si>
  <si>
    <t>I am somewhat following the media coverage</t>
  </si>
  <si>
    <t>I am not really following the media coverage</t>
  </si>
  <si>
    <t>I am not following the media coverage at all</t>
  </si>
  <si>
    <t>C D E G</t>
  </si>
  <si>
    <t>c d e</t>
  </si>
  <si>
    <t>Total sample; Weight: final_wt; base n = from 780 to 846; total n = 911; 131 missing; effective sample size = 515 (61%)</t>
  </si>
  <si>
    <t>Table 14 - QIMPEACHMENT3: And based on what you have seen, read, or heard, would you say Congress should...</t>
  </si>
  <si>
    <t>And based on what you have seen, read, or heard, would you say Congress should...</t>
  </si>
  <si>
    <t>Impeach Donald Trump and remove him from office</t>
  </si>
  <si>
    <t>A B C D f</t>
  </si>
  <si>
    <t>Not impeach Donald Trump and he should remain in office</t>
  </si>
  <si>
    <t>B c D E F G</t>
  </si>
  <si>
    <t>J</t>
  </si>
  <si>
    <t>Total sample; Weight: final_wt; base n = from 780 to 846; total n = 911; 131 missing; effective sample size = 502 (59%)</t>
  </si>
  <si>
    <t>Table 15 - QIMPEACHMENT4: Recently the House of Representatives voted on a resolution to formalize the rules for the impeachment inquiry of President Donald Trump. Representative [Rob Bishop/Chris Stewart/John Curtis/Ben McAdams] voted [for/against] the resolution. The House of Representatives is now formally and publicly proceeding with impeachment hearings. Would you be more or less likely to support Representative [Rob Bishop/Chris Stewart/John Curtis/Ben McAdams] if he voted to impeach President Trump?</t>
  </si>
  <si>
    <t>Recently the House of Representatives voted on a resolution to formalize the rules for the impeachment inquiry of President Donald Trump. Representative [Rob Bishop/Chris Stewart/John Curtis/Ben McAdams] voted [for/against] the resolution. The House of Representatives is now formally and publicly proceeding with impeachment hearings. Would you be more or less likely to support Representative [Rob Bishop/Chris Stewart/John Curtis/Ben McAdams] if he voted to impeach President Trump?</t>
  </si>
  <si>
    <t>Much more likely to support him</t>
  </si>
  <si>
    <t>A B c d</t>
  </si>
  <si>
    <t>A B f</t>
  </si>
  <si>
    <t>Somewhat more likely to support him</t>
  </si>
  <si>
    <t>Somewhat less likely to support him</t>
  </si>
  <si>
    <t>Much less likely to support him</t>
  </si>
  <si>
    <t>b c D E F G</t>
  </si>
  <si>
    <t>e f g</t>
  </si>
  <si>
    <t>E f g</t>
  </si>
  <si>
    <t>b C D E</t>
  </si>
  <si>
    <t>No effect on my support</t>
  </si>
  <si>
    <t>Total sample; Weight: final_wt; base n = from 583 to 634; total n = 911; 328 missing; effective sample size = 404 (64%)</t>
  </si>
  <si>
    <t>Table 16 - QIMPEACHMENT4: Recently the House of Representatives voted on a resolution to formalize the rules for the impeachment inquiry of President Donald Trump. Representative Rob Bishop voted against the resolution. The House of Representatives is now formally and publicly proceeding with impeachment hearings. Would you be more or less likely to support Representative Rob Bishop if he voted to impeach President Trump?</t>
  </si>
  <si>
    <t>Base - Respondents in Congressional District 1.</t>
  </si>
  <si>
    <t>Recently the House of Representatives voted on a resolution to formalize the rules for the impeachment inquiry of President Donald Trump. Representative Rob Bishop voted against the resolution. The House of Representatives is now formally and publicly proceeding with impeachment hearings. Would you be more or less likely to support Representative Rob Bishop if he voted to impeach President Trump?</t>
  </si>
  <si>
    <t>a b J</t>
  </si>
  <si>
    <t>b d e f g</t>
  </si>
  <si>
    <t>C D</t>
  </si>
  <si>
    <t>a B e</t>
  </si>
  <si>
    <t>Filter: Filter for respondents that were assigned Rob Bishop; Weight: final_wt; base n = from 159 to 171; total n = 419; 260 missing; effective sample size = 64 (37%); 54% filtered out</t>
  </si>
  <si>
    <t>Table 17 - QIMPEACHMENT4: Recently the House of Representatives voted on a resolution to formalize the rules for the impeachment inquiry of President Donald Trump. Representative Chris Stewart voted against the resolution. The House of Representatives is now formally and publicly proceeding with impeachment hearings. Would you be more or less likely to support Representative Chris Stewart if he voted to impeach President Trump?</t>
  </si>
  <si>
    <t>Base - Respondents in Congressional District 2.</t>
  </si>
  <si>
    <t>Recently the House of Representatives voted on a resolution to formalize the rules for the impeachment inquiry of President Donald Trump. Representative Chris Stewart voted against the resolution. The House of Representatives is now formally and publicly proceeding with impeachment hearings. Would you be more or less likely to support Representative Chris Stewart if he voted to impeach President Trump?</t>
  </si>
  <si>
    <t>A b C</t>
  </si>
  <si>
    <t>a C</t>
  </si>
  <si>
    <t>A B e</t>
  </si>
  <si>
    <t>a b d</t>
  </si>
  <si>
    <t>A B c D</t>
  </si>
  <si>
    <t>b d E G</t>
  </si>
  <si>
    <t>Filter: Filter for respondents that were assigned Chris Stewart; Weight: final_wt; base n = from 153 to 168; total n = 176; 23 missing; effective sample size = 73 (43%); 81% filtered out</t>
  </si>
  <si>
    <t>Table 18 - QIMPEACHMENT4: Recently the House of Representatives voted on a resolution to formalize the rules for the impeachment inquiry of President Donald Trump. Representative John Curtis voted against the resolution. The House of Representatives is now formally and publicly proceeding with impeachment hearings. Would you be more or less likely to support Representative John Curtis if he voted to impeach President Trump?</t>
  </si>
  <si>
    <t>Base - Respondents in Congressional District 3.</t>
  </si>
  <si>
    <t>Recently the House of Representatives voted on a resolution to formalize the rules for the impeachment inquiry of President Donald Trump. Representative John Curtis voted against the resolution. The House of Representatives is now formally and publicly proceeding with impeachment hearings. Would you be more or less likely to support Representative John Curtis if he voted to impeach President Trump?</t>
  </si>
  <si>
    <t>Filter: Filter for respondents that were assigned John Curtis; Weight: final_wt; base n = from 127 to 139; total n = 155; 28 missing; effective sample size = 66 (47%); 83% filtered out</t>
  </si>
  <si>
    <t>Table 19 - QIMPEACHMENT4: Recently the House of Representatives voted on a resolution to formalize the rules for the impeachment inquiry of President Donald Trump. Representative Ben McAdams voted for the resolution. The House of Representatives is now formally and publicly proceeding with impeachment hearings. Would you be more or less likely to support Representative Ben McAdams if he voted to impeach President Trump?</t>
  </si>
  <si>
    <t>Base - Respondents in Congressional District 4.</t>
  </si>
  <si>
    <t>Recently the House of Representatives voted on a resolution to formalize the rules for the impeachment inquiry of President Donald Trump. Representative Ben McAdams voted for the resolution. The House of Representatives is now formally and publicly proceeding with impeachment hearings. Would you be more or less likely to support Representative Ben McAdams if he voted to impeach President Trump?</t>
  </si>
  <si>
    <t>A b c D</t>
  </si>
  <si>
    <t>A B c f</t>
  </si>
  <si>
    <t>d E f G</t>
  </si>
  <si>
    <t>C D e</t>
  </si>
  <si>
    <t>Filter: Filter for respondents that were assigned Ben McAdams; Weight: final_wt; base n = from 144 to 156; total n = 161; 17 missing; effective sample size = 129 (83%); 82% filtered out</t>
  </si>
  <si>
    <t>Table 20 - QLDSRESENTMENT: To what extent do you agree or disagree with the following statements?</t>
  </si>
  <si>
    <t xml:space="preserve">To what extent do you agree or disagree with the following statements? </t>
  </si>
  <si>
    <t>I am proud that Salt Lake City is the home of the LDS Church</t>
  </si>
  <si>
    <t>Strongly agree</t>
  </si>
  <si>
    <t>D E F G</t>
  </si>
  <si>
    <t>c D E</t>
  </si>
  <si>
    <t>b D E F J</t>
  </si>
  <si>
    <t>D E f J</t>
  </si>
  <si>
    <t>D e J</t>
  </si>
  <si>
    <t>Somewhat agree</t>
  </si>
  <si>
    <t>D f</t>
  </si>
  <si>
    <t>d f</t>
  </si>
  <si>
    <t>Neither agree nor disagree</t>
  </si>
  <si>
    <t>A b c</t>
  </si>
  <si>
    <t>Somewhat disagree</t>
  </si>
  <si>
    <t>A B c D E</t>
  </si>
  <si>
    <t>Strongly disagree</t>
  </si>
  <si>
    <t>A b c d</t>
  </si>
  <si>
    <t>a B c</t>
  </si>
  <si>
    <t>A B c G</t>
  </si>
  <si>
    <t>The LDS Church has too much influence in the state of Utah</t>
  </si>
  <si>
    <t>a J</t>
  </si>
  <si>
    <t>F g</t>
  </si>
  <si>
    <t>F</t>
  </si>
  <si>
    <t>d J</t>
  </si>
  <si>
    <t>c D E G</t>
  </si>
  <si>
    <t>b D E J</t>
  </si>
  <si>
    <t>Overall, the LDS Church has a negative impact on state politics</t>
  </si>
  <si>
    <t>a B</t>
  </si>
  <si>
    <t>a G</t>
  </si>
  <si>
    <t>C D E f G</t>
  </si>
  <si>
    <t>B C D E F J</t>
  </si>
  <si>
    <t>Mormons and non-Mormons have more in common than they have differences</t>
  </si>
  <si>
    <t>b c D E F h J</t>
  </si>
  <si>
    <t>A b C d</t>
  </si>
  <si>
    <t>a b c</t>
  </si>
  <si>
    <t>A B E F j</t>
  </si>
  <si>
    <t>Total sample; Weight: final_wt; base n = from 779 to 846; total n = 911; 132 missing; effective sample size = 461 (54%)</t>
  </si>
  <si>
    <t>Table 21 - QZIONS_SRH: Have you recently seen, read, or heard anything about the following financial institution? -  Zions Bank</t>
  </si>
  <si>
    <t>Have you recently seen, read, or heard anything about the following financial institution? - Zions Bank</t>
  </si>
  <si>
    <t>Total sample; Weight: final_wt; base n = from 779 to 844; total n = 911; 132 missing; effective sample size = 442 (52%)</t>
  </si>
  <si>
    <t>Table 22 - QEFFECT: Does what you recently saw, read, or heard have a positive effect, negative effect, or no effect on your likelihood to consider doing business with  Zions Bank  in the future?</t>
  </si>
  <si>
    <t>Does what you recently saw, read, or heard have a positive effect, negative effect, or no effect on your likelihood to consider doing business with Zions Bank in the future?</t>
  </si>
  <si>
    <t>Positive effect</t>
  </si>
  <si>
    <t>Negative effect</t>
  </si>
  <si>
    <t>Neither, no effect</t>
  </si>
  <si>
    <t>c e</t>
  </si>
  <si>
    <t>Total sample; Weight: final_wt; base n = from 777 to 841; total n = 911; 134 missing; effective sample size = 540 (64%)</t>
  </si>
  <si>
    <t>Table 23 - QYEARBORN: What year were you born? (RECODED INTO AGE CATEOGORIES FROM PANEL)</t>
  </si>
  <si>
    <t>What year were you born? (RECODED INTO AGE CATEOGORIES FROM PANEL)</t>
  </si>
  <si>
    <t>A C D E</t>
  </si>
  <si>
    <t>A B D E</t>
  </si>
  <si>
    <t>a b j</t>
  </si>
  <si>
    <t>A B C E</t>
  </si>
  <si>
    <t>Total sample; Weight: final_wt; base n = from 833 to 837; total n = 911; 78 missing; effective sample size = 475 (57%)</t>
  </si>
  <si>
    <t>Table 24 - QSEX: Which of the following best describes how you think of yourself? (FROM PANEL)</t>
  </si>
  <si>
    <t>Which of the following best describes how you think of yourself? (FROM PANEL)</t>
  </si>
  <si>
    <t>In another way, please specify if you wish:</t>
  </si>
  <si>
    <t>Total sample; Weight: final_wt; base n = from 836 to 867; total n = 911; 75 missing; effective sample size = 426 (49%)</t>
  </si>
  <si>
    <t>Table 25 - QIDEOLOGY: On most political matters do you consider yourself: (FROM PANEL)</t>
  </si>
  <si>
    <t>On most political matters do you consider yourself: (FROM PANEL)</t>
  </si>
  <si>
    <t>a D E F G</t>
  </si>
  <si>
    <t>D E f G</t>
  </si>
  <si>
    <t>A C D E F</t>
  </si>
  <si>
    <t>b J</t>
  </si>
  <si>
    <t>A G</t>
  </si>
  <si>
    <t>A B D E F</t>
  </si>
  <si>
    <t>A B C E F</t>
  </si>
  <si>
    <t>A B c d e j</t>
  </si>
  <si>
    <t>a c D</t>
  </si>
  <si>
    <t>A B C D e</t>
  </si>
  <si>
    <t>A B C D F</t>
  </si>
  <si>
    <t>A B C D E</t>
  </si>
  <si>
    <t>Total sample; Weight: final_wt; base n = from 837 to 869; total n = 911; 74 missing; effective sample size = 412 (47%)</t>
  </si>
  <si>
    <t>Table 26 - PARTY7: Political leanings of respondents (RECODED FROM PANEL)</t>
  </si>
  <si>
    <t>Political leanings of respondents (RECODED FROM PANEL)</t>
  </si>
  <si>
    <t>B C D E f</t>
  </si>
  <si>
    <t>A C D E F G</t>
  </si>
  <si>
    <t>A c D e</t>
  </si>
  <si>
    <t>A B D E F G</t>
  </si>
  <si>
    <t>A B C E F G</t>
  </si>
  <si>
    <t>a B E</t>
  </si>
  <si>
    <t>a B d E</t>
  </si>
  <si>
    <t>a e</t>
  </si>
  <si>
    <t>A B C D F G</t>
  </si>
  <si>
    <t>A B C D E G</t>
  </si>
  <si>
    <t>A B C D E F</t>
  </si>
  <si>
    <t>Total sample; Weight: final_wt; base n = from 837 to 911; total n = 911; 74 missing; effective sample size = 442 (49%)</t>
  </si>
  <si>
    <t>Table 27 - REL_ACTIVE: Relative activity of religion of respondents (RECODED FROM PANEL)</t>
  </si>
  <si>
    <t>Relative activity of religion of respondents. (RECODED FROM PANEL)</t>
  </si>
  <si>
    <t>B d</t>
  </si>
  <si>
    <t>D E G</t>
  </si>
  <si>
    <t>B C D E F G H I J</t>
  </si>
  <si>
    <t>A C D E F G H I J</t>
  </si>
  <si>
    <t>A B D E F G H i J</t>
  </si>
  <si>
    <t>A B C E F G H I J</t>
  </si>
  <si>
    <t>A B C D F G H I J</t>
  </si>
  <si>
    <t>A B C D E G H I J</t>
  </si>
  <si>
    <t>A B C D E F h J</t>
  </si>
  <si>
    <t>A B C D E F g J</t>
  </si>
  <si>
    <t>A B c D E F J</t>
  </si>
  <si>
    <t>A B C D E F G H I</t>
  </si>
  <si>
    <t>Table 28 - COUNTYCONDENSED: County make-up of respondents (RECODED FROM PANEL)</t>
  </si>
  <si>
    <t>County make-up of respondents (RECODED FROM PANEL)</t>
  </si>
  <si>
    <t>Other</t>
  </si>
  <si>
    <t>Cache County</t>
  </si>
  <si>
    <t>B C D</t>
  </si>
  <si>
    <t>Davis County</t>
  </si>
  <si>
    <t>Salt Lake County</t>
  </si>
  <si>
    <t>Utah County</t>
  </si>
  <si>
    <t>A B D</t>
  </si>
  <si>
    <t>Washington County</t>
  </si>
  <si>
    <t>Weber County</t>
  </si>
  <si>
    <t>A c j</t>
  </si>
  <si>
    <t>Total sample; Weight: final_wt; base n = from 837 to 911; total n = 911; 74 missing; effective sample size = 463 (51%)</t>
  </si>
  <si>
    <t>Table 29 - DISTRICT: US Congressional make-up of respondents (RECODED FROM PANEL)</t>
  </si>
  <si>
    <t>US Congressional makeup of respondents (RECODED FROM PANEL)</t>
  </si>
  <si>
    <t>Total sample; Weight: final_wt; base n = from 837 to 911; total n = 911; 74 missing; effective sample size = 490 (54%)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</si>
</sst>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u/>
      <sz val="11"/>
      <color theme="10"/>
      <name val="Calibri"/>
      <family val="2"/>
      <scheme val="minor"/>
    </font>
    <font>
      <b/>
      <sz val="8"/>
      <name val="Arial"/>
      <family val="2"/>
    </font>
    <font>
      <u/>
      <sz val="8"/>
      <name val="Arial"/>
      <family val="2"/>
    </font>
    <font>
      <sz val="8"/>
      <name val="Arial"/>
      <family val="2"/>
    </font>
    <font>
      <sz val="8"/>
      <color rgb="FFA2AAAD"/>
      <name val="Arial"/>
      <family val="2"/>
    </font>
    <font>
      <sz val="7"/>
      <name val="Arial"/>
      <family val="2"/>
    </font>
  </fonts>
  <fills count="5">
    <fill>
      <patternFill patternType="none"/>
    </fill>
    <fill>
      <patternFill patternType="gray125"/>
    </fill>
    <fill>
      <patternFill patternType="solid">
        <fgColor rgb="FF0F243E"/>
      </patternFill>
    </fill>
    <fill>
      <patternFill patternType="solid">
        <fgColor rgb="FFE7E6E6"/>
      </patternFill>
    </fill>
    <fill>
      <patternFill patternType="solid">
        <fgColor rgb="FF2083E7"/>
      </patternFill>
    </fill>
  </fills>
  <borders count="5">
    <border>
      <left/>
      <right/>
      <top/>
      <bottom/>
      <diagonal/>
    </border>
    <border>
      <left/>
      <right/>
      <top/>
      <bottom style="thin">
        <color auto="1"/>
      </bottom>
      <diagonal/>
    </border>
    <border>
      <left/>
      <right/>
      <top style="thin">
        <color auto="1"/>
      </top>
      <bottom/>
      <diagonal/>
    </border>
    <border>
      <left/>
      <right/>
      <top style="thick">
        <color auto="1"/>
      </top>
      <bottom/>
      <diagonal/>
    </border>
    <border>
      <left style="thick">
        <color auto="1"/>
      </left>
      <right/>
      <top/>
      <bottom/>
      <diagonal/>
    </border>
  </borders>
  <cellStyleXfs count="2">
    <xf numFmtId="0" fontId="0" fillId="0" borderId="0"/>
    <xf numFmtId="0" fontId="1" fillId="0" borderId="0"/>
  </cellStyleXfs>
  <cellXfs count="33">
    <xf numFmtId="0" fontId="0" fillId="0" borderId="0" xfId="0"/>
    <xf numFmtId="0" fontId="0" fillId="0" borderId="0" xfId="0"/>
    <xf numFmtId="0" fontId="0" fillId="0" borderId="0" xfId="0" quotePrefix="1"/>
    <xf numFmtId="0" fontId="0" fillId="2" borderId="0" xfId="0" applyFill="1"/>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2" borderId="0" xfId="1" applyFont="1" applyFill="1" applyAlignment="1">
      <alignment horizontal="left" vertical="center" wrapText="1"/>
    </xf>
    <xf numFmtId="0" fontId="0" fillId="0" borderId="4" xfId="0" applyBorder="1"/>
    <xf numFmtId="9" fontId="4" fillId="0" borderId="2" xfId="0" applyNumberFormat="1" applyFont="1" applyBorder="1" applyAlignment="1">
      <alignment horizontal="center" vertical="center" wrapText="1"/>
    </xf>
    <xf numFmtId="1" fontId="4" fillId="0" borderId="0" xfId="0" applyNumberFormat="1" applyFont="1" applyAlignment="1">
      <alignment horizontal="center" vertical="center" wrapText="1"/>
    </xf>
    <xf numFmtId="1" fontId="4" fillId="0" borderId="0" xfId="0" quotePrefix="1" applyNumberFormat="1" applyFont="1" applyAlignment="1">
      <alignment horizontal="center" vertical="center" wrapText="1"/>
    </xf>
    <xf numFmtId="1" fontId="4" fillId="4" borderId="0" xfId="0" quotePrefix="1" applyNumberFormat="1" applyFont="1" applyFill="1" applyAlignment="1">
      <alignment horizontal="center" vertical="center" wrapText="1"/>
    </xf>
    <xf numFmtId="0" fontId="6" fillId="0" borderId="3" xfId="0" applyFont="1" applyBorder="1"/>
    <xf numFmtId="0" fontId="0" fillId="0" borderId="3" xfId="0" applyBorder="1"/>
    <xf numFmtId="0" fontId="6" fillId="0" borderId="0" xfId="0" applyFont="1"/>
    <xf numFmtId="0" fontId="2" fillId="3" borderId="2" xfId="0" applyFont="1" applyFill="1" applyBorder="1" applyAlignment="1">
      <alignment horizontal="left" vertical="center" wrapText="1"/>
    </xf>
    <xf numFmtId="164" fontId="4" fillId="0" borderId="2" xfId="0" applyNumberFormat="1" applyFont="1" applyBorder="1" applyAlignment="1">
      <alignment horizontal="center" vertical="center" wrapText="1"/>
    </xf>
    <xf numFmtId="0" fontId="2" fillId="3" borderId="0" xfId="0" applyFont="1" applyFill="1" applyAlignment="1">
      <alignment horizontal="left" vertical="center" wrapText="1"/>
    </xf>
    <xf numFmtId="0" fontId="4" fillId="0" borderId="0" xfId="0" quotePrefix="1" applyFont="1" applyAlignment="1">
      <alignment horizontal="center" wrapText="1"/>
    </xf>
    <xf numFmtId="0" fontId="4" fillId="0" borderId="0" xfId="0" applyFont="1" applyAlignment="1">
      <alignment horizontal="center" wrapText="1"/>
    </xf>
    <xf numFmtId="0" fontId="4" fillId="3" borderId="0" xfId="0" applyFont="1" applyFill="1" applyAlignment="1">
      <alignment horizontal="center" wrapText="1"/>
    </xf>
    <xf numFmtId="0" fontId="0" fillId="0" borderId="0" xfId="0"/>
    <xf numFmtId="0" fontId="2" fillId="3" borderId="2" xfId="0" quotePrefix="1" applyFont="1" applyFill="1" applyBorder="1" applyAlignment="1">
      <alignment horizontal="left" vertical="center" wrapText="1"/>
    </xf>
    <xf numFmtId="0" fontId="0" fillId="0" borderId="0" xfId="0" applyAlignment="1"/>
    <xf numFmtId="0" fontId="2" fillId="3" borderId="2" xfId="0" quotePrefix="1" applyFont="1" applyFill="1" applyBorder="1" applyAlignment="1">
      <alignment horizontal="left" vertical="top" wrapText="1"/>
    </xf>
    <xf numFmtId="0" fontId="0" fillId="0" borderId="0" xfId="0" quotePrefix="1" applyAlignment="1"/>
    <xf numFmtId="0" fontId="0" fillId="0" borderId="2" xfId="0" applyBorder="1" applyAlignment="1"/>
    <xf numFmtId="0" fontId="4" fillId="3" borderId="0" xfId="0" applyFont="1" applyFill="1" applyAlignment="1">
      <alignment horizontal="center" wrapText="1"/>
    </xf>
    <xf numFmtId="0" fontId="4" fillId="0" borderId="0" xfId="0" applyFont="1" applyAlignment="1">
      <alignment horizontal="center" wrapText="1"/>
    </xf>
    <xf numFmtId="0" fontId="4" fillId="3" borderId="0" xfId="0" quotePrefix="1" applyFont="1" applyFill="1" applyAlignment="1">
      <alignment horizontal="left" vertical="center" wrapText="1"/>
    </xf>
    <xf numFmtId="0" fontId="0" fillId="0" borderId="0" xfId="0" quotePrefix="1" applyAlignment="1">
      <alignment wrapText="1"/>
    </xf>
    <xf numFmtId="0" fontId="4" fillId="0" borderId="0" xfId="0" quotePrefix="1" applyFont="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34</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34</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34</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34</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34</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34</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34</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34</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34</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34</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34</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34</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34</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34</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34</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6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34</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7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34</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8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34</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34</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34</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B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34</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C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34</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34</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D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34</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34</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34</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34</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34</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34</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8"/>
  <sheetViews>
    <sheetView tabSelected="1" topLeftCell="A6" workbookViewId="0">
      <selection activeCell="G38" sqref="G38"/>
    </sheetView>
  </sheetViews>
  <sheetFormatPr baseColWidth="10" defaultColWidth="8.83203125" defaultRowHeight="15" x14ac:dyDescent="0.2"/>
  <cols>
    <col min="1" max="1" width="9" style="1" bestFit="1" customWidth="1"/>
    <col min="2" max="2" width="100" style="1" customWidth="1"/>
    <col min="3" max="3" width="33" style="1" customWidth="1"/>
    <col min="4" max="4" width="34" style="1" customWidth="1"/>
  </cols>
  <sheetData>
    <row r="1" spans="1:4" ht="52" customHeight="1" x14ac:dyDescent="0.2">
      <c r="A1" s="3"/>
      <c r="B1" s="3"/>
      <c r="C1" s="3"/>
      <c r="D1" s="3"/>
    </row>
    <row r="2" spans="1:4" x14ac:dyDescent="0.2">
      <c r="A2" s="4" t="s">
        <v>0</v>
      </c>
      <c r="B2" s="4" t="s">
        <v>1</v>
      </c>
      <c r="C2" s="4" t="s">
        <v>2</v>
      </c>
      <c r="D2" s="4" t="s">
        <v>3</v>
      </c>
    </row>
    <row r="3" spans="1:4" x14ac:dyDescent="0.2">
      <c r="A3" s="5" t="str">
        <f>HYPERLINK("#'Table 01'!A1","Table 01")</f>
        <v>Table 01</v>
      </c>
      <c r="B3" s="6" t="s">
        <v>4</v>
      </c>
      <c r="C3" s="6" t="s">
        <v>5</v>
      </c>
      <c r="D3" s="6">
        <v>910</v>
      </c>
    </row>
    <row r="4" spans="1:4" ht="24" x14ac:dyDescent="0.2">
      <c r="A4" s="5" t="str">
        <f>HYPERLINK("#'Table 02'!A1","Table 02")</f>
        <v>Table 02</v>
      </c>
      <c r="B4" s="6" t="s">
        <v>6</v>
      </c>
      <c r="C4" s="6" t="s">
        <v>7</v>
      </c>
      <c r="D4" s="6">
        <v>267</v>
      </c>
    </row>
    <row r="5" spans="1:4" x14ac:dyDescent="0.2">
      <c r="A5" s="5" t="str">
        <f>HYPERLINK("#'Table 03'!A1","Table 03")</f>
        <v>Table 03</v>
      </c>
      <c r="B5" s="6" t="s">
        <v>8</v>
      </c>
      <c r="C5" s="6" t="s">
        <v>5</v>
      </c>
      <c r="D5" s="6">
        <v>893</v>
      </c>
    </row>
    <row r="6" spans="1:4" ht="36" x14ac:dyDescent="0.2">
      <c r="A6" s="5" t="str">
        <f>HYPERLINK("#'Table 04'!A1","Table 04")</f>
        <v>Table 04</v>
      </c>
      <c r="B6" s="6" t="s">
        <v>9</v>
      </c>
      <c r="C6" s="6" t="s">
        <v>5</v>
      </c>
      <c r="D6" s="6">
        <v>879</v>
      </c>
    </row>
    <row r="7" spans="1:4" ht="36" x14ac:dyDescent="0.2">
      <c r="A7" s="5" t="str">
        <f>HYPERLINK("#'Table 05'!A1","Table 05")</f>
        <v>Table 05</v>
      </c>
      <c r="B7" s="6" t="s">
        <v>10</v>
      </c>
      <c r="C7" s="6" t="s">
        <v>5</v>
      </c>
      <c r="D7" s="6">
        <v>887</v>
      </c>
    </row>
    <row r="8" spans="1:4" x14ac:dyDescent="0.2">
      <c r="A8" s="5" t="str">
        <f>HYPERLINK("#'Table 06'!A1","Table 06")</f>
        <v>Table 06</v>
      </c>
      <c r="B8" s="6" t="s">
        <v>11</v>
      </c>
      <c r="C8" s="6" t="s">
        <v>12</v>
      </c>
      <c r="D8" s="6">
        <v>457</v>
      </c>
    </row>
    <row r="9" spans="1:4" x14ac:dyDescent="0.2">
      <c r="A9" s="5" t="str">
        <f>HYPERLINK("#'Table 07'!A1","Table 07")</f>
        <v>Table 07</v>
      </c>
      <c r="B9" s="6" t="s">
        <v>13</v>
      </c>
      <c r="C9" s="6" t="s">
        <v>12</v>
      </c>
      <c r="D9" s="6">
        <v>424</v>
      </c>
    </row>
    <row r="10" spans="1:4" x14ac:dyDescent="0.2">
      <c r="A10" s="5" t="str">
        <f>HYPERLINK("#'Table 08'!A1","Table 08")</f>
        <v>Table 08</v>
      </c>
      <c r="B10" s="6" t="s">
        <v>14</v>
      </c>
      <c r="C10" s="6" t="s">
        <v>12</v>
      </c>
      <c r="D10" s="6">
        <v>396</v>
      </c>
    </row>
    <row r="11" spans="1:4" ht="72" x14ac:dyDescent="0.2">
      <c r="A11" s="5" t="str">
        <f>HYPERLINK("#'Table 09'!A1","Table 09")</f>
        <v>Table 09</v>
      </c>
      <c r="B11" s="6" t="s">
        <v>15</v>
      </c>
      <c r="C11" s="6" t="s">
        <v>5</v>
      </c>
      <c r="D11" s="6">
        <v>823</v>
      </c>
    </row>
    <row r="12" spans="1:4" ht="108" x14ac:dyDescent="0.2">
      <c r="A12" s="5" t="str">
        <f>HYPERLINK("#'Table 10'!A1","Table 10")</f>
        <v>Table 10</v>
      </c>
      <c r="B12" s="6" t="s">
        <v>16</v>
      </c>
      <c r="C12" s="6" t="s">
        <v>5</v>
      </c>
      <c r="D12" s="6">
        <v>849</v>
      </c>
    </row>
    <row r="13" spans="1:4" ht="60" x14ac:dyDescent="0.2">
      <c r="A13" s="5" t="str">
        <f>HYPERLINK("#'Table 11'!A1","Table 11")</f>
        <v>Table 11</v>
      </c>
      <c r="B13" s="6" t="s">
        <v>17</v>
      </c>
      <c r="C13" s="6" t="s">
        <v>5</v>
      </c>
      <c r="D13" s="6">
        <v>810</v>
      </c>
    </row>
    <row r="14" spans="1:4" ht="24" x14ac:dyDescent="0.2">
      <c r="A14" s="5" t="str">
        <f>HYPERLINK("#'Table 12'!A1","Table 12")</f>
        <v>Table 12</v>
      </c>
      <c r="B14" s="6" t="s">
        <v>18</v>
      </c>
      <c r="C14" s="6" t="s">
        <v>5</v>
      </c>
      <c r="D14" s="6">
        <v>847</v>
      </c>
    </row>
    <row r="15" spans="1:4" x14ac:dyDescent="0.2">
      <c r="A15" s="5" t="str">
        <f>HYPERLINK("#'Table 13'!A1","Table 13")</f>
        <v>Table 13</v>
      </c>
      <c r="B15" s="6" t="s">
        <v>19</v>
      </c>
      <c r="C15" s="6" t="s">
        <v>5</v>
      </c>
      <c r="D15" s="6">
        <v>846</v>
      </c>
    </row>
    <row r="16" spans="1:4" x14ac:dyDescent="0.2">
      <c r="A16" s="5" t="str">
        <f>HYPERLINK("#'Table 14'!A1","Table 14")</f>
        <v>Table 14</v>
      </c>
      <c r="B16" s="6" t="s">
        <v>20</v>
      </c>
      <c r="C16" s="6" t="s">
        <v>5</v>
      </c>
      <c r="D16" s="6">
        <v>846</v>
      </c>
    </row>
    <row r="17" spans="1:4" ht="48" x14ac:dyDescent="0.2">
      <c r="A17" s="5" t="str">
        <f>HYPERLINK("#'Table 15'!A1","Table 15")</f>
        <v>Table 15</v>
      </c>
      <c r="B17" s="6" t="s">
        <v>21</v>
      </c>
      <c r="C17" s="6" t="s">
        <v>5</v>
      </c>
      <c r="D17" s="6">
        <v>634</v>
      </c>
    </row>
    <row r="18" spans="1:4" ht="36" x14ac:dyDescent="0.2">
      <c r="A18" s="5" t="str">
        <f>HYPERLINK("#'Table 16'!A1","Table 16")</f>
        <v>Table 16</v>
      </c>
      <c r="B18" s="6" t="s">
        <v>22</v>
      </c>
      <c r="C18" s="6" t="s">
        <v>23</v>
      </c>
      <c r="D18" s="6">
        <v>171</v>
      </c>
    </row>
    <row r="19" spans="1:4" ht="36" x14ac:dyDescent="0.2">
      <c r="A19" s="5" t="str">
        <f>HYPERLINK("#'Table 17'!A1","Table 17")</f>
        <v>Table 17</v>
      </c>
      <c r="B19" s="6" t="s">
        <v>24</v>
      </c>
      <c r="C19" s="6" t="s">
        <v>25</v>
      </c>
      <c r="D19" s="6">
        <v>168</v>
      </c>
    </row>
    <row r="20" spans="1:4" ht="36" x14ac:dyDescent="0.2">
      <c r="A20" s="5" t="str">
        <f>HYPERLINK("#'Table 18'!A1","Table 18")</f>
        <v>Table 18</v>
      </c>
      <c r="B20" s="6" t="s">
        <v>26</v>
      </c>
      <c r="C20" s="6" t="s">
        <v>27</v>
      </c>
      <c r="D20" s="6">
        <v>139</v>
      </c>
    </row>
    <row r="21" spans="1:4" ht="36" x14ac:dyDescent="0.2">
      <c r="A21" s="5" t="str">
        <f>HYPERLINK("#'Table 19'!A1","Table 19")</f>
        <v>Table 19</v>
      </c>
      <c r="B21" s="6" t="s">
        <v>28</v>
      </c>
      <c r="C21" s="6" t="s">
        <v>29</v>
      </c>
      <c r="D21" s="6">
        <v>156</v>
      </c>
    </row>
    <row r="22" spans="1:4" x14ac:dyDescent="0.2">
      <c r="A22" s="5" t="str">
        <f>HYPERLINK("#'Table 23'!A1","Table 23")</f>
        <v>Table 23</v>
      </c>
      <c r="B22" s="6" t="s">
        <v>30</v>
      </c>
      <c r="C22" s="6" t="s">
        <v>5</v>
      </c>
      <c r="D22" s="6">
        <v>837</v>
      </c>
    </row>
    <row r="23" spans="1:4" x14ac:dyDescent="0.2">
      <c r="A23" s="5" t="str">
        <f>HYPERLINK("#'Table 24'!A1","Table 24")</f>
        <v>Table 24</v>
      </c>
      <c r="B23" s="6" t="s">
        <v>31</v>
      </c>
      <c r="C23" s="6" t="s">
        <v>5</v>
      </c>
      <c r="D23" s="6">
        <v>867</v>
      </c>
    </row>
    <row r="24" spans="1:4" x14ac:dyDescent="0.2">
      <c r="A24" s="5" t="str">
        <f>HYPERLINK("#'Table 25'!A1","Table 25")</f>
        <v>Table 25</v>
      </c>
      <c r="B24" s="6" t="s">
        <v>32</v>
      </c>
      <c r="C24" s="6" t="s">
        <v>5</v>
      </c>
      <c r="D24" s="6">
        <v>869</v>
      </c>
    </row>
    <row r="25" spans="1:4" x14ac:dyDescent="0.2">
      <c r="A25" s="5" t="str">
        <f>HYPERLINK("#'Table 26'!A1","Table 26")</f>
        <v>Table 26</v>
      </c>
      <c r="B25" s="6" t="s">
        <v>33</v>
      </c>
      <c r="C25" s="6" t="s">
        <v>5</v>
      </c>
      <c r="D25" s="6">
        <v>911</v>
      </c>
    </row>
    <row r="26" spans="1:4" x14ac:dyDescent="0.2">
      <c r="A26" s="5" t="str">
        <f>HYPERLINK("#'Table 27'!A1","Table 27")</f>
        <v>Table 27</v>
      </c>
      <c r="B26" s="6" t="s">
        <v>34</v>
      </c>
      <c r="C26" s="6" t="s">
        <v>5</v>
      </c>
      <c r="D26" s="6">
        <v>911</v>
      </c>
    </row>
    <row r="27" spans="1:4" x14ac:dyDescent="0.2">
      <c r="A27" s="5" t="str">
        <f>HYPERLINK("#'Table 28'!A1","Table 28")</f>
        <v>Table 28</v>
      </c>
      <c r="B27" s="6" t="s">
        <v>35</v>
      </c>
      <c r="C27" s="6" t="s">
        <v>5</v>
      </c>
      <c r="D27" s="6">
        <v>911</v>
      </c>
    </row>
    <row r="28" spans="1:4" x14ac:dyDescent="0.2">
      <c r="A28" s="5" t="str">
        <f>HYPERLINK("#'Table 29'!A1","Table 29")</f>
        <v>Table 29</v>
      </c>
      <c r="B28" s="6" t="s">
        <v>36</v>
      </c>
      <c r="C28" s="6" t="s">
        <v>5</v>
      </c>
      <c r="D28" s="6">
        <v>911</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25"/>
  <sheetViews>
    <sheetView workbookViewId="0">
      <pane xSplit="3" ySplit="5" topLeftCell="D6" activePane="bottomRight" state="frozen"/>
      <selection pane="topRight"/>
      <selection pane="bottomLeft"/>
      <selection pane="bottomRight" activeCell="D6" sqref="D6"/>
    </sheetView>
  </sheetViews>
  <sheetFormatPr baseColWidth="10" defaultColWidth="8.83203125" defaultRowHeight="15" x14ac:dyDescent="0.2"/>
  <cols>
    <col min="1" max="1" width="50" style="1" customWidth="1"/>
    <col min="2" max="2" width="25" style="1" customWidth="1"/>
    <col min="3" max="37" width="15" style="1" customWidth="1"/>
  </cols>
  <sheetData>
    <row r="1" spans="1:39"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8"/>
    </row>
    <row r="2" spans="1:39" ht="78" customHeight="1" x14ac:dyDescent="0.2">
      <c r="A2" s="30" t="s">
        <v>203</v>
      </c>
      <c r="B2" s="29"/>
      <c r="C2" s="29"/>
      <c r="D2" s="29"/>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8" t="s">
        <v>38</v>
      </c>
      <c r="AJ2" s="29"/>
      <c r="AK2" s="29"/>
      <c r="AL2" s="21"/>
      <c r="AM2" s="8"/>
    </row>
    <row r="3" spans="1:39" ht="37" customHeight="1" x14ac:dyDescent="0.2">
      <c r="A3" s="31"/>
      <c r="B3" s="29"/>
      <c r="C3" s="29"/>
      <c r="D3" s="32" t="s">
        <v>39</v>
      </c>
      <c r="E3" s="32" t="s">
        <v>40</v>
      </c>
      <c r="F3" s="29"/>
      <c r="G3" s="29"/>
      <c r="H3" s="29"/>
      <c r="I3" s="32" t="s">
        <v>41</v>
      </c>
      <c r="J3" s="29"/>
      <c r="K3" s="29"/>
      <c r="L3" s="29"/>
      <c r="M3" s="29"/>
      <c r="N3" s="32" t="s">
        <v>42</v>
      </c>
      <c r="O3" s="29"/>
      <c r="P3" s="32" t="s">
        <v>43</v>
      </c>
      <c r="Q3" s="29"/>
      <c r="R3" s="29"/>
      <c r="S3" s="29"/>
      <c r="T3" s="29"/>
      <c r="U3" s="29"/>
      <c r="V3" s="29"/>
      <c r="W3" s="32" t="s">
        <v>44</v>
      </c>
      <c r="X3" s="29"/>
      <c r="Y3" s="29"/>
      <c r="Z3" s="29"/>
      <c r="AA3" s="29"/>
      <c r="AB3" s="29"/>
      <c r="AC3" s="32" t="s">
        <v>45</v>
      </c>
      <c r="AD3" s="29"/>
      <c r="AE3" s="29"/>
      <c r="AF3" s="29"/>
      <c r="AG3" s="29"/>
      <c r="AH3" s="29"/>
      <c r="AI3" s="29"/>
      <c r="AJ3" s="29"/>
      <c r="AK3" s="29"/>
      <c r="AL3" s="29"/>
      <c r="AM3" s="8"/>
    </row>
    <row r="4" spans="1:39" ht="16" customHeight="1" x14ac:dyDescent="0.2">
      <c r="A4" s="24"/>
      <c r="B4" s="29"/>
      <c r="C4" s="29"/>
      <c r="D4" s="20" t="s">
        <v>46</v>
      </c>
      <c r="E4" s="20" t="s">
        <v>46</v>
      </c>
      <c r="F4" s="20" t="s">
        <v>47</v>
      </c>
      <c r="G4" s="20" t="s">
        <v>48</v>
      </c>
      <c r="H4" s="20" t="s">
        <v>49</v>
      </c>
      <c r="I4" s="20" t="s">
        <v>46</v>
      </c>
      <c r="J4" s="20" t="s">
        <v>47</v>
      </c>
      <c r="K4" s="20" t="s">
        <v>48</v>
      </c>
      <c r="L4" s="20" t="s">
        <v>49</v>
      </c>
      <c r="M4" s="20" t="s">
        <v>50</v>
      </c>
      <c r="N4" s="20" t="s">
        <v>46</v>
      </c>
      <c r="O4" s="20" t="s">
        <v>47</v>
      </c>
      <c r="P4" s="20" t="s">
        <v>46</v>
      </c>
      <c r="Q4" s="20" t="s">
        <v>47</v>
      </c>
      <c r="R4" s="20" t="s">
        <v>48</v>
      </c>
      <c r="S4" s="20" t="s">
        <v>49</v>
      </c>
      <c r="T4" s="20" t="s">
        <v>50</v>
      </c>
      <c r="U4" s="20" t="s">
        <v>51</v>
      </c>
      <c r="V4" s="20" t="s">
        <v>52</v>
      </c>
      <c r="W4" s="20" t="s">
        <v>46</v>
      </c>
      <c r="X4" s="20" t="s">
        <v>47</v>
      </c>
      <c r="Y4" s="20" t="s">
        <v>48</v>
      </c>
      <c r="Z4" s="20" t="s">
        <v>49</v>
      </c>
      <c r="AA4" s="20" t="s">
        <v>50</v>
      </c>
      <c r="AB4" s="20" t="s">
        <v>51</v>
      </c>
      <c r="AC4" s="20" t="s">
        <v>46</v>
      </c>
      <c r="AD4" s="20" t="s">
        <v>47</v>
      </c>
      <c r="AE4" s="20" t="s">
        <v>48</v>
      </c>
      <c r="AF4" s="20" t="s">
        <v>49</v>
      </c>
      <c r="AG4" s="20" t="s">
        <v>50</v>
      </c>
      <c r="AH4" s="20" t="s">
        <v>51</v>
      </c>
      <c r="AI4" s="20" t="s">
        <v>52</v>
      </c>
      <c r="AJ4" s="20" t="s">
        <v>53</v>
      </c>
      <c r="AK4" s="20" t="s">
        <v>54</v>
      </c>
      <c r="AL4" s="20" t="s">
        <v>55</v>
      </c>
      <c r="AM4" s="8"/>
    </row>
    <row r="5" spans="1:39" ht="25" x14ac:dyDescent="0.2">
      <c r="A5" s="24"/>
      <c r="B5" s="29"/>
      <c r="C5" s="29"/>
      <c r="D5" s="19" t="s">
        <v>56</v>
      </c>
      <c r="E5" s="19" t="s">
        <v>57</v>
      </c>
      <c r="F5" s="19" t="s">
        <v>58</v>
      </c>
      <c r="G5" s="19" t="s">
        <v>59</v>
      </c>
      <c r="H5" s="19" t="s">
        <v>60</v>
      </c>
      <c r="I5" s="19" t="s">
        <v>61</v>
      </c>
      <c r="J5" s="19" t="s">
        <v>62</v>
      </c>
      <c r="K5" s="19" t="s">
        <v>63</v>
      </c>
      <c r="L5" s="19" t="s">
        <v>64</v>
      </c>
      <c r="M5" s="19" t="s">
        <v>65</v>
      </c>
      <c r="N5" s="19" t="s">
        <v>66</v>
      </c>
      <c r="O5" s="19" t="s">
        <v>67</v>
      </c>
      <c r="P5" s="19" t="s">
        <v>68</v>
      </c>
      <c r="Q5" s="19" t="s">
        <v>69</v>
      </c>
      <c r="R5" s="19" t="s">
        <v>70</v>
      </c>
      <c r="S5" s="19" t="s">
        <v>71</v>
      </c>
      <c r="T5" s="19" t="s">
        <v>72</v>
      </c>
      <c r="U5" s="19" t="s">
        <v>73</v>
      </c>
      <c r="V5" s="19" t="s">
        <v>74</v>
      </c>
      <c r="W5" s="19" t="s">
        <v>75</v>
      </c>
      <c r="X5" s="19" t="s">
        <v>76</v>
      </c>
      <c r="Y5" s="19" t="s">
        <v>77</v>
      </c>
      <c r="Z5" s="19" t="s">
        <v>78</v>
      </c>
      <c r="AA5" s="19" t="s">
        <v>79</v>
      </c>
      <c r="AB5" s="19" t="s">
        <v>80</v>
      </c>
      <c r="AC5" s="19" t="s">
        <v>81</v>
      </c>
      <c r="AD5" s="19" t="s">
        <v>82</v>
      </c>
      <c r="AE5" s="19" t="s">
        <v>83</v>
      </c>
      <c r="AF5" s="19" t="s">
        <v>84</v>
      </c>
      <c r="AG5" s="19" t="s">
        <v>85</v>
      </c>
      <c r="AH5" s="19" t="s">
        <v>86</v>
      </c>
      <c r="AI5" s="19" t="s">
        <v>87</v>
      </c>
      <c r="AJ5" s="19" t="s">
        <v>88</v>
      </c>
      <c r="AK5" s="19" t="s">
        <v>89</v>
      </c>
      <c r="AL5" s="19" t="s">
        <v>90</v>
      </c>
      <c r="AM5" s="8"/>
    </row>
    <row r="6" spans="1:39" x14ac:dyDescent="0.2">
      <c r="A6" s="25" t="s">
        <v>204</v>
      </c>
      <c r="B6" s="23"/>
      <c r="C6" s="16" t="s">
        <v>205</v>
      </c>
      <c r="D6" s="17">
        <v>2.499006634918</v>
      </c>
      <c r="E6" s="17">
        <v>2.20972797724</v>
      </c>
      <c r="F6" s="17">
        <v>2.5963563385690001</v>
      </c>
      <c r="G6" s="17">
        <v>2.57506375511</v>
      </c>
      <c r="H6" s="17">
        <v>2.5428755140530002</v>
      </c>
      <c r="I6" s="17">
        <v>2.2737875808900001</v>
      </c>
      <c r="J6" s="17">
        <v>2.434137033886</v>
      </c>
      <c r="K6" s="17">
        <v>2.792334057833</v>
      </c>
      <c r="L6" s="17">
        <v>2.7023084965359998</v>
      </c>
      <c r="M6" s="17">
        <v>2.383950086829</v>
      </c>
      <c r="N6" s="17">
        <v>2.4937757752119998</v>
      </c>
      <c r="O6" s="17">
        <v>2.483836812486</v>
      </c>
      <c r="P6" s="17">
        <v>2.9172502096600001</v>
      </c>
      <c r="Q6" s="17">
        <v>2.6676998991669998</v>
      </c>
      <c r="R6" s="17">
        <v>2.4906566992650001</v>
      </c>
      <c r="S6" s="17">
        <v>2.3144956179010001</v>
      </c>
      <c r="T6" s="17">
        <v>2.3313271535969999</v>
      </c>
      <c r="U6" s="17">
        <v>2.5488580069159998</v>
      </c>
      <c r="V6" s="17">
        <v>2.0839509676680001</v>
      </c>
      <c r="W6" s="17">
        <v>2.7637865892679998</v>
      </c>
      <c r="X6" s="17">
        <v>2.7012990277159998</v>
      </c>
      <c r="Y6" s="17">
        <v>2.5336059764979999</v>
      </c>
      <c r="Z6" s="17">
        <v>2.1034510858690001</v>
      </c>
      <c r="AA6" s="17">
        <v>2.0145533571610001</v>
      </c>
      <c r="AB6" s="17">
        <v>1.898645285842</v>
      </c>
      <c r="AC6" s="17">
        <v>2.679575751487</v>
      </c>
      <c r="AD6" s="17">
        <v>2.1869019161669998</v>
      </c>
      <c r="AE6" s="17">
        <v>2.8336675158800002</v>
      </c>
      <c r="AF6" s="17">
        <v>2.248358299096</v>
      </c>
      <c r="AG6" s="17">
        <v>2.4148255548109998</v>
      </c>
      <c r="AH6" s="17">
        <v>3.5054800554919998</v>
      </c>
      <c r="AI6" s="17">
        <v>2.075299574033</v>
      </c>
      <c r="AJ6" s="17">
        <v>1.7077595465619999</v>
      </c>
      <c r="AK6" s="17">
        <v>2.6266516814099998</v>
      </c>
      <c r="AL6" s="17">
        <v>2.3811779902620001</v>
      </c>
      <c r="AM6" s="8"/>
    </row>
    <row r="7" spans="1:39" x14ac:dyDescent="0.2">
      <c r="A7" s="24"/>
      <c r="B7" s="24"/>
      <c r="C7" s="18" t="s">
        <v>206</v>
      </c>
      <c r="D7" s="10">
        <v>823</v>
      </c>
      <c r="E7" s="10">
        <v>167</v>
      </c>
      <c r="F7" s="10">
        <v>239</v>
      </c>
      <c r="G7" s="10">
        <v>195</v>
      </c>
      <c r="H7" s="10">
        <v>222</v>
      </c>
      <c r="I7" s="10">
        <v>74</v>
      </c>
      <c r="J7" s="10">
        <v>133</v>
      </c>
      <c r="K7" s="10">
        <v>131</v>
      </c>
      <c r="L7" s="10">
        <v>185</v>
      </c>
      <c r="M7" s="10">
        <v>235</v>
      </c>
      <c r="N7" s="10">
        <v>332</v>
      </c>
      <c r="O7" s="10">
        <v>449</v>
      </c>
      <c r="P7" s="10">
        <v>189</v>
      </c>
      <c r="Q7" s="10">
        <v>87</v>
      </c>
      <c r="R7" s="10">
        <v>131</v>
      </c>
      <c r="S7" s="10">
        <v>182</v>
      </c>
      <c r="T7" s="10">
        <v>100</v>
      </c>
      <c r="U7" s="10">
        <v>33</v>
      </c>
      <c r="V7" s="10">
        <v>101</v>
      </c>
      <c r="W7" s="10">
        <v>187</v>
      </c>
      <c r="X7" s="10">
        <v>240</v>
      </c>
      <c r="Y7" s="10">
        <v>147</v>
      </c>
      <c r="Z7" s="10">
        <v>152</v>
      </c>
      <c r="AA7" s="10">
        <v>51</v>
      </c>
      <c r="AB7" s="10">
        <v>10</v>
      </c>
      <c r="AC7" s="10">
        <v>352</v>
      </c>
      <c r="AD7" s="10">
        <v>92</v>
      </c>
      <c r="AE7" s="10">
        <v>21</v>
      </c>
      <c r="AF7" s="10">
        <v>38</v>
      </c>
      <c r="AG7" s="10">
        <v>55</v>
      </c>
      <c r="AH7" s="10">
        <v>20</v>
      </c>
      <c r="AI7" s="10">
        <v>2</v>
      </c>
      <c r="AJ7" s="10">
        <v>7</v>
      </c>
      <c r="AK7" s="10">
        <v>2</v>
      </c>
      <c r="AL7" s="10">
        <v>234</v>
      </c>
      <c r="AM7" s="8"/>
    </row>
    <row r="8" spans="1:39" x14ac:dyDescent="0.2">
      <c r="A8" s="24"/>
      <c r="B8" s="24"/>
      <c r="C8" s="18" t="s">
        <v>207</v>
      </c>
      <c r="D8" s="11" t="s">
        <v>93</v>
      </c>
      <c r="E8" s="11"/>
      <c r="F8" s="11"/>
      <c r="G8" s="11"/>
      <c r="H8" s="11"/>
      <c r="I8" s="11"/>
      <c r="J8" s="11"/>
      <c r="K8" s="11"/>
      <c r="L8" s="11"/>
      <c r="M8" s="11"/>
      <c r="N8" s="11"/>
      <c r="O8" s="11"/>
      <c r="P8" s="12" t="s">
        <v>154</v>
      </c>
      <c r="Q8" s="11"/>
      <c r="R8" s="11"/>
      <c r="S8" s="11"/>
      <c r="T8" s="11"/>
      <c r="U8" s="11"/>
      <c r="V8" s="11"/>
      <c r="W8" s="12" t="s">
        <v>131</v>
      </c>
      <c r="X8" s="12" t="s">
        <v>131</v>
      </c>
      <c r="Y8" s="11"/>
      <c r="Z8" s="11"/>
      <c r="AA8" s="11"/>
      <c r="AB8" s="11"/>
      <c r="AC8" s="11"/>
      <c r="AD8" s="11"/>
      <c r="AE8" s="11"/>
      <c r="AF8" s="11"/>
      <c r="AG8" s="11"/>
      <c r="AH8" s="11"/>
      <c r="AI8" s="11"/>
      <c r="AJ8" s="11"/>
      <c r="AK8" s="11"/>
      <c r="AL8" s="11"/>
      <c r="AM8" s="8"/>
    </row>
    <row r="9" spans="1:39" x14ac:dyDescent="0.2">
      <c r="A9" s="27"/>
      <c r="B9" s="23"/>
      <c r="C9" s="16" t="s">
        <v>205</v>
      </c>
      <c r="D9" s="17">
        <v>4.1258215618329999</v>
      </c>
      <c r="E9" s="17">
        <v>4.3238480779090001</v>
      </c>
      <c r="F9" s="17">
        <v>4.0242255670120004</v>
      </c>
      <c r="G9" s="17">
        <v>3.9512709568019999</v>
      </c>
      <c r="H9" s="17">
        <v>4.2413445639280001</v>
      </c>
      <c r="I9" s="17">
        <v>3.8075957100209998</v>
      </c>
      <c r="J9" s="17">
        <v>4.3068089048070002</v>
      </c>
      <c r="K9" s="17">
        <v>4.3020186714959996</v>
      </c>
      <c r="L9" s="17">
        <v>4.0799962009130004</v>
      </c>
      <c r="M9" s="17">
        <v>4.3215104703009999</v>
      </c>
      <c r="N9" s="17">
        <v>4.2653180134179998</v>
      </c>
      <c r="O9" s="17">
        <v>4.0326454219389998</v>
      </c>
      <c r="P9" s="17">
        <v>4.0797536926050002</v>
      </c>
      <c r="Q9" s="17">
        <v>3.6666668210650002</v>
      </c>
      <c r="R9" s="17">
        <v>4.0309626912520002</v>
      </c>
      <c r="S9" s="17">
        <v>3.997265388997</v>
      </c>
      <c r="T9" s="17">
        <v>4.3159357948650001</v>
      </c>
      <c r="U9" s="17">
        <v>4.675382345978</v>
      </c>
      <c r="V9" s="17">
        <v>4.6163381479890004</v>
      </c>
      <c r="W9" s="17">
        <v>3.8850146538689998</v>
      </c>
      <c r="X9" s="17">
        <v>4.0183651980380004</v>
      </c>
      <c r="Y9" s="17">
        <v>4.027867621625</v>
      </c>
      <c r="Z9" s="17">
        <v>4.3980887978530001</v>
      </c>
      <c r="AA9" s="17">
        <v>4.9835186372060001</v>
      </c>
      <c r="AB9" s="17">
        <v>4.3193266910519998</v>
      </c>
      <c r="AC9" s="17">
        <v>3.9365618900119999</v>
      </c>
      <c r="AD9" s="17">
        <v>4.1360674278839999</v>
      </c>
      <c r="AE9" s="17">
        <v>3.6295491651030001</v>
      </c>
      <c r="AF9" s="17">
        <v>4.454907638041</v>
      </c>
      <c r="AG9" s="17">
        <v>4.2343412915340002</v>
      </c>
      <c r="AH9" s="17">
        <v>3.8892712473770001</v>
      </c>
      <c r="AI9" s="17">
        <v>3.5376497870170001</v>
      </c>
      <c r="AJ9" s="17">
        <v>5.7001413499310001</v>
      </c>
      <c r="AK9" s="17">
        <v>5</v>
      </c>
      <c r="AL9" s="17">
        <v>4.2935146140190001</v>
      </c>
      <c r="AM9" s="8"/>
    </row>
    <row r="10" spans="1:39" x14ac:dyDescent="0.2">
      <c r="A10" s="24"/>
      <c r="B10" s="24"/>
      <c r="C10" s="18" t="s">
        <v>206</v>
      </c>
      <c r="D10" s="10">
        <v>823</v>
      </c>
      <c r="E10" s="10">
        <v>167</v>
      </c>
      <c r="F10" s="10">
        <v>239</v>
      </c>
      <c r="G10" s="10">
        <v>195</v>
      </c>
      <c r="H10" s="10">
        <v>222</v>
      </c>
      <c r="I10" s="10">
        <v>74</v>
      </c>
      <c r="J10" s="10">
        <v>133</v>
      </c>
      <c r="K10" s="10">
        <v>131</v>
      </c>
      <c r="L10" s="10">
        <v>185</v>
      </c>
      <c r="M10" s="10">
        <v>235</v>
      </c>
      <c r="N10" s="10">
        <v>332</v>
      </c>
      <c r="O10" s="10">
        <v>449</v>
      </c>
      <c r="P10" s="10">
        <v>189</v>
      </c>
      <c r="Q10" s="10">
        <v>87</v>
      </c>
      <c r="R10" s="10">
        <v>131</v>
      </c>
      <c r="S10" s="10">
        <v>182</v>
      </c>
      <c r="T10" s="10">
        <v>100</v>
      </c>
      <c r="U10" s="10">
        <v>33</v>
      </c>
      <c r="V10" s="10">
        <v>101</v>
      </c>
      <c r="W10" s="10">
        <v>187</v>
      </c>
      <c r="X10" s="10">
        <v>240</v>
      </c>
      <c r="Y10" s="10">
        <v>147</v>
      </c>
      <c r="Z10" s="10">
        <v>152</v>
      </c>
      <c r="AA10" s="10">
        <v>51</v>
      </c>
      <c r="AB10" s="10">
        <v>10</v>
      </c>
      <c r="AC10" s="10">
        <v>352</v>
      </c>
      <c r="AD10" s="10">
        <v>92</v>
      </c>
      <c r="AE10" s="10">
        <v>21</v>
      </c>
      <c r="AF10" s="10">
        <v>38</v>
      </c>
      <c r="AG10" s="10">
        <v>55</v>
      </c>
      <c r="AH10" s="10">
        <v>20</v>
      </c>
      <c r="AI10" s="10">
        <v>2</v>
      </c>
      <c r="AJ10" s="10">
        <v>7</v>
      </c>
      <c r="AK10" s="10">
        <v>2</v>
      </c>
      <c r="AL10" s="10">
        <v>234</v>
      </c>
      <c r="AM10" s="8"/>
    </row>
    <row r="11" spans="1:39" x14ac:dyDescent="0.2">
      <c r="A11" s="24"/>
      <c r="B11" s="24"/>
      <c r="C11" s="18" t="s">
        <v>207</v>
      </c>
      <c r="D11" s="11" t="s">
        <v>93</v>
      </c>
      <c r="E11" s="11"/>
      <c r="F11" s="11"/>
      <c r="G11" s="11"/>
      <c r="H11" s="11"/>
      <c r="I11" s="11"/>
      <c r="J11" s="11"/>
      <c r="K11" s="11"/>
      <c r="L11" s="11"/>
      <c r="M11" s="11"/>
      <c r="N11" s="11"/>
      <c r="O11" s="11"/>
      <c r="P11" s="11"/>
      <c r="Q11" s="11"/>
      <c r="R11" s="11"/>
      <c r="S11" s="11"/>
      <c r="T11" s="11"/>
      <c r="U11" s="11"/>
      <c r="V11" s="12" t="s">
        <v>133</v>
      </c>
      <c r="W11" s="11"/>
      <c r="X11" s="11"/>
      <c r="Y11" s="11"/>
      <c r="Z11" s="11"/>
      <c r="AA11" s="12" t="s">
        <v>171</v>
      </c>
      <c r="AB11" s="11"/>
      <c r="AC11" s="11"/>
      <c r="AD11" s="11"/>
      <c r="AE11" s="11"/>
      <c r="AF11" s="11"/>
      <c r="AG11" s="11"/>
      <c r="AH11" s="11"/>
      <c r="AI11" s="11"/>
      <c r="AJ11" s="12" t="s">
        <v>208</v>
      </c>
      <c r="AK11" s="12" t="s">
        <v>209</v>
      </c>
      <c r="AL11" s="11"/>
      <c r="AM11" s="8"/>
    </row>
    <row r="12" spans="1:39" x14ac:dyDescent="0.2">
      <c r="A12" s="27"/>
      <c r="B12" s="23"/>
      <c r="C12" s="16" t="s">
        <v>205</v>
      </c>
      <c r="D12" s="17">
        <v>3.4408486393479998</v>
      </c>
      <c r="E12" s="17">
        <v>3.5336928841309998</v>
      </c>
      <c r="F12" s="17">
        <v>3.4207756390980002</v>
      </c>
      <c r="G12" s="17">
        <v>3.5593043500819999</v>
      </c>
      <c r="H12" s="17">
        <v>3.2894448108550001</v>
      </c>
      <c r="I12" s="17">
        <v>3.2392956486800002</v>
      </c>
      <c r="J12" s="17">
        <v>3.209302031984</v>
      </c>
      <c r="K12" s="17">
        <v>3.4539695070719998</v>
      </c>
      <c r="L12" s="17">
        <v>3.5391420697070002</v>
      </c>
      <c r="M12" s="17">
        <v>3.6511885894849998</v>
      </c>
      <c r="N12" s="17">
        <v>3.1341695677680002</v>
      </c>
      <c r="O12" s="17">
        <v>3.7327716131609998</v>
      </c>
      <c r="P12" s="17">
        <v>3.525084379935</v>
      </c>
      <c r="Q12" s="17">
        <v>3.2525152877850001</v>
      </c>
      <c r="R12" s="17">
        <v>3.8935206853370001</v>
      </c>
      <c r="S12" s="17">
        <v>3.719198410088</v>
      </c>
      <c r="T12" s="17">
        <v>2.8485998436359998</v>
      </c>
      <c r="U12" s="17">
        <v>3.481405156583</v>
      </c>
      <c r="V12" s="17">
        <v>3.0700201826520002</v>
      </c>
      <c r="W12" s="17">
        <v>3.992088618495</v>
      </c>
      <c r="X12" s="17">
        <v>3.3791709628720001</v>
      </c>
      <c r="Y12" s="17">
        <v>3.4147253246039999</v>
      </c>
      <c r="Z12" s="17">
        <v>3.0624778309099998</v>
      </c>
      <c r="AA12" s="17">
        <v>2.8800906407159999</v>
      </c>
      <c r="AB12" s="17">
        <v>3.4687539437739998</v>
      </c>
      <c r="AC12" s="17">
        <v>3.3684543550620001</v>
      </c>
      <c r="AD12" s="17">
        <v>3.5533472950839999</v>
      </c>
      <c r="AE12" s="17">
        <v>3.220029711839</v>
      </c>
      <c r="AF12" s="17">
        <v>3.481150214246</v>
      </c>
      <c r="AG12" s="17">
        <v>3.7667845151239998</v>
      </c>
      <c r="AH12" s="17">
        <v>3.143586212747</v>
      </c>
      <c r="AI12" s="17">
        <v>3.6129493610500001</v>
      </c>
      <c r="AJ12" s="17">
        <v>3.8753928627479999</v>
      </c>
      <c r="AK12" s="17">
        <v>4</v>
      </c>
      <c r="AL12" s="17">
        <v>3.429576404988</v>
      </c>
      <c r="AM12" s="8"/>
    </row>
    <row r="13" spans="1:39" x14ac:dyDescent="0.2">
      <c r="A13" s="24"/>
      <c r="B13" s="24"/>
      <c r="C13" s="18" t="s">
        <v>206</v>
      </c>
      <c r="D13" s="10">
        <v>823</v>
      </c>
      <c r="E13" s="10">
        <v>167</v>
      </c>
      <c r="F13" s="10">
        <v>239</v>
      </c>
      <c r="G13" s="10">
        <v>195</v>
      </c>
      <c r="H13" s="10">
        <v>222</v>
      </c>
      <c r="I13" s="10">
        <v>74</v>
      </c>
      <c r="J13" s="10">
        <v>133</v>
      </c>
      <c r="K13" s="10">
        <v>131</v>
      </c>
      <c r="L13" s="10">
        <v>185</v>
      </c>
      <c r="M13" s="10">
        <v>235</v>
      </c>
      <c r="N13" s="10">
        <v>332</v>
      </c>
      <c r="O13" s="10">
        <v>449</v>
      </c>
      <c r="P13" s="10">
        <v>189</v>
      </c>
      <c r="Q13" s="10">
        <v>87</v>
      </c>
      <c r="R13" s="10">
        <v>131</v>
      </c>
      <c r="S13" s="10">
        <v>182</v>
      </c>
      <c r="T13" s="10">
        <v>100</v>
      </c>
      <c r="U13" s="10">
        <v>33</v>
      </c>
      <c r="V13" s="10">
        <v>101</v>
      </c>
      <c r="W13" s="10">
        <v>187</v>
      </c>
      <c r="X13" s="10">
        <v>240</v>
      </c>
      <c r="Y13" s="10">
        <v>147</v>
      </c>
      <c r="Z13" s="10">
        <v>152</v>
      </c>
      <c r="AA13" s="10">
        <v>51</v>
      </c>
      <c r="AB13" s="10">
        <v>10</v>
      </c>
      <c r="AC13" s="10">
        <v>352</v>
      </c>
      <c r="AD13" s="10">
        <v>92</v>
      </c>
      <c r="AE13" s="10">
        <v>21</v>
      </c>
      <c r="AF13" s="10">
        <v>38</v>
      </c>
      <c r="AG13" s="10">
        <v>55</v>
      </c>
      <c r="AH13" s="10">
        <v>20</v>
      </c>
      <c r="AI13" s="10">
        <v>2</v>
      </c>
      <c r="AJ13" s="10">
        <v>7</v>
      </c>
      <c r="AK13" s="10">
        <v>2</v>
      </c>
      <c r="AL13" s="10">
        <v>234</v>
      </c>
      <c r="AM13" s="8"/>
    </row>
    <row r="14" spans="1:39" x14ac:dyDescent="0.2">
      <c r="A14" s="24"/>
      <c r="B14" s="24"/>
      <c r="C14" s="18" t="s">
        <v>207</v>
      </c>
      <c r="D14" s="11" t="s">
        <v>93</v>
      </c>
      <c r="E14" s="11"/>
      <c r="F14" s="11"/>
      <c r="G14" s="11"/>
      <c r="H14" s="11"/>
      <c r="I14" s="11"/>
      <c r="J14" s="11"/>
      <c r="K14" s="11"/>
      <c r="L14" s="11"/>
      <c r="M14" s="11"/>
      <c r="N14" s="11"/>
      <c r="O14" s="12" t="s">
        <v>137</v>
      </c>
      <c r="P14" s="11"/>
      <c r="Q14" s="11"/>
      <c r="R14" s="12" t="s">
        <v>210</v>
      </c>
      <c r="S14" s="12" t="s">
        <v>210</v>
      </c>
      <c r="T14" s="11"/>
      <c r="U14" s="11"/>
      <c r="V14" s="11"/>
      <c r="W14" s="12" t="s">
        <v>130</v>
      </c>
      <c r="X14" s="11"/>
      <c r="Y14" s="11"/>
      <c r="Z14" s="11"/>
      <c r="AA14" s="11"/>
      <c r="AB14" s="11"/>
      <c r="AC14" s="11"/>
      <c r="AD14" s="11"/>
      <c r="AE14" s="11"/>
      <c r="AF14" s="11"/>
      <c r="AG14" s="11"/>
      <c r="AH14" s="11"/>
      <c r="AI14" s="11"/>
      <c r="AJ14" s="11"/>
      <c r="AK14" s="12" t="s">
        <v>211</v>
      </c>
      <c r="AL14" s="11"/>
      <c r="AM14" s="8"/>
    </row>
    <row r="15" spans="1:39" x14ac:dyDescent="0.2">
      <c r="A15" s="27"/>
      <c r="B15" s="23"/>
      <c r="C15" s="16" t="s">
        <v>205</v>
      </c>
      <c r="D15" s="17">
        <v>2.5577283018319998</v>
      </c>
      <c r="E15" s="17">
        <v>2.4311089915599999</v>
      </c>
      <c r="F15" s="17">
        <v>2.697129462685</v>
      </c>
      <c r="G15" s="17">
        <v>2.3868301273019998</v>
      </c>
      <c r="H15" s="17">
        <v>2.6495881037609998</v>
      </c>
      <c r="I15" s="17">
        <v>2.759981327862</v>
      </c>
      <c r="J15" s="17">
        <v>2.8799028102580002</v>
      </c>
      <c r="K15" s="17">
        <v>2.3433075755949999</v>
      </c>
      <c r="L15" s="17">
        <v>2.4488709319590001</v>
      </c>
      <c r="M15" s="17">
        <v>2.2618251652570001</v>
      </c>
      <c r="N15" s="17">
        <v>2.725338960233</v>
      </c>
      <c r="O15" s="17">
        <v>2.3535101274970001</v>
      </c>
      <c r="P15" s="17">
        <v>1.9806351010180001</v>
      </c>
      <c r="Q15" s="17">
        <v>2.522045579661</v>
      </c>
      <c r="R15" s="17">
        <v>1.7902348870589999</v>
      </c>
      <c r="S15" s="17">
        <v>2.5117895724100001</v>
      </c>
      <c r="T15" s="17">
        <v>3.5369513947239999</v>
      </c>
      <c r="U15" s="17">
        <v>2.6230731753200001</v>
      </c>
      <c r="V15" s="17">
        <v>3.531996325563</v>
      </c>
      <c r="W15" s="17">
        <v>1.7933821520990001</v>
      </c>
      <c r="X15" s="17">
        <v>2.19274822109</v>
      </c>
      <c r="Y15" s="17">
        <v>2.7235626663830002</v>
      </c>
      <c r="Z15" s="17">
        <v>3.4109556016070002</v>
      </c>
      <c r="AA15" s="17">
        <v>3.5841339671660002</v>
      </c>
      <c r="AB15" s="17">
        <v>1.6718694430229999</v>
      </c>
      <c r="AC15" s="17">
        <v>2.358454463468</v>
      </c>
      <c r="AD15" s="17">
        <v>2.352922251751</v>
      </c>
      <c r="AE15" s="17">
        <v>2.9601079485050001</v>
      </c>
      <c r="AF15" s="17">
        <v>2.4720268895080002</v>
      </c>
      <c r="AG15" s="17">
        <v>2.4259968045429998</v>
      </c>
      <c r="AH15" s="17">
        <v>2.6089817244370002</v>
      </c>
      <c r="AI15" s="17">
        <v>3.3870506389499999</v>
      </c>
      <c r="AJ15" s="17">
        <v>3.8931472039530002</v>
      </c>
      <c r="AK15" s="17">
        <v>2</v>
      </c>
      <c r="AL15" s="17">
        <v>2.8793903383470001</v>
      </c>
      <c r="AM15" s="8"/>
    </row>
    <row r="16" spans="1:39" x14ac:dyDescent="0.2">
      <c r="A16" s="24"/>
      <c r="B16" s="24"/>
      <c r="C16" s="18" t="s">
        <v>206</v>
      </c>
      <c r="D16" s="10">
        <v>823</v>
      </c>
      <c r="E16" s="10">
        <v>167</v>
      </c>
      <c r="F16" s="10">
        <v>239</v>
      </c>
      <c r="G16" s="10">
        <v>195</v>
      </c>
      <c r="H16" s="10">
        <v>222</v>
      </c>
      <c r="I16" s="10">
        <v>74</v>
      </c>
      <c r="J16" s="10">
        <v>133</v>
      </c>
      <c r="K16" s="10">
        <v>131</v>
      </c>
      <c r="L16" s="10">
        <v>185</v>
      </c>
      <c r="M16" s="10">
        <v>235</v>
      </c>
      <c r="N16" s="10">
        <v>332</v>
      </c>
      <c r="O16" s="10">
        <v>449</v>
      </c>
      <c r="P16" s="10">
        <v>189</v>
      </c>
      <c r="Q16" s="10">
        <v>87</v>
      </c>
      <c r="R16" s="10">
        <v>131</v>
      </c>
      <c r="S16" s="10">
        <v>182</v>
      </c>
      <c r="T16" s="10">
        <v>100</v>
      </c>
      <c r="U16" s="10">
        <v>33</v>
      </c>
      <c r="V16" s="10">
        <v>101</v>
      </c>
      <c r="W16" s="10">
        <v>187</v>
      </c>
      <c r="X16" s="10">
        <v>240</v>
      </c>
      <c r="Y16" s="10">
        <v>147</v>
      </c>
      <c r="Z16" s="10">
        <v>152</v>
      </c>
      <c r="AA16" s="10">
        <v>51</v>
      </c>
      <c r="AB16" s="10">
        <v>10</v>
      </c>
      <c r="AC16" s="10">
        <v>352</v>
      </c>
      <c r="AD16" s="10">
        <v>92</v>
      </c>
      <c r="AE16" s="10">
        <v>21</v>
      </c>
      <c r="AF16" s="10">
        <v>38</v>
      </c>
      <c r="AG16" s="10">
        <v>55</v>
      </c>
      <c r="AH16" s="10">
        <v>20</v>
      </c>
      <c r="AI16" s="10">
        <v>2</v>
      </c>
      <c r="AJ16" s="10">
        <v>7</v>
      </c>
      <c r="AK16" s="10">
        <v>2</v>
      </c>
      <c r="AL16" s="10">
        <v>234</v>
      </c>
      <c r="AM16" s="8"/>
    </row>
    <row r="17" spans="1:39" x14ac:dyDescent="0.2">
      <c r="A17" s="24"/>
      <c r="B17" s="24"/>
      <c r="C17" s="18" t="s">
        <v>207</v>
      </c>
      <c r="D17" s="11" t="s">
        <v>93</v>
      </c>
      <c r="E17" s="11"/>
      <c r="F17" s="11"/>
      <c r="G17" s="11"/>
      <c r="H17" s="11"/>
      <c r="I17" s="11"/>
      <c r="J17" s="11"/>
      <c r="K17" s="11"/>
      <c r="L17" s="11"/>
      <c r="M17" s="11"/>
      <c r="N17" s="12" t="s">
        <v>109</v>
      </c>
      <c r="O17" s="11"/>
      <c r="P17" s="11"/>
      <c r="Q17" s="11"/>
      <c r="R17" s="11"/>
      <c r="S17" s="12" t="s">
        <v>170</v>
      </c>
      <c r="T17" s="12" t="s">
        <v>212</v>
      </c>
      <c r="U17" s="11"/>
      <c r="V17" s="12" t="s">
        <v>212</v>
      </c>
      <c r="W17" s="11"/>
      <c r="X17" s="11"/>
      <c r="Y17" s="12" t="s">
        <v>213</v>
      </c>
      <c r="Z17" s="12" t="s">
        <v>214</v>
      </c>
      <c r="AA17" s="12" t="s">
        <v>214</v>
      </c>
      <c r="AB17" s="11"/>
      <c r="AC17" s="11"/>
      <c r="AD17" s="11"/>
      <c r="AE17" s="11"/>
      <c r="AF17" s="11"/>
      <c r="AG17" s="11"/>
      <c r="AH17" s="11"/>
      <c r="AI17" s="11"/>
      <c r="AJ17" s="11"/>
      <c r="AK17" s="11"/>
      <c r="AL17" s="12" t="s">
        <v>215</v>
      </c>
      <c r="AM17" s="8"/>
    </row>
    <row r="18" spans="1:39" x14ac:dyDescent="0.2">
      <c r="A18" s="27"/>
      <c r="B18" s="23"/>
      <c r="C18" s="16" t="s">
        <v>205</v>
      </c>
      <c r="D18" s="17">
        <v>4.2606133867390001</v>
      </c>
      <c r="E18" s="17">
        <v>4.5133499860119999</v>
      </c>
      <c r="F18" s="17">
        <v>4.0603072502030004</v>
      </c>
      <c r="G18" s="17">
        <v>4.2143263105589996</v>
      </c>
      <c r="H18" s="17">
        <v>4.3309808255910003</v>
      </c>
      <c r="I18" s="17">
        <v>4.688818427298</v>
      </c>
      <c r="J18" s="17">
        <v>4.2333213652200001</v>
      </c>
      <c r="K18" s="17">
        <v>3.9574332909750001</v>
      </c>
      <c r="L18" s="17">
        <v>4.1283794867120003</v>
      </c>
      <c r="M18" s="17">
        <v>4.2279942380789999</v>
      </c>
      <c r="N18" s="17">
        <v>4.4763909596170004</v>
      </c>
      <c r="O18" s="17">
        <v>4.0477760704480001</v>
      </c>
      <c r="P18" s="17">
        <v>3.3886627423759998</v>
      </c>
      <c r="Q18" s="17">
        <v>4.0147673964469996</v>
      </c>
      <c r="R18" s="17">
        <v>3.9846571870309999</v>
      </c>
      <c r="S18" s="17">
        <v>4.1489666276449997</v>
      </c>
      <c r="T18" s="17">
        <v>5.1986615273660002</v>
      </c>
      <c r="U18" s="17">
        <v>4.9684326481929997</v>
      </c>
      <c r="V18" s="17">
        <v>5.3493291763300004</v>
      </c>
      <c r="W18" s="17">
        <v>3.2721754562809999</v>
      </c>
      <c r="X18" s="17">
        <v>3.8463001680289999</v>
      </c>
      <c r="Y18" s="17">
        <v>4.6273542380570003</v>
      </c>
      <c r="Z18" s="17">
        <v>5.1057777645489999</v>
      </c>
      <c r="AA18" s="17">
        <v>5.4360260768330004</v>
      </c>
      <c r="AB18" s="17">
        <v>5.0561043239150001</v>
      </c>
      <c r="AC18" s="17">
        <v>3.9359746198510002</v>
      </c>
      <c r="AD18" s="17">
        <v>4.5405235998500002</v>
      </c>
      <c r="AE18" s="17">
        <v>3.8309515237879999</v>
      </c>
      <c r="AF18" s="17">
        <v>4.3265925320549998</v>
      </c>
      <c r="AG18" s="17">
        <v>4.26113554288</v>
      </c>
      <c r="AH18" s="17">
        <v>4.1265198247860004</v>
      </c>
      <c r="AI18" s="17">
        <v>3.3117510649169999</v>
      </c>
      <c r="AJ18" s="17">
        <v>3.9591758679070002</v>
      </c>
      <c r="AK18" s="17">
        <v>5.439977522115</v>
      </c>
      <c r="AL18" s="17">
        <v>4.6621903580200001</v>
      </c>
      <c r="AM18" s="8"/>
    </row>
    <row r="19" spans="1:39" x14ac:dyDescent="0.2">
      <c r="A19" s="24"/>
      <c r="B19" s="24"/>
      <c r="C19" s="18" t="s">
        <v>206</v>
      </c>
      <c r="D19" s="10">
        <v>823</v>
      </c>
      <c r="E19" s="10">
        <v>167</v>
      </c>
      <c r="F19" s="10">
        <v>239</v>
      </c>
      <c r="G19" s="10">
        <v>195</v>
      </c>
      <c r="H19" s="10">
        <v>222</v>
      </c>
      <c r="I19" s="10">
        <v>74</v>
      </c>
      <c r="J19" s="10">
        <v>133</v>
      </c>
      <c r="K19" s="10">
        <v>131</v>
      </c>
      <c r="L19" s="10">
        <v>185</v>
      </c>
      <c r="M19" s="10">
        <v>235</v>
      </c>
      <c r="N19" s="10">
        <v>332</v>
      </c>
      <c r="O19" s="10">
        <v>449</v>
      </c>
      <c r="P19" s="10">
        <v>189</v>
      </c>
      <c r="Q19" s="10">
        <v>87</v>
      </c>
      <c r="R19" s="10">
        <v>131</v>
      </c>
      <c r="S19" s="10">
        <v>182</v>
      </c>
      <c r="T19" s="10">
        <v>100</v>
      </c>
      <c r="U19" s="10">
        <v>33</v>
      </c>
      <c r="V19" s="10">
        <v>101</v>
      </c>
      <c r="W19" s="10">
        <v>187</v>
      </c>
      <c r="X19" s="10">
        <v>240</v>
      </c>
      <c r="Y19" s="10">
        <v>147</v>
      </c>
      <c r="Z19" s="10">
        <v>152</v>
      </c>
      <c r="AA19" s="10">
        <v>51</v>
      </c>
      <c r="AB19" s="10">
        <v>10</v>
      </c>
      <c r="AC19" s="10">
        <v>352</v>
      </c>
      <c r="AD19" s="10">
        <v>92</v>
      </c>
      <c r="AE19" s="10">
        <v>21</v>
      </c>
      <c r="AF19" s="10">
        <v>38</v>
      </c>
      <c r="AG19" s="10">
        <v>55</v>
      </c>
      <c r="AH19" s="10">
        <v>20</v>
      </c>
      <c r="AI19" s="10">
        <v>2</v>
      </c>
      <c r="AJ19" s="10">
        <v>7</v>
      </c>
      <c r="AK19" s="10">
        <v>2</v>
      </c>
      <c r="AL19" s="10">
        <v>234</v>
      </c>
      <c r="AM19" s="8"/>
    </row>
    <row r="20" spans="1:39" x14ac:dyDescent="0.2">
      <c r="A20" s="24"/>
      <c r="B20" s="24"/>
      <c r="C20" s="18" t="s">
        <v>207</v>
      </c>
      <c r="D20" s="11" t="s">
        <v>93</v>
      </c>
      <c r="E20" s="11"/>
      <c r="F20" s="11"/>
      <c r="G20" s="11"/>
      <c r="H20" s="11"/>
      <c r="I20" s="11"/>
      <c r="J20" s="11"/>
      <c r="K20" s="11"/>
      <c r="L20" s="11"/>
      <c r="M20" s="11"/>
      <c r="N20" s="12" t="s">
        <v>109</v>
      </c>
      <c r="O20" s="11"/>
      <c r="P20" s="11"/>
      <c r="Q20" s="11"/>
      <c r="R20" s="11"/>
      <c r="S20" s="12" t="s">
        <v>105</v>
      </c>
      <c r="T20" s="12" t="s">
        <v>216</v>
      </c>
      <c r="U20" s="12" t="s">
        <v>186</v>
      </c>
      <c r="V20" s="12" t="s">
        <v>216</v>
      </c>
      <c r="W20" s="11"/>
      <c r="X20" s="11"/>
      <c r="Y20" s="12" t="s">
        <v>117</v>
      </c>
      <c r="Z20" s="12" t="s">
        <v>217</v>
      </c>
      <c r="AA20" s="12" t="s">
        <v>174</v>
      </c>
      <c r="AB20" s="11"/>
      <c r="AC20" s="11"/>
      <c r="AD20" s="11"/>
      <c r="AE20" s="11"/>
      <c r="AF20" s="11"/>
      <c r="AG20" s="11"/>
      <c r="AH20" s="11"/>
      <c r="AI20" s="11"/>
      <c r="AJ20" s="11"/>
      <c r="AK20" s="11"/>
      <c r="AL20" s="12" t="s">
        <v>105</v>
      </c>
      <c r="AM20" s="8"/>
    </row>
    <row r="21" spans="1:39" x14ac:dyDescent="0.2">
      <c r="A21" s="27"/>
      <c r="B21" s="23"/>
      <c r="C21" s="16" t="s">
        <v>205</v>
      </c>
      <c r="D21" s="17">
        <v>4.1140933759999996</v>
      </c>
      <c r="E21" s="17">
        <v>3.9882720831489999</v>
      </c>
      <c r="F21" s="17">
        <v>4.2012057424330003</v>
      </c>
      <c r="G21" s="17">
        <v>4.3132045001449999</v>
      </c>
      <c r="H21" s="17">
        <v>3.9387377700520001</v>
      </c>
      <c r="I21" s="17">
        <v>4.2305213052499999</v>
      </c>
      <c r="J21" s="17">
        <v>3.9365278538449999</v>
      </c>
      <c r="K21" s="17">
        <v>4.1509368970290001</v>
      </c>
      <c r="L21" s="17">
        <v>4.1013028141739998</v>
      </c>
      <c r="M21" s="17">
        <v>4.1435801862090003</v>
      </c>
      <c r="N21" s="17">
        <v>3.9050067237510002</v>
      </c>
      <c r="O21" s="17">
        <v>4.3453329708270001</v>
      </c>
      <c r="P21" s="17">
        <v>5.108613874405</v>
      </c>
      <c r="Q21" s="17">
        <v>4.8763050158750003</v>
      </c>
      <c r="R21" s="17">
        <v>4.8099678500570002</v>
      </c>
      <c r="S21" s="17">
        <v>4.308284382958</v>
      </c>
      <c r="T21" s="17">
        <v>2.7685242858120001</v>
      </c>
      <c r="U21" s="17">
        <v>2.70284866701</v>
      </c>
      <c r="V21" s="17">
        <v>2.33302256129</v>
      </c>
      <c r="W21" s="17">
        <v>5.2935525299870001</v>
      </c>
      <c r="X21" s="17">
        <v>4.8621164222550002</v>
      </c>
      <c r="Y21" s="17">
        <v>3.6624075277950001</v>
      </c>
      <c r="Z21" s="17">
        <v>2.9192489192119999</v>
      </c>
      <c r="AA21" s="17">
        <v>2.1016773209180002</v>
      </c>
      <c r="AB21" s="17">
        <v>4.5853003123939997</v>
      </c>
      <c r="AC21" s="17">
        <v>4.7209789201200003</v>
      </c>
      <c r="AD21" s="17">
        <v>4.2302375092629996</v>
      </c>
      <c r="AE21" s="17">
        <v>4.5256941348849997</v>
      </c>
      <c r="AF21" s="17">
        <v>4.0169644270539999</v>
      </c>
      <c r="AG21" s="17">
        <v>3.896916291108</v>
      </c>
      <c r="AH21" s="17">
        <v>3.6250676704310001</v>
      </c>
      <c r="AI21" s="17">
        <v>5.075299574033</v>
      </c>
      <c r="AJ21" s="17">
        <v>1.864383168899</v>
      </c>
      <c r="AK21" s="17">
        <v>1.933370796475</v>
      </c>
      <c r="AL21" s="17">
        <v>3.3541502943650001</v>
      </c>
      <c r="AM21" s="8"/>
    </row>
    <row r="22" spans="1:39" x14ac:dyDescent="0.2">
      <c r="A22" s="24"/>
      <c r="B22" s="24"/>
      <c r="C22" s="18" t="s">
        <v>206</v>
      </c>
      <c r="D22" s="10">
        <v>823</v>
      </c>
      <c r="E22" s="10">
        <v>167</v>
      </c>
      <c r="F22" s="10">
        <v>239</v>
      </c>
      <c r="G22" s="10">
        <v>195</v>
      </c>
      <c r="H22" s="10">
        <v>222</v>
      </c>
      <c r="I22" s="10">
        <v>74</v>
      </c>
      <c r="J22" s="10">
        <v>133</v>
      </c>
      <c r="K22" s="10">
        <v>131</v>
      </c>
      <c r="L22" s="10">
        <v>185</v>
      </c>
      <c r="M22" s="10">
        <v>235</v>
      </c>
      <c r="N22" s="10">
        <v>332</v>
      </c>
      <c r="O22" s="10">
        <v>449</v>
      </c>
      <c r="P22" s="10">
        <v>189</v>
      </c>
      <c r="Q22" s="10">
        <v>87</v>
      </c>
      <c r="R22" s="10">
        <v>131</v>
      </c>
      <c r="S22" s="10">
        <v>182</v>
      </c>
      <c r="T22" s="10">
        <v>100</v>
      </c>
      <c r="U22" s="10">
        <v>33</v>
      </c>
      <c r="V22" s="10">
        <v>101</v>
      </c>
      <c r="W22" s="10">
        <v>187</v>
      </c>
      <c r="X22" s="10">
        <v>240</v>
      </c>
      <c r="Y22" s="10">
        <v>147</v>
      </c>
      <c r="Z22" s="10">
        <v>152</v>
      </c>
      <c r="AA22" s="10">
        <v>51</v>
      </c>
      <c r="AB22" s="10">
        <v>10</v>
      </c>
      <c r="AC22" s="10">
        <v>352</v>
      </c>
      <c r="AD22" s="10">
        <v>92</v>
      </c>
      <c r="AE22" s="10">
        <v>21</v>
      </c>
      <c r="AF22" s="10">
        <v>38</v>
      </c>
      <c r="AG22" s="10">
        <v>55</v>
      </c>
      <c r="AH22" s="10">
        <v>20</v>
      </c>
      <c r="AI22" s="10">
        <v>2</v>
      </c>
      <c r="AJ22" s="10">
        <v>7</v>
      </c>
      <c r="AK22" s="10">
        <v>2</v>
      </c>
      <c r="AL22" s="10">
        <v>234</v>
      </c>
      <c r="AM22" s="8"/>
    </row>
    <row r="23" spans="1:39" x14ac:dyDescent="0.2">
      <c r="A23" s="24"/>
      <c r="B23" s="24"/>
      <c r="C23" s="18" t="s">
        <v>207</v>
      </c>
      <c r="D23" s="11" t="s">
        <v>93</v>
      </c>
      <c r="E23" s="11"/>
      <c r="F23" s="11"/>
      <c r="G23" s="11"/>
      <c r="H23" s="11"/>
      <c r="I23" s="11"/>
      <c r="J23" s="11"/>
      <c r="K23" s="11"/>
      <c r="L23" s="11"/>
      <c r="M23" s="11"/>
      <c r="N23" s="11"/>
      <c r="O23" s="12" t="s">
        <v>105</v>
      </c>
      <c r="P23" s="12" t="s">
        <v>218</v>
      </c>
      <c r="Q23" s="12" t="s">
        <v>219</v>
      </c>
      <c r="R23" s="12" t="s">
        <v>219</v>
      </c>
      <c r="S23" s="12" t="s">
        <v>220</v>
      </c>
      <c r="T23" s="11"/>
      <c r="U23" s="11"/>
      <c r="V23" s="11"/>
      <c r="W23" s="12" t="s">
        <v>221</v>
      </c>
      <c r="X23" s="12" t="s">
        <v>221</v>
      </c>
      <c r="Y23" s="12" t="s">
        <v>111</v>
      </c>
      <c r="Z23" s="11"/>
      <c r="AA23" s="11"/>
      <c r="AB23" s="12" t="s">
        <v>131</v>
      </c>
      <c r="AC23" s="12" t="s">
        <v>222</v>
      </c>
      <c r="AD23" s="12" t="s">
        <v>223</v>
      </c>
      <c r="AE23" s="12" t="s">
        <v>223</v>
      </c>
      <c r="AF23" s="12" t="s">
        <v>223</v>
      </c>
      <c r="AG23" s="12" t="s">
        <v>223</v>
      </c>
      <c r="AH23" s="11"/>
      <c r="AI23" s="11"/>
      <c r="AJ23" s="11"/>
      <c r="AK23" s="11"/>
      <c r="AL23" s="12" t="s">
        <v>223</v>
      </c>
      <c r="AM23" s="8"/>
    </row>
    <row r="24" spans="1:39" x14ac:dyDescent="0.2">
      <c r="A24" s="13" t="s">
        <v>224</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22"/>
    </row>
    <row r="25" spans="1:39" x14ac:dyDescent="0.2">
      <c r="A25" s="15" t="s">
        <v>100</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row>
  </sheetData>
  <mergeCells count="17">
    <mergeCell ref="B21:B23"/>
    <mergeCell ref="A6:A23"/>
    <mergeCell ref="B6:B8"/>
    <mergeCell ref="B9:B11"/>
    <mergeCell ref="B12:B14"/>
    <mergeCell ref="B15:B17"/>
    <mergeCell ref="B18:B20"/>
    <mergeCell ref="W3:AB3"/>
    <mergeCell ref="AC3:AL3"/>
    <mergeCell ref="AI2:AK2"/>
    <mergeCell ref="A2:D2"/>
    <mergeCell ref="A3:C5"/>
    <mergeCell ref="D3"/>
    <mergeCell ref="E3:H3"/>
    <mergeCell ref="I3:M3"/>
    <mergeCell ref="N3:O3"/>
    <mergeCell ref="P3:V3"/>
  </mergeCells>
  <hyperlinks>
    <hyperlink ref="A1" location="'TOC'!A1:A1" display="Back to TOC" xr:uid="{00000000-0004-0000-0900-000000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L22"/>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customWidth="1"/>
    <col min="2" max="2" width="25" style="1" bestFit="1" customWidth="1"/>
    <col min="3" max="37" width="12.6640625" style="1" customWidth="1"/>
  </cols>
  <sheetData>
    <row r="1" spans="1:38"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8"/>
    </row>
    <row r="2" spans="1:38" ht="123" customHeight="1" x14ac:dyDescent="0.2">
      <c r="A2" s="30" t="s">
        <v>225</v>
      </c>
      <c r="B2" s="29"/>
      <c r="C2" s="29"/>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8" t="s">
        <v>38</v>
      </c>
      <c r="AJ2" s="29"/>
      <c r="AK2" s="29"/>
      <c r="AL2" s="8"/>
    </row>
    <row r="3" spans="1:38" ht="37" customHeight="1" x14ac:dyDescent="0.2">
      <c r="A3" s="31"/>
      <c r="B3" s="29"/>
      <c r="C3" s="19" t="s">
        <v>39</v>
      </c>
      <c r="D3" s="32" t="s">
        <v>40</v>
      </c>
      <c r="E3" s="29"/>
      <c r="F3" s="29"/>
      <c r="G3" s="29"/>
      <c r="H3" s="32" t="s">
        <v>41</v>
      </c>
      <c r="I3" s="29"/>
      <c r="J3" s="29"/>
      <c r="K3" s="29"/>
      <c r="L3" s="29"/>
      <c r="M3" s="32" t="s">
        <v>42</v>
      </c>
      <c r="N3" s="29"/>
      <c r="O3" s="32" t="s">
        <v>43</v>
      </c>
      <c r="P3" s="29"/>
      <c r="Q3" s="29"/>
      <c r="R3" s="29"/>
      <c r="S3" s="29"/>
      <c r="T3" s="29"/>
      <c r="U3" s="29"/>
      <c r="V3" s="32" t="s">
        <v>44</v>
      </c>
      <c r="W3" s="29"/>
      <c r="X3" s="29"/>
      <c r="Y3" s="29"/>
      <c r="Z3" s="29"/>
      <c r="AA3" s="29"/>
      <c r="AB3" s="32" t="s">
        <v>45</v>
      </c>
      <c r="AC3" s="29"/>
      <c r="AD3" s="29"/>
      <c r="AE3" s="29"/>
      <c r="AF3" s="29"/>
      <c r="AG3" s="29"/>
      <c r="AH3" s="29"/>
      <c r="AI3" s="29"/>
      <c r="AJ3" s="29"/>
      <c r="AK3" s="29"/>
      <c r="AL3" s="8"/>
    </row>
    <row r="4" spans="1:38" ht="16" customHeight="1" x14ac:dyDescent="0.2">
      <c r="A4" s="24"/>
      <c r="B4" s="29"/>
      <c r="C4" s="20" t="s">
        <v>46</v>
      </c>
      <c r="D4" s="20" t="s">
        <v>46</v>
      </c>
      <c r="E4" s="20" t="s">
        <v>47</v>
      </c>
      <c r="F4" s="20" t="s">
        <v>48</v>
      </c>
      <c r="G4" s="20" t="s">
        <v>49</v>
      </c>
      <c r="H4" s="20" t="s">
        <v>46</v>
      </c>
      <c r="I4" s="20" t="s">
        <v>47</v>
      </c>
      <c r="J4" s="20" t="s">
        <v>48</v>
      </c>
      <c r="K4" s="20" t="s">
        <v>49</v>
      </c>
      <c r="L4" s="20" t="s">
        <v>50</v>
      </c>
      <c r="M4" s="20" t="s">
        <v>46</v>
      </c>
      <c r="N4" s="20" t="s">
        <v>47</v>
      </c>
      <c r="O4" s="20" t="s">
        <v>46</v>
      </c>
      <c r="P4" s="20" t="s">
        <v>47</v>
      </c>
      <c r="Q4" s="20" t="s">
        <v>48</v>
      </c>
      <c r="R4" s="20" t="s">
        <v>49</v>
      </c>
      <c r="S4" s="20" t="s">
        <v>50</v>
      </c>
      <c r="T4" s="20" t="s">
        <v>51</v>
      </c>
      <c r="U4" s="20" t="s">
        <v>52</v>
      </c>
      <c r="V4" s="20" t="s">
        <v>46</v>
      </c>
      <c r="W4" s="20" t="s">
        <v>47</v>
      </c>
      <c r="X4" s="20" t="s">
        <v>48</v>
      </c>
      <c r="Y4" s="20" t="s">
        <v>49</v>
      </c>
      <c r="Z4" s="20" t="s">
        <v>50</v>
      </c>
      <c r="AA4" s="20" t="s">
        <v>51</v>
      </c>
      <c r="AB4" s="20" t="s">
        <v>46</v>
      </c>
      <c r="AC4" s="20" t="s">
        <v>47</v>
      </c>
      <c r="AD4" s="20" t="s">
        <v>48</v>
      </c>
      <c r="AE4" s="20" t="s">
        <v>49</v>
      </c>
      <c r="AF4" s="20" t="s">
        <v>50</v>
      </c>
      <c r="AG4" s="20" t="s">
        <v>51</v>
      </c>
      <c r="AH4" s="20" t="s">
        <v>52</v>
      </c>
      <c r="AI4" s="20" t="s">
        <v>53</v>
      </c>
      <c r="AJ4" s="20" t="s">
        <v>54</v>
      </c>
      <c r="AK4" s="20" t="s">
        <v>55</v>
      </c>
      <c r="AL4" s="8"/>
    </row>
    <row r="5" spans="1:38" ht="25" x14ac:dyDescent="0.2">
      <c r="A5" s="24"/>
      <c r="B5" s="29"/>
      <c r="C5" s="19" t="s">
        <v>56</v>
      </c>
      <c r="D5" s="19" t="s">
        <v>57</v>
      </c>
      <c r="E5" s="19" t="s">
        <v>58</v>
      </c>
      <c r="F5" s="19" t="s">
        <v>59</v>
      </c>
      <c r="G5" s="19" t="s">
        <v>60</v>
      </c>
      <c r="H5" s="19" t="s">
        <v>61</v>
      </c>
      <c r="I5" s="19" t="s">
        <v>62</v>
      </c>
      <c r="J5" s="19" t="s">
        <v>63</v>
      </c>
      <c r="K5" s="19" t="s">
        <v>64</v>
      </c>
      <c r="L5" s="19" t="s">
        <v>65</v>
      </c>
      <c r="M5" s="19" t="s">
        <v>66</v>
      </c>
      <c r="N5" s="19" t="s">
        <v>67</v>
      </c>
      <c r="O5" s="19" t="s">
        <v>68</v>
      </c>
      <c r="P5" s="19" t="s">
        <v>69</v>
      </c>
      <c r="Q5" s="19" t="s">
        <v>70</v>
      </c>
      <c r="R5" s="19" t="s">
        <v>71</v>
      </c>
      <c r="S5" s="19" t="s">
        <v>72</v>
      </c>
      <c r="T5" s="19" t="s">
        <v>73</v>
      </c>
      <c r="U5" s="19" t="s">
        <v>74</v>
      </c>
      <c r="V5" s="19" t="s">
        <v>75</v>
      </c>
      <c r="W5" s="19" t="s">
        <v>76</v>
      </c>
      <c r="X5" s="19" t="s">
        <v>77</v>
      </c>
      <c r="Y5" s="19" t="s">
        <v>78</v>
      </c>
      <c r="Z5" s="19" t="s">
        <v>79</v>
      </c>
      <c r="AA5" s="19" t="s">
        <v>80</v>
      </c>
      <c r="AB5" s="19" t="s">
        <v>81</v>
      </c>
      <c r="AC5" s="19" t="s">
        <v>82</v>
      </c>
      <c r="AD5" s="19" t="s">
        <v>83</v>
      </c>
      <c r="AE5" s="19" t="s">
        <v>84</v>
      </c>
      <c r="AF5" s="19" t="s">
        <v>85</v>
      </c>
      <c r="AG5" s="19" t="s">
        <v>86</v>
      </c>
      <c r="AH5" s="19" t="s">
        <v>87</v>
      </c>
      <c r="AI5" s="19" t="s">
        <v>88</v>
      </c>
      <c r="AJ5" s="19" t="s">
        <v>89</v>
      </c>
      <c r="AK5" s="19" t="s">
        <v>90</v>
      </c>
      <c r="AL5" s="8"/>
    </row>
    <row r="6" spans="1:38" x14ac:dyDescent="0.2">
      <c r="A6" s="25" t="s">
        <v>226</v>
      </c>
      <c r="B6" s="23" t="s">
        <v>149</v>
      </c>
      <c r="C6" s="9">
        <v>5.2896364522269999E-2</v>
      </c>
      <c r="D6" s="9">
        <v>4.062367477731E-2</v>
      </c>
      <c r="E6" s="9">
        <v>7.2740599960579994E-2</v>
      </c>
      <c r="F6" s="9">
        <v>4.5676280971320003E-2</v>
      </c>
      <c r="G6" s="9">
        <v>4.6413093677979987E-2</v>
      </c>
      <c r="H6" s="9">
        <v>3.3611573138180001E-2</v>
      </c>
      <c r="I6" s="9">
        <v>4.86312067387E-2</v>
      </c>
      <c r="J6" s="9">
        <v>2.9518732259219999E-2</v>
      </c>
      <c r="K6" s="9">
        <v>6.1284016282849997E-2</v>
      </c>
      <c r="L6" s="9">
        <v>6.7121677777620001E-2</v>
      </c>
      <c r="M6" s="9">
        <v>6.407875434292E-2</v>
      </c>
      <c r="N6" s="9">
        <v>3.3636435321769999E-2</v>
      </c>
      <c r="O6" s="9">
        <v>3.4179971310380003E-2</v>
      </c>
      <c r="P6" s="9">
        <v>3.2850226457259997E-2</v>
      </c>
      <c r="Q6" s="9">
        <v>3.2685908918569997E-2</v>
      </c>
      <c r="R6" s="9">
        <v>4.133015029006E-2</v>
      </c>
      <c r="S6" s="9">
        <v>0.1168257598961</v>
      </c>
      <c r="T6" s="9">
        <v>3.4707667382820002E-2</v>
      </c>
      <c r="U6" s="9">
        <v>9.1142708860329991E-2</v>
      </c>
      <c r="V6" s="9">
        <v>3.5371400635389988E-2</v>
      </c>
      <c r="W6" s="9">
        <v>3.5975115184890001E-2</v>
      </c>
      <c r="X6" s="9">
        <v>6.531786219263E-2</v>
      </c>
      <c r="Y6" s="9">
        <v>5.9109908410070001E-2</v>
      </c>
      <c r="Z6" s="9">
        <v>9.5985203997729987E-2</v>
      </c>
      <c r="AA6" s="9">
        <v>0</v>
      </c>
      <c r="AB6" s="9">
        <v>5.1025503937290002E-2</v>
      </c>
      <c r="AC6" s="9">
        <v>6.4827225313459996E-2</v>
      </c>
      <c r="AD6" s="9">
        <v>0</v>
      </c>
      <c r="AE6" s="9">
        <v>6.4735031048589992E-2</v>
      </c>
      <c r="AF6" s="9">
        <v>0.11960721172570001</v>
      </c>
      <c r="AG6" s="9">
        <v>2.2160299096160001E-2</v>
      </c>
      <c r="AH6" s="9">
        <v>0</v>
      </c>
      <c r="AI6" s="9">
        <v>0</v>
      </c>
      <c r="AJ6" s="9">
        <v>0</v>
      </c>
      <c r="AK6" s="9">
        <v>4.3715936080870002E-2</v>
      </c>
      <c r="AL6" s="8"/>
    </row>
    <row r="7" spans="1:38" x14ac:dyDescent="0.2">
      <c r="A7" s="24"/>
      <c r="B7" s="24"/>
      <c r="C7" s="10">
        <v>49</v>
      </c>
      <c r="D7" s="10">
        <v>7</v>
      </c>
      <c r="E7" s="10">
        <v>22</v>
      </c>
      <c r="F7" s="10">
        <v>10</v>
      </c>
      <c r="G7" s="10">
        <v>10</v>
      </c>
      <c r="H7" s="10">
        <v>2</v>
      </c>
      <c r="I7" s="10">
        <v>7</v>
      </c>
      <c r="J7" s="10">
        <v>7</v>
      </c>
      <c r="K7" s="10">
        <v>10</v>
      </c>
      <c r="L7" s="10">
        <v>16</v>
      </c>
      <c r="M7" s="10">
        <v>22</v>
      </c>
      <c r="N7" s="10">
        <v>22</v>
      </c>
      <c r="O7" s="10">
        <v>9</v>
      </c>
      <c r="P7" s="10">
        <v>4</v>
      </c>
      <c r="Q7" s="10">
        <v>6</v>
      </c>
      <c r="R7" s="10">
        <v>9</v>
      </c>
      <c r="S7" s="10">
        <v>7</v>
      </c>
      <c r="T7" s="10">
        <v>2</v>
      </c>
      <c r="U7" s="10">
        <v>12</v>
      </c>
      <c r="V7" s="10">
        <v>10</v>
      </c>
      <c r="W7" s="10">
        <v>10</v>
      </c>
      <c r="X7" s="10">
        <v>7</v>
      </c>
      <c r="Y7" s="10">
        <v>9</v>
      </c>
      <c r="Z7" s="10">
        <v>9</v>
      </c>
      <c r="AA7" s="10">
        <v>0</v>
      </c>
      <c r="AB7" s="10">
        <v>20</v>
      </c>
      <c r="AC7" s="10">
        <v>5</v>
      </c>
      <c r="AD7" s="10">
        <v>0</v>
      </c>
      <c r="AE7" s="10">
        <v>3</v>
      </c>
      <c r="AF7" s="10">
        <v>5</v>
      </c>
      <c r="AG7" s="10">
        <v>1</v>
      </c>
      <c r="AH7" s="10">
        <v>0</v>
      </c>
      <c r="AI7" s="10">
        <v>0</v>
      </c>
      <c r="AJ7" s="10">
        <v>0</v>
      </c>
      <c r="AK7" s="10">
        <v>15</v>
      </c>
      <c r="AL7" s="8"/>
    </row>
    <row r="8" spans="1:38" x14ac:dyDescent="0.2">
      <c r="A8" s="24"/>
      <c r="B8" s="24"/>
      <c r="C8" s="11" t="s">
        <v>93</v>
      </c>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8"/>
    </row>
    <row r="9" spans="1:38" x14ac:dyDescent="0.2">
      <c r="A9" s="27"/>
      <c r="B9" s="23" t="s">
        <v>153</v>
      </c>
      <c r="C9" s="9">
        <v>0.26040133995789999</v>
      </c>
      <c r="D9" s="9">
        <v>0.27056392886890002</v>
      </c>
      <c r="E9" s="9">
        <v>0.2418588735677</v>
      </c>
      <c r="F9" s="9">
        <v>0.21280496701429999</v>
      </c>
      <c r="G9" s="9">
        <v>0.31292458072849999</v>
      </c>
      <c r="H9" s="9">
        <v>0.30511403493729999</v>
      </c>
      <c r="I9" s="9">
        <v>0.23047172119430001</v>
      </c>
      <c r="J9" s="9">
        <v>0.29658478728049997</v>
      </c>
      <c r="K9" s="9">
        <v>0.2236635923825</v>
      </c>
      <c r="L9" s="9">
        <v>0.25324893124949999</v>
      </c>
      <c r="M9" s="9">
        <v>0.27781966508330003</v>
      </c>
      <c r="N9" s="9">
        <v>0.24031439460199999</v>
      </c>
      <c r="O9" s="9">
        <v>0.29651566947300001</v>
      </c>
      <c r="P9" s="9">
        <v>0.21553572765859999</v>
      </c>
      <c r="Q9" s="9">
        <v>0.2001915603926</v>
      </c>
      <c r="R9" s="9">
        <v>0.24078655317360001</v>
      </c>
      <c r="S9" s="9">
        <v>0.34488450867789999</v>
      </c>
      <c r="T9" s="9">
        <v>0.2695525774527</v>
      </c>
      <c r="U9" s="9">
        <v>0.2529524811371</v>
      </c>
      <c r="V9" s="9">
        <v>0.16222206472869999</v>
      </c>
      <c r="W9" s="9">
        <v>0.31206266961349999</v>
      </c>
      <c r="X9" s="9">
        <v>0.30305582826069999</v>
      </c>
      <c r="Y9" s="9">
        <v>0.29843218833739998</v>
      </c>
      <c r="Z9" s="9">
        <v>0.17738475062930001</v>
      </c>
      <c r="AA9" s="9">
        <v>9.7907567567859996E-2</v>
      </c>
      <c r="AB9" s="9">
        <v>0.2684718362313</v>
      </c>
      <c r="AC9" s="9">
        <v>0.27689700645089999</v>
      </c>
      <c r="AD9" s="9">
        <v>0.41329163396939989</v>
      </c>
      <c r="AE9" s="9">
        <v>0.19763102732310001</v>
      </c>
      <c r="AF9" s="9">
        <v>0.30552423651380001</v>
      </c>
      <c r="AG9" s="9">
        <v>0.2028003987759</v>
      </c>
      <c r="AH9" s="9">
        <v>0</v>
      </c>
      <c r="AI9" s="9">
        <v>5.6796886137890003E-2</v>
      </c>
      <c r="AJ9" s="9">
        <v>0</v>
      </c>
      <c r="AK9" s="9">
        <v>0.24937267516719999</v>
      </c>
      <c r="AL9" s="8"/>
    </row>
    <row r="10" spans="1:38" x14ac:dyDescent="0.2">
      <c r="A10" s="24"/>
      <c r="B10" s="24"/>
      <c r="C10" s="10">
        <v>233</v>
      </c>
      <c r="D10" s="10">
        <v>50</v>
      </c>
      <c r="E10" s="10">
        <v>65</v>
      </c>
      <c r="F10" s="10">
        <v>50</v>
      </c>
      <c r="G10" s="10">
        <v>68</v>
      </c>
      <c r="H10" s="10">
        <v>26</v>
      </c>
      <c r="I10" s="10">
        <v>36</v>
      </c>
      <c r="J10" s="10">
        <v>39</v>
      </c>
      <c r="K10" s="10">
        <v>42</v>
      </c>
      <c r="L10" s="10">
        <v>74</v>
      </c>
      <c r="M10" s="10">
        <v>99</v>
      </c>
      <c r="N10" s="10">
        <v>123</v>
      </c>
      <c r="O10" s="10">
        <v>57</v>
      </c>
      <c r="P10" s="10">
        <v>17</v>
      </c>
      <c r="Q10" s="10">
        <v>36</v>
      </c>
      <c r="R10" s="10">
        <v>48</v>
      </c>
      <c r="S10" s="10">
        <v>37</v>
      </c>
      <c r="T10" s="10">
        <v>10</v>
      </c>
      <c r="U10" s="10">
        <v>28</v>
      </c>
      <c r="V10" s="10">
        <v>35</v>
      </c>
      <c r="W10" s="10">
        <v>78</v>
      </c>
      <c r="X10" s="10">
        <v>48</v>
      </c>
      <c r="Y10" s="10">
        <v>49</v>
      </c>
      <c r="Z10" s="10">
        <v>11</v>
      </c>
      <c r="AA10" s="10">
        <v>2</v>
      </c>
      <c r="AB10" s="10">
        <v>105</v>
      </c>
      <c r="AC10" s="10">
        <v>28</v>
      </c>
      <c r="AD10" s="10">
        <v>8</v>
      </c>
      <c r="AE10" s="10">
        <v>6</v>
      </c>
      <c r="AF10" s="10">
        <v>20</v>
      </c>
      <c r="AG10" s="10">
        <v>5</v>
      </c>
      <c r="AH10" s="10">
        <v>0</v>
      </c>
      <c r="AI10" s="10">
        <v>1</v>
      </c>
      <c r="AJ10" s="10">
        <v>0</v>
      </c>
      <c r="AK10" s="10">
        <v>60</v>
      </c>
      <c r="AL10" s="8"/>
    </row>
    <row r="11" spans="1:38" x14ac:dyDescent="0.2">
      <c r="A11" s="24"/>
      <c r="B11" s="24"/>
      <c r="C11" s="11" t="s">
        <v>93</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8"/>
    </row>
    <row r="12" spans="1:38" x14ac:dyDescent="0.2">
      <c r="A12" s="27"/>
      <c r="B12" s="23" t="s">
        <v>158</v>
      </c>
      <c r="C12" s="9">
        <v>0.34393203450030002</v>
      </c>
      <c r="D12" s="9">
        <v>0.34527606323850002</v>
      </c>
      <c r="E12" s="9">
        <v>0.33172417865300002</v>
      </c>
      <c r="F12" s="9">
        <v>0.393520133524</v>
      </c>
      <c r="G12" s="9">
        <v>0.31474009549589999</v>
      </c>
      <c r="H12" s="9">
        <v>0.39976333266349989</v>
      </c>
      <c r="I12" s="9">
        <v>0.37991618769739999</v>
      </c>
      <c r="J12" s="9">
        <v>0.29362000568480001</v>
      </c>
      <c r="K12" s="9">
        <v>0.34139204631510001</v>
      </c>
      <c r="L12" s="9">
        <v>0.33057824808839997</v>
      </c>
      <c r="M12" s="9">
        <v>0.35540303624649999</v>
      </c>
      <c r="N12" s="9">
        <v>0.34868098457579999</v>
      </c>
      <c r="O12" s="9">
        <v>0.30830449092579998</v>
      </c>
      <c r="P12" s="9">
        <v>0.46445754620370011</v>
      </c>
      <c r="Q12" s="9">
        <v>0.34753369564879999</v>
      </c>
      <c r="R12" s="9">
        <v>0.29627896489119998</v>
      </c>
      <c r="S12" s="9">
        <v>0.32908686386219999</v>
      </c>
      <c r="T12" s="9">
        <v>0.4833126909082</v>
      </c>
      <c r="U12" s="9">
        <v>0.33481639338489999</v>
      </c>
      <c r="V12" s="9">
        <v>0.33464528169009999</v>
      </c>
      <c r="W12" s="9">
        <v>0.3570342702166</v>
      </c>
      <c r="X12" s="9">
        <v>0.23821723015749999</v>
      </c>
      <c r="Y12" s="9">
        <v>0.47775083318439998</v>
      </c>
      <c r="Z12" s="9">
        <v>0.34287104596509999</v>
      </c>
      <c r="AA12" s="9">
        <v>0.28821339315490002</v>
      </c>
      <c r="AB12" s="9">
        <v>0.41790202577989999</v>
      </c>
      <c r="AC12" s="9">
        <v>0.22998177550419999</v>
      </c>
      <c r="AD12" s="9">
        <v>0.18040720313110001</v>
      </c>
      <c r="AE12" s="9">
        <v>0.28489942614980002</v>
      </c>
      <c r="AF12" s="9">
        <v>0.2116883541573</v>
      </c>
      <c r="AG12" s="9">
        <v>0.26511583269759997</v>
      </c>
      <c r="AH12" s="9">
        <v>0.46235021298340001</v>
      </c>
      <c r="AI12" s="9">
        <v>0.73026194200039996</v>
      </c>
      <c r="AJ12" s="9">
        <v>1</v>
      </c>
      <c r="AK12" s="9">
        <v>0.31245494895050002</v>
      </c>
      <c r="AL12" s="8"/>
    </row>
    <row r="13" spans="1:38" x14ac:dyDescent="0.2">
      <c r="A13" s="24"/>
      <c r="B13" s="24"/>
      <c r="C13" s="10">
        <v>256</v>
      </c>
      <c r="D13" s="10">
        <v>49</v>
      </c>
      <c r="E13" s="10">
        <v>78</v>
      </c>
      <c r="F13" s="10">
        <v>63</v>
      </c>
      <c r="G13" s="10">
        <v>66</v>
      </c>
      <c r="H13" s="10">
        <v>24</v>
      </c>
      <c r="I13" s="10">
        <v>43</v>
      </c>
      <c r="J13" s="10">
        <v>39</v>
      </c>
      <c r="K13" s="10">
        <v>61</v>
      </c>
      <c r="L13" s="10">
        <v>74</v>
      </c>
      <c r="M13" s="10">
        <v>108</v>
      </c>
      <c r="N13" s="10">
        <v>141</v>
      </c>
      <c r="O13" s="10">
        <v>59</v>
      </c>
      <c r="P13" s="10">
        <v>37</v>
      </c>
      <c r="Q13" s="10">
        <v>34</v>
      </c>
      <c r="R13" s="10">
        <v>52</v>
      </c>
      <c r="S13" s="10">
        <v>31</v>
      </c>
      <c r="T13" s="10">
        <v>12</v>
      </c>
      <c r="U13" s="10">
        <v>31</v>
      </c>
      <c r="V13" s="10">
        <v>64</v>
      </c>
      <c r="W13" s="10">
        <v>72</v>
      </c>
      <c r="X13" s="10">
        <v>35</v>
      </c>
      <c r="Y13" s="10">
        <v>64</v>
      </c>
      <c r="Z13" s="10">
        <v>13</v>
      </c>
      <c r="AA13" s="10">
        <v>2</v>
      </c>
      <c r="AB13" s="10">
        <v>128</v>
      </c>
      <c r="AC13" s="10">
        <v>21</v>
      </c>
      <c r="AD13" s="10">
        <v>4</v>
      </c>
      <c r="AE13" s="10">
        <v>10</v>
      </c>
      <c r="AF13" s="10">
        <v>14</v>
      </c>
      <c r="AG13" s="10">
        <v>4</v>
      </c>
      <c r="AH13" s="10">
        <v>1</v>
      </c>
      <c r="AI13" s="10">
        <v>3</v>
      </c>
      <c r="AJ13" s="10">
        <v>2</v>
      </c>
      <c r="AK13" s="10">
        <v>69</v>
      </c>
      <c r="AL13" s="8"/>
    </row>
    <row r="14" spans="1:38" x14ac:dyDescent="0.2">
      <c r="A14" s="24"/>
      <c r="B14" s="24"/>
      <c r="C14" s="11" t="s">
        <v>93</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8"/>
    </row>
    <row r="15" spans="1:38" x14ac:dyDescent="0.2">
      <c r="A15" s="27"/>
      <c r="B15" s="23" t="s">
        <v>162</v>
      </c>
      <c r="C15" s="9">
        <v>0.34277026101949998</v>
      </c>
      <c r="D15" s="9">
        <v>0.34353633311539999</v>
      </c>
      <c r="E15" s="9">
        <v>0.3536763478187</v>
      </c>
      <c r="F15" s="9">
        <v>0.34799861849050001</v>
      </c>
      <c r="G15" s="9">
        <v>0.32592223009769999</v>
      </c>
      <c r="H15" s="9">
        <v>0.26151105926099999</v>
      </c>
      <c r="I15" s="9">
        <v>0.3409808843696</v>
      </c>
      <c r="J15" s="9">
        <v>0.3802764747754</v>
      </c>
      <c r="K15" s="9">
        <v>0.37366034501959999</v>
      </c>
      <c r="L15" s="9">
        <v>0.34905114288450001</v>
      </c>
      <c r="M15" s="9">
        <v>0.30269854432729998</v>
      </c>
      <c r="N15" s="9">
        <v>0.37736818550040002</v>
      </c>
      <c r="O15" s="9">
        <v>0.3609998682908</v>
      </c>
      <c r="P15" s="9">
        <v>0.28715649968040002</v>
      </c>
      <c r="Q15" s="9">
        <v>0.41958883504</v>
      </c>
      <c r="R15" s="9">
        <v>0.4216043316452</v>
      </c>
      <c r="S15" s="9">
        <v>0.20920286756379999</v>
      </c>
      <c r="T15" s="9">
        <v>0.21242706425630001</v>
      </c>
      <c r="U15" s="9">
        <v>0.32108841661760001</v>
      </c>
      <c r="V15" s="9">
        <v>0.46776125294580001</v>
      </c>
      <c r="W15" s="9">
        <v>0.29492794498500002</v>
      </c>
      <c r="X15" s="9">
        <v>0.3934090793892</v>
      </c>
      <c r="Y15" s="9">
        <v>0.16470707006810001</v>
      </c>
      <c r="Z15" s="9">
        <v>0.38375899940789998</v>
      </c>
      <c r="AA15" s="9">
        <v>0.61387903927730003</v>
      </c>
      <c r="AB15" s="9">
        <v>0.2626006340516</v>
      </c>
      <c r="AC15" s="9">
        <v>0.42829399273149998</v>
      </c>
      <c r="AD15" s="9">
        <v>0.40630116289950002</v>
      </c>
      <c r="AE15" s="9">
        <v>0.45273451547850002</v>
      </c>
      <c r="AF15" s="9">
        <v>0.36318019760319997</v>
      </c>
      <c r="AG15" s="9">
        <v>0.50992346943029998</v>
      </c>
      <c r="AH15" s="9">
        <v>0.53764978701659993</v>
      </c>
      <c r="AI15" s="9">
        <v>0.2129411718617</v>
      </c>
      <c r="AJ15" s="9">
        <v>0</v>
      </c>
      <c r="AK15" s="9">
        <v>0.39445643980139999</v>
      </c>
      <c r="AL15" s="8"/>
    </row>
    <row r="16" spans="1:38" x14ac:dyDescent="0.2">
      <c r="A16" s="24"/>
      <c r="B16" s="24"/>
      <c r="C16" s="10">
        <v>311</v>
      </c>
      <c r="D16" s="10">
        <v>66</v>
      </c>
      <c r="E16" s="10">
        <v>85</v>
      </c>
      <c r="F16" s="10">
        <v>76</v>
      </c>
      <c r="G16" s="10">
        <v>84</v>
      </c>
      <c r="H16" s="10">
        <v>21</v>
      </c>
      <c r="I16" s="10">
        <v>50</v>
      </c>
      <c r="J16" s="10">
        <v>49</v>
      </c>
      <c r="K16" s="10">
        <v>72</v>
      </c>
      <c r="L16" s="10">
        <v>91</v>
      </c>
      <c r="M16" s="10">
        <v>111</v>
      </c>
      <c r="N16" s="10">
        <v>182</v>
      </c>
      <c r="O16" s="10">
        <v>74</v>
      </c>
      <c r="P16" s="10">
        <v>32</v>
      </c>
      <c r="Q16" s="10">
        <v>58</v>
      </c>
      <c r="R16" s="10">
        <v>74</v>
      </c>
      <c r="S16" s="10">
        <v>30</v>
      </c>
      <c r="T16" s="10">
        <v>10</v>
      </c>
      <c r="U16" s="10">
        <v>33</v>
      </c>
      <c r="V16" s="10">
        <v>87</v>
      </c>
      <c r="W16" s="10">
        <v>87</v>
      </c>
      <c r="X16" s="10">
        <v>60</v>
      </c>
      <c r="Y16" s="10">
        <v>34</v>
      </c>
      <c r="Z16" s="10">
        <v>22</v>
      </c>
      <c r="AA16" s="10">
        <v>6</v>
      </c>
      <c r="AB16" s="10">
        <v>109</v>
      </c>
      <c r="AC16" s="10">
        <v>41</v>
      </c>
      <c r="AD16" s="10">
        <v>9</v>
      </c>
      <c r="AE16" s="10">
        <v>20</v>
      </c>
      <c r="AF16" s="10">
        <v>18</v>
      </c>
      <c r="AG16" s="10">
        <v>11</v>
      </c>
      <c r="AH16" s="10">
        <v>1</v>
      </c>
      <c r="AI16" s="10">
        <v>3</v>
      </c>
      <c r="AJ16" s="10">
        <v>0</v>
      </c>
      <c r="AK16" s="10">
        <v>99</v>
      </c>
      <c r="AL16" s="8"/>
    </row>
    <row r="17" spans="1:38" x14ac:dyDescent="0.2">
      <c r="A17" s="24"/>
      <c r="B17" s="24"/>
      <c r="C17" s="11" t="s">
        <v>93</v>
      </c>
      <c r="D17" s="11"/>
      <c r="E17" s="11"/>
      <c r="F17" s="11"/>
      <c r="G17" s="11"/>
      <c r="H17" s="11"/>
      <c r="I17" s="11"/>
      <c r="J17" s="11"/>
      <c r="K17" s="11"/>
      <c r="L17" s="11"/>
      <c r="M17" s="11"/>
      <c r="N17" s="11"/>
      <c r="O17" s="11"/>
      <c r="P17" s="11"/>
      <c r="Q17" s="11"/>
      <c r="R17" s="11"/>
      <c r="S17" s="11"/>
      <c r="T17" s="11"/>
      <c r="U17" s="11"/>
      <c r="V17" s="12" t="s">
        <v>140</v>
      </c>
      <c r="W17" s="11"/>
      <c r="X17" s="12" t="s">
        <v>98</v>
      </c>
      <c r="Y17" s="11"/>
      <c r="Z17" s="11"/>
      <c r="AA17" s="11"/>
      <c r="AB17" s="11"/>
      <c r="AC17" s="11"/>
      <c r="AD17" s="11"/>
      <c r="AE17" s="11"/>
      <c r="AF17" s="11"/>
      <c r="AG17" s="11"/>
      <c r="AH17" s="11"/>
      <c r="AI17" s="11"/>
      <c r="AJ17" s="11"/>
      <c r="AK17" s="11"/>
      <c r="AL17" s="8"/>
    </row>
    <row r="18" spans="1:38" x14ac:dyDescent="0.2">
      <c r="A18" s="27"/>
      <c r="B18" s="23" t="s">
        <v>39</v>
      </c>
      <c r="C18" s="9">
        <v>1</v>
      </c>
      <c r="D18" s="9">
        <v>1</v>
      </c>
      <c r="E18" s="9">
        <v>1</v>
      </c>
      <c r="F18" s="9">
        <v>1</v>
      </c>
      <c r="G18" s="9">
        <v>1</v>
      </c>
      <c r="H18" s="9">
        <v>1</v>
      </c>
      <c r="I18" s="9">
        <v>1</v>
      </c>
      <c r="J18" s="9">
        <v>1</v>
      </c>
      <c r="K18" s="9">
        <v>1</v>
      </c>
      <c r="L18" s="9">
        <v>1</v>
      </c>
      <c r="M18" s="9">
        <v>1</v>
      </c>
      <c r="N18" s="9">
        <v>1</v>
      </c>
      <c r="O18" s="9">
        <v>1</v>
      </c>
      <c r="P18" s="9">
        <v>1</v>
      </c>
      <c r="Q18" s="9">
        <v>1</v>
      </c>
      <c r="R18" s="9">
        <v>1</v>
      </c>
      <c r="S18" s="9">
        <v>1</v>
      </c>
      <c r="T18" s="9">
        <v>1</v>
      </c>
      <c r="U18" s="9">
        <v>1</v>
      </c>
      <c r="V18" s="9">
        <v>1</v>
      </c>
      <c r="W18" s="9">
        <v>1</v>
      </c>
      <c r="X18" s="9">
        <v>1</v>
      </c>
      <c r="Y18" s="9">
        <v>1</v>
      </c>
      <c r="Z18" s="9">
        <v>1</v>
      </c>
      <c r="AA18" s="9">
        <v>1</v>
      </c>
      <c r="AB18" s="9">
        <v>1</v>
      </c>
      <c r="AC18" s="9">
        <v>1</v>
      </c>
      <c r="AD18" s="9">
        <v>1</v>
      </c>
      <c r="AE18" s="9">
        <v>1</v>
      </c>
      <c r="AF18" s="9">
        <v>1</v>
      </c>
      <c r="AG18" s="9">
        <v>1</v>
      </c>
      <c r="AH18" s="9">
        <v>1</v>
      </c>
      <c r="AI18" s="9">
        <v>1</v>
      </c>
      <c r="AJ18" s="9">
        <v>1</v>
      </c>
      <c r="AK18" s="9">
        <v>1</v>
      </c>
      <c r="AL18" s="8"/>
    </row>
    <row r="19" spans="1:38" x14ac:dyDescent="0.2">
      <c r="A19" s="24"/>
      <c r="B19" s="24"/>
      <c r="C19" s="10">
        <v>849</v>
      </c>
      <c r="D19" s="10">
        <v>172</v>
      </c>
      <c r="E19" s="10">
        <v>250</v>
      </c>
      <c r="F19" s="10">
        <v>199</v>
      </c>
      <c r="G19" s="10">
        <v>228</v>
      </c>
      <c r="H19" s="10">
        <v>73</v>
      </c>
      <c r="I19" s="10">
        <v>136</v>
      </c>
      <c r="J19" s="10">
        <v>134</v>
      </c>
      <c r="K19" s="10">
        <v>185</v>
      </c>
      <c r="L19" s="10">
        <v>255</v>
      </c>
      <c r="M19" s="10">
        <v>340</v>
      </c>
      <c r="N19" s="10">
        <v>468</v>
      </c>
      <c r="O19" s="10">
        <v>199</v>
      </c>
      <c r="P19" s="10">
        <v>90</v>
      </c>
      <c r="Q19" s="10">
        <v>134</v>
      </c>
      <c r="R19" s="10">
        <v>183</v>
      </c>
      <c r="S19" s="10">
        <v>105</v>
      </c>
      <c r="T19" s="10">
        <v>34</v>
      </c>
      <c r="U19" s="10">
        <v>104</v>
      </c>
      <c r="V19" s="10">
        <v>196</v>
      </c>
      <c r="W19" s="10">
        <v>247</v>
      </c>
      <c r="X19" s="10">
        <v>150</v>
      </c>
      <c r="Y19" s="10">
        <v>156</v>
      </c>
      <c r="Z19" s="10">
        <v>55</v>
      </c>
      <c r="AA19" s="10">
        <v>10</v>
      </c>
      <c r="AB19" s="10">
        <v>362</v>
      </c>
      <c r="AC19" s="10">
        <v>95</v>
      </c>
      <c r="AD19" s="10">
        <v>21</v>
      </c>
      <c r="AE19" s="10">
        <v>39</v>
      </c>
      <c r="AF19" s="10">
        <v>57</v>
      </c>
      <c r="AG19" s="10">
        <v>21</v>
      </c>
      <c r="AH19" s="10">
        <v>2</v>
      </c>
      <c r="AI19" s="10">
        <v>7</v>
      </c>
      <c r="AJ19" s="10">
        <v>2</v>
      </c>
      <c r="AK19" s="10">
        <v>243</v>
      </c>
      <c r="AL19" s="8"/>
    </row>
    <row r="20" spans="1:38" x14ac:dyDescent="0.2">
      <c r="A20" s="24"/>
      <c r="B20" s="24"/>
      <c r="C20" s="11" t="s">
        <v>93</v>
      </c>
      <c r="D20" s="11" t="s">
        <v>93</v>
      </c>
      <c r="E20" s="11" t="s">
        <v>93</v>
      </c>
      <c r="F20" s="11" t="s">
        <v>93</v>
      </c>
      <c r="G20" s="11" t="s">
        <v>93</v>
      </c>
      <c r="H20" s="11" t="s">
        <v>93</v>
      </c>
      <c r="I20" s="11" t="s">
        <v>93</v>
      </c>
      <c r="J20" s="11" t="s">
        <v>93</v>
      </c>
      <c r="K20" s="11" t="s">
        <v>93</v>
      </c>
      <c r="L20" s="11" t="s">
        <v>93</v>
      </c>
      <c r="M20" s="11" t="s">
        <v>93</v>
      </c>
      <c r="N20" s="11" t="s">
        <v>93</v>
      </c>
      <c r="O20" s="11" t="s">
        <v>93</v>
      </c>
      <c r="P20" s="11" t="s">
        <v>93</v>
      </c>
      <c r="Q20" s="11" t="s">
        <v>93</v>
      </c>
      <c r="R20" s="11" t="s">
        <v>93</v>
      </c>
      <c r="S20" s="11" t="s">
        <v>93</v>
      </c>
      <c r="T20" s="11" t="s">
        <v>93</v>
      </c>
      <c r="U20" s="11" t="s">
        <v>93</v>
      </c>
      <c r="V20" s="11" t="s">
        <v>93</v>
      </c>
      <c r="W20" s="11" t="s">
        <v>93</v>
      </c>
      <c r="X20" s="11" t="s">
        <v>93</v>
      </c>
      <c r="Y20" s="11" t="s">
        <v>93</v>
      </c>
      <c r="Z20" s="11" t="s">
        <v>93</v>
      </c>
      <c r="AA20" s="11" t="s">
        <v>93</v>
      </c>
      <c r="AB20" s="11" t="s">
        <v>93</v>
      </c>
      <c r="AC20" s="11" t="s">
        <v>93</v>
      </c>
      <c r="AD20" s="11" t="s">
        <v>93</v>
      </c>
      <c r="AE20" s="11" t="s">
        <v>93</v>
      </c>
      <c r="AF20" s="11" t="s">
        <v>93</v>
      </c>
      <c r="AG20" s="11" t="s">
        <v>93</v>
      </c>
      <c r="AH20" s="11" t="s">
        <v>93</v>
      </c>
      <c r="AI20" s="11" t="s">
        <v>93</v>
      </c>
      <c r="AJ20" s="11" t="s">
        <v>93</v>
      </c>
      <c r="AK20" s="11" t="s">
        <v>93</v>
      </c>
      <c r="AL20" s="8"/>
    </row>
    <row r="21" spans="1:38" x14ac:dyDescent="0.2">
      <c r="A21" s="13" t="s">
        <v>227</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22"/>
    </row>
    <row r="22" spans="1:38" x14ac:dyDescent="0.2">
      <c r="A22" s="15" t="s">
        <v>100</v>
      </c>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row>
  </sheetData>
  <mergeCells count="15">
    <mergeCell ref="B12:B14"/>
    <mergeCell ref="B15:B17"/>
    <mergeCell ref="B18:B20"/>
    <mergeCell ref="A6:A20"/>
    <mergeCell ref="AI2:AK2"/>
    <mergeCell ref="A2:C2"/>
    <mergeCell ref="A3:B5"/>
    <mergeCell ref="B6:B8"/>
    <mergeCell ref="B9:B11"/>
    <mergeCell ref="M3:N3"/>
    <mergeCell ref="O3:U3"/>
    <mergeCell ref="V3:AA3"/>
    <mergeCell ref="AB3:AK3"/>
    <mergeCell ref="D3:G3"/>
    <mergeCell ref="H3:L3"/>
  </mergeCells>
  <hyperlinks>
    <hyperlink ref="A1" location="'TOC'!A1:A1" display="Back to TOC" xr:uid="{00000000-0004-0000-0A00-000000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L16"/>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customWidth="1"/>
    <col min="2" max="2" width="25" style="1" bestFit="1" customWidth="1"/>
    <col min="3" max="37" width="12.6640625" style="1" customWidth="1"/>
  </cols>
  <sheetData>
    <row r="1" spans="1:38"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8"/>
    </row>
    <row r="2" spans="1:38" ht="61" customHeight="1" x14ac:dyDescent="0.2">
      <c r="A2" s="30" t="s">
        <v>228</v>
      </c>
      <c r="B2" s="29"/>
      <c r="C2" s="29"/>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8" t="s">
        <v>38</v>
      </c>
      <c r="AJ2" s="29"/>
      <c r="AK2" s="29"/>
      <c r="AL2" s="8"/>
    </row>
    <row r="3" spans="1:38" ht="37" customHeight="1" x14ac:dyDescent="0.2">
      <c r="A3" s="31"/>
      <c r="B3" s="29"/>
      <c r="C3" s="19" t="s">
        <v>39</v>
      </c>
      <c r="D3" s="32" t="s">
        <v>40</v>
      </c>
      <c r="E3" s="29"/>
      <c r="F3" s="29"/>
      <c r="G3" s="29"/>
      <c r="H3" s="32" t="s">
        <v>41</v>
      </c>
      <c r="I3" s="29"/>
      <c r="J3" s="29"/>
      <c r="K3" s="29"/>
      <c r="L3" s="29"/>
      <c r="M3" s="32" t="s">
        <v>42</v>
      </c>
      <c r="N3" s="29"/>
      <c r="O3" s="32" t="s">
        <v>43</v>
      </c>
      <c r="P3" s="29"/>
      <c r="Q3" s="29"/>
      <c r="R3" s="29"/>
      <c r="S3" s="29"/>
      <c r="T3" s="29"/>
      <c r="U3" s="29"/>
      <c r="V3" s="32" t="s">
        <v>44</v>
      </c>
      <c r="W3" s="29"/>
      <c r="X3" s="29"/>
      <c r="Y3" s="29"/>
      <c r="Z3" s="29"/>
      <c r="AA3" s="29"/>
      <c r="AB3" s="32" t="s">
        <v>45</v>
      </c>
      <c r="AC3" s="29"/>
      <c r="AD3" s="29"/>
      <c r="AE3" s="29"/>
      <c r="AF3" s="29"/>
      <c r="AG3" s="29"/>
      <c r="AH3" s="29"/>
      <c r="AI3" s="29"/>
      <c r="AJ3" s="29"/>
      <c r="AK3" s="29"/>
      <c r="AL3" s="8"/>
    </row>
    <row r="4" spans="1:38" ht="16" customHeight="1" x14ac:dyDescent="0.2">
      <c r="A4" s="24"/>
      <c r="B4" s="29"/>
      <c r="C4" s="20" t="s">
        <v>46</v>
      </c>
      <c r="D4" s="20" t="s">
        <v>46</v>
      </c>
      <c r="E4" s="20" t="s">
        <v>47</v>
      </c>
      <c r="F4" s="20" t="s">
        <v>48</v>
      </c>
      <c r="G4" s="20" t="s">
        <v>49</v>
      </c>
      <c r="H4" s="20" t="s">
        <v>46</v>
      </c>
      <c r="I4" s="20" t="s">
        <v>47</v>
      </c>
      <c r="J4" s="20" t="s">
        <v>48</v>
      </c>
      <c r="K4" s="20" t="s">
        <v>49</v>
      </c>
      <c r="L4" s="20" t="s">
        <v>50</v>
      </c>
      <c r="M4" s="20" t="s">
        <v>46</v>
      </c>
      <c r="N4" s="20" t="s">
        <v>47</v>
      </c>
      <c r="O4" s="20" t="s">
        <v>46</v>
      </c>
      <c r="P4" s="20" t="s">
        <v>47</v>
      </c>
      <c r="Q4" s="20" t="s">
        <v>48</v>
      </c>
      <c r="R4" s="20" t="s">
        <v>49</v>
      </c>
      <c r="S4" s="20" t="s">
        <v>50</v>
      </c>
      <c r="T4" s="20" t="s">
        <v>51</v>
      </c>
      <c r="U4" s="20" t="s">
        <v>52</v>
      </c>
      <c r="V4" s="20" t="s">
        <v>46</v>
      </c>
      <c r="W4" s="20" t="s">
        <v>47</v>
      </c>
      <c r="X4" s="20" t="s">
        <v>48</v>
      </c>
      <c r="Y4" s="20" t="s">
        <v>49</v>
      </c>
      <c r="Z4" s="20" t="s">
        <v>50</v>
      </c>
      <c r="AA4" s="20" t="s">
        <v>51</v>
      </c>
      <c r="AB4" s="20" t="s">
        <v>46</v>
      </c>
      <c r="AC4" s="20" t="s">
        <v>47</v>
      </c>
      <c r="AD4" s="20" t="s">
        <v>48</v>
      </c>
      <c r="AE4" s="20" t="s">
        <v>49</v>
      </c>
      <c r="AF4" s="20" t="s">
        <v>50</v>
      </c>
      <c r="AG4" s="20" t="s">
        <v>51</v>
      </c>
      <c r="AH4" s="20" t="s">
        <v>52</v>
      </c>
      <c r="AI4" s="20" t="s">
        <v>53</v>
      </c>
      <c r="AJ4" s="20" t="s">
        <v>54</v>
      </c>
      <c r="AK4" s="20" t="s">
        <v>55</v>
      </c>
      <c r="AL4" s="8"/>
    </row>
    <row r="5" spans="1:38" ht="25" x14ac:dyDescent="0.2">
      <c r="A5" s="24"/>
      <c r="B5" s="29"/>
      <c r="C5" s="19" t="s">
        <v>56</v>
      </c>
      <c r="D5" s="19" t="s">
        <v>57</v>
      </c>
      <c r="E5" s="19" t="s">
        <v>58</v>
      </c>
      <c r="F5" s="19" t="s">
        <v>59</v>
      </c>
      <c r="G5" s="19" t="s">
        <v>60</v>
      </c>
      <c r="H5" s="19" t="s">
        <v>61</v>
      </c>
      <c r="I5" s="19" t="s">
        <v>62</v>
      </c>
      <c r="J5" s="19" t="s">
        <v>63</v>
      </c>
      <c r="K5" s="19" t="s">
        <v>64</v>
      </c>
      <c r="L5" s="19" t="s">
        <v>65</v>
      </c>
      <c r="M5" s="19" t="s">
        <v>66</v>
      </c>
      <c r="N5" s="19" t="s">
        <v>67</v>
      </c>
      <c r="O5" s="19" t="s">
        <v>68</v>
      </c>
      <c r="P5" s="19" t="s">
        <v>69</v>
      </c>
      <c r="Q5" s="19" t="s">
        <v>70</v>
      </c>
      <c r="R5" s="19" t="s">
        <v>71</v>
      </c>
      <c r="S5" s="19" t="s">
        <v>72</v>
      </c>
      <c r="T5" s="19" t="s">
        <v>73</v>
      </c>
      <c r="U5" s="19" t="s">
        <v>74</v>
      </c>
      <c r="V5" s="19" t="s">
        <v>75</v>
      </c>
      <c r="W5" s="19" t="s">
        <v>76</v>
      </c>
      <c r="X5" s="19" t="s">
        <v>77</v>
      </c>
      <c r="Y5" s="19" t="s">
        <v>78</v>
      </c>
      <c r="Z5" s="19" t="s">
        <v>79</v>
      </c>
      <c r="AA5" s="19" t="s">
        <v>80</v>
      </c>
      <c r="AB5" s="19" t="s">
        <v>81</v>
      </c>
      <c r="AC5" s="19" t="s">
        <v>82</v>
      </c>
      <c r="AD5" s="19" t="s">
        <v>83</v>
      </c>
      <c r="AE5" s="19" t="s">
        <v>84</v>
      </c>
      <c r="AF5" s="19" t="s">
        <v>85</v>
      </c>
      <c r="AG5" s="19" t="s">
        <v>86</v>
      </c>
      <c r="AH5" s="19" t="s">
        <v>87</v>
      </c>
      <c r="AI5" s="19" t="s">
        <v>88</v>
      </c>
      <c r="AJ5" s="19" t="s">
        <v>89</v>
      </c>
      <c r="AK5" s="19" t="s">
        <v>90</v>
      </c>
      <c r="AL5" s="8"/>
    </row>
    <row r="6" spans="1:38" x14ac:dyDescent="0.2">
      <c r="A6" s="25" t="s">
        <v>229</v>
      </c>
      <c r="B6" s="23" t="s">
        <v>230</v>
      </c>
      <c r="C6" s="9">
        <v>0.34708737933639999</v>
      </c>
      <c r="D6" s="9">
        <v>0.373395892841</v>
      </c>
      <c r="E6" s="9">
        <v>0.39629733887710011</v>
      </c>
      <c r="F6" s="9">
        <v>0.34355551687430003</v>
      </c>
      <c r="G6" s="9">
        <v>0.27371716025530002</v>
      </c>
      <c r="H6" s="9">
        <v>0.28719941639180002</v>
      </c>
      <c r="I6" s="9">
        <v>0.35062507305829999</v>
      </c>
      <c r="J6" s="9">
        <v>0.41496694487059999</v>
      </c>
      <c r="K6" s="9">
        <v>0.37918622646029998</v>
      </c>
      <c r="L6" s="9">
        <v>0.31878590905089998</v>
      </c>
      <c r="M6" s="9">
        <v>0.30213502136100001</v>
      </c>
      <c r="N6" s="9">
        <v>0.38441389451730001</v>
      </c>
      <c r="O6" s="9">
        <v>0.47082700510949999</v>
      </c>
      <c r="P6" s="9">
        <v>0.27158152032979999</v>
      </c>
      <c r="Q6" s="9">
        <v>0.47877827035140003</v>
      </c>
      <c r="R6" s="9">
        <v>0.41930731981519997</v>
      </c>
      <c r="S6" s="9">
        <v>0.18691896974450001</v>
      </c>
      <c r="T6" s="9">
        <v>0.29750723634460002</v>
      </c>
      <c r="U6" s="9">
        <v>0.1190896311478</v>
      </c>
      <c r="V6" s="9">
        <v>0.56984317462800005</v>
      </c>
      <c r="W6" s="9">
        <v>0.2897658290108</v>
      </c>
      <c r="X6" s="9">
        <v>0.3457440686305</v>
      </c>
      <c r="Y6" s="9">
        <v>0.26492107837529999</v>
      </c>
      <c r="Z6" s="9">
        <v>0.12894198979560001</v>
      </c>
      <c r="AA6" s="9">
        <v>0.12119594527829999</v>
      </c>
      <c r="AB6" s="9">
        <v>0.38257365285560002</v>
      </c>
      <c r="AC6" s="9">
        <v>0.33967277814520003</v>
      </c>
      <c r="AD6" s="9">
        <v>0.53018274789999997</v>
      </c>
      <c r="AE6" s="9">
        <v>0.28444450541089999</v>
      </c>
      <c r="AF6" s="9">
        <v>0.30309524521050002</v>
      </c>
      <c r="AG6" s="9">
        <v>0.28056314381870001</v>
      </c>
      <c r="AH6" s="9">
        <v>0.53764978701659993</v>
      </c>
      <c r="AI6" s="9">
        <v>0.71635618103739995</v>
      </c>
      <c r="AJ6" s="9">
        <v>0.186674159295</v>
      </c>
      <c r="AK6" s="9">
        <v>0.28766552714549998</v>
      </c>
      <c r="AL6" s="8"/>
    </row>
    <row r="7" spans="1:38" x14ac:dyDescent="0.2">
      <c r="A7" s="24"/>
      <c r="B7" s="24"/>
      <c r="C7" s="10">
        <v>292</v>
      </c>
      <c r="D7" s="10">
        <v>61</v>
      </c>
      <c r="E7" s="10">
        <v>92</v>
      </c>
      <c r="F7" s="10">
        <v>74</v>
      </c>
      <c r="G7" s="10">
        <v>65</v>
      </c>
      <c r="H7" s="10">
        <v>20</v>
      </c>
      <c r="I7" s="10">
        <v>44</v>
      </c>
      <c r="J7" s="10">
        <v>54</v>
      </c>
      <c r="K7" s="10">
        <v>68</v>
      </c>
      <c r="L7" s="10">
        <v>81</v>
      </c>
      <c r="M7" s="10">
        <v>98</v>
      </c>
      <c r="N7" s="10">
        <v>176</v>
      </c>
      <c r="O7" s="10">
        <v>90</v>
      </c>
      <c r="P7" s="10">
        <v>31</v>
      </c>
      <c r="Q7" s="10">
        <v>62</v>
      </c>
      <c r="R7" s="10">
        <v>65</v>
      </c>
      <c r="S7" s="10">
        <v>20</v>
      </c>
      <c r="T7" s="10">
        <v>11</v>
      </c>
      <c r="U7" s="10">
        <v>13</v>
      </c>
      <c r="V7" s="10">
        <v>106</v>
      </c>
      <c r="W7" s="10">
        <v>84</v>
      </c>
      <c r="X7" s="10">
        <v>41</v>
      </c>
      <c r="Y7" s="10">
        <v>35</v>
      </c>
      <c r="Z7" s="10">
        <v>8</v>
      </c>
      <c r="AA7" s="10">
        <v>2</v>
      </c>
      <c r="AB7" s="10">
        <v>140</v>
      </c>
      <c r="AC7" s="10">
        <v>27</v>
      </c>
      <c r="AD7" s="10">
        <v>10</v>
      </c>
      <c r="AE7" s="10">
        <v>15</v>
      </c>
      <c r="AF7" s="10">
        <v>14</v>
      </c>
      <c r="AG7" s="10">
        <v>9</v>
      </c>
      <c r="AH7" s="10">
        <v>1</v>
      </c>
      <c r="AI7" s="10">
        <v>3</v>
      </c>
      <c r="AJ7" s="10">
        <v>1</v>
      </c>
      <c r="AK7" s="10">
        <v>72</v>
      </c>
      <c r="AL7" s="8"/>
    </row>
    <row r="8" spans="1:38" x14ac:dyDescent="0.2">
      <c r="A8" s="24"/>
      <c r="B8" s="24"/>
      <c r="C8" s="11" t="s">
        <v>93</v>
      </c>
      <c r="D8" s="11"/>
      <c r="E8" s="11"/>
      <c r="F8" s="11"/>
      <c r="G8" s="11"/>
      <c r="H8" s="11"/>
      <c r="I8" s="11"/>
      <c r="J8" s="11"/>
      <c r="K8" s="11"/>
      <c r="L8" s="11"/>
      <c r="M8" s="11"/>
      <c r="N8" s="11"/>
      <c r="O8" s="12" t="s">
        <v>160</v>
      </c>
      <c r="P8" s="11"/>
      <c r="Q8" s="12" t="s">
        <v>160</v>
      </c>
      <c r="R8" s="12" t="s">
        <v>154</v>
      </c>
      <c r="S8" s="11"/>
      <c r="T8" s="11"/>
      <c r="U8" s="11"/>
      <c r="V8" s="12" t="s">
        <v>231</v>
      </c>
      <c r="W8" s="11"/>
      <c r="X8" s="11"/>
      <c r="Y8" s="11"/>
      <c r="Z8" s="11"/>
      <c r="AA8" s="11"/>
      <c r="AB8" s="11"/>
      <c r="AC8" s="11"/>
      <c r="AD8" s="11"/>
      <c r="AE8" s="11"/>
      <c r="AF8" s="11"/>
      <c r="AG8" s="11"/>
      <c r="AH8" s="11"/>
      <c r="AI8" s="11"/>
      <c r="AJ8" s="11"/>
      <c r="AK8" s="11"/>
      <c r="AL8" s="8"/>
    </row>
    <row r="9" spans="1:38" x14ac:dyDescent="0.2">
      <c r="A9" s="27"/>
      <c r="B9" s="23" t="s">
        <v>232</v>
      </c>
      <c r="C9" s="9">
        <v>0.65291262066360001</v>
      </c>
      <c r="D9" s="9">
        <v>0.62660410715899995</v>
      </c>
      <c r="E9" s="9">
        <v>0.60370266112289994</v>
      </c>
      <c r="F9" s="9">
        <v>0.65644448312570003</v>
      </c>
      <c r="G9" s="9">
        <v>0.72628283974469998</v>
      </c>
      <c r="H9" s="9">
        <v>0.71280058360819998</v>
      </c>
      <c r="I9" s="9">
        <v>0.64937492694170007</v>
      </c>
      <c r="J9" s="9">
        <v>0.58503305512940007</v>
      </c>
      <c r="K9" s="9">
        <v>0.62081377353970002</v>
      </c>
      <c r="L9" s="9">
        <v>0.68121409094910002</v>
      </c>
      <c r="M9" s="9">
        <v>0.69786497863899999</v>
      </c>
      <c r="N9" s="9">
        <v>0.61558610548269999</v>
      </c>
      <c r="O9" s="9">
        <v>0.52917299489050007</v>
      </c>
      <c r="P9" s="9">
        <v>0.72841847967020001</v>
      </c>
      <c r="Q9" s="9">
        <v>0.52122172964860003</v>
      </c>
      <c r="R9" s="9">
        <v>0.58069268018480003</v>
      </c>
      <c r="S9" s="9">
        <v>0.81308103025549994</v>
      </c>
      <c r="T9" s="9">
        <v>0.70249276365540003</v>
      </c>
      <c r="U9" s="9">
        <v>0.88091036885220009</v>
      </c>
      <c r="V9" s="9">
        <v>0.43015682537200001</v>
      </c>
      <c r="W9" s="9">
        <v>0.71023417098920005</v>
      </c>
      <c r="X9" s="9">
        <v>0.6542559313695</v>
      </c>
      <c r="Y9" s="9">
        <v>0.73507892162470001</v>
      </c>
      <c r="Z9" s="9">
        <v>0.87105801020439999</v>
      </c>
      <c r="AA9" s="9">
        <v>0.87880405472169998</v>
      </c>
      <c r="AB9" s="9">
        <v>0.61742634714440003</v>
      </c>
      <c r="AC9" s="9">
        <v>0.66032722185479997</v>
      </c>
      <c r="AD9" s="9">
        <v>0.46981725210000003</v>
      </c>
      <c r="AE9" s="9">
        <v>0.71555549458909995</v>
      </c>
      <c r="AF9" s="9">
        <v>0.69690475478950009</v>
      </c>
      <c r="AG9" s="9">
        <v>0.71943685618130004</v>
      </c>
      <c r="AH9" s="9">
        <v>0.46235021298340001</v>
      </c>
      <c r="AI9" s="9">
        <v>0.28364381896259999</v>
      </c>
      <c r="AJ9" s="9">
        <v>0.81332584070500002</v>
      </c>
      <c r="AK9" s="9">
        <v>0.71233447285450002</v>
      </c>
      <c r="AL9" s="8"/>
    </row>
    <row r="10" spans="1:38" x14ac:dyDescent="0.2">
      <c r="A10" s="24"/>
      <c r="B10" s="24"/>
      <c r="C10" s="10">
        <v>518</v>
      </c>
      <c r="D10" s="10">
        <v>98</v>
      </c>
      <c r="E10" s="10">
        <v>151</v>
      </c>
      <c r="F10" s="10">
        <v>122</v>
      </c>
      <c r="G10" s="10">
        <v>147</v>
      </c>
      <c r="H10" s="10">
        <v>52</v>
      </c>
      <c r="I10" s="10">
        <v>89</v>
      </c>
      <c r="J10" s="10">
        <v>74</v>
      </c>
      <c r="K10" s="10">
        <v>110</v>
      </c>
      <c r="L10" s="10">
        <v>156</v>
      </c>
      <c r="M10" s="10">
        <v>224</v>
      </c>
      <c r="N10" s="10">
        <v>273</v>
      </c>
      <c r="O10" s="10">
        <v>96</v>
      </c>
      <c r="P10" s="10">
        <v>55</v>
      </c>
      <c r="Q10" s="10">
        <v>67</v>
      </c>
      <c r="R10" s="10">
        <v>106</v>
      </c>
      <c r="S10" s="10">
        <v>83</v>
      </c>
      <c r="T10" s="10">
        <v>23</v>
      </c>
      <c r="U10" s="10">
        <v>88</v>
      </c>
      <c r="V10" s="10">
        <v>80</v>
      </c>
      <c r="W10" s="10">
        <v>150</v>
      </c>
      <c r="X10" s="10">
        <v>100</v>
      </c>
      <c r="Y10" s="10">
        <v>117</v>
      </c>
      <c r="Z10" s="10">
        <v>47</v>
      </c>
      <c r="AA10" s="10">
        <v>6</v>
      </c>
      <c r="AB10" s="10">
        <v>204</v>
      </c>
      <c r="AC10" s="10">
        <v>63</v>
      </c>
      <c r="AD10" s="10">
        <v>10</v>
      </c>
      <c r="AE10" s="10">
        <v>23</v>
      </c>
      <c r="AF10" s="10">
        <v>36</v>
      </c>
      <c r="AG10" s="10">
        <v>12</v>
      </c>
      <c r="AH10" s="10">
        <v>1</v>
      </c>
      <c r="AI10" s="10">
        <v>4</v>
      </c>
      <c r="AJ10" s="10">
        <v>1</v>
      </c>
      <c r="AK10" s="10">
        <v>164</v>
      </c>
      <c r="AL10" s="8"/>
    </row>
    <row r="11" spans="1:38" x14ac:dyDescent="0.2">
      <c r="A11" s="24"/>
      <c r="B11" s="24"/>
      <c r="C11" s="11" t="s">
        <v>93</v>
      </c>
      <c r="D11" s="11"/>
      <c r="E11" s="11"/>
      <c r="F11" s="11"/>
      <c r="G11" s="11"/>
      <c r="H11" s="11"/>
      <c r="I11" s="11"/>
      <c r="J11" s="11"/>
      <c r="K11" s="11"/>
      <c r="L11" s="11"/>
      <c r="M11" s="11"/>
      <c r="N11" s="11"/>
      <c r="O11" s="11"/>
      <c r="P11" s="11"/>
      <c r="Q11" s="11"/>
      <c r="R11" s="11"/>
      <c r="S11" s="12" t="s">
        <v>136</v>
      </c>
      <c r="T11" s="11"/>
      <c r="U11" s="12" t="s">
        <v>233</v>
      </c>
      <c r="V11" s="11"/>
      <c r="W11" s="12" t="s">
        <v>137</v>
      </c>
      <c r="X11" s="11"/>
      <c r="Y11" s="12" t="s">
        <v>105</v>
      </c>
      <c r="Z11" s="12" t="s">
        <v>137</v>
      </c>
      <c r="AA11" s="11"/>
      <c r="AB11" s="11"/>
      <c r="AC11" s="11"/>
      <c r="AD11" s="11"/>
      <c r="AE11" s="11"/>
      <c r="AF11" s="11"/>
      <c r="AG11" s="11"/>
      <c r="AH11" s="11"/>
      <c r="AI11" s="11"/>
      <c r="AJ11" s="11"/>
      <c r="AK11" s="11"/>
      <c r="AL11" s="8"/>
    </row>
    <row r="12" spans="1:38" x14ac:dyDescent="0.2">
      <c r="A12" s="27"/>
      <c r="B12" s="23" t="s">
        <v>39</v>
      </c>
      <c r="C12" s="9">
        <v>1</v>
      </c>
      <c r="D12" s="9">
        <v>1</v>
      </c>
      <c r="E12" s="9">
        <v>1</v>
      </c>
      <c r="F12" s="9">
        <v>1</v>
      </c>
      <c r="G12" s="9">
        <v>1</v>
      </c>
      <c r="H12" s="9">
        <v>1</v>
      </c>
      <c r="I12" s="9">
        <v>1</v>
      </c>
      <c r="J12" s="9">
        <v>1</v>
      </c>
      <c r="K12" s="9">
        <v>1</v>
      </c>
      <c r="L12" s="9">
        <v>1</v>
      </c>
      <c r="M12" s="9">
        <v>1</v>
      </c>
      <c r="N12" s="9">
        <v>1</v>
      </c>
      <c r="O12" s="9">
        <v>1</v>
      </c>
      <c r="P12" s="9">
        <v>1</v>
      </c>
      <c r="Q12" s="9">
        <v>1</v>
      </c>
      <c r="R12" s="9">
        <v>1</v>
      </c>
      <c r="S12" s="9">
        <v>1</v>
      </c>
      <c r="T12" s="9">
        <v>1</v>
      </c>
      <c r="U12" s="9">
        <v>1</v>
      </c>
      <c r="V12" s="9">
        <v>1</v>
      </c>
      <c r="W12" s="9">
        <v>1</v>
      </c>
      <c r="X12" s="9">
        <v>1</v>
      </c>
      <c r="Y12" s="9">
        <v>1</v>
      </c>
      <c r="Z12" s="9">
        <v>1</v>
      </c>
      <c r="AA12" s="9">
        <v>1</v>
      </c>
      <c r="AB12" s="9">
        <v>1</v>
      </c>
      <c r="AC12" s="9">
        <v>1</v>
      </c>
      <c r="AD12" s="9">
        <v>1</v>
      </c>
      <c r="AE12" s="9">
        <v>1</v>
      </c>
      <c r="AF12" s="9">
        <v>1</v>
      </c>
      <c r="AG12" s="9">
        <v>1</v>
      </c>
      <c r="AH12" s="9">
        <v>1</v>
      </c>
      <c r="AI12" s="9">
        <v>1</v>
      </c>
      <c r="AJ12" s="9">
        <v>1</v>
      </c>
      <c r="AK12" s="9">
        <v>1</v>
      </c>
      <c r="AL12" s="8"/>
    </row>
    <row r="13" spans="1:38" x14ac:dyDescent="0.2">
      <c r="A13" s="24"/>
      <c r="B13" s="24"/>
      <c r="C13" s="10">
        <v>810</v>
      </c>
      <c r="D13" s="10">
        <v>159</v>
      </c>
      <c r="E13" s="10">
        <v>243</v>
      </c>
      <c r="F13" s="10">
        <v>196</v>
      </c>
      <c r="G13" s="10">
        <v>212</v>
      </c>
      <c r="H13" s="10">
        <v>72</v>
      </c>
      <c r="I13" s="10">
        <v>133</v>
      </c>
      <c r="J13" s="10">
        <v>128</v>
      </c>
      <c r="K13" s="10">
        <v>178</v>
      </c>
      <c r="L13" s="10">
        <v>237</v>
      </c>
      <c r="M13" s="10">
        <v>322</v>
      </c>
      <c r="N13" s="10">
        <v>449</v>
      </c>
      <c r="O13" s="10">
        <v>186</v>
      </c>
      <c r="P13" s="10">
        <v>86</v>
      </c>
      <c r="Q13" s="10">
        <v>129</v>
      </c>
      <c r="R13" s="10">
        <v>171</v>
      </c>
      <c r="S13" s="10">
        <v>103</v>
      </c>
      <c r="T13" s="10">
        <v>34</v>
      </c>
      <c r="U13" s="10">
        <v>101</v>
      </c>
      <c r="V13" s="10">
        <v>186</v>
      </c>
      <c r="W13" s="10">
        <v>234</v>
      </c>
      <c r="X13" s="10">
        <v>141</v>
      </c>
      <c r="Y13" s="10">
        <v>152</v>
      </c>
      <c r="Z13" s="10">
        <v>55</v>
      </c>
      <c r="AA13" s="10">
        <v>8</v>
      </c>
      <c r="AB13" s="10">
        <v>344</v>
      </c>
      <c r="AC13" s="10">
        <v>90</v>
      </c>
      <c r="AD13" s="10">
        <v>20</v>
      </c>
      <c r="AE13" s="10">
        <v>38</v>
      </c>
      <c r="AF13" s="10">
        <v>50</v>
      </c>
      <c r="AG13" s="10">
        <v>21</v>
      </c>
      <c r="AH13" s="10">
        <v>2</v>
      </c>
      <c r="AI13" s="10">
        <v>7</v>
      </c>
      <c r="AJ13" s="10">
        <v>2</v>
      </c>
      <c r="AK13" s="10">
        <v>236</v>
      </c>
      <c r="AL13" s="8"/>
    </row>
    <row r="14" spans="1:38" x14ac:dyDescent="0.2">
      <c r="A14" s="24"/>
      <c r="B14" s="24"/>
      <c r="C14" s="11" t="s">
        <v>93</v>
      </c>
      <c r="D14" s="11" t="s">
        <v>93</v>
      </c>
      <c r="E14" s="11" t="s">
        <v>93</v>
      </c>
      <c r="F14" s="11" t="s">
        <v>93</v>
      </c>
      <c r="G14" s="11" t="s">
        <v>93</v>
      </c>
      <c r="H14" s="11" t="s">
        <v>93</v>
      </c>
      <c r="I14" s="11" t="s">
        <v>93</v>
      </c>
      <c r="J14" s="11" t="s">
        <v>93</v>
      </c>
      <c r="K14" s="11" t="s">
        <v>93</v>
      </c>
      <c r="L14" s="11" t="s">
        <v>93</v>
      </c>
      <c r="M14" s="11" t="s">
        <v>93</v>
      </c>
      <c r="N14" s="11" t="s">
        <v>93</v>
      </c>
      <c r="O14" s="11" t="s">
        <v>93</v>
      </c>
      <c r="P14" s="11" t="s">
        <v>93</v>
      </c>
      <c r="Q14" s="11" t="s">
        <v>93</v>
      </c>
      <c r="R14" s="11" t="s">
        <v>93</v>
      </c>
      <c r="S14" s="11" t="s">
        <v>93</v>
      </c>
      <c r="T14" s="11" t="s">
        <v>93</v>
      </c>
      <c r="U14" s="11" t="s">
        <v>93</v>
      </c>
      <c r="V14" s="11" t="s">
        <v>93</v>
      </c>
      <c r="W14" s="11" t="s">
        <v>93</v>
      </c>
      <c r="X14" s="11" t="s">
        <v>93</v>
      </c>
      <c r="Y14" s="11" t="s">
        <v>93</v>
      </c>
      <c r="Z14" s="11" t="s">
        <v>93</v>
      </c>
      <c r="AA14" s="11" t="s">
        <v>93</v>
      </c>
      <c r="AB14" s="11" t="s">
        <v>93</v>
      </c>
      <c r="AC14" s="11" t="s">
        <v>93</v>
      </c>
      <c r="AD14" s="11" t="s">
        <v>93</v>
      </c>
      <c r="AE14" s="11" t="s">
        <v>93</v>
      </c>
      <c r="AF14" s="11" t="s">
        <v>93</v>
      </c>
      <c r="AG14" s="11" t="s">
        <v>93</v>
      </c>
      <c r="AH14" s="11" t="s">
        <v>93</v>
      </c>
      <c r="AI14" s="11" t="s">
        <v>93</v>
      </c>
      <c r="AJ14" s="11" t="s">
        <v>93</v>
      </c>
      <c r="AK14" s="11" t="s">
        <v>93</v>
      </c>
      <c r="AL14" s="8"/>
    </row>
    <row r="15" spans="1:38" x14ac:dyDescent="0.2">
      <c r="A15" s="13" t="s">
        <v>234</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22"/>
    </row>
    <row r="16" spans="1:38" x14ac:dyDescent="0.2">
      <c r="A16" s="15" t="s">
        <v>100</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row>
  </sheetData>
  <mergeCells count="13">
    <mergeCell ref="B12:B14"/>
    <mergeCell ref="A6:A14"/>
    <mergeCell ref="AI2:AK2"/>
    <mergeCell ref="A2:C2"/>
    <mergeCell ref="A3:B5"/>
    <mergeCell ref="B6:B8"/>
    <mergeCell ref="B9:B11"/>
    <mergeCell ref="M3:N3"/>
    <mergeCell ref="O3:U3"/>
    <mergeCell ref="V3:AA3"/>
    <mergeCell ref="AB3:AK3"/>
    <mergeCell ref="D3:G3"/>
    <mergeCell ref="H3:L3"/>
  </mergeCells>
  <hyperlinks>
    <hyperlink ref="A1" location="'TOC'!A1:A1" display="Back to TOC" xr:uid="{00000000-0004-0000-0B00-000000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L25"/>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customWidth="1"/>
    <col min="2" max="2" width="25" style="1" bestFit="1" customWidth="1"/>
    <col min="3" max="37" width="12.6640625" style="1" customWidth="1"/>
  </cols>
  <sheetData>
    <row r="1" spans="1:38"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8"/>
    </row>
    <row r="2" spans="1:38" ht="36" customHeight="1" x14ac:dyDescent="0.2">
      <c r="A2" s="30" t="s">
        <v>235</v>
      </c>
      <c r="B2" s="29"/>
      <c r="C2" s="29"/>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8" t="s">
        <v>38</v>
      </c>
      <c r="AJ2" s="29"/>
      <c r="AK2" s="29"/>
      <c r="AL2" s="8"/>
    </row>
    <row r="3" spans="1:38" ht="37" customHeight="1" x14ac:dyDescent="0.2">
      <c r="A3" s="31"/>
      <c r="B3" s="29"/>
      <c r="C3" s="19" t="s">
        <v>39</v>
      </c>
      <c r="D3" s="32" t="s">
        <v>40</v>
      </c>
      <c r="E3" s="29"/>
      <c r="F3" s="29"/>
      <c r="G3" s="29"/>
      <c r="H3" s="32" t="s">
        <v>41</v>
      </c>
      <c r="I3" s="29"/>
      <c r="J3" s="29"/>
      <c r="K3" s="29"/>
      <c r="L3" s="29"/>
      <c r="M3" s="32" t="s">
        <v>42</v>
      </c>
      <c r="N3" s="29"/>
      <c r="O3" s="32" t="s">
        <v>43</v>
      </c>
      <c r="P3" s="29"/>
      <c r="Q3" s="29"/>
      <c r="R3" s="29"/>
      <c r="S3" s="29"/>
      <c r="T3" s="29"/>
      <c r="U3" s="29"/>
      <c r="V3" s="32" t="s">
        <v>44</v>
      </c>
      <c r="W3" s="29"/>
      <c r="X3" s="29"/>
      <c r="Y3" s="29"/>
      <c r="Z3" s="29"/>
      <c r="AA3" s="29"/>
      <c r="AB3" s="32" t="s">
        <v>45</v>
      </c>
      <c r="AC3" s="29"/>
      <c r="AD3" s="29"/>
      <c r="AE3" s="29"/>
      <c r="AF3" s="29"/>
      <c r="AG3" s="29"/>
      <c r="AH3" s="29"/>
      <c r="AI3" s="29"/>
      <c r="AJ3" s="29"/>
      <c r="AK3" s="29"/>
      <c r="AL3" s="8"/>
    </row>
    <row r="4" spans="1:38" ht="16" customHeight="1" x14ac:dyDescent="0.2">
      <c r="A4" s="24"/>
      <c r="B4" s="29"/>
      <c r="C4" s="20" t="s">
        <v>46</v>
      </c>
      <c r="D4" s="20" t="s">
        <v>46</v>
      </c>
      <c r="E4" s="20" t="s">
        <v>47</v>
      </c>
      <c r="F4" s="20" t="s">
        <v>48</v>
      </c>
      <c r="G4" s="20" t="s">
        <v>49</v>
      </c>
      <c r="H4" s="20" t="s">
        <v>46</v>
      </c>
      <c r="I4" s="20" t="s">
        <v>47</v>
      </c>
      <c r="J4" s="20" t="s">
        <v>48</v>
      </c>
      <c r="K4" s="20" t="s">
        <v>49</v>
      </c>
      <c r="L4" s="20" t="s">
        <v>50</v>
      </c>
      <c r="M4" s="20" t="s">
        <v>46</v>
      </c>
      <c r="N4" s="20" t="s">
        <v>47</v>
      </c>
      <c r="O4" s="20" t="s">
        <v>46</v>
      </c>
      <c r="P4" s="20" t="s">
        <v>47</v>
      </c>
      <c r="Q4" s="20" t="s">
        <v>48</v>
      </c>
      <c r="R4" s="20" t="s">
        <v>49</v>
      </c>
      <c r="S4" s="20" t="s">
        <v>50</v>
      </c>
      <c r="T4" s="20" t="s">
        <v>51</v>
      </c>
      <c r="U4" s="20" t="s">
        <v>52</v>
      </c>
      <c r="V4" s="20" t="s">
        <v>46</v>
      </c>
      <c r="W4" s="20" t="s">
        <v>47</v>
      </c>
      <c r="X4" s="20" t="s">
        <v>48</v>
      </c>
      <c r="Y4" s="20" t="s">
        <v>49</v>
      </c>
      <c r="Z4" s="20" t="s">
        <v>50</v>
      </c>
      <c r="AA4" s="20" t="s">
        <v>51</v>
      </c>
      <c r="AB4" s="20" t="s">
        <v>46</v>
      </c>
      <c r="AC4" s="20" t="s">
        <v>47</v>
      </c>
      <c r="AD4" s="20" t="s">
        <v>48</v>
      </c>
      <c r="AE4" s="20" t="s">
        <v>49</v>
      </c>
      <c r="AF4" s="20" t="s">
        <v>50</v>
      </c>
      <c r="AG4" s="20" t="s">
        <v>51</v>
      </c>
      <c r="AH4" s="20" t="s">
        <v>52</v>
      </c>
      <c r="AI4" s="20" t="s">
        <v>53</v>
      </c>
      <c r="AJ4" s="20" t="s">
        <v>54</v>
      </c>
      <c r="AK4" s="20" t="s">
        <v>55</v>
      </c>
      <c r="AL4" s="8"/>
    </row>
    <row r="5" spans="1:38" ht="25" x14ac:dyDescent="0.2">
      <c r="A5" s="24"/>
      <c r="B5" s="29"/>
      <c r="C5" s="19" t="s">
        <v>56</v>
      </c>
      <c r="D5" s="19" t="s">
        <v>57</v>
      </c>
      <c r="E5" s="19" t="s">
        <v>58</v>
      </c>
      <c r="F5" s="19" t="s">
        <v>59</v>
      </c>
      <c r="G5" s="19" t="s">
        <v>60</v>
      </c>
      <c r="H5" s="19" t="s">
        <v>61</v>
      </c>
      <c r="I5" s="19" t="s">
        <v>62</v>
      </c>
      <c r="J5" s="19" t="s">
        <v>63</v>
      </c>
      <c r="K5" s="19" t="s">
        <v>64</v>
      </c>
      <c r="L5" s="19" t="s">
        <v>65</v>
      </c>
      <c r="M5" s="19" t="s">
        <v>66</v>
      </c>
      <c r="N5" s="19" t="s">
        <v>67</v>
      </c>
      <c r="O5" s="19" t="s">
        <v>68</v>
      </c>
      <c r="P5" s="19" t="s">
        <v>69</v>
      </c>
      <c r="Q5" s="19" t="s">
        <v>70</v>
      </c>
      <c r="R5" s="19" t="s">
        <v>71</v>
      </c>
      <c r="S5" s="19" t="s">
        <v>72</v>
      </c>
      <c r="T5" s="19" t="s">
        <v>73</v>
      </c>
      <c r="U5" s="19" t="s">
        <v>74</v>
      </c>
      <c r="V5" s="19" t="s">
        <v>75</v>
      </c>
      <c r="W5" s="19" t="s">
        <v>76</v>
      </c>
      <c r="X5" s="19" t="s">
        <v>77</v>
      </c>
      <c r="Y5" s="19" t="s">
        <v>78</v>
      </c>
      <c r="Z5" s="19" t="s">
        <v>79</v>
      </c>
      <c r="AA5" s="19" t="s">
        <v>80</v>
      </c>
      <c r="AB5" s="19" t="s">
        <v>81</v>
      </c>
      <c r="AC5" s="19" t="s">
        <v>82</v>
      </c>
      <c r="AD5" s="19" t="s">
        <v>83</v>
      </c>
      <c r="AE5" s="19" t="s">
        <v>84</v>
      </c>
      <c r="AF5" s="19" t="s">
        <v>85</v>
      </c>
      <c r="AG5" s="19" t="s">
        <v>86</v>
      </c>
      <c r="AH5" s="19" t="s">
        <v>87</v>
      </c>
      <c r="AI5" s="19" t="s">
        <v>88</v>
      </c>
      <c r="AJ5" s="19" t="s">
        <v>89</v>
      </c>
      <c r="AK5" s="19" t="s">
        <v>90</v>
      </c>
      <c r="AL5" s="8"/>
    </row>
    <row r="6" spans="1:38" x14ac:dyDescent="0.2">
      <c r="A6" s="25" t="s">
        <v>236</v>
      </c>
      <c r="B6" s="23" t="s">
        <v>237</v>
      </c>
      <c r="C6" s="9">
        <v>0.4165605693053</v>
      </c>
      <c r="D6" s="9">
        <v>0.52944917030500005</v>
      </c>
      <c r="E6" s="9">
        <v>0.40714392692829998</v>
      </c>
      <c r="F6" s="9">
        <v>0.29472491549539998</v>
      </c>
      <c r="G6" s="9">
        <v>0.4448001498186</v>
      </c>
      <c r="H6" s="9">
        <v>0.49289935386970002</v>
      </c>
      <c r="I6" s="9">
        <v>0.50409331164280002</v>
      </c>
      <c r="J6" s="9">
        <v>0.33813050221919999</v>
      </c>
      <c r="K6" s="9">
        <v>0.37011626163290001</v>
      </c>
      <c r="L6" s="9">
        <v>0.39605705835959998</v>
      </c>
      <c r="M6" s="9">
        <v>0.46786907358770002</v>
      </c>
      <c r="N6" s="9">
        <v>0.37476628786470001</v>
      </c>
      <c r="O6" s="9">
        <v>3.5007560650329998E-2</v>
      </c>
      <c r="P6" s="9">
        <v>0.1496509936555</v>
      </c>
      <c r="Q6" s="9">
        <v>0.21515232644150001</v>
      </c>
      <c r="R6" s="9">
        <v>0.41704550595009998</v>
      </c>
      <c r="S6" s="9">
        <v>0.85414592913920007</v>
      </c>
      <c r="T6" s="9">
        <v>0.89184600433740002</v>
      </c>
      <c r="U6" s="9">
        <v>0.97056808347449997</v>
      </c>
      <c r="V6" s="9">
        <v>1.304975776551E-2</v>
      </c>
      <c r="W6" s="9">
        <v>0.1231797272486</v>
      </c>
      <c r="X6" s="9">
        <v>0.60400371606080006</v>
      </c>
      <c r="Y6" s="9">
        <v>0.90766546238039991</v>
      </c>
      <c r="Z6" s="9">
        <v>0.97747403825860002</v>
      </c>
      <c r="AA6" s="9">
        <v>0.46896509851630003</v>
      </c>
      <c r="AB6" s="9">
        <v>0.27149444928060001</v>
      </c>
      <c r="AC6" s="9">
        <v>0.43348581487389998</v>
      </c>
      <c r="AD6" s="9">
        <v>0.45332640461579998</v>
      </c>
      <c r="AE6" s="9">
        <v>0.3419519188397</v>
      </c>
      <c r="AF6" s="9">
        <v>0.47662907618950001</v>
      </c>
      <c r="AG6" s="9">
        <v>0.53734502860360001</v>
      </c>
      <c r="AH6" s="9">
        <v>0.46235021298340001</v>
      </c>
      <c r="AI6" s="9">
        <v>0.91792361157770008</v>
      </c>
      <c r="AJ6" s="9">
        <v>0.81332584070500002</v>
      </c>
      <c r="AK6" s="9">
        <v>0.58027755957689997</v>
      </c>
      <c r="AL6" s="8"/>
    </row>
    <row r="7" spans="1:38" x14ac:dyDescent="0.2">
      <c r="A7" s="24"/>
      <c r="B7" s="24"/>
      <c r="C7" s="10">
        <v>330</v>
      </c>
      <c r="D7" s="10">
        <v>67</v>
      </c>
      <c r="E7" s="10">
        <v>105</v>
      </c>
      <c r="F7" s="10">
        <v>63</v>
      </c>
      <c r="G7" s="10">
        <v>95</v>
      </c>
      <c r="H7" s="10">
        <v>42</v>
      </c>
      <c r="I7" s="10">
        <v>61</v>
      </c>
      <c r="J7" s="10">
        <v>49</v>
      </c>
      <c r="K7" s="10">
        <v>64</v>
      </c>
      <c r="L7" s="10">
        <v>96</v>
      </c>
      <c r="M7" s="10">
        <v>159</v>
      </c>
      <c r="N7" s="10">
        <v>159</v>
      </c>
      <c r="O7" s="10">
        <v>6</v>
      </c>
      <c r="P7" s="10">
        <v>16</v>
      </c>
      <c r="Q7" s="10">
        <v>21</v>
      </c>
      <c r="R7" s="10">
        <v>68</v>
      </c>
      <c r="S7" s="10">
        <v>91</v>
      </c>
      <c r="T7" s="10">
        <v>29</v>
      </c>
      <c r="U7" s="10">
        <v>99</v>
      </c>
      <c r="V7" s="10">
        <v>4</v>
      </c>
      <c r="W7" s="10">
        <v>38</v>
      </c>
      <c r="X7" s="10">
        <v>85</v>
      </c>
      <c r="Y7" s="10">
        <v>137</v>
      </c>
      <c r="Z7" s="10">
        <v>53</v>
      </c>
      <c r="AA7" s="10">
        <v>3</v>
      </c>
      <c r="AB7" s="10">
        <v>93</v>
      </c>
      <c r="AC7" s="10">
        <v>39</v>
      </c>
      <c r="AD7" s="10">
        <v>9</v>
      </c>
      <c r="AE7" s="10">
        <v>11</v>
      </c>
      <c r="AF7" s="10">
        <v>26</v>
      </c>
      <c r="AG7" s="10">
        <v>10</v>
      </c>
      <c r="AH7" s="10">
        <v>1</v>
      </c>
      <c r="AI7" s="10">
        <v>6</v>
      </c>
      <c r="AJ7" s="10">
        <v>1</v>
      </c>
      <c r="AK7" s="10">
        <v>134</v>
      </c>
      <c r="AL7" s="8"/>
    </row>
    <row r="8" spans="1:38" x14ac:dyDescent="0.2">
      <c r="A8" s="24"/>
      <c r="B8" s="24"/>
      <c r="C8" s="11" t="s">
        <v>93</v>
      </c>
      <c r="D8" s="12" t="s">
        <v>170</v>
      </c>
      <c r="E8" s="11"/>
      <c r="F8" s="11"/>
      <c r="G8" s="11"/>
      <c r="H8" s="11"/>
      <c r="I8" s="11"/>
      <c r="J8" s="11"/>
      <c r="K8" s="11"/>
      <c r="L8" s="11"/>
      <c r="M8" s="11"/>
      <c r="N8" s="11"/>
      <c r="O8" s="11"/>
      <c r="P8" s="11"/>
      <c r="Q8" s="12" t="s">
        <v>105</v>
      </c>
      <c r="R8" s="12" t="s">
        <v>117</v>
      </c>
      <c r="S8" s="12" t="s">
        <v>150</v>
      </c>
      <c r="T8" s="12" t="s">
        <v>150</v>
      </c>
      <c r="U8" s="12" t="s">
        <v>150</v>
      </c>
      <c r="V8" s="11"/>
      <c r="W8" s="12" t="s">
        <v>137</v>
      </c>
      <c r="X8" s="12" t="s">
        <v>217</v>
      </c>
      <c r="Y8" s="12" t="s">
        <v>238</v>
      </c>
      <c r="Z8" s="12" t="s">
        <v>239</v>
      </c>
      <c r="AA8" s="12" t="s">
        <v>137</v>
      </c>
      <c r="AB8" s="11"/>
      <c r="AC8" s="11"/>
      <c r="AD8" s="11"/>
      <c r="AE8" s="11"/>
      <c r="AF8" s="11"/>
      <c r="AG8" s="11"/>
      <c r="AH8" s="11"/>
      <c r="AI8" s="12" t="s">
        <v>105</v>
      </c>
      <c r="AJ8" s="11"/>
      <c r="AK8" s="12" t="s">
        <v>137</v>
      </c>
      <c r="AL8" s="8"/>
    </row>
    <row r="9" spans="1:38" x14ac:dyDescent="0.2">
      <c r="A9" s="27"/>
      <c r="B9" s="23" t="s">
        <v>240</v>
      </c>
      <c r="C9" s="9">
        <v>7.6167370759999992E-2</v>
      </c>
      <c r="D9" s="9">
        <v>2.6590205984059999E-2</v>
      </c>
      <c r="E9" s="9">
        <v>6.7036407148289998E-2</v>
      </c>
      <c r="F9" s="9">
        <v>0.1357272649771</v>
      </c>
      <c r="G9" s="9">
        <v>7.3203715572780007E-2</v>
      </c>
      <c r="H9" s="9">
        <v>0.1145419908257</v>
      </c>
      <c r="I9" s="9">
        <v>7.5875605936220003E-2</v>
      </c>
      <c r="J9" s="9">
        <v>5.4608544289200013E-2</v>
      </c>
      <c r="K9" s="9">
        <v>5.5547222081440001E-2</v>
      </c>
      <c r="L9" s="9">
        <v>6.6649475447809997E-2</v>
      </c>
      <c r="M9" s="9">
        <v>9.2458562395509994E-2</v>
      </c>
      <c r="N9" s="9">
        <v>5.2517922142620001E-2</v>
      </c>
      <c r="O9" s="9">
        <v>1.5813179557559998E-2</v>
      </c>
      <c r="P9" s="9">
        <v>0.13420202838600001</v>
      </c>
      <c r="Q9" s="9">
        <v>0.1236001025925</v>
      </c>
      <c r="R9" s="9">
        <v>0.10999245100629999</v>
      </c>
      <c r="S9" s="9">
        <v>7.9295729959739991E-2</v>
      </c>
      <c r="T9" s="9">
        <v>5.8511085515100002E-2</v>
      </c>
      <c r="U9" s="9">
        <v>1.488119220822E-2</v>
      </c>
      <c r="V9" s="9">
        <v>2.0085214571490002E-2</v>
      </c>
      <c r="W9" s="9">
        <v>0.1164169068251</v>
      </c>
      <c r="X9" s="9">
        <v>0.15421206959719999</v>
      </c>
      <c r="Y9" s="9">
        <v>2.3476627940149999E-2</v>
      </c>
      <c r="Z9" s="9">
        <v>1.1118426043699999E-2</v>
      </c>
      <c r="AA9" s="9">
        <v>3.9318957533279998E-2</v>
      </c>
      <c r="AB9" s="9">
        <v>9.047355648333999E-2</v>
      </c>
      <c r="AC9" s="9">
        <v>8.281638124389E-2</v>
      </c>
      <c r="AD9" s="9">
        <v>8.020861689922E-2</v>
      </c>
      <c r="AE9" s="9">
        <v>4.5100046158529999E-2</v>
      </c>
      <c r="AF9" s="9">
        <v>5.3366215904349999E-2</v>
      </c>
      <c r="AG9" s="9">
        <v>0.18348181124980001</v>
      </c>
      <c r="AH9" s="9">
        <v>0</v>
      </c>
      <c r="AI9" s="9">
        <v>0</v>
      </c>
      <c r="AJ9" s="9">
        <v>0</v>
      </c>
      <c r="AK9" s="9">
        <v>5.926619776942E-2</v>
      </c>
      <c r="AL9" s="8"/>
    </row>
    <row r="10" spans="1:38" x14ac:dyDescent="0.2">
      <c r="A10" s="24"/>
      <c r="B10" s="24"/>
      <c r="C10" s="10">
        <v>60</v>
      </c>
      <c r="D10" s="10">
        <v>8</v>
      </c>
      <c r="E10" s="10">
        <v>14</v>
      </c>
      <c r="F10" s="10">
        <v>17</v>
      </c>
      <c r="G10" s="10">
        <v>21</v>
      </c>
      <c r="H10" s="10">
        <v>6</v>
      </c>
      <c r="I10" s="10">
        <v>11</v>
      </c>
      <c r="J10" s="10">
        <v>9</v>
      </c>
      <c r="K10" s="10">
        <v>11</v>
      </c>
      <c r="L10" s="10">
        <v>18</v>
      </c>
      <c r="M10" s="10">
        <v>23</v>
      </c>
      <c r="N10" s="10">
        <v>31</v>
      </c>
      <c r="O10" s="10">
        <v>3</v>
      </c>
      <c r="P10" s="10">
        <v>10</v>
      </c>
      <c r="Q10" s="10">
        <v>13</v>
      </c>
      <c r="R10" s="10">
        <v>21</v>
      </c>
      <c r="S10" s="10">
        <v>6</v>
      </c>
      <c r="T10" s="10">
        <v>4</v>
      </c>
      <c r="U10" s="10">
        <v>3</v>
      </c>
      <c r="V10" s="10">
        <v>3</v>
      </c>
      <c r="W10" s="10">
        <v>23</v>
      </c>
      <c r="X10" s="10">
        <v>21</v>
      </c>
      <c r="Y10" s="10">
        <v>6</v>
      </c>
      <c r="Z10" s="10">
        <v>1</v>
      </c>
      <c r="AA10" s="10">
        <v>1</v>
      </c>
      <c r="AB10" s="10">
        <v>28</v>
      </c>
      <c r="AC10" s="10">
        <v>4</v>
      </c>
      <c r="AD10" s="10">
        <v>2</v>
      </c>
      <c r="AE10" s="10">
        <v>2</v>
      </c>
      <c r="AF10" s="10">
        <v>4</v>
      </c>
      <c r="AG10" s="10">
        <v>2</v>
      </c>
      <c r="AH10" s="10">
        <v>0</v>
      </c>
      <c r="AI10" s="10">
        <v>0</v>
      </c>
      <c r="AJ10" s="10">
        <v>0</v>
      </c>
      <c r="AK10" s="10">
        <v>18</v>
      </c>
      <c r="AL10" s="8"/>
    </row>
    <row r="11" spans="1:38" x14ac:dyDescent="0.2">
      <c r="A11" s="24"/>
      <c r="B11" s="24"/>
      <c r="C11" s="11" t="s">
        <v>93</v>
      </c>
      <c r="D11" s="11"/>
      <c r="E11" s="11"/>
      <c r="F11" s="12" t="s">
        <v>105</v>
      </c>
      <c r="G11" s="11"/>
      <c r="H11" s="11"/>
      <c r="I11" s="11"/>
      <c r="J11" s="11"/>
      <c r="K11" s="11"/>
      <c r="L11" s="11"/>
      <c r="M11" s="11"/>
      <c r="N11" s="11"/>
      <c r="O11" s="11"/>
      <c r="P11" s="12" t="s">
        <v>118</v>
      </c>
      <c r="Q11" s="12" t="s">
        <v>241</v>
      </c>
      <c r="R11" s="12" t="s">
        <v>241</v>
      </c>
      <c r="S11" s="11"/>
      <c r="T11" s="11"/>
      <c r="U11" s="11"/>
      <c r="V11" s="11"/>
      <c r="W11" s="12" t="s">
        <v>98</v>
      </c>
      <c r="X11" s="12" t="s">
        <v>242</v>
      </c>
      <c r="Y11" s="11"/>
      <c r="Z11" s="11"/>
      <c r="AA11" s="11"/>
      <c r="AB11" s="11"/>
      <c r="AC11" s="11"/>
      <c r="AD11" s="11"/>
      <c r="AE11" s="11"/>
      <c r="AF11" s="11"/>
      <c r="AG11" s="11"/>
      <c r="AH11" s="11"/>
      <c r="AI11" s="11"/>
      <c r="AJ11" s="11"/>
      <c r="AK11" s="11"/>
      <c r="AL11" s="8"/>
    </row>
    <row r="12" spans="1:38" x14ac:dyDescent="0.2">
      <c r="A12" s="27"/>
      <c r="B12" s="23" t="s">
        <v>243</v>
      </c>
      <c r="C12" s="9">
        <v>6.9109396104180001E-2</v>
      </c>
      <c r="D12" s="9">
        <v>3.1423078180629997E-2</v>
      </c>
      <c r="E12" s="9">
        <v>3.5095068416269998E-2</v>
      </c>
      <c r="F12" s="9">
        <v>5.1781293118269997E-2</v>
      </c>
      <c r="G12" s="9">
        <v>0.14850867120290001</v>
      </c>
      <c r="H12" s="9">
        <v>0.12463664609190001</v>
      </c>
      <c r="I12" s="9">
        <v>5.7418697425560002E-2</v>
      </c>
      <c r="J12" s="9">
        <v>5.8171144806800003E-2</v>
      </c>
      <c r="K12" s="9">
        <v>7.8022454149830001E-2</v>
      </c>
      <c r="L12" s="9">
        <v>3.4548589962690002E-2</v>
      </c>
      <c r="M12" s="9">
        <v>7.1098160527739998E-2</v>
      </c>
      <c r="N12" s="9">
        <v>7.1630457451169999E-2</v>
      </c>
      <c r="O12" s="9">
        <v>6.0567048941189999E-2</v>
      </c>
      <c r="P12" s="9">
        <v>0.22741547463010001</v>
      </c>
      <c r="Q12" s="9">
        <v>0.1362785186072</v>
      </c>
      <c r="R12" s="9">
        <v>2.958370810762E-2</v>
      </c>
      <c r="S12" s="9">
        <v>1.728174952544E-2</v>
      </c>
      <c r="T12" s="9">
        <v>0</v>
      </c>
      <c r="U12" s="9">
        <v>0</v>
      </c>
      <c r="V12" s="9">
        <v>5.93689691149E-2</v>
      </c>
      <c r="W12" s="9">
        <v>0.15220491153650001</v>
      </c>
      <c r="X12" s="9">
        <v>5.968069799517E-2</v>
      </c>
      <c r="Y12" s="9">
        <v>1.402815016735E-2</v>
      </c>
      <c r="Z12" s="9">
        <v>0</v>
      </c>
      <c r="AA12" s="9">
        <v>0</v>
      </c>
      <c r="AB12" s="9">
        <v>0.1178123091721</v>
      </c>
      <c r="AC12" s="9">
        <v>4.0624452804550001E-2</v>
      </c>
      <c r="AD12" s="9">
        <v>0</v>
      </c>
      <c r="AE12" s="9">
        <v>6.7539778138039994E-3</v>
      </c>
      <c r="AF12" s="9">
        <v>5.7206590076549997E-2</v>
      </c>
      <c r="AG12" s="9">
        <v>0</v>
      </c>
      <c r="AH12" s="9">
        <v>0</v>
      </c>
      <c r="AI12" s="9">
        <v>0</v>
      </c>
      <c r="AJ12" s="9">
        <v>0</v>
      </c>
      <c r="AK12" s="9">
        <v>3.5962963916430002E-2</v>
      </c>
      <c r="AL12" s="8"/>
    </row>
    <row r="13" spans="1:38" x14ac:dyDescent="0.2">
      <c r="A13" s="24"/>
      <c r="B13" s="24"/>
      <c r="C13" s="10">
        <v>59</v>
      </c>
      <c r="D13" s="10">
        <v>15</v>
      </c>
      <c r="E13" s="10">
        <v>11</v>
      </c>
      <c r="F13" s="10">
        <v>10</v>
      </c>
      <c r="G13" s="10">
        <v>23</v>
      </c>
      <c r="H13" s="10">
        <v>8</v>
      </c>
      <c r="I13" s="10">
        <v>10</v>
      </c>
      <c r="J13" s="10">
        <v>9</v>
      </c>
      <c r="K13" s="10">
        <v>16</v>
      </c>
      <c r="L13" s="10">
        <v>14</v>
      </c>
      <c r="M13" s="10">
        <v>28</v>
      </c>
      <c r="N13" s="10">
        <v>30</v>
      </c>
      <c r="O13" s="10">
        <v>16</v>
      </c>
      <c r="P13" s="10">
        <v>19</v>
      </c>
      <c r="Q13" s="10">
        <v>16</v>
      </c>
      <c r="R13" s="10">
        <v>6</v>
      </c>
      <c r="S13" s="10">
        <v>2</v>
      </c>
      <c r="T13" s="10">
        <v>0</v>
      </c>
      <c r="U13" s="10">
        <v>0</v>
      </c>
      <c r="V13" s="10">
        <v>15</v>
      </c>
      <c r="W13" s="10">
        <v>31</v>
      </c>
      <c r="X13" s="10">
        <v>9</v>
      </c>
      <c r="Y13" s="10">
        <v>3</v>
      </c>
      <c r="Z13" s="10">
        <v>0</v>
      </c>
      <c r="AA13" s="10">
        <v>0</v>
      </c>
      <c r="AB13" s="10">
        <v>40</v>
      </c>
      <c r="AC13" s="10">
        <v>7</v>
      </c>
      <c r="AD13" s="10">
        <v>0</v>
      </c>
      <c r="AE13" s="10">
        <v>1</v>
      </c>
      <c r="AF13" s="10">
        <v>3</v>
      </c>
      <c r="AG13" s="10">
        <v>0</v>
      </c>
      <c r="AH13" s="10">
        <v>0</v>
      </c>
      <c r="AI13" s="10">
        <v>0</v>
      </c>
      <c r="AJ13" s="10">
        <v>0</v>
      </c>
      <c r="AK13" s="10">
        <v>8</v>
      </c>
      <c r="AL13" s="8"/>
    </row>
    <row r="14" spans="1:38" x14ac:dyDescent="0.2">
      <c r="A14" s="24"/>
      <c r="B14" s="24"/>
      <c r="C14" s="11" t="s">
        <v>93</v>
      </c>
      <c r="D14" s="11"/>
      <c r="E14" s="11"/>
      <c r="F14" s="11"/>
      <c r="G14" s="12" t="s">
        <v>117</v>
      </c>
      <c r="H14" s="11"/>
      <c r="I14" s="11"/>
      <c r="J14" s="11"/>
      <c r="K14" s="11"/>
      <c r="L14" s="11"/>
      <c r="M14" s="11"/>
      <c r="N14" s="11"/>
      <c r="O14" s="11"/>
      <c r="P14" s="12" t="s">
        <v>244</v>
      </c>
      <c r="Q14" s="11"/>
      <c r="R14" s="11"/>
      <c r="S14" s="11"/>
      <c r="T14" s="11"/>
      <c r="U14" s="11"/>
      <c r="V14" s="11"/>
      <c r="W14" s="12" t="s">
        <v>140</v>
      </c>
      <c r="X14" s="11"/>
      <c r="Y14" s="11"/>
      <c r="Z14" s="11"/>
      <c r="AA14" s="11"/>
      <c r="AB14" s="12" t="s">
        <v>98</v>
      </c>
      <c r="AC14" s="11"/>
      <c r="AD14" s="11"/>
      <c r="AE14" s="11"/>
      <c r="AF14" s="11"/>
      <c r="AG14" s="11"/>
      <c r="AH14" s="11"/>
      <c r="AI14" s="11"/>
      <c r="AJ14" s="11"/>
      <c r="AK14" s="11"/>
      <c r="AL14" s="8"/>
    </row>
    <row r="15" spans="1:38" x14ac:dyDescent="0.2">
      <c r="A15" s="27"/>
      <c r="B15" s="23" t="s">
        <v>245</v>
      </c>
      <c r="C15" s="9">
        <v>0.40099047817639999</v>
      </c>
      <c r="D15" s="9">
        <v>0.40800714421399997</v>
      </c>
      <c r="E15" s="9">
        <v>0.46332627999179998</v>
      </c>
      <c r="F15" s="9">
        <v>0.44195468222899997</v>
      </c>
      <c r="G15" s="9">
        <v>0.29368284487770002</v>
      </c>
      <c r="H15" s="9">
        <v>0.1938431567384</v>
      </c>
      <c r="I15" s="9">
        <v>0.32615339224529999</v>
      </c>
      <c r="J15" s="9">
        <v>0.51352137169180001</v>
      </c>
      <c r="K15" s="9">
        <v>0.47593757182020002</v>
      </c>
      <c r="L15" s="9">
        <v>0.49375944995999999</v>
      </c>
      <c r="M15" s="9">
        <v>0.31374737127730001</v>
      </c>
      <c r="N15" s="9">
        <v>0.48644865806460003</v>
      </c>
      <c r="O15" s="9">
        <v>0.86593893231099994</v>
      </c>
      <c r="P15" s="9">
        <v>0.36740922825200001</v>
      </c>
      <c r="Q15" s="9">
        <v>0.52371524094239996</v>
      </c>
      <c r="R15" s="9">
        <v>0.38711273608570002</v>
      </c>
      <c r="S15" s="9">
        <v>3.8147483768599999E-2</v>
      </c>
      <c r="T15" s="9">
        <v>0</v>
      </c>
      <c r="U15" s="9">
        <v>7.0325622662330001E-3</v>
      </c>
      <c r="V15" s="9">
        <v>0.88669494419809991</v>
      </c>
      <c r="W15" s="9">
        <v>0.55137628647530001</v>
      </c>
      <c r="X15" s="9">
        <v>0.15567609155879999</v>
      </c>
      <c r="Y15" s="9">
        <v>2.3902306188659999E-2</v>
      </c>
      <c r="Z15" s="9">
        <v>1.1407535697689999E-2</v>
      </c>
      <c r="AA15" s="9">
        <v>0.32708192258730001</v>
      </c>
      <c r="AB15" s="9">
        <v>0.46726009427789988</v>
      </c>
      <c r="AC15" s="9">
        <v>0.43909706340409999</v>
      </c>
      <c r="AD15" s="9">
        <v>0.46646497848489998</v>
      </c>
      <c r="AE15" s="9">
        <v>0.60619405718789998</v>
      </c>
      <c r="AF15" s="9">
        <v>0.40934307813389997</v>
      </c>
      <c r="AG15" s="9">
        <v>0.27917316014650001</v>
      </c>
      <c r="AH15" s="9">
        <v>0.53764978701659993</v>
      </c>
      <c r="AI15" s="9">
        <v>8.2076388422280003E-2</v>
      </c>
      <c r="AJ15" s="9">
        <v>0.186674159295</v>
      </c>
      <c r="AK15" s="9">
        <v>0.27552594465160002</v>
      </c>
      <c r="AL15" s="8"/>
    </row>
    <row r="16" spans="1:38" x14ac:dyDescent="0.2">
      <c r="A16" s="24"/>
      <c r="B16" s="24"/>
      <c r="C16" s="10">
        <v>377</v>
      </c>
      <c r="D16" s="10">
        <v>80</v>
      </c>
      <c r="E16" s="10">
        <v>113</v>
      </c>
      <c r="F16" s="10">
        <v>103</v>
      </c>
      <c r="G16" s="10">
        <v>81</v>
      </c>
      <c r="H16" s="10">
        <v>13</v>
      </c>
      <c r="I16" s="10">
        <v>49</v>
      </c>
      <c r="J16" s="10">
        <v>62</v>
      </c>
      <c r="K16" s="10">
        <v>91</v>
      </c>
      <c r="L16" s="10">
        <v>124</v>
      </c>
      <c r="M16" s="10">
        <v>116</v>
      </c>
      <c r="N16" s="10">
        <v>241</v>
      </c>
      <c r="O16" s="10">
        <v>169</v>
      </c>
      <c r="P16" s="10">
        <v>42</v>
      </c>
      <c r="Q16" s="10">
        <v>83</v>
      </c>
      <c r="R16" s="10">
        <v>78</v>
      </c>
      <c r="S16" s="10">
        <v>4</v>
      </c>
      <c r="T16" s="10">
        <v>0</v>
      </c>
      <c r="U16" s="10">
        <v>1</v>
      </c>
      <c r="V16" s="10">
        <v>170</v>
      </c>
      <c r="W16" s="10">
        <v>150</v>
      </c>
      <c r="X16" s="10">
        <v>29</v>
      </c>
      <c r="Y16" s="10">
        <v>5</v>
      </c>
      <c r="Z16" s="10">
        <v>1</v>
      </c>
      <c r="AA16" s="10">
        <v>5</v>
      </c>
      <c r="AB16" s="10">
        <v>191</v>
      </c>
      <c r="AC16" s="10">
        <v>44</v>
      </c>
      <c r="AD16" s="10">
        <v>10</v>
      </c>
      <c r="AE16" s="10">
        <v>25</v>
      </c>
      <c r="AF16" s="10">
        <v>22</v>
      </c>
      <c r="AG16" s="10">
        <v>9</v>
      </c>
      <c r="AH16" s="10">
        <v>1</v>
      </c>
      <c r="AI16" s="10">
        <v>1</v>
      </c>
      <c r="AJ16" s="10">
        <v>1</v>
      </c>
      <c r="AK16" s="10">
        <v>73</v>
      </c>
      <c r="AL16" s="8"/>
    </row>
    <row r="17" spans="1:38" x14ac:dyDescent="0.2">
      <c r="A17" s="24"/>
      <c r="B17" s="24"/>
      <c r="C17" s="11" t="s">
        <v>93</v>
      </c>
      <c r="D17" s="11"/>
      <c r="E17" s="12" t="s">
        <v>98</v>
      </c>
      <c r="F17" s="11"/>
      <c r="G17" s="11"/>
      <c r="H17" s="11"/>
      <c r="I17" s="11"/>
      <c r="J17" s="12" t="s">
        <v>105</v>
      </c>
      <c r="K17" s="12" t="s">
        <v>105</v>
      </c>
      <c r="L17" s="12" t="s">
        <v>105</v>
      </c>
      <c r="M17" s="11"/>
      <c r="N17" s="12" t="s">
        <v>137</v>
      </c>
      <c r="O17" s="12" t="s">
        <v>246</v>
      </c>
      <c r="P17" s="12" t="s">
        <v>247</v>
      </c>
      <c r="Q17" s="12" t="s">
        <v>220</v>
      </c>
      <c r="R17" s="12" t="s">
        <v>220</v>
      </c>
      <c r="S17" s="11"/>
      <c r="T17" s="11"/>
      <c r="U17" s="11"/>
      <c r="V17" s="12" t="s">
        <v>248</v>
      </c>
      <c r="W17" s="12" t="s">
        <v>221</v>
      </c>
      <c r="X17" s="12" t="s">
        <v>161</v>
      </c>
      <c r="Y17" s="11"/>
      <c r="Z17" s="11"/>
      <c r="AA17" s="12" t="s">
        <v>130</v>
      </c>
      <c r="AB17" s="12" t="s">
        <v>96</v>
      </c>
      <c r="AC17" s="11"/>
      <c r="AD17" s="11"/>
      <c r="AE17" s="12" t="s">
        <v>96</v>
      </c>
      <c r="AF17" s="11"/>
      <c r="AG17" s="11"/>
      <c r="AH17" s="11"/>
      <c r="AI17" s="11"/>
      <c r="AJ17" s="11"/>
      <c r="AK17" s="11"/>
      <c r="AL17" s="8"/>
    </row>
    <row r="18" spans="1:38" x14ac:dyDescent="0.2">
      <c r="A18" s="27"/>
      <c r="B18" s="23" t="s">
        <v>97</v>
      </c>
      <c r="C18" s="9">
        <v>3.7172185654189997E-2</v>
      </c>
      <c r="D18" s="9">
        <v>4.530401316351E-3</v>
      </c>
      <c r="E18" s="9">
        <v>2.7398317515299999E-2</v>
      </c>
      <c r="F18" s="9">
        <v>7.5811844180319998E-2</v>
      </c>
      <c r="G18" s="9">
        <v>3.9804618527970001E-2</v>
      </c>
      <c r="H18" s="9">
        <v>7.4078852474300003E-2</v>
      </c>
      <c r="I18" s="9">
        <v>3.645899275022E-2</v>
      </c>
      <c r="J18" s="9">
        <v>3.5568436993070003E-2</v>
      </c>
      <c r="K18" s="9">
        <v>2.0376490315610001E-2</v>
      </c>
      <c r="L18" s="9">
        <v>8.9854262699490001E-3</v>
      </c>
      <c r="M18" s="9">
        <v>5.4826832211699997E-2</v>
      </c>
      <c r="N18" s="9">
        <v>1.463667447691E-2</v>
      </c>
      <c r="O18" s="9">
        <v>2.2673278539949999E-2</v>
      </c>
      <c r="P18" s="9">
        <v>0.1213222750764</v>
      </c>
      <c r="Q18" s="9">
        <v>1.253811416383E-3</v>
      </c>
      <c r="R18" s="9">
        <v>5.6265598850330001E-2</v>
      </c>
      <c r="S18" s="9">
        <v>1.1129107606990001E-2</v>
      </c>
      <c r="T18" s="9">
        <v>4.964291014747E-2</v>
      </c>
      <c r="U18" s="9">
        <v>7.5181620510169998E-3</v>
      </c>
      <c r="V18" s="9">
        <v>2.0801114349949999E-2</v>
      </c>
      <c r="W18" s="9">
        <v>5.6822167914559997E-2</v>
      </c>
      <c r="X18" s="9">
        <v>2.642742478793E-2</v>
      </c>
      <c r="Y18" s="9">
        <v>3.0927453323410001E-2</v>
      </c>
      <c r="Z18" s="9">
        <v>0</v>
      </c>
      <c r="AA18" s="9">
        <v>0.16463402136310001</v>
      </c>
      <c r="AB18" s="9">
        <v>5.2959590786099998E-2</v>
      </c>
      <c r="AC18" s="9">
        <v>3.9762876735429994E-3</v>
      </c>
      <c r="AD18" s="9">
        <v>0</v>
      </c>
      <c r="AE18" s="9">
        <v>0</v>
      </c>
      <c r="AF18" s="9">
        <v>3.455039695652E-3</v>
      </c>
      <c r="AG18" s="9">
        <v>0</v>
      </c>
      <c r="AH18" s="9">
        <v>0</v>
      </c>
      <c r="AI18" s="9">
        <v>0</v>
      </c>
      <c r="AJ18" s="9">
        <v>0</v>
      </c>
      <c r="AK18" s="9">
        <v>4.8967334085710003E-2</v>
      </c>
      <c r="AL18" s="8"/>
    </row>
    <row r="19" spans="1:38" x14ac:dyDescent="0.2">
      <c r="A19" s="24"/>
      <c r="B19" s="24"/>
      <c r="C19" s="10">
        <v>21</v>
      </c>
      <c r="D19" s="10">
        <v>1</v>
      </c>
      <c r="E19" s="10">
        <v>7</v>
      </c>
      <c r="F19" s="10">
        <v>5</v>
      </c>
      <c r="G19" s="10">
        <v>8</v>
      </c>
      <c r="H19" s="10">
        <v>4</v>
      </c>
      <c r="I19" s="10">
        <v>4</v>
      </c>
      <c r="J19" s="10">
        <v>5</v>
      </c>
      <c r="K19" s="10">
        <v>3</v>
      </c>
      <c r="L19" s="10">
        <v>2</v>
      </c>
      <c r="M19" s="10">
        <v>13</v>
      </c>
      <c r="N19" s="10">
        <v>5</v>
      </c>
      <c r="O19" s="10">
        <v>4</v>
      </c>
      <c r="P19" s="10">
        <v>4</v>
      </c>
      <c r="Q19" s="10">
        <v>1</v>
      </c>
      <c r="R19" s="10">
        <v>9</v>
      </c>
      <c r="S19" s="10">
        <v>1</v>
      </c>
      <c r="T19" s="10">
        <v>1</v>
      </c>
      <c r="U19" s="10">
        <v>1</v>
      </c>
      <c r="V19" s="10">
        <v>3</v>
      </c>
      <c r="W19" s="10">
        <v>6</v>
      </c>
      <c r="X19" s="10">
        <v>4</v>
      </c>
      <c r="Y19" s="10">
        <v>4</v>
      </c>
      <c r="Z19" s="10">
        <v>0</v>
      </c>
      <c r="AA19" s="10">
        <v>1</v>
      </c>
      <c r="AB19" s="10">
        <v>9</v>
      </c>
      <c r="AC19" s="10">
        <v>1</v>
      </c>
      <c r="AD19" s="10">
        <v>0</v>
      </c>
      <c r="AE19" s="10">
        <v>0</v>
      </c>
      <c r="AF19" s="10">
        <v>1</v>
      </c>
      <c r="AG19" s="10">
        <v>0</v>
      </c>
      <c r="AH19" s="10">
        <v>0</v>
      </c>
      <c r="AI19" s="10">
        <v>0</v>
      </c>
      <c r="AJ19" s="10">
        <v>0</v>
      </c>
      <c r="AK19" s="10">
        <v>10</v>
      </c>
      <c r="AL19" s="8"/>
    </row>
    <row r="20" spans="1:38" x14ac:dyDescent="0.2">
      <c r="A20" s="24"/>
      <c r="B20" s="24"/>
      <c r="C20" s="11" t="s">
        <v>93</v>
      </c>
      <c r="D20" s="11"/>
      <c r="E20" s="11"/>
      <c r="F20" s="12" t="s">
        <v>105</v>
      </c>
      <c r="G20" s="11"/>
      <c r="H20" s="11"/>
      <c r="I20" s="11"/>
      <c r="J20" s="11"/>
      <c r="K20" s="11"/>
      <c r="L20" s="11"/>
      <c r="M20" s="12" t="s">
        <v>109</v>
      </c>
      <c r="N20" s="11"/>
      <c r="O20" s="12" t="s">
        <v>170</v>
      </c>
      <c r="P20" s="12" t="s">
        <v>249</v>
      </c>
      <c r="Q20" s="11"/>
      <c r="R20" s="12" t="s">
        <v>189</v>
      </c>
      <c r="S20" s="11"/>
      <c r="T20" s="12" t="s">
        <v>189</v>
      </c>
      <c r="U20" s="11"/>
      <c r="V20" s="11"/>
      <c r="W20" s="11"/>
      <c r="X20" s="11"/>
      <c r="Y20" s="11"/>
      <c r="Z20" s="11"/>
      <c r="AA20" s="11"/>
      <c r="AB20" s="12" t="s">
        <v>106</v>
      </c>
      <c r="AC20" s="11"/>
      <c r="AD20" s="11"/>
      <c r="AE20" s="11"/>
      <c r="AF20" s="11"/>
      <c r="AG20" s="11"/>
      <c r="AH20" s="11"/>
      <c r="AI20" s="11"/>
      <c r="AJ20" s="11"/>
      <c r="AK20" s="12" t="s">
        <v>106</v>
      </c>
      <c r="AL20" s="8"/>
    </row>
    <row r="21" spans="1:38" x14ac:dyDescent="0.2">
      <c r="A21" s="27"/>
      <c r="B21" s="23" t="s">
        <v>39</v>
      </c>
      <c r="C21" s="9">
        <v>1</v>
      </c>
      <c r="D21" s="9">
        <v>1</v>
      </c>
      <c r="E21" s="9">
        <v>1</v>
      </c>
      <c r="F21" s="9">
        <v>1</v>
      </c>
      <c r="G21" s="9">
        <v>1</v>
      </c>
      <c r="H21" s="9">
        <v>1</v>
      </c>
      <c r="I21" s="9">
        <v>1</v>
      </c>
      <c r="J21" s="9">
        <v>1</v>
      </c>
      <c r="K21" s="9">
        <v>1</v>
      </c>
      <c r="L21" s="9">
        <v>1</v>
      </c>
      <c r="M21" s="9">
        <v>1</v>
      </c>
      <c r="N21" s="9">
        <v>1</v>
      </c>
      <c r="O21" s="9">
        <v>1</v>
      </c>
      <c r="P21" s="9">
        <v>1</v>
      </c>
      <c r="Q21" s="9">
        <v>1</v>
      </c>
      <c r="R21" s="9">
        <v>1</v>
      </c>
      <c r="S21" s="9">
        <v>1</v>
      </c>
      <c r="T21" s="9">
        <v>1</v>
      </c>
      <c r="U21" s="9">
        <v>1</v>
      </c>
      <c r="V21" s="9">
        <v>1</v>
      </c>
      <c r="W21" s="9">
        <v>1</v>
      </c>
      <c r="X21" s="9">
        <v>1</v>
      </c>
      <c r="Y21" s="9">
        <v>1</v>
      </c>
      <c r="Z21" s="9">
        <v>1</v>
      </c>
      <c r="AA21" s="9">
        <v>1</v>
      </c>
      <c r="AB21" s="9">
        <v>1</v>
      </c>
      <c r="AC21" s="9">
        <v>1</v>
      </c>
      <c r="AD21" s="9">
        <v>1</v>
      </c>
      <c r="AE21" s="9">
        <v>1</v>
      </c>
      <c r="AF21" s="9">
        <v>1</v>
      </c>
      <c r="AG21" s="9">
        <v>1</v>
      </c>
      <c r="AH21" s="9">
        <v>1</v>
      </c>
      <c r="AI21" s="9">
        <v>1</v>
      </c>
      <c r="AJ21" s="9">
        <v>1</v>
      </c>
      <c r="AK21" s="9">
        <v>1</v>
      </c>
      <c r="AL21" s="8"/>
    </row>
    <row r="22" spans="1:38" x14ac:dyDescent="0.2">
      <c r="A22" s="24"/>
      <c r="B22" s="24"/>
      <c r="C22" s="10">
        <v>847</v>
      </c>
      <c r="D22" s="10">
        <v>171</v>
      </c>
      <c r="E22" s="10">
        <v>250</v>
      </c>
      <c r="F22" s="10">
        <v>198</v>
      </c>
      <c r="G22" s="10">
        <v>228</v>
      </c>
      <c r="H22" s="10">
        <v>73</v>
      </c>
      <c r="I22" s="10">
        <v>135</v>
      </c>
      <c r="J22" s="10">
        <v>134</v>
      </c>
      <c r="K22" s="10">
        <v>185</v>
      </c>
      <c r="L22" s="10">
        <v>254</v>
      </c>
      <c r="M22" s="10">
        <v>339</v>
      </c>
      <c r="N22" s="10">
        <v>466</v>
      </c>
      <c r="O22" s="10">
        <v>198</v>
      </c>
      <c r="P22" s="10">
        <v>91</v>
      </c>
      <c r="Q22" s="10">
        <v>134</v>
      </c>
      <c r="R22" s="10">
        <v>182</v>
      </c>
      <c r="S22" s="10">
        <v>104</v>
      </c>
      <c r="T22" s="10">
        <v>34</v>
      </c>
      <c r="U22" s="10">
        <v>104</v>
      </c>
      <c r="V22" s="10">
        <v>195</v>
      </c>
      <c r="W22" s="10">
        <v>248</v>
      </c>
      <c r="X22" s="10">
        <v>148</v>
      </c>
      <c r="Y22" s="10">
        <v>155</v>
      </c>
      <c r="Z22" s="10">
        <v>55</v>
      </c>
      <c r="AA22" s="10">
        <v>10</v>
      </c>
      <c r="AB22" s="10">
        <v>361</v>
      </c>
      <c r="AC22" s="10">
        <v>95</v>
      </c>
      <c r="AD22" s="10">
        <v>21</v>
      </c>
      <c r="AE22" s="10">
        <v>39</v>
      </c>
      <c r="AF22" s="10">
        <v>56</v>
      </c>
      <c r="AG22" s="10">
        <v>21</v>
      </c>
      <c r="AH22" s="10">
        <v>2</v>
      </c>
      <c r="AI22" s="10">
        <v>7</v>
      </c>
      <c r="AJ22" s="10">
        <v>2</v>
      </c>
      <c r="AK22" s="10">
        <v>243</v>
      </c>
      <c r="AL22" s="8"/>
    </row>
    <row r="23" spans="1:38" x14ac:dyDescent="0.2">
      <c r="A23" s="24"/>
      <c r="B23" s="24"/>
      <c r="C23" s="11" t="s">
        <v>93</v>
      </c>
      <c r="D23" s="11" t="s">
        <v>93</v>
      </c>
      <c r="E23" s="11" t="s">
        <v>93</v>
      </c>
      <c r="F23" s="11" t="s">
        <v>93</v>
      </c>
      <c r="G23" s="11" t="s">
        <v>93</v>
      </c>
      <c r="H23" s="11" t="s">
        <v>93</v>
      </c>
      <c r="I23" s="11" t="s">
        <v>93</v>
      </c>
      <c r="J23" s="11" t="s">
        <v>93</v>
      </c>
      <c r="K23" s="11" t="s">
        <v>93</v>
      </c>
      <c r="L23" s="11" t="s">
        <v>93</v>
      </c>
      <c r="M23" s="11" t="s">
        <v>93</v>
      </c>
      <c r="N23" s="11" t="s">
        <v>93</v>
      </c>
      <c r="O23" s="11" t="s">
        <v>93</v>
      </c>
      <c r="P23" s="11" t="s">
        <v>93</v>
      </c>
      <c r="Q23" s="11" t="s">
        <v>93</v>
      </c>
      <c r="R23" s="11" t="s">
        <v>93</v>
      </c>
      <c r="S23" s="11" t="s">
        <v>93</v>
      </c>
      <c r="T23" s="11" t="s">
        <v>93</v>
      </c>
      <c r="U23" s="11" t="s">
        <v>93</v>
      </c>
      <c r="V23" s="11" t="s">
        <v>93</v>
      </c>
      <c r="W23" s="11" t="s">
        <v>93</v>
      </c>
      <c r="X23" s="11" t="s">
        <v>93</v>
      </c>
      <c r="Y23" s="11" t="s">
        <v>93</v>
      </c>
      <c r="Z23" s="11" t="s">
        <v>93</v>
      </c>
      <c r="AA23" s="11" t="s">
        <v>93</v>
      </c>
      <c r="AB23" s="11" t="s">
        <v>93</v>
      </c>
      <c r="AC23" s="11" t="s">
        <v>93</v>
      </c>
      <c r="AD23" s="11" t="s">
        <v>93</v>
      </c>
      <c r="AE23" s="11" t="s">
        <v>93</v>
      </c>
      <c r="AF23" s="11" t="s">
        <v>93</v>
      </c>
      <c r="AG23" s="11" t="s">
        <v>93</v>
      </c>
      <c r="AH23" s="11" t="s">
        <v>93</v>
      </c>
      <c r="AI23" s="11" t="s">
        <v>93</v>
      </c>
      <c r="AJ23" s="11" t="s">
        <v>93</v>
      </c>
      <c r="AK23" s="11" t="s">
        <v>93</v>
      </c>
      <c r="AL23" s="8"/>
    </row>
    <row r="24" spans="1:38" x14ac:dyDescent="0.2">
      <c r="A24" s="13" t="s">
        <v>250</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22"/>
    </row>
    <row r="25" spans="1:38" x14ac:dyDescent="0.2">
      <c r="A25" s="15" t="s">
        <v>100</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row>
  </sheetData>
  <mergeCells count="16">
    <mergeCell ref="B12:B14"/>
    <mergeCell ref="B15:B17"/>
    <mergeCell ref="B18:B20"/>
    <mergeCell ref="B21:B23"/>
    <mergeCell ref="A6:A23"/>
    <mergeCell ref="AI2:AK2"/>
    <mergeCell ref="A2:C2"/>
    <mergeCell ref="A3:B5"/>
    <mergeCell ref="B6:B8"/>
    <mergeCell ref="B9:B11"/>
    <mergeCell ref="M3:N3"/>
    <mergeCell ref="O3:U3"/>
    <mergeCell ref="V3:AA3"/>
    <mergeCell ref="AB3:AK3"/>
    <mergeCell ref="D3:G3"/>
    <mergeCell ref="H3:L3"/>
  </mergeCells>
  <hyperlinks>
    <hyperlink ref="A1" location="'TOC'!A1:A1" display="Back to TOC" xr:uid="{00000000-0004-0000-0C00-000000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L22"/>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customWidth="1"/>
    <col min="2" max="2" width="25" style="1" bestFit="1" customWidth="1"/>
    <col min="3" max="37" width="12.6640625" style="1" customWidth="1"/>
  </cols>
  <sheetData>
    <row r="1" spans="1:38"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8"/>
    </row>
    <row r="2" spans="1:38" ht="36" customHeight="1" x14ac:dyDescent="0.2">
      <c r="A2" s="30" t="s">
        <v>251</v>
      </c>
      <c r="B2" s="29"/>
      <c r="C2" s="29"/>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8" t="s">
        <v>38</v>
      </c>
      <c r="AJ2" s="29"/>
      <c r="AK2" s="29"/>
      <c r="AL2" s="8"/>
    </row>
    <row r="3" spans="1:38" ht="37" customHeight="1" x14ac:dyDescent="0.2">
      <c r="A3" s="31"/>
      <c r="B3" s="29"/>
      <c r="C3" s="19" t="s">
        <v>39</v>
      </c>
      <c r="D3" s="32" t="s">
        <v>40</v>
      </c>
      <c r="E3" s="29"/>
      <c r="F3" s="29"/>
      <c r="G3" s="29"/>
      <c r="H3" s="32" t="s">
        <v>41</v>
      </c>
      <c r="I3" s="29"/>
      <c r="J3" s="29"/>
      <c r="K3" s="29"/>
      <c r="L3" s="29"/>
      <c r="M3" s="32" t="s">
        <v>42</v>
      </c>
      <c r="N3" s="29"/>
      <c r="O3" s="32" t="s">
        <v>43</v>
      </c>
      <c r="P3" s="29"/>
      <c r="Q3" s="29"/>
      <c r="R3" s="29"/>
      <c r="S3" s="29"/>
      <c r="T3" s="29"/>
      <c r="U3" s="29"/>
      <c r="V3" s="32" t="s">
        <v>44</v>
      </c>
      <c r="W3" s="29"/>
      <c r="X3" s="29"/>
      <c r="Y3" s="29"/>
      <c r="Z3" s="29"/>
      <c r="AA3" s="29"/>
      <c r="AB3" s="32" t="s">
        <v>45</v>
      </c>
      <c r="AC3" s="29"/>
      <c r="AD3" s="29"/>
      <c r="AE3" s="29"/>
      <c r="AF3" s="29"/>
      <c r="AG3" s="29"/>
      <c r="AH3" s="29"/>
      <c r="AI3" s="29"/>
      <c r="AJ3" s="29"/>
      <c r="AK3" s="29"/>
      <c r="AL3" s="8"/>
    </row>
    <row r="4" spans="1:38" ht="16" customHeight="1" x14ac:dyDescent="0.2">
      <c r="A4" s="24"/>
      <c r="B4" s="29"/>
      <c r="C4" s="20" t="s">
        <v>46</v>
      </c>
      <c r="D4" s="20" t="s">
        <v>46</v>
      </c>
      <c r="E4" s="20" t="s">
        <v>47</v>
      </c>
      <c r="F4" s="20" t="s">
        <v>48</v>
      </c>
      <c r="G4" s="20" t="s">
        <v>49</v>
      </c>
      <c r="H4" s="20" t="s">
        <v>46</v>
      </c>
      <c r="I4" s="20" t="s">
        <v>47</v>
      </c>
      <c r="J4" s="20" t="s">
        <v>48</v>
      </c>
      <c r="K4" s="20" t="s">
        <v>49</v>
      </c>
      <c r="L4" s="20" t="s">
        <v>50</v>
      </c>
      <c r="M4" s="20" t="s">
        <v>46</v>
      </c>
      <c r="N4" s="20" t="s">
        <v>47</v>
      </c>
      <c r="O4" s="20" t="s">
        <v>46</v>
      </c>
      <c r="P4" s="20" t="s">
        <v>47</v>
      </c>
      <c r="Q4" s="20" t="s">
        <v>48</v>
      </c>
      <c r="R4" s="20" t="s">
        <v>49</v>
      </c>
      <c r="S4" s="20" t="s">
        <v>50</v>
      </c>
      <c r="T4" s="20" t="s">
        <v>51</v>
      </c>
      <c r="U4" s="20" t="s">
        <v>52</v>
      </c>
      <c r="V4" s="20" t="s">
        <v>46</v>
      </c>
      <c r="W4" s="20" t="s">
        <v>47</v>
      </c>
      <c r="X4" s="20" t="s">
        <v>48</v>
      </c>
      <c r="Y4" s="20" t="s">
        <v>49</v>
      </c>
      <c r="Z4" s="20" t="s">
        <v>50</v>
      </c>
      <c r="AA4" s="20" t="s">
        <v>51</v>
      </c>
      <c r="AB4" s="20" t="s">
        <v>46</v>
      </c>
      <c r="AC4" s="20" t="s">
        <v>47</v>
      </c>
      <c r="AD4" s="20" t="s">
        <v>48</v>
      </c>
      <c r="AE4" s="20" t="s">
        <v>49</v>
      </c>
      <c r="AF4" s="20" t="s">
        <v>50</v>
      </c>
      <c r="AG4" s="20" t="s">
        <v>51</v>
      </c>
      <c r="AH4" s="20" t="s">
        <v>52</v>
      </c>
      <c r="AI4" s="20" t="s">
        <v>53</v>
      </c>
      <c r="AJ4" s="20" t="s">
        <v>54</v>
      </c>
      <c r="AK4" s="20" t="s">
        <v>55</v>
      </c>
      <c r="AL4" s="8"/>
    </row>
    <row r="5" spans="1:38" ht="25" x14ac:dyDescent="0.2">
      <c r="A5" s="24"/>
      <c r="B5" s="29"/>
      <c r="C5" s="19" t="s">
        <v>56</v>
      </c>
      <c r="D5" s="19" t="s">
        <v>57</v>
      </c>
      <c r="E5" s="19" t="s">
        <v>58</v>
      </c>
      <c r="F5" s="19" t="s">
        <v>59</v>
      </c>
      <c r="G5" s="19" t="s">
        <v>60</v>
      </c>
      <c r="H5" s="19" t="s">
        <v>61</v>
      </c>
      <c r="I5" s="19" t="s">
        <v>62</v>
      </c>
      <c r="J5" s="19" t="s">
        <v>63</v>
      </c>
      <c r="K5" s="19" t="s">
        <v>64</v>
      </c>
      <c r="L5" s="19" t="s">
        <v>65</v>
      </c>
      <c r="M5" s="19" t="s">
        <v>66</v>
      </c>
      <c r="N5" s="19" t="s">
        <v>67</v>
      </c>
      <c r="O5" s="19" t="s">
        <v>68</v>
      </c>
      <c r="P5" s="19" t="s">
        <v>69</v>
      </c>
      <c r="Q5" s="19" t="s">
        <v>70</v>
      </c>
      <c r="R5" s="19" t="s">
        <v>71</v>
      </c>
      <c r="S5" s="19" t="s">
        <v>72</v>
      </c>
      <c r="T5" s="19" t="s">
        <v>73</v>
      </c>
      <c r="U5" s="19" t="s">
        <v>74</v>
      </c>
      <c r="V5" s="19" t="s">
        <v>75</v>
      </c>
      <c r="W5" s="19" t="s">
        <v>76</v>
      </c>
      <c r="X5" s="19" t="s">
        <v>77</v>
      </c>
      <c r="Y5" s="19" t="s">
        <v>78</v>
      </c>
      <c r="Z5" s="19" t="s">
        <v>79</v>
      </c>
      <c r="AA5" s="19" t="s">
        <v>80</v>
      </c>
      <c r="AB5" s="19" t="s">
        <v>81</v>
      </c>
      <c r="AC5" s="19" t="s">
        <v>82</v>
      </c>
      <c r="AD5" s="19" t="s">
        <v>83</v>
      </c>
      <c r="AE5" s="19" t="s">
        <v>84</v>
      </c>
      <c r="AF5" s="19" t="s">
        <v>85</v>
      </c>
      <c r="AG5" s="19" t="s">
        <v>86</v>
      </c>
      <c r="AH5" s="19" t="s">
        <v>87</v>
      </c>
      <c r="AI5" s="19" t="s">
        <v>88</v>
      </c>
      <c r="AJ5" s="19" t="s">
        <v>89</v>
      </c>
      <c r="AK5" s="19" t="s">
        <v>90</v>
      </c>
      <c r="AL5" s="8"/>
    </row>
    <row r="6" spans="1:38" x14ac:dyDescent="0.2">
      <c r="A6" s="25" t="s">
        <v>252</v>
      </c>
      <c r="B6" s="23" t="s">
        <v>253</v>
      </c>
      <c r="C6" s="9">
        <v>0.31634623981530002</v>
      </c>
      <c r="D6" s="9">
        <v>0.33609362728919989</v>
      </c>
      <c r="E6" s="9">
        <v>0.35936318869900002</v>
      </c>
      <c r="F6" s="9">
        <v>0.2603577689712</v>
      </c>
      <c r="G6" s="9">
        <v>0.3015554570699</v>
      </c>
      <c r="H6" s="9">
        <v>0.20403324329879999</v>
      </c>
      <c r="I6" s="9">
        <v>0.28044619433399998</v>
      </c>
      <c r="J6" s="9">
        <v>0.300405132179</v>
      </c>
      <c r="K6" s="9">
        <v>0.384881311881</v>
      </c>
      <c r="L6" s="9">
        <v>0.40803748399829998</v>
      </c>
      <c r="M6" s="9">
        <v>0.31173473451709999</v>
      </c>
      <c r="N6" s="9">
        <v>0.32852741817710002</v>
      </c>
      <c r="O6" s="9">
        <v>0.26341528809339998</v>
      </c>
      <c r="P6" s="9">
        <v>0.11061784358310001</v>
      </c>
      <c r="Q6" s="9">
        <v>0.2333047958825</v>
      </c>
      <c r="R6" s="9">
        <v>0.30318511147990002</v>
      </c>
      <c r="S6" s="9">
        <v>0.40232025202240002</v>
      </c>
      <c r="T6" s="9">
        <v>0.29737770025030003</v>
      </c>
      <c r="U6" s="9">
        <v>0.65593765729430009</v>
      </c>
      <c r="V6" s="9">
        <v>0.25856127507999999</v>
      </c>
      <c r="W6" s="9">
        <v>0.2319265757484</v>
      </c>
      <c r="X6" s="9">
        <v>0.3470679298687</v>
      </c>
      <c r="Y6" s="9">
        <v>0.39769141122500001</v>
      </c>
      <c r="Z6" s="9">
        <v>0.57070424084759996</v>
      </c>
      <c r="AA6" s="9">
        <v>0.1131334197244</v>
      </c>
      <c r="AB6" s="9">
        <v>0.24644361549980001</v>
      </c>
      <c r="AC6" s="9">
        <v>0.27044401295830001</v>
      </c>
      <c r="AD6" s="9">
        <v>0.2096313924696</v>
      </c>
      <c r="AE6" s="9">
        <v>0.4994149316259</v>
      </c>
      <c r="AF6" s="9">
        <v>0.55872515769999997</v>
      </c>
      <c r="AG6" s="9">
        <v>0.27357853779800001</v>
      </c>
      <c r="AH6" s="9">
        <v>1</v>
      </c>
      <c r="AI6" s="9">
        <v>0.1861520776234</v>
      </c>
      <c r="AJ6" s="9">
        <v>0.81332584070500002</v>
      </c>
      <c r="AK6" s="9">
        <v>0.37220463220040001</v>
      </c>
      <c r="AL6" s="8"/>
    </row>
    <row r="7" spans="1:38" x14ac:dyDescent="0.2">
      <c r="A7" s="24"/>
      <c r="B7" s="24"/>
      <c r="C7" s="10">
        <v>291</v>
      </c>
      <c r="D7" s="10">
        <v>60</v>
      </c>
      <c r="E7" s="10">
        <v>98</v>
      </c>
      <c r="F7" s="10">
        <v>60</v>
      </c>
      <c r="G7" s="10">
        <v>73</v>
      </c>
      <c r="H7" s="10">
        <v>15</v>
      </c>
      <c r="I7" s="10">
        <v>38</v>
      </c>
      <c r="J7" s="10">
        <v>41</v>
      </c>
      <c r="K7" s="10">
        <v>71</v>
      </c>
      <c r="L7" s="10">
        <v>101</v>
      </c>
      <c r="M7" s="10">
        <v>119</v>
      </c>
      <c r="N7" s="10">
        <v>162</v>
      </c>
      <c r="O7" s="10">
        <v>64</v>
      </c>
      <c r="P7" s="10">
        <v>11</v>
      </c>
      <c r="Q7" s="10">
        <v>32</v>
      </c>
      <c r="R7" s="10">
        <v>59</v>
      </c>
      <c r="S7" s="10">
        <v>48</v>
      </c>
      <c r="T7" s="10">
        <v>12</v>
      </c>
      <c r="U7" s="10">
        <v>65</v>
      </c>
      <c r="V7" s="10">
        <v>59</v>
      </c>
      <c r="W7" s="10">
        <v>61</v>
      </c>
      <c r="X7" s="10">
        <v>61</v>
      </c>
      <c r="Y7" s="10">
        <v>68</v>
      </c>
      <c r="Z7" s="10">
        <v>30</v>
      </c>
      <c r="AA7" s="10">
        <v>2</v>
      </c>
      <c r="AB7" s="10">
        <v>97</v>
      </c>
      <c r="AC7" s="10">
        <v>34</v>
      </c>
      <c r="AD7" s="10">
        <v>4</v>
      </c>
      <c r="AE7" s="10">
        <v>19</v>
      </c>
      <c r="AF7" s="10">
        <v>28</v>
      </c>
      <c r="AG7" s="10">
        <v>8</v>
      </c>
      <c r="AH7" s="10">
        <v>2</v>
      </c>
      <c r="AI7" s="10">
        <v>3</v>
      </c>
      <c r="AJ7" s="10">
        <v>1</v>
      </c>
      <c r="AK7" s="10">
        <v>95</v>
      </c>
      <c r="AL7" s="8"/>
    </row>
    <row r="8" spans="1:38" x14ac:dyDescent="0.2">
      <c r="A8" s="24"/>
      <c r="B8" s="24"/>
      <c r="C8" s="11" t="s">
        <v>93</v>
      </c>
      <c r="D8" s="11"/>
      <c r="E8" s="11"/>
      <c r="F8" s="11"/>
      <c r="G8" s="11"/>
      <c r="H8" s="11"/>
      <c r="I8" s="11"/>
      <c r="J8" s="11"/>
      <c r="K8" s="11"/>
      <c r="L8" s="11"/>
      <c r="M8" s="11"/>
      <c r="N8" s="11"/>
      <c r="O8" s="11"/>
      <c r="P8" s="11"/>
      <c r="Q8" s="11"/>
      <c r="R8" s="11"/>
      <c r="S8" s="12" t="s">
        <v>109</v>
      </c>
      <c r="T8" s="11"/>
      <c r="U8" s="12" t="s">
        <v>150</v>
      </c>
      <c r="V8" s="11"/>
      <c r="W8" s="11"/>
      <c r="X8" s="11"/>
      <c r="Y8" s="11"/>
      <c r="Z8" s="12" t="s">
        <v>173</v>
      </c>
      <c r="AA8" s="11"/>
      <c r="AB8" s="11"/>
      <c r="AC8" s="11"/>
      <c r="AD8" s="11"/>
      <c r="AE8" s="11"/>
      <c r="AF8" s="12" t="s">
        <v>105</v>
      </c>
      <c r="AG8" s="11"/>
      <c r="AH8" s="11"/>
      <c r="AI8" s="11"/>
      <c r="AJ8" s="11"/>
      <c r="AK8" s="11"/>
      <c r="AL8" s="8"/>
    </row>
    <row r="9" spans="1:38" x14ac:dyDescent="0.2">
      <c r="A9" s="27"/>
      <c r="B9" s="23" t="s">
        <v>254</v>
      </c>
      <c r="C9" s="9">
        <v>0.41821081878310001</v>
      </c>
      <c r="D9" s="9">
        <v>0.50370280458009997</v>
      </c>
      <c r="E9" s="9">
        <v>0.41530579644019999</v>
      </c>
      <c r="F9" s="9">
        <v>0.40640345798909999</v>
      </c>
      <c r="G9" s="9">
        <v>0.36800287410999999</v>
      </c>
      <c r="H9" s="9">
        <v>0.52069320913280004</v>
      </c>
      <c r="I9" s="9">
        <v>0.40800671846030001</v>
      </c>
      <c r="J9" s="9">
        <v>0.42801163700720002</v>
      </c>
      <c r="K9" s="9">
        <v>0.38674389977559998</v>
      </c>
      <c r="L9" s="9">
        <v>0.36715729368659999</v>
      </c>
      <c r="M9" s="9">
        <v>0.40036835711980001</v>
      </c>
      <c r="N9" s="9">
        <v>0.43840564309399999</v>
      </c>
      <c r="O9" s="9">
        <v>0.44547460637250003</v>
      </c>
      <c r="P9" s="9">
        <v>0.3576395729913</v>
      </c>
      <c r="Q9" s="9">
        <v>0.53380673208469998</v>
      </c>
      <c r="R9" s="9">
        <v>0.32726841659470002</v>
      </c>
      <c r="S9" s="9">
        <v>0.51877553815120003</v>
      </c>
      <c r="T9" s="9">
        <v>0.56996962009759999</v>
      </c>
      <c r="U9" s="9">
        <v>0.30286203441409998</v>
      </c>
      <c r="V9" s="9">
        <v>0.42212975434479999</v>
      </c>
      <c r="W9" s="9">
        <v>0.38448177541299999</v>
      </c>
      <c r="X9" s="9">
        <v>0.47136209024100001</v>
      </c>
      <c r="Y9" s="9">
        <v>0.42215884023110001</v>
      </c>
      <c r="Z9" s="9">
        <v>0.38674897717500001</v>
      </c>
      <c r="AA9" s="9">
        <v>0.57919458508810007</v>
      </c>
      <c r="AB9" s="9">
        <v>0.41452152082060001</v>
      </c>
      <c r="AC9" s="9">
        <v>0.4807446736123</v>
      </c>
      <c r="AD9" s="9">
        <v>0.63662411080970005</v>
      </c>
      <c r="AE9" s="9">
        <v>0.2392286721055</v>
      </c>
      <c r="AF9" s="9">
        <v>0.32122465298340003</v>
      </c>
      <c r="AG9" s="9">
        <v>0.6189186472214</v>
      </c>
      <c r="AH9" s="9">
        <v>0</v>
      </c>
      <c r="AI9" s="9">
        <v>0.15428862747710001</v>
      </c>
      <c r="AJ9" s="9">
        <v>0</v>
      </c>
      <c r="AK9" s="9">
        <v>0.43409854585559998</v>
      </c>
      <c r="AL9" s="8"/>
    </row>
    <row r="10" spans="1:38" x14ac:dyDescent="0.2">
      <c r="A10" s="24"/>
      <c r="B10" s="24"/>
      <c r="C10" s="10">
        <v>343</v>
      </c>
      <c r="D10" s="10">
        <v>65</v>
      </c>
      <c r="E10" s="10">
        <v>101</v>
      </c>
      <c r="F10" s="10">
        <v>87</v>
      </c>
      <c r="G10" s="10">
        <v>90</v>
      </c>
      <c r="H10" s="10">
        <v>42</v>
      </c>
      <c r="I10" s="10">
        <v>61</v>
      </c>
      <c r="J10" s="10">
        <v>49</v>
      </c>
      <c r="K10" s="10">
        <v>73</v>
      </c>
      <c r="L10" s="10">
        <v>96</v>
      </c>
      <c r="M10" s="10">
        <v>130</v>
      </c>
      <c r="N10" s="10">
        <v>196</v>
      </c>
      <c r="O10" s="10">
        <v>76</v>
      </c>
      <c r="P10" s="10">
        <v>40</v>
      </c>
      <c r="Q10" s="10">
        <v>65</v>
      </c>
      <c r="R10" s="10">
        <v>65</v>
      </c>
      <c r="S10" s="10">
        <v>48</v>
      </c>
      <c r="T10" s="10">
        <v>17</v>
      </c>
      <c r="U10" s="10">
        <v>32</v>
      </c>
      <c r="V10" s="10">
        <v>72</v>
      </c>
      <c r="W10" s="10">
        <v>107</v>
      </c>
      <c r="X10" s="10">
        <v>61</v>
      </c>
      <c r="Y10" s="10">
        <v>64</v>
      </c>
      <c r="Z10" s="10">
        <v>22</v>
      </c>
      <c r="AA10" s="10">
        <v>4</v>
      </c>
      <c r="AB10" s="10">
        <v>153</v>
      </c>
      <c r="AC10" s="10">
        <v>37</v>
      </c>
      <c r="AD10" s="10">
        <v>14</v>
      </c>
      <c r="AE10" s="10">
        <v>10</v>
      </c>
      <c r="AF10" s="10">
        <v>21</v>
      </c>
      <c r="AG10" s="10">
        <v>9</v>
      </c>
      <c r="AH10" s="10">
        <v>0</v>
      </c>
      <c r="AI10" s="10">
        <v>2</v>
      </c>
      <c r="AJ10" s="10">
        <v>0</v>
      </c>
      <c r="AK10" s="10">
        <v>97</v>
      </c>
      <c r="AL10" s="8"/>
    </row>
    <row r="11" spans="1:38" x14ac:dyDescent="0.2">
      <c r="A11" s="24"/>
      <c r="B11" s="24"/>
      <c r="C11" s="11" t="s">
        <v>93</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8"/>
    </row>
    <row r="12" spans="1:38" x14ac:dyDescent="0.2">
      <c r="A12" s="27"/>
      <c r="B12" s="23" t="s">
        <v>255</v>
      </c>
      <c r="C12" s="9">
        <v>0.15619089723679999</v>
      </c>
      <c r="D12" s="9">
        <v>0.1193500704668</v>
      </c>
      <c r="E12" s="9">
        <v>0.1211413503236</v>
      </c>
      <c r="F12" s="9">
        <v>0.1755908841513</v>
      </c>
      <c r="G12" s="9">
        <v>0.20540483406109999</v>
      </c>
      <c r="H12" s="9">
        <v>0.1334752665726</v>
      </c>
      <c r="I12" s="9">
        <v>0.24205391168900001</v>
      </c>
      <c r="J12" s="9">
        <v>0.15088198920820001</v>
      </c>
      <c r="K12" s="9">
        <v>0.15870100050290001</v>
      </c>
      <c r="L12" s="9">
        <v>9.5453719112349997E-2</v>
      </c>
      <c r="M12" s="9">
        <v>0.16198502860309999</v>
      </c>
      <c r="N12" s="9">
        <v>0.14581834214059999</v>
      </c>
      <c r="O12" s="9">
        <v>0.1583609126719</v>
      </c>
      <c r="P12" s="9">
        <v>0.1506420349456</v>
      </c>
      <c r="Q12" s="9">
        <v>0.1603835268446</v>
      </c>
      <c r="R12" s="9">
        <v>0.28845829164699999</v>
      </c>
      <c r="S12" s="9">
        <v>7.31283897884E-2</v>
      </c>
      <c r="T12" s="9">
        <v>8.3009769504659991E-2</v>
      </c>
      <c r="U12" s="9">
        <v>2.5763272681469999E-2</v>
      </c>
      <c r="V12" s="9">
        <v>0.18115018034399999</v>
      </c>
      <c r="W12" s="9">
        <v>0.17543163570549999</v>
      </c>
      <c r="X12" s="9">
        <v>0.13898772837670001</v>
      </c>
      <c r="Y12" s="9">
        <v>0.15180156264620001</v>
      </c>
      <c r="Z12" s="9">
        <v>1.7694588587479999E-2</v>
      </c>
      <c r="AA12" s="9">
        <v>0.21773061612139999</v>
      </c>
      <c r="AB12" s="9">
        <v>0.16090605125410001</v>
      </c>
      <c r="AC12" s="9">
        <v>0.21837005507820001</v>
      </c>
      <c r="AD12" s="9">
        <v>4.5628342573109999E-2</v>
      </c>
      <c r="AE12" s="9">
        <v>0.17906966304550001</v>
      </c>
      <c r="AF12" s="9">
        <v>6.3452248975620004E-2</v>
      </c>
      <c r="AG12" s="9">
        <v>8.5342515884470005E-2</v>
      </c>
      <c r="AH12" s="9">
        <v>0</v>
      </c>
      <c r="AI12" s="9">
        <v>0.65955929489949994</v>
      </c>
      <c r="AJ12" s="9">
        <v>0.186674159295</v>
      </c>
      <c r="AK12" s="9">
        <v>0.12174904819680001</v>
      </c>
      <c r="AL12" s="8"/>
    </row>
    <row r="13" spans="1:38" x14ac:dyDescent="0.2">
      <c r="A13" s="24"/>
      <c r="B13" s="24"/>
      <c r="C13" s="10">
        <v>128</v>
      </c>
      <c r="D13" s="10">
        <v>31</v>
      </c>
      <c r="E13" s="10">
        <v>24</v>
      </c>
      <c r="F13" s="10">
        <v>33</v>
      </c>
      <c r="G13" s="10">
        <v>40</v>
      </c>
      <c r="H13" s="10">
        <v>12</v>
      </c>
      <c r="I13" s="10">
        <v>26</v>
      </c>
      <c r="J13" s="10">
        <v>25</v>
      </c>
      <c r="K13" s="10">
        <v>28</v>
      </c>
      <c r="L13" s="10">
        <v>26</v>
      </c>
      <c r="M13" s="10">
        <v>58</v>
      </c>
      <c r="N13" s="10">
        <v>62</v>
      </c>
      <c r="O13" s="10">
        <v>30</v>
      </c>
      <c r="P13" s="10">
        <v>20</v>
      </c>
      <c r="Q13" s="10">
        <v>23</v>
      </c>
      <c r="R13" s="10">
        <v>40</v>
      </c>
      <c r="S13" s="10">
        <v>7</v>
      </c>
      <c r="T13" s="10">
        <v>4</v>
      </c>
      <c r="U13" s="10">
        <v>4</v>
      </c>
      <c r="V13" s="10">
        <v>37</v>
      </c>
      <c r="W13" s="10">
        <v>45</v>
      </c>
      <c r="X13" s="10">
        <v>17</v>
      </c>
      <c r="Y13" s="10">
        <v>18</v>
      </c>
      <c r="Z13" s="10">
        <v>1</v>
      </c>
      <c r="AA13" s="10">
        <v>2</v>
      </c>
      <c r="AB13" s="10">
        <v>62</v>
      </c>
      <c r="AC13" s="10">
        <v>19</v>
      </c>
      <c r="AD13" s="10">
        <v>1</v>
      </c>
      <c r="AE13" s="10">
        <v>6</v>
      </c>
      <c r="AF13" s="10">
        <v>3</v>
      </c>
      <c r="AG13" s="10">
        <v>3</v>
      </c>
      <c r="AH13" s="10">
        <v>0</v>
      </c>
      <c r="AI13" s="10">
        <v>2</v>
      </c>
      <c r="AJ13" s="10">
        <v>1</v>
      </c>
      <c r="AK13" s="10">
        <v>31</v>
      </c>
      <c r="AL13" s="8"/>
    </row>
    <row r="14" spans="1:38" x14ac:dyDescent="0.2">
      <c r="A14" s="24"/>
      <c r="B14" s="24"/>
      <c r="C14" s="11" t="s">
        <v>93</v>
      </c>
      <c r="D14" s="11"/>
      <c r="E14" s="11"/>
      <c r="F14" s="11"/>
      <c r="G14" s="11"/>
      <c r="H14" s="11"/>
      <c r="I14" s="12" t="s">
        <v>106</v>
      </c>
      <c r="J14" s="11"/>
      <c r="K14" s="11"/>
      <c r="L14" s="11"/>
      <c r="M14" s="11"/>
      <c r="N14" s="11"/>
      <c r="O14" s="12" t="s">
        <v>118</v>
      </c>
      <c r="P14" s="12" t="s">
        <v>118</v>
      </c>
      <c r="Q14" s="12" t="s">
        <v>118</v>
      </c>
      <c r="R14" s="12" t="s">
        <v>160</v>
      </c>
      <c r="S14" s="11"/>
      <c r="T14" s="11"/>
      <c r="U14" s="11"/>
      <c r="V14" s="12" t="s">
        <v>106</v>
      </c>
      <c r="W14" s="12" t="s">
        <v>106</v>
      </c>
      <c r="X14" s="11"/>
      <c r="Y14" s="11"/>
      <c r="Z14" s="11"/>
      <c r="AA14" s="11"/>
      <c r="AB14" s="11"/>
      <c r="AC14" s="11"/>
      <c r="AD14" s="11"/>
      <c r="AE14" s="11"/>
      <c r="AF14" s="11"/>
      <c r="AG14" s="11"/>
      <c r="AH14" s="11"/>
      <c r="AI14" s="11"/>
      <c r="AJ14" s="11"/>
      <c r="AK14" s="11"/>
      <c r="AL14" s="8"/>
    </row>
    <row r="15" spans="1:38" x14ac:dyDescent="0.2">
      <c r="A15" s="27"/>
      <c r="B15" s="23" t="s">
        <v>256</v>
      </c>
      <c r="C15" s="9">
        <v>0.1092520441647</v>
      </c>
      <c r="D15" s="9">
        <v>4.0853497663910013E-2</v>
      </c>
      <c r="E15" s="9">
        <v>0.10418966453719999</v>
      </c>
      <c r="F15" s="9">
        <v>0.15764788888840001</v>
      </c>
      <c r="G15" s="9">
        <v>0.12503683475909999</v>
      </c>
      <c r="H15" s="9">
        <v>0.1417982809958</v>
      </c>
      <c r="I15" s="9">
        <v>6.9493175516709998E-2</v>
      </c>
      <c r="J15" s="9">
        <v>0.1207012416056</v>
      </c>
      <c r="K15" s="9">
        <v>6.9673787840579995E-2</v>
      </c>
      <c r="L15" s="9">
        <v>0.1293515032027</v>
      </c>
      <c r="M15" s="9">
        <v>0.12591187975990001</v>
      </c>
      <c r="N15" s="9">
        <v>8.7248596588280006E-2</v>
      </c>
      <c r="O15" s="9">
        <v>0.13274919286219999</v>
      </c>
      <c r="P15" s="9">
        <v>0.38110054848000002</v>
      </c>
      <c r="Q15" s="9">
        <v>7.2504945188099995E-2</v>
      </c>
      <c r="R15" s="9">
        <v>8.1088180278420005E-2</v>
      </c>
      <c r="S15" s="9">
        <v>5.7758200380849996E-3</v>
      </c>
      <c r="T15" s="9">
        <v>4.964291014747E-2</v>
      </c>
      <c r="U15" s="9">
        <v>1.5437035610089999E-2</v>
      </c>
      <c r="V15" s="9">
        <v>0.13815879023120001</v>
      </c>
      <c r="W15" s="9">
        <v>0.20816001313310001</v>
      </c>
      <c r="X15" s="9">
        <v>4.2582251513620002E-2</v>
      </c>
      <c r="Y15" s="9">
        <v>2.8348185897610002E-2</v>
      </c>
      <c r="Z15" s="9">
        <v>2.4852193389920001E-2</v>
      </c>
      <c r="AA15" s="9">
        <v>8.9941379066109994E-2</v>
      </c>
      <c r="AB15" s="9">
        <v>0.17812881242549999</v>
      </c>
      <c r="AC15" s="9">
        <v>3.0441258351170002E-2</v>
      </c>
      <c r="AD15" s="9">
        <v>0.10811615414759999</v>
      </c>
      <c r="AE15" s="9">
        <v>8.2286733223119995E-2</v>
      </c>
      <c r="AF15" s="9">
        <v>5.6597940340989999E-2</v>
      </c>
      <c r="AG15" s="9">
        <v>2.2160299096160001E-2</v>
      </c>
      <c r="AH15" s="9">
        <v>0</v>
      </c>
      <c r="AI15" s="9">
        <v>0</v>
      </c>
      <c r="AJ15" s="9">
        <v>0</v>
      </c>
      <c r="AK15" s="9">
        <v>7.1947773747180005E-2</v>
      </c>
      <c r="AL15" s="8"/>
    </row>
    <row r="16" spans="1:38" x14ac:dyDescent="0.2">
      <c r="A16" s="24"/>
      <c r="B16" s="24"/>
      <c r="C16" s="10">
        <v>84</v>
      </c>
      <c r="D16" s="10">
        <v>15</v>
      </c>
      <c r="E16" s="10">
        <v>26</v>
      </c>
      <c r="F16" s="10">
        <v>18</v>
      </c>
      <c r="G16" s="10">
        <v>25</v>
      </c>
      <c r="H16" s="10">
        <v>4</v>
      </c>
      <c r="I16" s="10">
        <v>10</v>
      </c>
      <c r="J16" s="10">
        <v>18</v>
      </c>
      <c r="K16" s="10">
        <v>13</v>
      </c>
      <c r="L16" s="10">
        <v>31</v>
      </c>
      <c r="M16" s="10">
        <v>31</v>
      </c>
      <c r="N16" s="10">
        <v>46</v>
      </c>
      <c r="O16" s="10">
        <v>28</v>
      </c>
      <c r="P16" s="10">
        <v>20</v>
      </c>
      <c r="Q16" s="10">
        <v>14</v>
      </c>
      <c r="R16" s="10">
        <v>18</v>
      </c>
      <c r="S16" s="10">
        <v>1</v>
      </c>
      <c r="T16" s="10">
        <v>1</v>
      </c>
      <c r="U16" s="10">
        <v>2</v>
      </c>
      <c r="V16" s="10">
        <v>27</v>
      </c>
      <c r="W16" s="10">
        <v>35</v>
      </c>
      <c r="X16" s="10">
        <v>9</v>
      </c>
      <c r="Y16" s="10">
        <v>4</v>
      </c>
      <c r="Z16" s="10">
        <v>2</v>
      </c>
      <c r="AA16" s="10">
        <v>2</v>
      </c>
      <c r="AB16" s="10">
        <v>49</v>
      </c>
      <c r="AC16" s="10">
        <v>5</v>
      </c>
      <c r="AD16" s="10">
        <v>2</v>
      </c>
      <c r="AE16" s="10">
        <v>4</v>
      </c>
      <c r="AF16" s="10">
        <v>4</v>
      </c>
      <c r="AG16" s="10">
        <v>1</v>
      </c>
      <c r="AH16" s="10">
        <v>0</v>
      </c>
      <c r="AI16" s="10">
        <v>0</v>
      </c>
      <c r="AJ16" s="10">
        <v>0</v>
      </c>
      <c r="AK16" s="10">
        <v>19</v>
      </c>
      <c r="AL16" s="8"/>
    </row>
    <row r="17" spans="1:38" x14ac:dyDescent="0.2">
      <c r="A17" s="24"/>
      <c r="B17" s="24"/>
      <c r="C17" s="11" t="s">
        <v>93</v>
      </c>
      <c r="D17" s="11"/>
      <c r="E17" s="11"/>
      <c r="F17" s="12" t="s">
        <v>105</v>
      </c>
      <c r="G17" s="12" t="s">
        <v>105</v>
      </c>
      <c r="H17" s="11"/>
      <c r="I17" s="11"/>
      <c r="J17" s="11"/>
      <c r="K17" s="11"/>
      <c r="L17" s="11"/>
      <c r="M17" s="11"/>
      <c r="N17" s="11"/>
      <c r="O17" s="12" t="s">
        <v>163</v>
      </c>
      <c r="P17" s="12" t="s">
        <v>257</v>
      </c>
      <c r="Q17" s="12" t="s">
        <v>106</v>
      </c>
      <c r="R17" s="12" t="s">
        <v>106</v>
      </c>
      <c r="S17" s="11"/>
      <c r="T17" s="11"/>
      <c r="U17" s="11"/>
      <c r="V17" s="12" t="s">
        <v>98</v>
      </c>
      <c r="W17" s="12" t="s">
        <v>258</v>
      </c>
      <c r="X17" s="11"/>
      <c r="Y17" s="11"/>
      <c r="Z17" s="11"/>
      <c r="AA17" s="11"/>
      <c r="AB17" s="12" t="s">
        <v>109</v>
      </c>
      <c r="AC17" s="11"/>
      <c r="AD17" s="11"/>
      <c r="AE17" s="11"/>
      <c r="AF17" s="11"/>
      <c r="AG17" s="11"/>
      <c r="AH17" s="11"/>
      <c r="AI17" s="11"/>
      <c r="AJ17" s="11"/>
      <c r="AK17" s="11"/>
      <c r="AL17" s="8"/>
    </row>
    <row r="18" spans="1:38" x14ac:dyDescent="0.2">
      <c r="A18" s="27"/>
      <c r="B18" s="23" t="s">
        <v>39</v>
      </c>
      <c r="C18" s="9">
        <v>1</v>
      </c>
      <c r="D18" s="9">
        <v>1</v>
      </c>
      <c r="E18" s="9">
        <v>1</v>
      </c>
      <c r="F18" s="9">
        <v>1</v>
      </c>
      <c r="G18" s="9">
        <v>1</v>
      </c>
      <c r="H18" s="9">
        <v>1</v>
      </c>
      <c r="I18" s="9">
        <v>1</v>
      </c>
      <c r="J18" s="9">
        <v>1</v>
      </c>
      <c r="K18" s="9">
        <v>1</v>
      </c>
      <c r="L18" s="9">
        <v>1</v>
      </c>
      <c r="M18" s="9">
        <v>1</v>
      </c>
      <c r="N18" s="9">
        <v>1</v>
      </c>
      <c r="O18" s="9">
        <v>1</v>
      </c>
      <c r="P18" s="9">
        <v>1</v>
      </c>
      <c r="Q18" s="9">
        <v>1</v>
      </c>
      <c r="R18" s="9">
        <v>1</v>
      </c>
      <c r="S18" s="9">
        <v>1</v>
      </c>
      <c r="T18" s="9">
        <v>1</v>
      </c>
      <c r="U18" s="9">
        <v>1</v>
      </c>
      <c r="V18" s="9">
        <v>1</v>
      </c>
      <c r="W18" s="9">
        <v>1</v>
      </c>
      <c r="X18" s="9">
        <v>1</v>
      </c>
      <c r="Y18" s="9">
        <v>1</v>
      </c>
      <c r="Z18" s="9">
        <v>1</v>
      </c>
      <c r="AA18" s="9">
        <v>1</v>
      </c>
      <c r="AB18" s="9">
        <v>1</v>
      </c>
      <c r="AC18" s="9">
        <v>1</v>
      </c>
      <c r="AD18" s="9">
        <v>1</v>
      </c>
      <c r="AE18" s="9">
        <v>1</v>
      </c>
      <c r="AF18" s="9">
        <v>1</v>
      </c>
      <c r="AG18" s="9">
        <v>1</v>
      </c>
      <c r="AH18" s="9">
        <v>1</v>
      </c>
      <c r="AI18" s="9">
        <v>1</v>
      </c>
      <c r="AJ18" s="9">
        <v>1</v>
      </c>
      <c r="AK18" s="9">
        <v>1</v>
      </c>
      <c r="AL18" s="8"/>
    </row>
    <row r="19" spans="1:38" x14ac:dyDescent="0.2">
      <c r="A19" s="24"/>
      <c r="B19" s="24"/>
      <c r="C19" s="10">
        <v>846</v>
      </c>
      <c r="D19" s="10">
        <v>171</v>
      </c>
      <c r="E19" s="10">
        <v>249</v>
      </c>
      <c r="F19" s="10">
        <v>198</v>
      </c>
      <c r="G19" s="10">
        <v>228</v>
      </c>
      <c r="H19" s="10">
        <v>73</v>
      </c>
      <c r="I19" s="10">
        <v>135</v>
      </c>
      <c r="J19" s="10">
        <v>133</v>
      </c>
      <c r="K19" s="10">
        <v>185</v>
      </c>
      <c r="L19" s="10">
        <v>254</v>
      </c>
      <c r="M19" s="10">
        <v>338</v>
      </c>
      <c r="N19" s="10">
        <v>466</v>
      </c>
      <c r="O19" s="10">
        <v>198</v>
      </c>
      <c r="P19" s="10">
        <v>91</v>
      </c>
      <c r="Q19" s="10">
        <v>134</v>
      </c>
      <c r="R19" s="10">
        <v>182</v>
      </c>
      <c r="S19" s="10">
        <v>104</v>
      </c>
      <c r="T19" s="10">
        <v>34</v>
      </c>
      <c r="U19" s="10">
        <v>103</v>
      </c>
      <c r="V19" s="10">
        <v>195</v>
      </c>
      <c r="W19" s="10">
        <v>248</v>
      </c>
      <c r="X19" s="10">
        <v>148</v>
      </c>
      <c r="Y19" s="10">
        <v>154</v>
      </c>
      <c r="Z19" s="10">
        <v>55</v>
      </c>
      <c r="AA19" s="10">
        <v>10</v>
      </c>
      <c r="AB19" s="10">
        <v>361</v>
      </c>
      <c r="AC19" s="10">
        <v>95</v>
      </c>
      <c r="AD19" s="10">
        <v>21</v>
      </c>
      <c r="AE19" s="10">
        <v>39</v>
      </c>
      <c r="AF19" s="10">
        <v>56</v>
      </c>
      <c r="AG19" s="10">
        <v>21</v>
      </c>
      <c r="AH19" s="10">
        <v>2</v>
      </c>
      <c r="AI19" s="10">
        <v>7</v>
      </c>
      <c r="AJ19" s="10">
        <v>2</v>
      </c>
      <c r="AK19" s="10">
        <v>242</v>
      </c>
      <c r="AL19" s="8"/>
    </row>
    <row r="20" spans="1:38" x14ac:dyDescent="0.2">
      <c r="A20" s="24"/>
      <c r="B20" s="24"/>
      <c r="C20" s="11" t="s">
        <v>93</v>
      </c>
      <c r="D20" s="11" t="s">
        <v>93</v>
      </c>
      <c r="E20" s="11" t="s">
        <v>93</v>
      </c>
      <c r="F20" s="11" t="s">
        <v>93</v>
      </c>
      <c r="G20" s="11" t="s">
        <v>93</v>
      </c>
      <c r="H20" s="11" t="s">
        <v>93</v>
      </c>
      <c r="I20" s="11" t="s">
        <v>93</v>
      </c>
      <c r="J20" s="11" t="s">
        <v>93</v>
      </c>
      <c r="K20" s="11" t="s">
        <v>93</v>
      </c>
      <c r="L20" s="11" t="s">
        <v>93</v>
      </c>
      <c r="M20" s="11" t="s">
        <v>93</v>
      </c>
      <c r="N20" s="11" t="s">
        <v>93</v>
      </c>
      <c r="O20" s="11" t="s">
        <v>93</v>
      </c>
      <c r="P20" s="11" t="s">
        <v>93</v>
      </c>
      <c r="Q20" s="11" t="s">
        <v>93</v>
      </c>
      <c r="R20" s="11" t="s">
        <v>93</v>
      </c>
      <c r="S20" s="11" t="s">
        <v>93</v>
      </c>
      <c r="T20" s="11" t="s">
        <v>93</v>
      </c>
      <c r="U20" s="11" t="s">
        <v>93</v>
      </c>
      <c r="V20" s="11" t="s">
        <v>93</v>
      </c>
      <c r="W20" s="11" t="s">
        <v>93</v>
      </c>
      <c r="X20" s="11" t="s">
        <v>93</v>
      </c>
      <c r="Y20" s="11" t="s">
        <v>93</v>
      </c>
      <c r="Z20" s="11" t="s">
        <v>93</v>
      </c>
      <c r="AA20" s="11" t="s">
        <v>93</v>
      </c>
      <c r="AB20" s="11" t="s">
        <v>93</v>
      </c>
      <c r="AC20" s="11" t="s">
        <v>93</v>
      </c>
      <c r="AD20" s="11" t="s">
        <v>93</v>
      </c>
      <c r="AE20" s="11" t="s">
        <v>93</v>
      </c>
      <c r="AF20" s="11" t="s">
        <v>93</v>
      </c>
      <c r="AG20" s="11" t="s">
        <v>93</v>
      </c>
      <c r="AH20" s="11" t="s">
        <v>93</v>
      </c>
      <c r="AI20" s="11" t="s">
        <v>93</v>
      </c>
      <c r="AJ20" s="11" t="s">
        <v>93</v>
      </c>
      <c r="AK20" s="11" t="s">
        <v>93</v>
      </c>
      <c r="AL20" s="8"/>
    </row>
    <row r="21" spans="1:38" x14ac:dyDescent="0.2">
      <c r="A21" s="13" t="s">
        <v>259</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22"/>
    </row>
    <row r="22" spans="1:38" x14ac:dyDescent="0.2">
      <c r="A22" s="15" t="s">
        <v>100</v>
      </c>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row>
  </sheetData>
  <mergeCells count="15">
    <mergeCell ref="B12:B14"/>
    <mergeCell ref="B15:B17"/>
    <mergeCell ref="B18:B20"/>
    <mergeCell ref="A6:A20"/>
    <mergeCell ref="AI2:AK2"/>
    <mergeCell ref="A2:C2"/>
    <mergeCell ref="A3:B5"/>
    <mergeCell ref="B6:B8"/>
    <mergeCell ref="B9:B11"/>
    <mergeCell ref="M3:N3"/>
    <mergeCell ref="O3:U3"/>
    <mergeCell ref="V3:AA3"/>
    <mergeCell ref="AB3:AK3"/>
    <mergeCell ref="D3:G3"/>
    <mergeCell ref="H3:L3"/>
  </mergeCells>
  <hyperlinks>
    <hyperlink ref="A1" location="'TOC'!A1:A1" display="Back to TOC"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L19"/>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2" bestFit="1" customWidth="1"/>
    <col min="2" max="2" width="25" style="1" bestFit="1" customWidth="1"/>
    <col min="3" max="37" width="12.6640625" style="1" customWidth="1"/>
  </cols>
  <sheetData>
    <row r="1" spans="1:38"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8"/>
    </row>
    <row r="2" spans="1:38" ht="36" customHeight="1" x14ac:dyDescent="0.2">
      <c r="A2" s="30" t="s">
        <v>260</v>
      </c>
      <c r="B2" s="29"/>
      <c r="C2" s="29"/>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8" t="s">
        <v>38</v>
      </c>
      <c r="AJ2" s="29"/>
      <c r="AK2" s="29"/>
      <c r="AL2" s="8"/>
    </row>
    <row r="3" spans="1:38" ht="37" customHeight="1" x14ac:dyDescent="0.2">
      <c r="A3" s="31"/>
      <c r="B3" s="29"/>
      <c r="C3" s="19" t="s">
        <v>39</v>
      </c>
      <c r="D3" s="32" t="s">
        <v>40</v>
      </c>
      <c r="E3" s="29"/>
      <c r="F3" s="29"/>
      <c r="G3" s="29"/>
      <c r="H3" s="32" t="s">
        <v>41</v>
      </c>
      <c r="I3" s="29"/>
      <c r="J3" s="29"/>
      <c r="K3" s="29"/>
      <c r="L3" s="29"/>
      <c r="M3" s="32" t="s">
        <v>42</v>
      </c>
      <c r="N3" s="29"/>
      <c r="O3" s="32" t="s">
        <v>43</v>
      </c>
      <c r="P3" s="29"/>
      <c r="Q3" s="29"/>
      <c r="R3" s="29"/>
      <c r="S3" s="29"/>
      <c r="T3" s="29"/>
      <c r="U3" s="29"/>
      <c r="V3" s="32" t="s">
        <v>44</v>
      </c>
      <c r="W3" s="29"/>
      <c r="X3" s="29"/>
      <c r="Y3" s="29"/>
      <c r="Z3" s="29"/>
      <c r="AA3" s="29"/>
      <c r="AB3" s="32" t="s">
        <v>45</v>
      </c>
      <c r="AC3" s="29"/>
      <c r="AD3" s="29"/>
      <c r="AE3" s="29"/>
      <c r="AF3" s="29"/>
      <c r="AG3" s="29"/>
      <c r="AH3" s="29"/>
      <c r="AI3" s="29"/>
      <c r="AJ3" s="29"/>
      <c r="AK3" s="29"/>
      <c r="AL3" s="8"/>
    </row>
    <row r="4" spans="1:38" ht="16" customHeight="1" x14ac:dyDescent="0.2">
      <c r="A4" s="26"/>
      <c r="B4" s="29"/>
      <c r="C4" s="20" t="s">
        <v>46</v>
      </c>
      <c r="D4" s="20" t="s">
        <v>46</v>
      </c>
      <c r="E4" s="20" t="s">
        <v>47</v>
      </c>
      <c r="F4" s="20" t="s">
        <v>48</v>
      </c>
      <c r="G4" s="20" t="s">
        <v>49</v>
      </c>
      <c r="H4" s="20" t="s">
        <v>46</v>
      </c>
      <c r="I4" s="20" t="s">
        <v>47</v>
      </c>
      <c r="J4" s="20" t="s">
        <v>48</v>
      </c>
      <c r="K4" s="20" t="s">
        <v>49</v>
      </c>
      <c r="L4" s="20" t="s">
        <v>50</v>
      </c>
      <c r="M4" s="20" t="s">
        <v>46</v>
      </c>
      <c r="N4" s="20" t="s">
        <v>47</v>
      </c>
      <c r="O4" s="20" t="s">
        <v>46</v>
      </c>
      <c r="P4" s="20" t="s">
        <v>47</v>
      </c>
      <c r="Q4" s="20" t="s">
        <v>48</v>
      </c>
      <c r="R4" s="20" t="s">
        <v>49</v>
      </c>
      <c r="S4" s="20" t="s">
        <v>50</v>
      </c>
      <c r="T4" s="20" t="s">
        <v>51</v>
      </c>
      <c r="U4" s="20" t="s">
        <v>52</v>
      </c>
      <c r="V4" s="20" t="s">
        <v>46</v>
      </c>
      <c r="W4" s="20" t="s">
        <v>47</v>
      </c>
      <c r="X4" s="20" t="s">
        <v>48</v>
      </c>
      <c r="Y4" s="20" t="s">
        <v>49</v>
      </c>
      <c r="Z4" s="20" t="s">
        <v>50</v>
      </c>
      <c r="AA4" s="20" t="s">
        <v>51</v>
      </c>
      <c r="AB4" s="20" t="s">
        <v>46</v>
      </c>
      <c r="AC4" s="20" t="s">
        <v>47</v>
      </c>
      <c r="AD4" s="20" t="s">
        <v>48</v>
      </c>
      <c r="AE4" s="20" t="s">
        <v>49</v>
      </c>
      <c r="AF4" s="20" t="s">
        <v>50</v>
      </c>
      <c r="AG4" s="20" t="s">
        <v>51</v>
      </c>
      <c r="AH4" s="20" t="s">
        <v>52</v>
      </c>
      <c r="AI4" s="20" t="s">
        <v>53</v>
      </c>
      <c r="AJ4" s="20" t="s">
        <v>54</v>
      </c>
      <c r="AK4" s="20" t="s">
        <v>55</v>
      </c>
      <c r="AL4" s="8"/>
    </row>
    <row r="5" spans="1:38" ht="25" x14ac:dyDescent="0.2">
      <c r="A5" s="26"/>
      <c r="B5" s="29"/>
      <c r="C5" s="19" t="s">
        <v>56</v>
      </c>
      <c r="D5" s="19" t="s">
        <v>57</v>
      </c>
      <c r="E5" s="19" t="s">
        <v>58</v>
      </c>
      <c r="F5" s="19" t="s">
        <v>59</v>
      </c>
      <c r="G5" s="19" t="s">
        <v>60</v>
      </c>
      <c r="H5" s="19" t="s">
        <v>61</v>
      </c>
      <c r="I5" s="19" t="s">
        <v>62</v>
      </c>
      <c r="J5" s="19" t="s">
        <v>63</v>
      </c>
      <c r="K5" s="19" t="s">
        <v>64</v>
      </c>
      <c r="L5" s="19" t="s">
        <v>65</v>
      </c>
      <c r="M5" s="19" t="s">
        <v>66</v>
      </c>
      <c r="N5" s="19" t="s">
        <v>67</v>
      </c>
      <c r="O5" s="19" t="s">
        <v>68</v>
      </c>
      <c r="P5" s="19" t="s">
        <v>69</v>
      </c>
      <c r="Q5" s="19" t="s">
        <v>70</v>
      </c>
      <c r="R5" s="19" t="s">
        <v>71</v>
      </c>
      <c r="S5" s="19" t="s">
        <v>72</v>
      </c>
      <c r="T5" s="19" t="s">
        <v>73</v>
      </c>
      <c r="U5" s="19" t="s">
        <v>74</v>
      </c>
      <c r="V5" s="19" t="s">
        <v>75</v>
      </c>
      <c r="W5" s="19" t="s">
        <v>76</v>
      </c>
      <c r="X5" s="19" t="s">
        <v>77</v>
      </c>
      <c r="Y5" s="19" t="s">
        <v>78</v>
      </c>
      <c r="Z5" s="19" t="s">
        <v>79</v>
      </c>
      <c r="AA5" s="19" t="s">
        <v>80</v>
      </c>
      <c r="AB5" s="19" t="s">
        <v>81</v>
      </c>
      <c r="AC5" s="19" t="s">
        <v>82</v>
      </c>
      <c r="AD5" s="19" t="s">
        <v>83</v>
      </c>
      <c r="AE5" s="19" t="s">
        <v>84</v>
      </c>
      <c r="AF5" s="19" t="s">
        <v>85</v>
      </c>
      <c r="AG5" s="19" t="s">
        <v>86</v>
      </c>
      <c r="AH5" s="19" t="s">
        <v>87</v>
      </c>
      <c r="AI5" s="19" t="s">
        <v>88</v>
      </c>
      <c r="AJ5" s="19" t="s">
        <v>89</v>
      </c>
      <c r="AK5" s="19" t="s">
        <v>90</v>
      </c>
      <c r="AL5" s="8"/>
    </row>
    <row r="6" spans="1:38" x14ac:dyDescent="0.2">
      <c r="A6" s="25" t="s">
        <v>261</v>
      </c>
      <c r="B6" s="23" t="s">
        <v>262</v>
      </c>
      <c r="C6" s="9">
        <v>0.42932984308439998</v>
      </c>
      <c r="D6" s="9">
        <v>0.5084302947928</v>
      </c>
      <c r="E6" s="9">
        <v>0.43728192255580001</v>
      </c>
      <c r="F6" s="9">
        <v>0.3271612554501</v>
      </c>
      <c r="G6" s="9">
        <v>0.44724908279059999</v>
      </c>
      <c r="H6" s="9">
        <v>0.52191838673099999</v>
      </c>
      <c r="I6" s="9">
        <v>0.50247285029990008</v>
      </c>
      <c r="J6" s="9">
        <v>0.34283157026670003</v>
      </c>
      <c r="K6" s="9">
        <v>0.39782337322220002</v>
      </c>
      <c r="L6" s="9">
        <v>0.39251626349770002</v>
      </c>
      <c r="M6" s="9">
        <v>0.49210113599560001</v>
      </c>
      <c r="N6" s="9">
        <v>0.36915145812130001</v>
      </c>
      <c r="O6" s="9">
        <v>2.2668810036150001E-2</v>
      </c>
      <c r="P6" s="9">
        <v>0.12542325579870001</v>
      </c>
      <c r="Q6" s="9">
        <v>0.2724676668032</v>
      </c>
      <c r="R6" s="9">
        <v>0.45037422593449999</v>
      </c>
      <c r="S6" s="9">
        <v>0.89188211500159997</v>
      </c>
      <c r="T6" s="9">
        <v>0.83944754933840005</v>
      </c>
      <c r="U6" s="9">
        <v>0.98026649530650001</v>
      </c>
      <c r="V6" s="9">
        <v>1.9782669684749999E-2</v>
      </c>
      <c r="W6" s="9">
        <v>0.117911056927</v>
      </c>
      <c r="X6" s="9">
        <v>0.65666226569030006</v>
      </c>
      <c r="Y6" s="9">
        <v>0.90016394937319999</v>
      </c>
      <c r="Z6" s="9">
        <v>0.98859246430229997</v>
      </c>
      <c r="AA6" s="9">
        <v>0.50828405604959992</v>
      </c>
      <c r="AB6" s="9">
        <v>0.26028417451649999</v>
      </c>
      <c r="AC6" s="9">
        <v>0.50777876487829998</v>
      </c>
      <c r="AD6" s="9">
        <v>0.49182417990299998</v>
      </c>
      <c r="AE6" s="9">
        <v>0.3323710525486</v>
      </c>
      <c r="AF6" s="9">
        <v>0.47357584340809999</v>
      </c>
      <c r="AG6" s="9">
        <v>0.67028677973599993</v>
      </c>
      <c r="AH6" s="9">
        <v>0.46235021298340001</v>
      </c>
      <c r="AI6" s="9">
        <v>0.88269091780289999</v>
      </c>
      <c r="AJ6" s="9">
        <v>0.81332584070500002</v>
      </c>
      <c r="AK6" s="9">
        <v>0.60037137989160005</v>
      </c>
      <c r="AL6" s="8"/>
    </row>
    <row r="7" spans="1:38" x14ac:dyDescent="0.2">
      <c r="A7" s="26"/>
      <c r="B7" s="24"/>
      <c r="C7" s="10">
        <v>334</v>
      </c>
      <c r="D7" s="10">
        <v>64</v>
      </c>
      <c r="E7" s="10">
        <v>109</v>
      </c>
      <c r="F7" s="10">
        <v>64</v>
      </c>
      <c r="G7" s="10">
        <v>97</v>
      </c>
      <c r="H7" s="10">
        <v>43</v>
      </c>
      <c r="I7" s="10">
        <v>62</v>
      </c>
      <c r="J7" s="10">
        <v>48</v>
      </c>
      <c r="K7" s="10">
        <v>68</v>
      </c>
      <c r="L7" s="10">
        <v>93</v>
      </c>
      <c r="M7" s="10">
        <v>158</v>
      </c>
      <c r="N7" s="10">
        <v>161</v>
      </c>
      <c r="O7" s="10">
        <v>5</v>
      </c>
      <c r="P7" s="10">
        <v>12</v>
      </c>
      <c r="Q7" s="10">
        <v>25</v>
      </c>
      <c r="R7" s="10">
        <v>75</v>
      </c>
      <c r="S7" s="10">
        <v>89</v>
      </c>
      <c r="T7" s="10">
        <v>28</v>
      </c>
      <c r="U7" s="10">
        <v>100</v>
      </c>
      <c r="V7" s="10">
        <v>4</v>
      </c>
      <c r="W7" s="10">
        <v>36</v>
      </c>
      <c r="X7" s="10">
        <v>89</v>
      </c>
      <c r="Y7" s="10">
        <v>134</v>
      </c>
      <c r="Z7" s="10">
        <v>54</v>
      </c>
      <c r="AA7" s="10">
        <v>4</v>
      </c>
      <c r="AB7" s="10">
        <v>89</v>
      </c>
      <c r="AC7" s="10">
        <v>40</v>
      </c>
      <c r="AD7" s="10">
        <v>10</v>
      </c>
      <c r="AE7" s="10">
        <v>10</v>
      </c>
      <c r="AF7" s="10">
        <v>26</v>
      </c>
      <c r="AG7" s="10">
        <v>11</v>
      </c>
      <c r="AH7" s="10">
        <v>1</v>
      </c>
      <c r="AI7" s="10">
        <v>5</v>
      </c>
      <c r="AJ7" s="10">
        <v>1</v>
      </c>
      <c r="AK7" s="10">
        <v>141</v>
      </c>
      <c r="AL7" s="8"/>
    </row>
    <row r="8" spans="1:38" x14ac:dyDescent="0.2">
      <c r="A8" s="26"/>
      <c r="B8" s="24"/>
      <c r="C8" s="11" t="s">
        <v>93</v>
      </c>
      <c r="D8" s="11"/>
      <c r="E8" s="11"/>
      <c r="F8" s="11"/>
      <c r="G8" s="11"/>
      <c r="H8" s="11"/>
      <c r="I8" s="11"/>
      <c r="J8" s="11"/>
      <c r="K8" s="11"/>
      <c r="L8" s="11"/>
      <c r="M8" s="12" t="s">
        <v>109</v>
      </c>
      <c r="N8" s="11"/>
      <c r="O8" s="11"/>
      <c r="P8" s="11"/>
      <c r="Q8" s="12" t="s">
        <v>137</v>
      </c>
      <c r="R8" s="12" t="s">
        <v>117</v>
      </c>
      <c r="S8" s="12" t="s">
        <v>150</v>
      </c>
      <c r="T8" s="12" t="s">
        <v>171</v>
      </c>
      <c r="U8" s="12" t="s">
        <v>263</v>
      </c>
      <c r="V8" s="11"/>
      <c r="W8" s="12" t="s">
        <v>105</v>
      </c>
      <c r="X8" s="12" t="s">
        <v>217</v>
      </c>
      <c r="Y8" s="12" t="s">
        <v>238</v>
      </c>
      <c r="Z8" s="12" t="s">
        <v>239</v>
      </c>
      <c r="AA8" s="12" t="s">
        <v>137</v>
      </c>
      <c r="AB8" s="11"/>
      <c r="AC8" s="11"/>
      <c r="AD8" s="11"/>
      <c r="AE8" s="11"/>
      <c r="AF8" s="11"/>
      <c r="AG8" s="12" t="s">
        <v>105</v>
      </c>
      <c r="AH8" s="11"/>
      <c r="AI8" s="12" t="s">
        <v>105</v>
      </c>
      <c r="AJ8" s="11"/>
      <c r="AK8" s="12" t="s">
        <v>137</v>
      </c>
      <c r="AL8" s="8"/>
    </row>
    <row r="9" spans="1:38" x14ac:dyDescent="0.2">
      <c r="A9" s="27"/>
      <c r="B9" s="23" t="s">
        <v>264</v>
      </c>
      <c r="C9" s="9">
        <v>0.46875224141499999</v>
      </c>
      <c r="D9" s="9">
        <v>0.43310174434859999</v>
      </c>
      <c r="E9" s="9">
        <v>0.4956171962218</v>
      </c>
      <c r="F9" s="9">
        <v>0.53037858121000003</v>
      </c>
      <c r="G9" s="9">
        <v>0.4145845626779</v>
      </c>
      <c r="H9" s="9">
        <v>0.30804680007570001</v>
      </c>
      <c r="I9" s="9">
        <v>0.39349247842980001</v>
      </c>
      <c r="J9" s="9">
        <v>0.58635769408549998</v>
      </c>
      <c r="K9" s="9">
        <v>0.54310720605840002</v>
      </c>
      <c r="L9" s="9">
        <v>0.52901324701109997</v>
      </c>
      <c r="M9" s="9">
        <v>0.38525086476659998</v>
      </c>
      <c r="N9" s="9">
        <v>0.55307148471180001</v>
      </c>
      <c r="O9" s="9">
        <v>0.91653839964450001</v>
      </c>
      <c r="P9" s="9">
        <v>0.60196947355660002</v>
      </c>
      <c r="Q9" s="9">
        <v>0.65608942281140004</v>
      </c>
      <c r="R9" s="9">
        <v>0.4292230854711</v>
      </c>
      <c r="S9" s="9">
        <v>2.89814063121E-2</v>
      </c>
      <c r="T9" s="9">
        <v>1.41109780634E-2</v>
      </c>
      <c r="U9" s="9">
        <v>7.0858347199239998E-3</v>
      </c>
      <c r="V9" s="9">
        <v>0.95199522502589995</v>
      </c>
      <c r="W9" s="9">
        <v>0.70383712030430001</v>
      </c>
      <c r="X9" s="9">
        <v>0.19442798076189999</v>
      </c>
      <c r="Y9" s="9">
        <v>4.1634489042069997E-2</v>
      </c>
      <c r="Z9" s="9">
        <v>1.1407535697689999E-2</v>
      </c>
      <c r="AA9" s="9">
        <v>0.32708192258730001</v>
      </c>
      <c r="AB9" s="9">
        <v>0.59022669293139995</v>
      </c>
      <c r="AC9" s="9">
        <v>0.4833060456312</v>
      </c>
      <c r="AD9" s="9">
        <v>0.46646497848489998</v>
      </c>
      <c r="AE9" s="9">
        <v>0.61294803500170003</v>
      </c>
      <c r="AF9" s="9">
        <v>0.43640713286139998</v>
      </c>
      <c r="AG9" s="9">
        <v>0.27917316014650001</v>
      </c>
      <c r="AH9" s="9">
        <v>0.53764978701659993</v>
      </c>
      <c r="AI9" s="9">
        <v>8.2076388422280003E-2</v>
      </c>
      <c r="AJ9" s="9">
        <v>0.186674159295</v>
      </c>
      <c r="AK9" s="9">
        <v>0.30314424105249999</v>
      </c>
      <c r="AL9" s="8"/>
    </row>
    <row r="10" spans="1:38" x14ac:dyDescent="0.2">
      <c r="A10" s="26"/>
      <c r="B10" s="24"/>
      <c r="C10" s="10">
        <v>433</v>
      </c>
      <c r="D10" s="10">
        <v>93</v>
      </c>
      <c r="E10" s="10">
        <v>121</v>
      </c>
      <c r="F10" s="10">
        <v>115</v>
      </c>
      <c r="G10" s="10">
        <v>104</v>
      </c>
      <c r="H10" s="10">
        <v>20</v>
      </c>
      <c r="I10" s="10">
        <v>60</v>
      </c>
      <c r="J10" s="10">
        <v>72</v>
      </c>
      <c r="K10" s="10">
        <v>104</v>
      </c>
      <c r="L10" s="10">
        <v>138</v>
      </c>
      <c r="M10" s="10">
        <v>142</v>
      </c>
      <c r="N10" s="10">
        <v>269</v>
      </c>
      <c r="O10" s="10">
        <v>182</v>
      </c>
      <c r="P10" s="10">
        <v>62</v>
      </c>
      <c r="Q10" s="10">
        <v>98</v>
      </c>
      <c r="R10" s="10">
        <v>86</v>
      </c>
      <c r="S10" s="10">
        <v>3</v>
      </c>
      <c r="T10" s="10">
        <v>1</v>
      </c>
      <c r="U10" s="10">
        <v>1</v>
      </c>
      <c r="V10" s="10">
        <v>185</v>
      </c>
      <c r="W10" s="10">
        <v>180</v>
      </c>
      <c r="X10" s="10">
        <v>35</v>
      </c>
      <c r="Y10" s="10">
        <v>9</v>
      </c>
      <c r="Z10" s="10">
        <v>1</v>
      </c>
      <c r="AA10" s="10">
        <v>5</v>
      </c>
      <c r="AB10" s="10">
        <v>230</v>
      </c>
      <c r="AC10" s="10">
        <v>52</v>
      </c>
      <c r="AD10" s="10">
        <v>10</v>
      </c>
      <c r="AE10" s="10">
        <v>26</v>
      </c>
      <c r="AF10" s="10">
        <v>23</v>
      </c>
      <c r="AG10" s="10">
        <v>9</v>
      </c>
      <c r="AH10" s="10">
        <v>1</v>
      </c>
      <c r="AI10" s="10">
        <v>1</v>
      </c>
      <c r="AJ10" s="10">
        <v>1</v>
      </c>
      <c r="AK10" s="10">
        <v>80</v>
      </c>
      <c r="AL10" s="8"/>
    </row>
    <row r="11" spans="1:38" x14ac:dyDescent="0.2">
      <c r="A11" s="26"/>
      <c r="B11" s="24"/>
      <c r="C11" s="11" t="s">
        <v>93</v>
      </c>
      <c r="D11" s="11"/>
      <c r="E11" s="11"/>
      <c r="F11" s="11"/>
      <c r="G11" s="11"/>
      <c r="H11" s="11"/>
      <c r="I11" s="11"/>
      <c r="J11" s="12" t="s">
        <v>105</v>
      </c>
      <c r="K11" s="11"/>
      <c r="L11" s="11"/>
      <c r="M11" s="11"/>
      <c r="N11" s="12" t="s">
        <v>105</v>
      </c>
      <c r="O11" s="12" t="s">
        <v>265</v>
      </c>
      <c r="P11" s="12" t="s">
        <v>219</v>
      </c>
      <c r="Q11" s="12" t="s">
        <v>219</v>
      </c>
      <c r="R11" s="12" t="s">
        <v>219</v>
      </c>
      <c r="S11" s="11"/>
      <c r="T11" s="11"/>
      <c r="U11" s="11"/>
      <c r="V11" s="12" t="s">
        <v>248</v>
      </c>
      <c r="W11" s="12" t="s">
        <v>221</v>
      </c>
      <c r="X11" s="12" t="s">
        <v>161</v>
      </c>
      <c r="Y11" s="11"/>
      <c r="Z11" s="11"/>
      <c r="AA11" s="12" t="s">
        <v>244</v>
      </c>
      <c r="AB11" s="12" t="s">
        <v>266</v>
      </c>
      <c r="AC11" s="11"/>
      <c r="AD11" s="11"/>
      <c r="AE11" s="11"/>
      <c r="AF11" s="11"/>
      <c r="AG11" s="11"/>
      <c r="AH11" s="11"/>
      <c r="AI11" s="11"/>
      <c r="AJ11" s="11"/>
      <c r="AK11" s="11"/>
      <c r="AL11" s="8"/>
    </row>
    <row r="12" spans="1:38" x14ac:dyDescent="0.2">
      <c r="A12" s="27"/>
      <c r="B12" s="23" t="s">
        <v>97</v>
      </c>
      <c r="C12" s="9">
        <v>0.1019179155006</v>
      </c>
      <c r="D12" s="9">
        <v>5.8467960858639999E-2</v>
      </c>
      <c r="E12" s="9">
        <v>6.7100881222400002E-2</v>
      </c>
      <c r="F12" s="9">
        <v>0.14246016333979999</v>
      </c>
      <c r="G12" s="9">
        <v>0.1381663545315</v>
      </c>
      <c r="H12" s="9">
        <v>0.17003481319329999</v>
      </c>
      <c r="I12" s="9">
        <v>0.1040346712703</v>
      </c>
      <c r="J12" s="9">
        <v>7.081073564778001E-2</v>
      </c>
      <c r="K12" s="9">
        <v>5.9069420719470002E-2</v>
      </c>
      <c r="L12" s="9">
        <v>7.8470489491229992E-2</v>
      </c>
      <c r="M12" s="9">
        <v>0.12264799923770001</v>
      </c>
      <c r="N12" s="9">
        <v>7.777705716696999E-2</v>
      </c>
      <c r="O12" s="9">
        <v>6.0792790319309988E-2</v>
      </c>
      <c r="P12" s="9">
        <v>0.27260727064469997</v>
      </c>
      <c r="Q12" s="9">
        <v>7.144291038539001E-2</v>
      </c>
      <c r="R12" s="9">
        <v>0.1204026885945</v>
      </c>
      <c r="S12" s="9">
        <v>7.9136478686249997E-2</v>
      </c>
      <c r="T12" s="9">
        <v>0.14644147259820001</v>
      </c>
      <c r="U12" s="9">
        <v>1.264766997361E-2</v>
      </c>
      <c r="V12" s="9">
        <v>2.8222105289359999E-2</v>
      </c>
      <c r="W12" s="9">
        <v>0.1782518227687</v>
      </c>
      <c r="X12" s="9">
        <v>0.14890975354780001</v>
      </c>
      <c r="Y12" s="9">
        <v>5.8201561584700003E-2</v>
      </c>
      <c r="Z12" s="9">
        <v>0</v>
      </c>
      <c r="AA12" s="9">
        <v>0.16463402136310001</v>
      </c>
      <c r="AB12" s="9">
        <v>0.1494891325521</v>
      </c>
      <c r="AC12" s="9">
        <v>8.9151894904499988E-3</v>
      </c>
      <c r="AD12" s="9">
        <v>4.1710841612069997E-2</v>
      </c>
      <c r="AE12" s="9">
        <v>5.4680912449659988E-2</v>
      </c>
      <c r="AF12" s="9">
        <v>9.0017023730469992E-2</v>
      </c>
      <c r="AG12" s="9">
        <v>5.0540060117510013E-2</v>
      </c>
      <c r="AH12" s="9">
        <v>0</v>
      </c>
      <c r="AI12" s="9">
        <v>3.5232693774859998E-2</v>
      </c>
      <c r="AJ12" s="9">
        <v>0</v>
      </c>
      <c r="AK12" s="9">
        <v>9.648437905594999E-2</v>
      </c>
      <c r="AL12" s="8"/>
    </row>
    <row r="13" spans="1:38" x14ac:dyDescent="0.2">
      <c r="A13" s="26"/>
      <c r="B13" s="24"/>
      <c r="C13" s="10">
        <v>79</v>
      </c>
      <c r="D13" s="10">
        <v>14</v>
      </c>
      <c r="E13" s="10">
        <v>19</v>
      </c>
      <c r="F13" s="10">
        <v>19</v>
      </c>
      <c r="G13" s="10">
        <v>27</v>
      </c>
      <c r="H13" s="10">
        <v>10</v>
      </c>
      <c r="I13" s="10">
        <v>13</v>
      </c>
      <c r="J13" s="10">
        <v>13</v>
      </c>
      <c r="K13" s="10">
        <v>13</v>
      </c>
      <c r="L13" s="10">
        <v>23</v>
      </c>
      <c r="M13" s="10">
        <v>38</v>
      </c>
      <c r="N13" s="10">
        <v>36</v>
      </c>
      <c r="O13" s="10">
        <v>11</v>
      </c>
      <c r="P13" s="10">
        <v>17</v>
      </c>
      <c r="Q13" s="10">
        <v>11</v>
      </c>
      <c r="R13" s="10">
        <v>21</v>
      </c>
      <c r="S13" s="10">
        <v>12</v>
      </c>
      <c r="T13" s="10">
        <v>5</v>
      </c>
      <c r="U13" s="10">
        <v>2</v>
      </c>
      <c r="V13" s="10">
        <v>6</v>
      </c>
      <c r="W13" s="10">
        <v>32</v>
      </c>
      <c r="X13" s="10">
        <v>24</v>
      </c>
      <c r="Y13" s="10">
        <v>11</v>
      </c>
      <c r="Z13" s="10">
        <v>0</v>
      </c>
      <c r="AA13" s="10">
        <v>1</v>
      </c>
      <c r="AB13" s="10">
        <v>42</v>
      </c>
      <c r="AC13" s="10">
        <v>3</v>
      </c>
      <c r="AD13" s="10">
        <v>1</v>
      </c>
      <c r="AE13" s="10">
        <v>3</v>
      </c>
      <c r="AF13" s="10">
        <v>7</v>
      </c>
      <c r="AG13" s="10">
        <v>1</v>
      </c>
      <c r="AH13" s="10">
        <v>0</v>
      </c>
      <c r="AI13" s="10">
        <v>1</v>
      </c>
      <c r="AJ13" s="10">
        <v>0</v>
      </c>
      <c r="AK13" s="10">
        <v>21</v>
      </c>
      <c r="AL13" s="8"/>
    </row>
    <row r="14" spans="1:38" x14ac:dyDescent="0.2">
      <c r="A14" s="26"/>
      <c r="B14" s="24"/>
      <c r="C14" s="11" t="s">
        <v>93</v>
      </c>
      <c r="D14" s="11"/>
      <c r="E14" s="11"/>
      <c r="F14" s="11"/>
      <c r="G14" s="11"/>
      <c r="H14" s="11"/>
      <c r="I14" s="11"/>
      <c r="J14" s="11"/>
      <c r="K14" s="11"/>
      <c r="L14" s="11"/>
      <c r="M14" s="11"/>
      <c r="N14" s="11"/>
      <c r="O14" s="11"/>
      <c r="P14" s="12" t="s">
        <v>154</v>
      </c>
      <c r="Q14" s="11"/>
      <c r="R14" s="12" t="s">
        <v>118</v>
      </c>
      <c r="S14" s="11"/>
      <c r="T14" s="12" t="s">
        <v>118</v>
      </c>
      <c r="U14" s="11"/>
      <c r="V14" s="11"/>
      <c r="W14" s="12" t="s">
        <v>137</v>
      </c>
      <c r="X14" s="12" t="s">
        <v>105</v>
      </c>
      <c r="Y14" s="11"/>
      <c r="Z14" s="11"/>
      <c r="AA14" s="11"/>
      <c r="AB14" s="12" t="s">
        <v>128</v>
      </c>
      <c r="AC14" s="11"/>
      <c r="AD14" s="11"/>
      <c r="AE14" s="11"/>
      <c r="AF14" s="12" t="s">
        <v>109</v>
      </c>
      <c r="AG14" s="11"/>
      <c r="AH14" s="11"/>
      <c r="AI14" s="11"/>
      <c r="AJ14" s="11"/>
      <c r="AK14" s="12" t="s">
        <v>128</v>
      </c>
      <c r="AL14" s="8"/>
    </row>
    <row r="15" spans="1:38" x14ac:dyDescent="0.2">
      <c r="A15" s="27"/>
      <c r="B15" s="23" t="s">
        <v>39</v>
      </c>
      <c r="C15" s="9">
        <v>1</v>
      </c>
      <c r="D15" s="9">
        <v>1</v>
      </c>
      <c r="E15" s="9">
        <v>1</v>
      </c>
      <c r="F15" s="9">
        <v>1</v>
      </c>
      <c r="G15" s="9">
        <v>1</v>
      </c>
      <c r="H15" s="9">
        <v>1</v>
      </c>
      <c r="I15" s="9">
        <v>1</v>
      </c>
      <c r="J15" s="9">
        <v>1</v>
      </c>
      <c r="K15" s="9">
        <v>1</v>
      </c>
      <c r="L15" s="9">
        <v>1</v>
      </c>
      <c r="M15" s="9">
        <v>1</v>
      </c>
      <c r="N15" s="9">
        <v>1</v>
      </c>
      <c r="O15" s="9">
        <v>1</v>
      </c>
      <c r="P15" s="9">
        <v>1</v>
      </c>
      <c r="Q15" s="9">
        <v>1</v>
      </c>
      <c r="R15" s="9">
        <v>1</v>
      </c>
      <c r="S15" s="9">
        <v>1</v>
      </c>
      <c r="T15" s="9">
        <v>1</v>
      </c>
      <c r="U15" s="9">
        <v>1</v>
      </c>
      <c r="V15" s="9">
        <v>1</v>
      </c>
      <c r="W15" s="9">
        <v>1</v>
      </c>
      <c r="X15" s="9">
        <v>1</v>
      </c>
      <c r="Y15" s="9">
        <v>1</v>
      </c>
      <c r="Z15" s="9">
        <v>1</v>
      </c>
      <c r="AA15" s="9">
        <v>1</v>
      </c>
      <c r="AB15" s="9">
        <v>1</v>
      </c>
      <c r="AC15" s="9">
        <v>1</v>
      </c>
      <c r="AD15" s="9">
        <v>1</v>
      </c>
      <c r="AE15" s="9">
        <v>1</v>
      </c>
      <c r="AF15" s="9">
        <v>1</v>
      </c>
      <c r="AG15" s="9">
        <v>1</v>
      </c>
      <c r="AH15" s="9">
        <v>1</v>
      </c>
      <c r="AI15" s="9">
        <v>1</v>
      </c>
      <c r="AJ15" s="9">
        <v>1</v>
      </c>
      <c r="AK15" s="9">
        <v>1</v>
      </c>
      <c r="AL15" s="8"/>
    </row>
    <row r="16" spans="1:38" x14ac:dyDescent="0.2">
      <c r="A16" s="26"/>
      <c r="B16" s="24"/>
      <c r="C16" s="10">
        <v>846</v>
      </c>
      <c r="D16" s="10">
        <v>171</v>
      </c>
      <c r="E16" s="10">
        <v>249</v>
      </c>
      <c r="F16" s="10">
        <v>198</v>
      </c>
      <c r="G16" s="10">
        <v>228</v>
      </c>
      <c r="H16" s="10">
        <v>73</v>
      </c>
      <c r="I16" s="10">
        <v>135</v>
      </c>
      <c r="J16" s="10">
        <v>133</v>
      </c>
      <c r="K16" s="10">
        <v>185</v>
      </c>
      <c r="L16" s="10">
        <v>254</v>
      </c>
      <c r="M16" s="10">
        <v>338</v>
      </c>
      <c r="N16" s="10">
        <v>466</v>
      </c>
      <c r="O16" s="10">
        <v>198</v>
      </c>
      <c r="P16" s="10">
        <v>91</v>
      </c>
      <c r="Q16" s="10">
        <v>134</v>
      </c>
      <c r="R16" s="10">
        <v>182</v>
      </c>
      <c r="S16" s="10">
        <v>104</v>
      </c>
      <c r="T16" s="10">
        <v>34</v>
      </c>
      <c r="U16" s="10">
        <v>103</v>
      </c>
      <c r="V16" s="10">
        <v>195</v>
      </c>
      <c r="W16" s="10">
        <v>248</v>
      </c>
      <c r="X16" s="10">
        <v>148</v>
      </c>
      <c r="Y16" s="10">
        <v>154</v>
      </c>
      <c r="Z16" s="10">
        <v>55</v>
      </c>
      <c r="AA16" s="10">
        <v>10</v>
      </c>
      <c r="AB16" s="10">
        <v>361</v>
      </c>
      <c r="AC16" s="10">
        <v>95</v>
      </c>
      <c r="AD16" s="10">
        <v>21</v>
      </c>
      <c r="AE16" s="10">
        <v>39</v>
      </c>
      <c r="AF16" s="10">
        <v>56</v>
      </c>
      <c r="AG16" s="10">
        <v>21</v>
      </c>
      <c r="AH16" s="10">
        <v>2</v>
      </c>
      <c r="AI16" s="10">
        <v>7</v>
      </c>
      <c r="AJ16" s="10">
        <v>2</v>
      </c>
      <c r="AK16" s="10">
        <v>242</v>
      </c>
      <c r="AL16" s="8"/>
    </row>
    <row r="17" spans="1:38" x14ac:dyDescent="0.2">
      <c r="A17" s="26"/>
      <c r="B17" s="24"/>
      <c r="C17" s="11" t="s">
        <v>93</v>
      </c>
      <c r="D17" s="11" t="s">
        <v>93</v>
      </c>
      <c r="E17" s="11" t="s">
        <v>93</v>
      </c>
      <c r="F17" s="11" t="s">
        <v>93</v>
      </c>
      <c r="G17" s="11" t="s">
        <v>93</v>
      </c>
      <c r="H17" s="11" t="s">
        <v>93</v>
      </c>
      <c r="I17" s="11" t="s">
        <v>93</v>
      </c>
      <c r="J17" s="11" t="s">
        <v>93</v>
      </c>
      <c r="K17" s="11" t="s">
        <v>93</v>
      </c>
      <c r="L17" s="11" t="s">
        <v>93</v>
      </c>
      <c r="M17" s="11" t="s">
        <v>93</v>
      </c>
      <c r="N17" s="11" t="s">
        <v>93</v>
      </c>
      <c r="O17" s="11" t="s">
        <v>93</v>
      </c>
      <c r="P17" s="11" t="s">
        <v>93</v>
      </c>
      <c r="Q17" s="11" t="s">
        <v>93</v>
      </c>
      <c r="R17" s="11" t="s">
        <v>93</v>
      </c>
      <c r="S17" s="11" t="s">
        <v>93</v>
      </c>
      <c r="T17" s="11" t="s">
        <v>93</v>
      </c>
      <c r="U17" s="11" t="s">
        <v>93</v>
      </c>
      <c r="V17" s="11" t="s">
        <v>93</v>
      </c>
      <c r="W17" s="11" t="s">
        <v>93</v>
      </c>
      <c r="X17" s="11" t="s">
        <v>93</v>
      </c>
      <c r="Y17" s="11" t="s">
        <v>93</v>
      </c>
      <c r="Z17" s="11" t="s">
        <v>93</v>
      </c>
      <c r="AA17" s="11" t="s">
        <v>93</v>
      </c>
      <c r="AB17" s="11" t="s">
        <v>93</v>
      </c>
      <c r="AC17" s="11" t="s">
        <v>93</v>
      </c>
      <c r="AD17" s="11" t="s">
        <v>93</v>
      </c>
      <c r="AE17" s="11" t="s">
        <v>93</v>
      </c>
      <c r="AF17" s="11" t="s">
        <v>93</v>
      </c>
      <c r="AG17" s="11" t="s">
        <v>93</v>
      </c>
      <c r="AH17" s="11" t="s">
        <v>93</v>
      </c>
      <c r="AI17" s="11" t="s">
        <v>93</v>
      </c>
      <c r="AJ17" s="11" t="s">
        <v>93</v>
      </c>
      <c r="AK17" s="11" t="s">
        <v>93</v>
      </c>
      <c r="AL17" s="8"/>
    </row>
    <row r="18" spans="1:38" x14ac:dyDescent="0.2">
      <c r="A18" s="13" t="s">
        <v>267</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22"/>
    </row>
    <row r="19" spans="1:38" x14ac:dyDescent="0.2">
      <c r="A19" s="15" t="s">
        <v>100</v>
      </c>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row>
  </sheetData>
  <mergeCells count="14">
    <mergeCell ref="B12:B14"/>
    <mergeCell ref="B15:B17"/>
    <mergeCell ref="A6:A17"/>
    <mergeCell ref="AI2:AK2"/>
    <mergeCell ref="A2:C2"/>
    <mergeCell ref="A3:B5"/>
    <mergeCell ref="B6:B8"/>
    <mergeCell ref="B9:B11"/>
    <mergeCell ref="M3:N3"/>
    <mergeCell ref="O3:U3"/>
    <mergeCell ref="V3:AA3"/>
    <mergeCell ref="AB3:AK3"/>
    <mergeCell ref="D3:G3"/>
    <mergeCell ref="H3:L3"/>
  </mergeCells>
  <hyperlinks>
    <hyperlink ref="A1" location="'TOC'!A1:A1" display="Back to TOC" xr:uid="{00000000-0004-0000-0E00-000000000000}"/>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L28"/>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customWidth="1"/>
    <col min="2" max="2" width="25" style="1" bestFit="1" customWidth="1"/>
    <col min="3" max="37" width="12.6640625" style="1" customWidth="1"/>
  </cols>
  <sheetData>
    <row r="1" spans="1:38"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8"/>
    </row>
    <row r="2" spans="1:38" ht="61" customHeight="1" x14ac:dyDescent="0.2">
      <c r="A2" s="30" t="s">
        <v>268</v>
      </c>
      <c r="B2" s="29"/>
      <c r="C2" s="29"/>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8" t="s">
        <v>38</v>
      </c>
      <c r="AJ2" s="29"/>
      <c r="AK2" s="29"/>
      <c r="AL2" s="8"/>
    </row>
    <row r="3" spans="1:38" ht="37" customHeight="1" x14ac:dyDescent="0.2">
      <c r="A3" s="31"/>
      <c r="B3" s="29"/>
      <c r="C3" s="19" t="s">
        <v>39</v>
      </c>
      <c r="D3" s="32" t="s">
        <v>40</v>
      </c>
      <c r="E3" s="29"/>
      <c r="F3" s="29"/>
      <c r="G3" s="29"/>
      <c r="H3" s="32" t="s">
        <v>41</v>
      </c>
      <c r="I3" s="29"/>
      <c r="J3" s="29"/>
      <c r="K3" s="29"/>
      <c r="L3" s="29"/>
      <c r="M3" s="32" t="s">
        <v>42</v>
      </c>
      <c r="N3" s="29"/>
      <c r="O3" s="32" t="s">
        <v>43</v>
      </c>
      <c r="P3" s="29"/>
      <c r="Q3" s="29"/>
      <c r="R3" s="29"/>
      <c r="S3" s="29"/>
      <c r="T3" s="29"/>
      <c r="U3" s="29"/>
      <c r="V3" s="32" t="s">
        <v>44</v>
      </c>
      <c r="W3" s="29"/>
      <c r="X3" s="29"/>
      <c r="Y3" s="29"/>
      <c r="Z3" s="29"/>
      <c r="AA3" s="29"/>
      <c r="AB3" s="32" t="s">
        <v>45</v>
      </c>
      <c r="AC3" s="29"/>
      <c r="AD3" s="29"/>
      <c r="AE3" s="29"/>
      <c r="AF3" s="29"/>
      <c r="AG3" s="29"/>
      <c r="AH3" s="29"/>
      <c r="AI3" s="29"/>
      <c r="AJ3" s="29"/>
      <c r="AK3" s="29"/>
      <c r="AL3" s="8"/>
    </row>
    <row r="4" spans="1:38" ht="16" customHeight="1" x14ac:dyDescent="0.2">
      <c r="A4" s="24"/>
      <c r="B4" s="29"/>
      <c r="C4" s="20" t="s">
        <v>46</v>
      </c>
      <c r="D4" s="20" t="s">
        <v>46</v>
      </c>
      <c r="E4" s="20" t="s">
        <v>47</v>
      </c>
      <c r="F4" s="20" t="s">
        <v>48</v>
      </c>
      <c r="G4" s="20" t="s">
        <v>49</v>
      </c>
      <c r="H4" s="20" t="s">
        <v>46</v>
      </c>
      <c r="I4" s="20" t="s">
        <v>47</v>
      </c>
      <c r="J4" s="20" t="s">
        <v>48</v>
      </c>
      <c r="K4" s="20" t="s">
        <v>49</v>
      </c>
      <c r="L4" s="20" t="s">
        <v>50</v>
      </c>
      <c r="M4" s="20" t="s">
        <v>46</v>
      </c>
      <c r="N4" s="20" t="s">
        <v>47</v>
      </c>
      <c r="O4" s="20" t="s">
        <v>46</v>
      </c>
      <c r="P4" s="20" t="s">
        <v>47</v>
      </c>
      <c r="Q4" s="20" t="s">
        <v>48</v>
      </c>
      <c r="R4" s="20" t="s">
        <v>49</v>
      </c>
      <c r="S4" s="20" t="s">
        <v>50</v>
      </c>
      <c r="T4" s="20" t="s">
        <v>51</v>
      </c>
      <c r="U4" s="20" t="s">
        <v>52</v>
      </c>
      <c r="V4" s="20" t="s">
        <v>46</v>
      </c>
      <c r="W4" s="20" t="s">
        <v>47</v>
      </c>
      <c r="X4" s="20" t="s">
        <v>48</v>
      </c>
      <c r="Y4" s="20" t="s">
        <v>49</v>
      </c>
      <c r="Z4" s="20" t="s">
        <v>50</v>
      </c>
      <c r="AA4" s="20" t="s">
        <v>51</v>
      </c>
      <c r="AB4" s="20" t="s">
        <v>46</v>
      </c>
      <c r="AC4" s="20" t="s">
        <v>47</v>
      </c>
      <c r="AD4" s="20" t="s">
        <v>48</v>
      </c>
      <c r="AE4" s="20" t="s">
        <v>49</v>
      </c>
      <c r="AF4" s="20" t="s">
        <v>50</v>
      </c>
      <c r="AG4" s="20" t="s">
        <v>51</v>
      </c>
      <c r="AH4" s="20" t="s">
        <v>52</v>
      </c>
      <c r="AI4" s="20" t="s">
        <v>53</v>
      </c>
      <c r="AJ4" s="20" t="s">
        <v>54</v>
      </c>
      <c r="AK4" s="20" t="s">
        <v>55</v>
      </c>
      <c r="AL4" s="8"/>
    </row>
    <row r="5" spans="1:38" ht="25" x14ac:dyDescent="0.2">
      <c r="A5" s="24"/>
      <c r="B5" s="29"/>
      <c r="C5" s="19" t="s">
        <v>56</v>
      </c>
      <c r="D5" s="19" t="s">
        <v>57</v>
      </c>
      <c r="E5" s="19" t="s">
        <v>58</v>
      </c>
      <c r="F5" s="19" t="s">
        <v>59</v>
      </c>
      <c r="G5" s="19" t="s">
        <v>60</v>
      </c>
      <c r="H5" s="19" t="s">
        <v>61</v>
      </c>
      <c r="I5" s="19" t="s">
        <v>62</v>
      </c>
      <c r="J5" s="19" t="s">
        <v>63</v>
      </c>
      <c r="K5" s="19" t="s">
        <v>64</v>
      </c>
      <c r="L5" s="19" t="s">
        <v>65</v>
      </c>
      <c r="M5" s="19" t="s">
        <v>66</v>
      </c>
      <c r="N5" s="19" t="s">
        <v>67</v>
      </c>
      <c r="O5" s="19" t="s">
        <v>68</v>
      </c>
      <c r="P5" s="19" t="s">
        <v>69</v>
      </c>
      <c r="Q5" s="19" t="s">
        <v>70</v>
      </c>
      <c r="R5" s="19" t="s">
        <v>71</v>
      </c>
      <c r="S5" s="19" t="s">
        <v>72</v>
      </c>
      <c r="T5" s="19" t="s">
        <v>73</v>
      </c>
      <c r="U5" s="19" t="s">
        <v>74</v>
      </c>
      <c r="V5" s="19" t="s">
        <v>75</v>
      </c>
      <c r="W5" s="19" t="s">
        <v>76</v>
      </c>
      <c r="X5" s="19" t="s">
        <v>77</v>
      </c>
      <c r="Y5" s="19" t="s">
        <v>78</v>
      </c>
      <c r="Z5" s="19" t="s">
        <v>79</v>
      </c>
      <c r="AA5" s="19" t="s">
        <v>80</v>
      </c>
      <c r="AB5" s="19" t="s">
        <v>81</v>
      </c>
      <c r="AC5" s="19" t="s">
        <v>82</v>
      </c>
      <c r="AD5" s="19" t="s">
        <v>83</v>
      </c>
      <c r="AE5" s="19" t="s">
        <v>84</v>
      </c>
      <c r="AF5" s="19" t="s">
        <v>85</v>
      </c>
      <c r="AG5" s="19" t="s">
        <v>86</v>
      </c>
      <c r="AH5" s="19" t="s">
        <v>87</v>
      </c>
      <c r="AI5" s="19" t="s">
        <v>88</v>
      </c>
      <c r="AJ5" s="19" t="s">
        <v>89</v>
      </c>
      <c r="AK5" s="19" t="s">
        <v>90</v>
      </c>
      <c r="AL5" s="8"/>
    </row>
    <row r="6" spans="1:38" x14ac:dyDescent="0.2">
      <c r="A6" s="25" t="s">
        <v>269</v>
      </c>
      <c r="B6" s="23" t="s">
        <v>270</v>
      </c>
      <c r="C6" s="9">
        <v>0.29505156140670002</v>
      </c>
      <c r="D6" s="9">
        <v>0.31772404641469998</v>
      </c>
      <c r="E6" s="9">
        <v>0.29764872855910002</v>
      </c>
      <c r="F6" s="9">
        <v>0.2476636748454</v>
      </c>
      <c r="G6" s="9">
        <v>0.31072238175639999</v>
      </c>
      <c r="H6" s="9">
        <v>0.24166158570970001</v>
      </c>
      <c r="I6" s="9">
        <v>0.43461795709399997</v>
      </c>
      <c r="J6" s="9">
        <v>0.19718505221339999</v>
      </c>
      <c r="K6" s="9">
        <v>0.25951419395679998</v>
      </c>
      <c r="L6" s="9">
        <v>0.33945860543540002</v>
      </c>
      <c r="M6" s="9">
        <v>0.35168083787229998</v>
      </c>
      <c r="N6" s="9">
        <v>0.24037711556169999</v>
      </c>
      <c r="O6" s="9">
        <v>5.5104610807019998E-2</v>
      </c>
      <c r="P6" s="9">
        <v>0.1184829271823</v>
      </c>
      <c r="Q6" s="9">
        <v>0.19328802298200001</v>
      </c>
      <c r="R6" s="9">
        <v>0.27427779667360003</v>
      </c>
      <c r="S6" s="9">
        <v>0.6613422157469</v>
      </c>
      <c r="T6" s="9">
        <v>0.59485197309969995</v>
      </c>
      <c r="U6" s="9">
        <v>0.63262825062329997</v>
      </c>
      <c r="V6" s="9">
        <v>6.2103330357280002E-2</v>
      </c>
      <c r="W6" s="9">
        <v>0.1065744739829</v>
      </c>
      <c r="X6" s="9">
        <v>0.45653778180659998</v>
      </c>
      <c r="Y6" s="9">
        <v>0.64995591404520003</v>
      </c>
      <c r="Z6" s="9">
        <v>0.55243079027999997</v>
      </c>
      <c r="AA6" s="9">
        <v>9.3050973946220014E-2</v>
      </c>
      <c r="AB6" s="9">
        <v>0.2273632638859</v>
      </c>
      <c r="AC6" s="9">
        <v>0.22356625798079999</v>
      </c>
      <c r="AD6" s="9">
        <v>0.46137193663129999</v>
      </c>
      <c r="AE6" s="9">
        <v>0.32793956023440002</v>
      </c>
      <c r="AF6" s="9">
        <v>0.38682625233880003</v>
      </c>
      <c r="AG6" s="9">
        <v>0.47139041950339999</v>
      </c>
      <c r="AH6" s="9">
        <v>1</v>
      </c>
      <c r="AI6" s="9">
        <v>0.82589403166500008</v>
      </c>
      <c r="AJ6" s="9">
        <v>0</v>
      </c>
      <c r="AK6" s="9">
        <v>0.3349316363714</v>
      </c>
      <c r="AL6" s="8"/>
    </row>
    <row r="7" spans="1:38" x14ac:dyDescent="0.2">
      <c r="A7" s="24"/>
      <c r="B7" s="24"/>
      <c r="C7" s="10">
        <v>174</v>
      </c>
      <c r="D7" s="10">
        <v>44</v>
      </c>
      <c r="E7" s="10">
        <v>48</v>
      </c>
      <c r="F7" s="10">
        <v>35</v>
      </c>
      <c r="G7" s="10">
        <v>47</v>
      </c>
      <c r="H7" s="10">
        <v>14</v>
      </c>
      <c r="I7" s="10">
        <v>30</v>
      </c>
      <c r="J7" s="10">
        <v>26</v>
      </c>
      <c r="K7" s="10">
        <v>36</v>
      </c>
      <c r="L7" s="10">
        <v>55</v>
      </c>
      <c r="M7" s="10">
        <v>91</v>
      </c>
      <c r="N7" s="10">
        <v>78</v>
      </c>
      <c r="O7" s="10">
        <v>10</v>
      </c>
      <c r="P7" s="10">
        <v>8</v>
      </c>
      <c r="Q7" s="10">
        <v>12</v>
      </c>
      <c r="R7" s="10">
        <v>34</v>
      </c>
      <c r="S7" s="10">
        <v>44</v>
      </c>
      <c r="T7" s="10">
        <v>15</v>
      </c>
      <c r="U7" s="10">
        <v>51</v>
      </c>
      <c r="V7" s="10">
        <v>9</v>
      </c>
      <c r="W7" s="10">
        <v>22</v>
      </c>
      <c r="X7" s="10">
        <v>47</v>
      </c>
      <c r="Y7" s="10">
        <v>67</v>
      </c>
      <c r="Z7" s="10">
        <v>23</v>
      </c>
      <c r="AA7" s="10">
        <v>2</v>
      </c>
      <c r="AB7" s="10">
        <v>56</v>
      </c>
      <c r="AC7" s="10">
        <v>14</v>
      </c>
      <c r="AD7" s="10">
        <v>7</v>
      </c>
      <c r="AE7" s="10">
        <v>9</v>
      </c>
      <c r="AF7" s="10">
        <v>15</v>
      </c>
      <c r="AG7" s="10">
        <v>6</v>
      </c>
      <c r="AH7" s="10">
        <v>2</v>
      </c>
      <c r="AI7" s="10">
        <v>4</v>
      </c>
      <c r="AJ7" s="10">
        <v>0</v>
      </c>
      <c r="AK7" s="10">
        <v>61</v>
      </c>
      <c r="AL7" s="8"/>
    </row>
    <row r="8" spans="1:38" x14ac:dyDescent="0.2">
      <c r="A8" s="24"/>
      <c r="B8" s="24"/>
      <c r="C8" s="11" t="s">
        <v>93</v>
      </c>
      <c r="D8" s="11"/>
      <c r="E8" s="11"/>
      <c r="F8" s="11"/>
      <c r="G8" s="11"/>
      <c r="H8" s="11"/>
      <c r="I8" s="12" t="s">
        <v>170</v>
      </c>
      <c r="J8" s="11"/>
      <c r="K8" s="11"/>
      <c r="L8" s="11"/>
      <c r="M8" s="12" t="s">
        <v>109</v>
      </c>
      <c r="N8" s="11"/>
      <c r="O8" s="11"/>
      <c r="P8" s="11"/>
      <c r="Q8" s="11"/>
      <c r="R8" s="12" t="s">
        <v>105</v>
      </c>
      <c r="S8" s="12" t="s">
        <v>271</v>
      </c>
      <c r="T8" s="12" t="s">
        <v>117</v>
      </c>
      <c r="U8" s="12" t="s">
        <v>271</v>
      </c>
      <c r="V8" s="11"/>
      <c r="W8" s="11"/>
      <c r="X8" s="12" t="s">
        <v>217</v>
      </c>
      <c r="Y8" s="12" t="s">
        <v>272</v>
      </c>
      <c r="Z8" s="12" t="s">
        <v>217</v>
      </c>
      <c r="AA8" s="11"/>
      <c r="AB8" s="11"/>
      <c r="AC8" s="11"/>
      <c r="AD8" s="11"/>
      <c r="AE8" s="11"/>
      <c r="AF8" s="11"/>
      <c r="AG8" s="11"/>
      <c r="AH8" s="12" t="s">
        <v>215</v>
      </c>
      <c r="AI8" s="12" t="s">
        <v>105</v>
      </c>
      <c r="AJ8" s="11"/>
      <c r="AK8" s="11"/>
      <c r="AL8" s="8"/>
    </row>
    <row r="9" spans="1:38" x14ac:dyDescent="0.2">
      <c r="A9" s="27"/>
      <c r="B9" s="23" t="s">
        <v>273</v>
      </c>
      <c r="C9" s="9">
        <v>0.1236219831458</v>
      </c>
      <c r="D9" s="9">
        <v>0.15222269173729999</v>
      </c>
      <c r="E9" s="9">
        <v>0.1071390413054</v>
      </c>
      <c r="F9" s="9">
        <v>0.1189504099964</v>
      </c>
      <c r="G9" s="9">
        <v>0.1127588757288</v>
      </c>
      <c r="H9" s="9">
        <v>0.25871500580630002</v>
      </c>
      <c r="I9" s="9">
        <v>6.0597437604900002E-2</v>
      </c>
      <c r="J9" s="9">
        <v>0.14324290118149999</v>
      </c>
      <c r="K9" s="9">
        <v>0.1024786355056</v>
      </c>
      <c r="L9" s="9">
        <v>8.0964943209090007E-2</v>
      </c>
      <c r="M9" s="9">
        <v>0.13475360645609999</v>
      </c>
      <c r="N9" s="9">
        <v>0.1166853260855</v>
      </c>
      <c r="O9" s="9">
        <v>3.0464669158330002E-2</v>
      </c>
      <c r="P9" s="9">
        <v>5.4619185249509997E-2</v>
      </c>
      <c r="Q9" s="9">
        <v>0.18348063342250001</v>
      </c>
      <c r="R9" s="9">
        <v>0.1221911213844</v>
      </c>
      <c r="S9" s="9">
        <v>0.17852107080080001</v>
      </c>
      <c r="T9" s="9">
        <v>0.17614231023720001</v>
      </c>
      <c r="U9" s="9">
        <v>0.2458517403387</v>
      </c>
      <c r="V9" s="9">
        <v>1.8452857482559998E-2</v>
      </c>
      <c r="W9" s="9">
        <v>6.4648282210149996E-2</v>
      </c>
      <c r="X9" s="9">
        <v>0.21740831584209999</v>
      </c>
      <c r="Y9" s="9">
        <v>0.1269512067994</v>
      </c>
      <c r="Z9" s="9">
        <v>0.34440083512059999</v>
      </c>
      <c r="AA9" s="9">
        <v>0.39510802762230002</v>
      </c>
      <c r="AB9" s="9">
        <v>9.4608010117409991E-2</v>
      </c>
      <c r="AC9" s="9">
        <v>0.16996043565560001</v>
      </c>
      <c r="AD9" s="9">
        <v>3.7892477918999988E-2</v>
      </c>
      <c r="AE9" s="9">
        <v>0.12962214083769999</v>
      </c>
      <c r="AF9" s="9">
        <v>8.9127374688710001E-2</v>
      </c>
      <c r="AG9" s="9">
        <v>2.1133232308310001E-2</v>
      </c>
      <c r="AH9" s="9">
        <v>0</v>
      </c>
      <c r="AI9" s="9">
        <v>0</v>
      </c>
      <c r="AJ9" s="9">
        <v>0</v>
      </c>
      <c r="AK9" s="9">
        <v>0.17824707964290001</v>
      </c>
      <c r="AL9" s="8"/>
    </row>
    <row r="10" spans="1:38" x14ac:dyDescent="0.2">
      <c r="A10" s="24"/>
      <c r="B10" s="24"/>
      <c r="C10" s="10">
        <v>76</v>
      </c>
      <c r="D10" s="10">
        <v>26</v>
      </c>
      <c r="E10" s="10">
        <v>17</v>
      </c>
      <c r="F10" s="10">
        <v>18</v>
      </c>
      <c r="G10" s="10">
        <v>15</v>
      </c>
      <c r="H10" s="10">
        <v>12</v>
      </c>
      <c r="I10" s="10">
        <v>7</v>
      </c>
      <c r="J10" s="10">
        <v>14</v>
      </c>
      <c r="K10" s="10">
        <v>19</v>
      </c>
      <c r="L10" s="10">
        <v>21</v>
      </c>
      <c r="M10" s="10">
        <v>39</v>
      </c>
      <c r="N10" s="10">
        <v>35</v>
      </c>
      <c r="O10" s="10">
        <v>6</v>
      </c>
      <c r="P10" s="10">
        <v>6</v>
      </c>
      <c r="Q10" s="10">
        <v>10</v>
      </c>
      <c r="R10" s="10">
        <v>15</v>
      </c>
      <c r="S10" s="10">
        <v>17</v>
      </c>
      <c r="T10" s="10">
        <v>8</v>
      </c>
      <c r="U10" s="10">
        <v>14</v>
      </c>
      <c r="V10" s="10">
        <v>3</v>
      </c>
      <c r="W10" s="10">
        <v>15</v>
      </c>
      <c r="X10" s="10">
        <v>25</v>
      </c>
      <c r="Y10" s="10">
        <v>20</v>
      </c>
      <c r="Z10" s="10">
        <v>10</v>
      </c>
      <c r="AA10" s="10">
        <v>1</v>
      </c>
      <c r="AB10" s="10">
        <v>26</v>
      </c>
      <c r="AC10" s="10">
        <v>10</v>
      </c>
      <c r="AD10" s="10">
        <v>1</v>
      </c>
      <c r="AE10" s="10">
        <v>3</v>
      </c>
      <c r="AF10" s="10">
        <v>7</v>
      </c>
      <c r="AG10" s="10">
        <v>1</v>
      </c>
      <c r="AH10" s="10">
        <v>0</v>
      </c>
      <c r="AI10" s="10">
        <v>0</v>
      </c>
      <c r="AJ10" s="10">
        <v>0</v>
      </c>
      <c r="AK10" s="10">
        <v>28</v>
      </c>
      <c r="AL10" s="8"/>
    </row>
    <row r="11" spans="1:38" x14ac:dyDescent="0.2">
      <c r="A11" s="24"/>
      <c r="B11" s="24"/>
      <c r="C11" s="11" t="s">
        <v>93</v>
      </c>
      <c r="D11" s="11"/>
      <c r="E11" s="11"/>
      <c r="F11" s="11"/>
      <c r="G11" s="11"/>
      <c r="H11" s="12" t="s">
        <v>109</v>
      </c>
      <c r="I11" s="11"/>
      <c r="J11" s="11"/>
      <c r="K11" s="11"/>
      <c r="L11" s="11"/>
      <c r="M11" s="11"/>
      <c r="N11" s="11"/>
      <c r="O11" s="11"/>
      <c r="P11" s="11"/>
      <c r="Q11" s="11"/>
      <c r="R11" s="11"/>
      <c r="S11" s="12" t="s">
        <v>105</v>
      </c>
      <c r="T11" s="11"/>
      <c r="U11" s="12" t="s">
        <v>137</v>
      </c>
      <c r="V11" s="11"/>
      <c r="W11" s="11"/>
      <c r="X11" s="12" t="s">
        <v>137</v>
      </c>
      <c r="Y11" s="12" t="s">
        <v>105</v>
      </c>
      <c r="Z11" s="12" t="s">
        <v>117</v>
      </c>
      <c r="AA11" s="12" t="s">
        <v>105</v>
      </c>
      <c r="AB11" s="11"/>
      <c r="AC11" s="11"/>
      <c r="AD11" s="11"/>
      <c r="AE11" s="11"/>
      <c r="AF11" s="11"/>
      <c r="AG11" s="11"/>
      <c r="AH11" s="11"/>
      <c r="AI11" s="11"/>
      <c r="AJ11" s="11"/>
      <c r="AK11" s="11"/>
      <c r="AL11" s="8"/>
    </row>
    <row r="12" spans="1:38" x14ac:dyDescent="0.2">
      <c r="A12" s="27"/>
      <c r="B12" s="23" t="s">
        <v>274</v>
      </c>
      <c r="C12" s="9">
        <v>2.7246887914140001E-2</v>
      </c>
      <c r="D12" s="9">
        <v>2.212288187882E-2</v>
      </c>
      <c r="E12" s="9">
        <v>3.1182032741039999E-2</v>
      </c>
      <c r="F12" s="9">
        <v>2.6234303300149999E-2</v>
      </c>
      <c r="G12" s="9">
        <v>2.9857111241780001E-2</v>
      </c>
      <c r="H12" s="9">
        <v>0</v>
      </c>
      <c r="I12" s="9">
        <v>2.6079480707589999E-2</v>
      </c>
      <c r="J12" s="9">
        <v>6.1467665048709999E-2</v>
      </c>
      <c r="K12" s="9">
        <v>1.4967465817880001E-2</v>
      </c>
      <c r="L12" s="9">
        <v>4.349916693566E-2</v>
      </c>
      <c r="M12" s="9">
        <v>3.2370248961589999E-2</v>
      </c>
      <c r="N12" s="9">
        <v>2.410266775093E-2</v>
      </c>
      <c r="O12" s="9">
        <v>3.381835037941E-2</v>
      </c>
      <c r="P12" s="9">
        <v>0.1114873685576</v>
      </c>
      <c r="Q12" s="9">
        <v>6.1432698244350001E-3</v>
      </c>
      <c r="R12" s="9">
        <v>1.329701769631E-2</v>
      </c>
      <c r="S12" s="9">
        <v>1.2591541149459999E-2</v>
      </c>
      <c r="T12" s="9">
        <v>0</v>
      </c>
      <c r="U12" s="9">
        <v>0</v>
      </c>
      <c r="V12" s="9">
        <v>4.4910072207280001E-2</v>
      </c>
      <c r="W12" s="9">
        <v>4.9742228366900003E-2</v>
      </c>
      <c r="X12" s="9">
        <v>1.070980744711E-2</v>
      </c>
      <c r="Y12" s="9">
        <v>1.0669191328699999E-2</v>
      </c>
      <c r="Z12" s="9">
        <v>0</v>
      </c>
      <c r="AA12" s="9">
        <v>0</v>
      </c>
      <c r="AB12" s="9">
        <v>3.1936232428880003E-2</v>
      </c>
      <c r="AC12" s="9">
        <v>4.2588758546949997E-2</v>
      </c>
      <c r="AD12" s="9">
        <v>6.7444908782709992E-2</v>
      </c>
      <c r="AE12" s="9">
        <v>0.12597413647460001</v>
      </c>
      <c r="AF12" s="9">
        <v>0</v>
      </c>
      <c r="AG12" s="9">
        <v>7.6055656966159998E-2</v>
      </c>
      <c r="AH12" s="9">
        <v>0</v>
      </c>
      <c r="AI12" s="9">
        <v>0</v>
      </c>
      <c r="AJ12" s="9">
        <v>0</v>
      </c>
      <c r="AK12" s="9">
        <v>0</v>
      </c>
      <c r="AL12" s="8"/>
    </row>
    <row r="13" spans="1:38" x14ac:dyDescent="0.2">
      <c r="A13" s="24"/>
      <c r="B13" s="24"/>
      <c r="C13" s="10">
        <v>17</v>
      </c>
      <c r="D13" s="10">
        <v>4</v>
      </c>
      <c r="E13" s="10">
        <v>4</v>
      </c>
      <c r="F13" s="10">
        <v>5</v>
      </c>
      <c r="G13" s="10">
        <v>4</v>
      </c>
      <c r="H13" s="10">
        <v>0</v>
      </c>
      <c r="I13" s="10">
        <v>2</v>
      </c>
      <c r="J13" s="10">
        <v>4</v>
      </c>
      <c r="K13" s="10">
        <v>3</v>
      </c>
      <c r="L13" s="10">
        <v>7</v>
      </c>
      <c r="M13" s="10">
        <v>8</v>
      </c>
      <c r="N13" s="10">
        <v>9</v>
      </c>
      <c r="O13" s="10">
        <v>5</v>
      </c>
      <c r="P13" s="10">
        <v>7</v>
      </c>
      <c r="Q13" s="10">
        <v>2</v>
      </c>
      <c r="R13" s="10">
        <v>2</v>
      </c>
      <c r="S13" s="10">
        <v>1</v>
      </c>
      <c r="T13" s="10">
        <v>0</v>
      </c>
      <c r="U13" s="10">
        <v>0</v>
      </c>
      <c r="V13" s="10">
        <v>5</v>
      </c>
      <c r="W13" s="10">
        <v>9</v>
      </c>
      <c r="X13" s="10">
        <v>2</v>
      </c>
      <c r="Y13" s="10">
        <v>1</v>
      </c>
      <c r="Z13" s="10">
        <v>0</v>
      </c>
      <c r="AA13" s="10">
        <v>0</v>
      </c>
      <c r="AB13" s="10">
        <v>9</v>
      </c>
      <c r="AC13" s="10">
        <v>5</v>
      </c>
      <c r="AD13" s="10">
        <v>1</v>
      </c>
      <c r="AE13" s="10">
        <v>1</v>
      </c>
      <c r="AF13" s="10">
        <v>0</v>
      </c>
      <c r="AG13" s="10">
        <v>1</v>
      </c>
      <c r="AH13" s="10">
        <v>0</v>
      </c>
      <c r="AI13" s="10">
        <v>0</v>
      </c>
      <c r="AJ13" s="10">
        <v>0</v>
      </c>
      <c r="AK13" s="10">
        <v>0</v>
      </c>
      <c r="AL13" s="8"/>
    </row>
    <row r="14" spans="1:38" x14ac:dyDescent="0.2">
      <c r="A14" s="24"/>
      <c r="B14" s="24"/>
      <c r="C14" s="11" t="s">
        <v>93</v>
      </c>
      <c r="D14" s="11"/>
      <c r="E14" s="11"/>
      <c r="F14" s="11"/>
      <c r="G14" s="11"/>
      <c r="H14" s="11"/>
      <c r="I14" s="11"/>
      <c r="J14" s="11"/>
      <c r="K14" s="11"/>
      <c r="L14" s="11"/>
      <c r="M14" s="11"/>
      <c r="N14" s="11"/>
      <c r="O14" s="11"/>
      <c r="P14" s="12" t="s">
        <v>189</v>
      </c>
      <c r="Q14" s="11"/>
      <c r="R14" s="11"/>
      <c r="S14" s="11"/>
      <c r="T14" s="11"/>
      <c r="U14" s="11"/>
      <c r="V14" s="11"/>
      <c r="W14" s="11"/>
      <c r="X14" s="11"/>
      <c r="Y14" s="11"/>
      <c r="Z14" s="11"/>
      <c r="AA14" s="11"/>
      <c r="AB14" s="11"/>
      <c r="AC14" s="11"/>
      <c r="AD14" s="12" t="s">
        <v>96</v>
      </c>
      <c r="AE14" s="11"/>
      <c r="AF14" s="11"/>
      <c r="AG14" s="12" t="s">
        <v>96</v>
      </c>
      <c r="AH14" s="11"/>
      <c r="AI14" s="11"/>
      <c r="AJ14" s="11"/>
      <c r="AK14" s="11"/>
      <c r="AL14" s="8"/>
    </row>
    <row r="15" spans="1:38" x14ac:dyDescent="0.2">
      <c r="A15" s="27"/>
      <c r="B15" s="23" t="s">
        <v>275</v>
      </c>
      <c r="C15" s="9">
        <v>0.37975932413500002</v>
      </c>
      <c r="D15" s="9">
        <v>0.37869331186139998</v>
      </c>
      <c r="E15" s="9">
        <v>0.43820821351959999</v>
      </c>
      <c r="F15" s="9">
        <v>0.35766959428549999</v>
      </c>
      <c r="G15" s="9">
        <v>0.33563996021050002</v>
      </c>
      <c r="H15" s="9">
        <v>0.28068959961110002</v>
      </c>
      <c r="I15" s="9">
        <v>0.2893231386433</v>
      </c>
      <c r="J15" s="9">
        <v>0.39974244033950002</v>
      </c>
      <c r="K15" s="9">
        <v>0.49716016570260002</v>
      </c>
      <c r="L15" s="9">
        <v>0.39487063852059989</v>
      </c>
      <c r="M15" s="9">
        <v>0.31750877624379997</v>
      </c>
      <c r="N15" s="9">
        <v>0.4399618710912</v>
      </c>
      <c r="O15" s="9">
        <v>0.75751576213380001</v>
      </c>
      <c r="P15" s="9">
        <v>0.36878921102750001</v>
      </c>
      <c r="Q15" s="9">
        <v>0.43759640357480001</v>
      </c>
      <c r="R15" s="9">
        <v>0.38162588062629998</v>
      </c>
      <c r="S15" s="9">
        <v>3.2104879153929997E-2</v>
      </c>
      <c r="T15" s="9">
        <v>4.2938814859289999E-2</v>
      </c>
      <c r="U15" s="9">
        <v>5.1601168901809998E-2</v>
      </c>
      <c r="V15" s="9">
        <v>0.76858228479180002</v>
      </c>
      <c r="W15" s="9">
        <v>0.51952422982619995</v>
      </c>
      <c r="X15" s="9">
        <v>0.13460621837930001</v>
      </c>
      <c r="Y15" s="9">
        <v>5.3325644150140003E-2</v>
      </c>
      <c r="Z15" s="9">
        <v>6.5073294903620002E-2</v>
      </c>
      <c r="AA15" s="9">
        <v>0.34046880091179998</v>
      </c>
      <c r="AB15" s="9">
        <v>0.43907982766230003</v>
      </c>
      <c r="AC15" s="9">
        <v>0.42445657875170001</v>
      </c>
      <c r="AD15" s="9">
        <v>0.25423018210330001</v>
      </c>
      <c r="AE15" s="9">
        <v>0.41646416245319989</v>
      </c>
      <c r="AF15" s="9">
        <v>0.46007909842639999</v>
      </c>
      <c r="AG15" s="9">
        <v>0.35536503425600002</v>
      </c>
      <c r="AH15" s="9">
        <v>0</v>
      </c>
      <c r="AI15" s="9">
        <v>8.2076388422280003E-2</v>
      </c>
      <c r="AJ15" s="9">
        <v>0.186674159295</v>
      </c>
      <c r="AK15" s="9">
        <v>0.28233313612639999</v>
      </c>
      <c r="AL15" s="8"/>
    </row>
    <row r="16" spans="1:38" x14ac:dyDescent="0.2">
      <c r="A16" s="24"/>
      <c r="B16" s="24"/>
      <c r="C16" s="10">
        <v>263</v>
      </c>
      <c r="D16" s="10">
        <v>74</v>
      </c>
      <c r="E16" s="10">
        <v>74</v>
      </c>
      <c r="F16" s="10">
        <v>57</v>
      </c>
      <c r="G16" s="10">
        <v>58</v>
      </c>
      <c r="H16" s="10">
        <v>9</v>
      </c>
      <c r="I16" s="10">
        <v>31</v>
      </c>
      <c r="J16" s="10">
        <v>38</v>
      </c>
      <c r="K16" s="10">
        <v>76</v>
      </c>
      <c r="L16" s="10">
        <v>84</v>
      </c>
      <c r="M16" s="10">
        <v>89</v>
      </c>
      <c r="N16" s="10">
        <v>157</v>
      </c>
      <c r="O16" s="10">
        <v>112</v>
      </c>
      <c r="P16" s="10">
        <v>27</v>
      </c>
      <c r="Q16" s="10">
        <v>54</v>
      </c>
      <c r="R16" s="10">
        <v>62</v>
      </c>
      <c r="S16" s="10">
        <v>2</v>
      </c>
      <c r="T16" s="10">
        <v>2</v>
      </c>
      <c r="U16" s="10">
        <v>4</v>
      </c>
      <c r="V16" s="10">
        <v>114</v>
      </c>
      <c r="W16" s="10">
        <v>96</v>
      </c>
      <c r="X16" s="10">
        <v>23</v>
      </c>
      <c r="Y16" s="10">
        <v>8</v>
      </c>
      <c r="Z16" s="10">
        <v>3</v>
      </c>
      <c r="AA16" s="10">
        <v>5</v>
      </c>
      <c r="AB16" s="10">
        <v>128</v>
      </c>
      <c r="AC16" s="10">
        <v>30</v>
      </c>
      <c r="AD16" s="10">
        <v>5</v>
      </c>
      <c r="AE16" s="10">
        <v>17</v>
      </c>
      <c r="AF16" s="10">
        <v>20</v>
      </c>
      <c r="AG16" s="10">
        <v>6</v>
      </c>
      <c r="AH16" s="10">
        <v>0</v>
      </c>
      <c r="AI16" s="10">
        <v>1</v>
      </c>
      <c r="AJ16" s="10">
        <v>1</v>
      </c>
      <c r="AK16" s="10">
        <v>55</v>
      </c>
      <c r="AL16" s="8"/>
    </row>
    <row r="17" spans="1:38" x14ac:dyDescent="0.2">
      <c r="A17" s="24"/>
      <c r="B17" s="24"/>
      <c r="C17" s="11" t="s">
        <v>93</v>
      </c>
      <c r="D17" s="11"/>
      <c r="E17" s="11"/>
      <c r="F17" s="11"/>
      <c r="G17" s="11"/>
      <c r="H17" s="11"/>
      <c r="I17" s="11"/>
      <c r="J17" s="11"/>
      <c r="K17" s="11"/>
      <c r="L17" s="11"/>
      <c r="M17" s="11"/>
      <c r="N17" s="12" t="s">
        <v>105</v>
      </c>
      <c r="O17" s="12" t="s">
        <v>276</v>
      </c>
      <c r="P17" s="12" t="s">
        <v>277</v>
      </c>
      <c r="Q17" s="12" t="s">
        <v>220</v>
      </c>
      <c r="R17" s="12" t="s">
        <v>278</v>
      </c>
      <c r="S17" s="11"/>
      <c r="T17" s="11"/>
      <c r="U17" s="11"/>
      <c r="V17" s="12" t="s">
        <v>279</v>
      </c>
      <c r="W17" s="12" t="s">
        <v>221</v>
      </c>
      <c r="X17" s="11"/>
      <c r="Y17" s="11"/>
      <c r="Z17" s="11"/>
      <c r="AA17" s="11"/>
      <c r="AB17" s="11"/>
      <c r="AC17" s="11"/>
      <c r="AD17" s="11"/>
      <c r="AE17" s="11"/>
      <c r="AF17" s="11"/>
      <c r="AG17" s="11"/>
      <c r="AH17" s="11"/>
      <c r="AI17" s="11"/>
      <c r="AJ17" s="11"/>
      <c r="AK17" s="11"/>
      <c r="AL17" s="8"/>
    </row>
    <row r="18" spans="1:38" x14ac:dyDescent="0.2">
      <c r="A18" s="27"/>
      <c r="B18" s="23" t="s">
        <v>280</v>
      </c>
      <c r="C18" s="9">
        <v>0.14977943593369999</v>
      </c>
      <c r="D18" s="9">
        <v>0.1142124059238</v>
      </c>
      <c r="E18" s="9">
        <v>9.883660718317E-2</v>
      </c>
      <c r="F18" s="9">
        <v>0.22469975375029999</v>
      </c>
      <c r="G18" s="9">
        <v>0.1781299022593</v>
      </c>
      <c r="H18" s="9">
        <v>0.205484948014</v>
      </c>
      <c r="I18" s="9">
        <v>0.1496709104168</v>
      </c>
      <c r="J18" s="9">
        <v>0.16569612212429999</v>
      </c>
      <c r="K18" s="9">
        <v>0.11711772478720001</v>
      </c>
      <c r="L18" s="9">
        <v>0.1021140523379</v>
      </c>
      <c r="M18" s="9">
        <v>0.13627090788390001</v>
      </c>
      <c r="N18" s="9">
        <v>0.15500850073280001</v>
      </c>
      <c r="O18" s="9">
        <v>0.11114376161220001</v>
      </c>
      <c r="P18" s="9">
        <v>0.30156561994440001</v>
      </c>
      <c r="Q18" s="9">
        <v>0.16388214499580001</v>
      </c>
      <c r="R18" s="9">
        <v>0.1655143612344</v>
      </c>
      <c r="S18" s="9">
        <v>0.1123046247933</v>
      </c>
      <c r="T18" s="9">
        <v>0.12813413286889999</v>
      </c>
      <c r="U18" s="9">
        <v>6.3011712548830007E-2</v>
      </c>
      <c r="V18" s="9">
        <v>9.3081209056899997E-2</v>
      </c>
      <c r="W18" s="9">
        <v>0.22783007400479999</v>
      </c>
      <c r="X18" s="9">
        <v>0.1543275751746</v>
      </c>
      <c r="Y18" s="9">
        <v>0.113420239358</v>
      </c>
      <c r="Z18" s="9">
        <v>3.8095079695760002E-2</v>
      </c>
      <c r="AA18" s="9">
        <v>0.17137219751970001</v>
      </c>
      <c r="AB18" s="9">
        <v>0.18817615280360001</v>
      </c>
      <c r="AC18" s="9">
        <v>0.12872014035740001</v>
      </c>
      <c r="AD18" s="9">
        <v>9.2187265370139992E-2</v>
      </c>
      <c r="AE18" s="9">
        <v>0</v>
      </c>
      <c r="AF18" s="9">
        <v>6.3967274546129993E-2</v>
      </c>
      <c r="AG18" s="9">
        <v>7.6055656966159998E-2</v>
      </c>
      <c r="AH18" s="9">
        <v>0</v>
      </c>
      <c r="AI18" s="9">
        <v>9.2029579912750001E-2</v>
      </c>
      <c r="AJ18" s="9">
        <v>0.81332584070500002</v>
      </c>
      <c r="AK18" s="9">
        <v>0.15512616304640001</v>
      </c>
      <c r="AL18" s="8"/>
    </row>
    <row r="19" spans="1:38" x14ac:dyDescent="0.2">
      <c r="A19" s="24"/>
      <c r="B19" s="24"/>
      <c r="C19" s="10">
        <v>88</v>
      </c>
      <c r="D19" s="10">
        <v>20</v>
      </c>
      <c r="E19" s="10">
        <v>20</v>
      </c>
      <c r="F19" s="10">
        <v>20</v>
      </c>
      <c r="G19" s="10">
        <v>28</v>
      </c>
      <c r="H19" s="10">
        <v>10</v>
      </c>
      <c r="I19" s="10">
        <v>18</v>
      </c>
      <c r="J19" s="10">
        <v>19</v>
      </c>
      <c r="K19" s="10">
        <v>16</v>
      </c>
      <c r="L19" s="10">
        <v>16</v>
      </c>
      <c r="M19" s="10">
        <v>33</v>
      </c>
      <c r="N19" s="10">
        <v>47</v>
      </c>
      <c r="O19" s="10">
        <v>15</v>
      </c>
      <c r="P19" s="10">
        <v>17</v>
      </c>
      <c r="Q19" s="10">
        <v>16</v>
      </c>
      <c r="R19" s="10">
        <v>24</v>
      </c>
      <c r="S19" s="10">
        <v>8</v>
      </c>
      <c r="T19" s="10">
        <v>2</v>
      </c>
      <c r="U19" s="10">
        <v>6</v>
      </c>
      <c r="V19" s="10">
        <v>14</v>
      </c>
      <c r="W19" s="10">
        <v>34</v>
      </c>
      <c r="X19" s="10">
        <v>18</v>
      </c>
      <c r="Y19" s="10">
        <v>11</v>
      </c>
      <c r="Z19" s="10">
        <v>3</v>
      </c>
      <c r="AA19" s="10">
        <v>1</v>
      </c>
      <c r="AB19" s="10">
        <v>42</v>
      </c>
      <c r="AC19" s="10">
        <v>11</v>
      </c>
      <c r="AD19" s="10">
        <v>2</v>
      </c>
      <c r="AE19" s="10">
        <v>0</v>
      </c>
      <c r="AF19" s="10">
        <v>3</v>
      </c>
      <c r="AG19" s="10">
        <v>1</v>
      </c>
      <c r="AH19" s="10">
        <v>0</v>
      </c>
      <c r="AI19" s="10">
        <v>2</v>
      </c>
      <c r="AJ19" s="10">
        <v>1</v>
      </c>
      <c r="AK19" s="10">
        <v>26</v>
      </c>
      <c r="AL19" s="8"/>
    </row>
    <row r="20" spans="1:38" x14ac:dyDescent="0.2">
      <c r="A20" s="24"/>
      <c r="B20" s="24"/>
      <c r="C20" s="11" t="s">
        <v>93</v>
      </c>
      <c r="D20" s="11"/>
      <c r="E20" s="11"/>
      <c r="F20" s="11"/>
      <c r="G20" s="11"/>
      <c r="H20" s="11"/>
      <c r="I20" s="11"/>
      <c r="J20" s="11"/>
      <c r="K20" s="11"/>
      <c r="L20" s="11"/>
      <c r="M20" s="11"/>
      <c r="N20" s="11"/>
      <c r="O20" s="11"/>
      <c r="P20" s="11"/>
      <c r="Q20" s="11"/>
      <c r="R20" s="11"/>
      <c r="S20" s="11"/>
      <c r="T20" s="11"/>
      <c r="U20" s="11"/>
      <c r="V20" s="11"/>
      <c r="W20" s="12" t="s">
        <v>106</v>
      </c>
      <c r="X20" s="11"/>
      <c r="Y20" s="11"/>
      <c r="Z20" s="11"/>
      <c r="AA20" s="11"/>
      <c r="AB20" s="11"/>
      <c r="AC20" s="11"/>
      <c r="AD20" s="11"/>
      <c r="AE20" s="11"/>
      <c r="AF20" s="11"/>
      <c r="AG20" s="11"/>
      <c r="AH20" s="11"/>
      <c r="AI20" s="11"/>
      <c r="AJ20" s="12" t="s">
        <v>161</v>
      </c>
      <c r="AK20" s="11"/>
      <c r="AL20" s="8"/>
    </row>
    <row r="21" spans="1:38" x14ac:dyDescent="0.2">
      <c r="A21" s="27"/>
      <c r="B21" s="23" t="s">
        <v>97</v>
      </c>
      <c r="C21" s="9">
        <v>2.4540807464659999E-2</v>
      </c>
      <c r="D21" s="9">
        <v>1.5024662183980001E-2</v>
      </c>
      <c r="E21" s="9">
        <v>2.698537669171E-2</v>
      </c>
      <c r="F21" s="9">
        <v>2.478226382231E-2</v>
      </c>
      <c r="G21" s="9">
        <v>3.2891768803299998E-2</v>
      </c>
      <c r="H21" s="9">
        <v>1.344886085885E-2</v>
      </c>
      <c r="I21" s="9">
        <v>3.971107553343E-2</v>
      </c>
      <c r="J21" s="9">
        <v>3.266581909256E-2</v>
      </c>
      <c r="K21" s="9">
        <v>8.7618142299309993E-3</v>
      </c>
      <c r="L21" s="9">
        <v>3.909259356138E-2</v>
      </c>
      <c r="M21" s="9">
        <v>2.7415622582249999E-2</v>
      </c>
      <c r="N21" s="9">
        <v>2.386451877783E-2</v>
      </c>
      <c r="O21" s="9">
        <v>1.195284590923E-2</v>
      </c>
      <c r="P21" s="9">
        <v>4.5055688038630012E-2</v>
      </c>
      <c r="Q21" s="9">
        <v>1.5609525200369999E-2</v>
      </c>
      <c r="R21" s="9">
        <v>4.3093822385060002E-2</v>
      </c>
      <c r="S21" s="9">
        <v>3.1356683555549998E-3</v>
      </c>
      <c r="T21" s="9">
        <v>5.7932768934929997E-2</v>
      </c>
      <c r="U21" s="9">
        <v>6.9071275873070007E-3</v>
      </c>
      <c r="V21" s="9">
        <v>1.287024610416E-2</v>
      </c>
      <c r="W21" s="9">
        <v>3.1680711609090001E-2</v>
      </c>
      <c r="X21" s="9">
        <v>2.6410301350229998E-2</v>
      </c>
      <c r="Y21" s="9">
        <v>4.5677804318470003E-2</v>
      </c>
      <c r="Z21" s="9">
        <v>0</v>
      </c>
      <c r="AA21" s="9">
        <v>0</v>
      </c>
      <c r="AB21" s="9">
        <v>1.8836513101970001E-2</v>
      </c>
      <c r="AC21" s="9">
        <v>1.070782870754E-2</v>
      </c>
      <c r="AD21" s="9">
        <v>8.6873229193489998E-2</v>
      </c>
      <c r="AE21" s="9">
        <v>0</v>
      </c>
      <c r="AF21" s="9">
        <v>0</v>
      </c>
      <c r="AG21" s="9">
        <v>0</v>
      </c>
      <c r="AH21" s="9">
        <v>0</v>
      </c>
      <c r="AI21" s="9">
        <v>0</v>
      </c>
      <c r="AJ21" s="9">
        <v>0</v>
      </c>
      <c r="AK21" s="9">
        <v>4.9361984812850007E-2</v>
      </c>
      <c r="AL21" s="8"/>
    </row>
    <row r="22" spans="1:38" x14ac:dyDescent="0.2">
      <c r="A22" s="24"/>
      <c r="B22" s="24"/>
      <c r="C22" s="10">
        <v>16</v>
      </c>
      <c r="D22" s="10">
        <v>3</v>
      </c>
      <c r="E22" s="10">
        <v>5</v>
      </c>
      <c r="F22" s="10">
        <v>4</v>
      </c>
      <c r="G22" s="10">
        <v>4</v>
      </c>
      <c r="H22" s="10">
        <v>1</v>
      </c>
      <c r="I22" s="10">
        <v>3</v>
      </c>
      <c r="J22" s="10">
        <v>4</v>
      </c>
      <c r="K22" s="10">
        <v>2</v>
      </c>
      <c r="L22" s="10">
        <v>6</v>
      </c>
      <c r="M22" s="10">
        <v>8</v>
      </c>
      <c r="N22" s="10">
        <v>8</v>
      </c>
      <c r="O22" s="10">
        <v>2</v>
      </c>
      <c r="P22" s="10">
        <v>4</v>
      </c>
      <c r="Q22" s="10">
        <v>1</v>
      </c>
      <c r="R22" s="10">
        <v>6</v>
      </c>
      <c r="S22" s="10">
        <v>1</v>
      </c>
      <c r="T22" s="10">
        <v>1</v>
      </c>
      <c r="U22" s="10">
        <v>1</v>
      </c>
      <c r="V22" s="10">
        <v>2</v>
      </c>
      <c r="W22" s="10">
        <v>6</v>
      </c>
      <c r="X22" s="10">
        <v>4</v>
      </c>
      <c r="Y22" s="10">
        <v>4</v>
      </c>
      <c r="Z22" s="10">
        <v>0</v>
      </c>
      <c r="AA22" s="10">
        <v>0</v>
      </c>
      <c r="AB22" s="10">
        <v>6</v>
      </c>
      <c r="AC22" s="10">
        <v>2</v>
      </c>
      <c r="AD22" s="10">
        <v>1</v>
      </c>
      <c r="AE22" s="10">
        <v>0</v>
      </c>
      <c r="AF22" s="10">
        <v>0</v>
      </c>
      <c r="AG22" s="10">
        <v>0</v>
      </c>
      <c r="AH22" s="10">
        <v>0</v>
      </c>
      <c r="AI22" s="10">
        <v>0</v>
      </c>
      <c r="AJ22" s="10">
        <v>0</v>
      </c>
      <c r="AK22" s="10">
        <v>7</v>
      </c>
      <c r="AL22" s="8"/>
    </row>
    <row r="23" spans="1:38" x14ac:dyDescent="0.2">
      <c r="A23" s="24"/>
      <c r="B23" s="24"/>
      <c r="C23" s="11" t="s">
        <v>93</v>
      </c>
      <c r="D23" s="11"/>
      <c r="E23" s="11"/>
      <c r="F23" s="11"/>
      <c r="G23" s="11"/>
      <c r="H23" s="11"/>
      <c r="I23" s="11"/>
      <c r="J23" s="11"/>
      <c r="K23" s="11"/>
      <c r="L23" s="11"/>
      <c r="M23" s="11"/>
      <c r="N23" s="11"/>
      <c r="O23" s="11"/>
      <c r="P23" s="11"/>
      <c r="Q23" s="11"/>
      <c r="R23" s="12" t="s">
        <v>106</v>
      </c>
      <c r="S23" s="11"/>
      <c r="T23" s="11"/>
      <c r="U23" s="11"/>
      <c r="V23" s="11"/>
      <c r="W23" s="11"/>
      <c r="X23" s="11"/>
      <c r="Y23" s="11"/>
      <c r="Z23" s="11"/>
      <c r="AA23" s="11"/>
      <c r="AB23" s="11"/>
      <c r="AC23" s="11"/>
      <c r="AD23" s="11"/>
      <c r="AE23" s="11"/>
      <c r="AF23" s="11"/>
      <c r="AG23" s="11"/>
      <c r="AH23" s="11"/>
      <c r="AI23" s="11"/>
      <c r="AJ23" s="11"/>
      <c r="AK23" s="11"/>
      <c r="AL23" s="8"/>
    </row>
    <row r="24" spans="1:38" x14ac:dyDescent="0.2">
      <c r="A24" s="27"/>
      <c r="B24" s="23" t="s">
        <v>39</v>
      </c>
      <c r="C24" s="9">
        <v>1</v>
      </c>
      <c r="D24" s="9">
        <v>1</v>
      </c>
      <c r="E24" s="9">
        <v>1</v>
      </c>
      <c r="F24" s="9">
        <v>1</v>
      </c>
      <c r="G24" s="9">
        <v>1</v>
      </c>
      <c r="H24" s="9">
        <v>1</v>
      </c>
      <c r="I24" s="9">
        <v>1</v>
      </c>
      <c r="J24" s="9">
        <v>1</v>
      </c>
      <c r="K24" s="9">
        <v>1</v>
      </c>
      <c r="L24" s="9">
        <v>1</v>
      </c>
      <c r="M24" s="9">
        <v>1</v>
      </c>
      <c r="N24" s="9">
        <v>1</v>
      </c>
      <c r="O24" s="9">
        <v>1</v>
      </c>
      <c r="P24" s="9">
        <v>1</v>
      </c>
      <c r="Q24" s="9">
        <v>1</v>
      </c>
      <c r="R24" s="9">
        <v>1</v>
      </c>
      <c r="S24" s="9">
        <v>1</v>
      </c>
      <c r="T24" s="9">
        <v>1</v>
      </c>
      <c r="U24" s="9">
        <v>1</v>
      </c>
      <c r="V24" s="9">
        <v>1</v>
      </c>
      <c r="W24" s="9">
        <v>1</v>
      </c>
      <c r="X24" s="9">
        <v>1</v>
      </c>
      <c r="Y24" s="9">
        <v>1</v>
      </c>
      <c r="Z24" s="9">
        <v>1</v>
      </c>
      <c r="AA24" s="9">
        <v>1</v>
      </c>
      <c r="AB24" s="9">
        <v>1</v>
      </c>
      <c r="AC24" s="9">
        <v>1</v>
      </c>
      <c r="AD24" s="9">
        <v>1</v>
      </c>
      <c r="AE24" s="9">
        <v>1</v>
      </c>
      <c r="AF24" s="9">
        <v>1</v>
      </c>
      <c r="AG24" s="9">
        <v>1</v>
      </c>
      <c r="AH24" s="9">
        <v>1</v>
      </c>
      <c r="AI24" s="9">
        <v>1</v>
      </c>
      <c r="AJ24" s="9">
        <v>1</v>
      </c>
      <c r="AK24" s="9">
        <v>1</v>
      </c>
      <c r="AL24" s="8"/>
    </row>
    <row r="25" spans="1:38" x14ac:dyDescent="0.2">
      <c r="A25" s="24"/>
      <c r="B25" s="24"/>
      <c r="C25" s="10">
        <v>634</v>
      </c>
      <c r="D25" s="10">
        <v>171</v>
      </c>
      <c r="E25" s="10">
        <v>168</v>
      </c>
      <c r="F25" s="10">
        <v>139</v>
      </c>
      <c r="G25" s="10">
        <v>156</v>
      </c>
      <c r="H25" s="10">
        <v>46</v>
      </c>
      <c r="I25" s="10">
        <v>91</v>
      </c>
      <c r="J25" s="10">
        <v>105</v>
      </c>
      <c r="K25" s="10">
        <v>152</v>
      </c>
      <c r="L25" s="10">
        <v>189</v>
      </c>
      <c r="M25" s="10">
        <v>268</v>
      </c>
      <c r="N25" s="10">
        <v>334</v>
      </c>
      <c r="O25" s="10">
        <v>150</v>
      </c>
      <c r="P25" s="10">
        <v>69</v>
      </c>
      <c r="Q25" s="10">
        <v>95</v>
      </c>
      <c r="R25" s="10">
        <v>143</v>
      </c>
      <c r="S25" s="10">
        <v>73</v>
      </c>
      <c r="T25" s="10">
        <v>28</v>
      </c>
      <c r="U25" s="10">
        <v>76</v>
      </c>
      <c r="V25" s="10">
        <v>147</v>
      </c>
      <c r="W25" s="10">
        <v>182</v>
      </c>
      <c r="X25" s="10">
        <v>119</v>
      </c>
      <c r="Y25" s="10">
        <v>111</v>
      </c>
      <c r="Z25" s="10">
        <v>39</v>
      </c>
      <c r="AA25" s="10">
        <v>9</v>
      </c>
      <c r="AB25" s="10">
        <v>267</v>
      </c>
      <c r="AC25" s="10">
        <v>72</v>
      </c>
      <c r="AD25" s="10">
        <v>17</v>
      </c>
      <c r="AE25" s="10">
        <v>30</v>
      </c>
      <c r="AF25" s="10">
        <v>45</v>
      </c>
      <c r="AG25" s="10">
        <v>15</v>
      </c>
      <c r="AH25" s="10">
        <v>2</v>
      </c>
      <c r="AI25" s="10">
        <v>7</v>
      </c>
      <c r="AJ25" s="10">
        <v>2</v>
      </c>
      <c r="AK25" s="10">
        <v>177</v>
      </c>
      <c r="AL25" s="8"/>
    </row>
    <row r="26" spans="1:38" x14ac:dyDescent="0.2">
      <c r="A26" s="24"/>
      <c r="B26" s="24"/>
      <c r="C26" s="11" t="s">
        <v>93</v>
      </c>
      <c r="D26" s="11" t="s">
        <v>93</v>
      </c>
      <c r="E26" s="11" t="s">
        <v>93</v>
      </c>
      <c r="F26" s="11" t="s">
        <v>93</v>
      </c>
      <c r="G26" s="11" t="s">
        <v>93</v>
      </c>
      <c r="H26" s="11" t="s">
        <v>93</v>
      </c>
      <c r="I26" s="11" t="s">
        <v>93</v>
      </c>
      <c r="J26" s="11" t="s">
        <v>93</v>
      </c>
      <c r="K26" s="11" t="s">
        <v>93</v>
      </c>
      <c r="L26" s="11" t="s">
        <v>93</v>
      </c>
      <c r="M26" s="11" t="s">
        <v>93</v>
      </c>
      <c r="N26" s="11" t="s">
        <v>93</v>
      </c>
      <c r="O26" s="11" t="s">
        <v>93</v>
      </c>
      <c r="P26" s="11" t="s">
        <v>93</v>
      </c>
      <c r="Q26" s="11" t="s">
        <v>93</v>
      </c>
      <c r="R26" s="11" t="s">
        <v>93</v>
      </c>
      <c r="S26" s="11" t="s">
        <v>93</v>
      </c>
      <c r="T26" s="11" t="s">
        <v>93</v>
      </c>
      <c r="U26" s="11" t="s">
        <v>93</v>
      </c>
      <c r="V26" s="11" t="s">
        <v>93</v>
      </c>
      <c r="W26" s="11" t="s">
        <v>93</v>
      </c>
      <c r="X26" s="11" t="s">
        <v>93</v>
      </c>
      <c r="Y26" s="11" t="s">
        <v>93</v>
      </c>
      <c r="Z26" s="11" t="s">
        <v>93</v>
      </c>
      <c r="AA26" s="11" t="s">
        <v>93</v>
      </c>
      <c r="AB26" s="11" t="s">
        <v>93</v>
      </c>
      <c r="AC26" s="11" t="s">
        <v>93</v>
      </c>
      <c r="AD26" s="11" t="s">
        <v>93</v>
      </c>
      <c r="AE26" s="11" t="s">
        <v>93</v>
      </c>
      <c r="AF26" s="11" t="s">
        <v>93</v>
      </c>
      <c r="AG26" s="11" t="s">
        <v>93</v>
      </c>
      <c r="AH26" s="11" t="s">
        <v>93</v>
      </c>
      <c r="AI26" s="11" t="s">
        <v>93</v>
      </c>
      <c r="AJ26" s="11" t="s">
        <v>93</v>
      </c>
      <c r="AK26" s="11" t="s">
        <v>93</v>
      </c>
      <c r="AL26" s="8"/>
    </row>
    <row r="27" spans="1:38" x14ac:dyDescent="0.2">
      <c r="A27" s="13" t="s">
        <v>281</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22"/>
    </row>
    <row r="28" spans="1:38" x14ac:dyDescent="0.2">
      <c r="A28" s="15" t="s">
        <v>100</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row>
  </sheetData>
  <mergeCells count="17">
    <mergeCell ref="B24:B26"/>
    <mergeCell ref="AI2:AK2"/>
    <mergeCell ref="A2:C2"/>
    <mergeCell ref="A3:B5"/>
    <mergeCell ref="B6:B8"/>
    <mergeCell ref="B9:B11"/>
    <mergeCell ref="A6:A26"/>
    <mergeCell ref="M3:N3"/>
    <mergeCell ref="O3:U3"/>
    <mergeCell ref="V3:AA3"/>
    <mergeCell ref="AB3:AK3"/>
    <mergeCell ref="D3:G3"/>
    <mergeCell ref="H3:L3"/>
    <mergeCell ref="B12:B14"/>
    <mergeCell ref="B15:B17"/>
    <mergeCell ref="B18:B20"/>
    <mergeCell ref="B21:B23"/>
  </mergeCells>
  <hyperlinks>
    <hyperlink ref="A1" location="'TOC'!A1:A1" display="Back to TOC" xr:uid="{00000000-0004-0000-0F00-000000000000}"/>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L28"/>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customWidth="1"/>
    <col min="2" max="2" width="25" style="1" bestFit="1" customWidth="1"/>
    <col min="3" max="37" width="12.6640625" style="1" customWidth="1"/>
  </cols>
  <sheetData>
    <row r="1" spans="1:38"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8"/>
    </row>
    <row r="2" spans="1:38" ht="36" customHeight="1" x14ac:dyDescent="0.2">
      <c r="A2" s="30" t="s">
        <v>282</v>
      </c>
      <c r="B2" s="29"/>
      <c r="C2" s="29"/>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8" t="s">
        <v>283</v>
      </c>
      <c r="AJ2" s="29"/>
      <c r="AK2" s="29"/>
      <c r="AL2" s="8"/>
    </row>
    <row r="3" spans="1:38" ht="37" customHeight="1" x14ac:dyDescent="0.2">
      <c r="A3" s="31"/>
      <c r="B3" s="29"/>
      <c r="C3" s="19" t="s">
        <v>39</v>
      </c>
      <c r="D3" s="32" t="s">
        <v>40</v>
      </c>
      <c r="E3" s="29"/>
      <c r="F3" s="29"/>
      <c r="G3" s="29"/>
      <c r="H3" s="32" t="s">
        <v>41</v>
      </c>
      <c r="I3" s="29"/>
      <c r="J3" s="29"/>
      <c r="K3" s="29"/>
      <c r="L3" s="29"/>
      <c r="M3" s="32" t="s">
        <v>42</v>
      </c>
      <c r="N3" s="29"/>
      <c r="O3" s="32" t="s">
        <v>43</v>
      </c>
      <c r="P3" s="29"/>
      <c r="Q3" s="29"/>
      <c r="R3" s="29"/>
      <c r="S3" s="29"/>
      <c r="T3" s="29"/>
      <c r="U3" s="29"/>
      <c r="V3" s="32" t="s">
        <v>44</v>
      </c>
      <c r="W3" s="29"/>
      <c r="X3" s="29"/>
      <c r="Y3" s="29"/>
      <c r="Z3" s="29"/>
      <c r="AA3" s="29"/>
      <c r="AB3" s="32" t="s">
        <v>45</v>
      </c>
      <c r="AC3" s="29"/>
      <c r="AD3" s="29"/>
      <c r="AE3" s="29"/>
      <c r="AF3" s="29"/>
      <c r="AG3" s="29"/>
      <c r="AH3" s="29"/>
      <c r="AI3" s="29"/>
      <c r="AJ3" s="29"/>
      <c r="AK3" s="29"/>
      <c r="AL3" s="8"/>
    </row>
    <row r="4" spans="1:38" ht="16" customHeight="1" x14ac:dyDescent="0.2">
      <c r="A4" s="24"/>
      <c r="B4" s="29"/>
      <c r="C4" s="20" t="s">
        <v>46</v>
      </c>
      <c r="D4" s="20" t="s">
        <v>46</v>
      </c>
      <c r="E4" s="20" t="s">
        <v>47</v>
      </c>
      <c r="F4" s="20" t="s">
        <v>48</v>
      </c>
      <c r="G4" s="20" t="s">
        <v>49</v>
      </c>
      <c r="H4" s="20" t="s">
        <v>46</v>
      </c>
      <c r="I4" s="20" t="s">
        <v>47</v>
      </c>
      <c r="J4" s="20" t="s">
        <v>48</v>
      </c>
      <c r="K4" s="20" t="s">
        <v>49</v>
      </c>
      <c r="L4" s="20" t="s">
        <v>50</v>
      </c>
      <c r="M4" s="20" t="s">
        <v>46</v>
      </c>
      <c r="N4" s="20" t="s">
        <v>47</v>
      </c>
      <c r="O4" s="20" t="s">
        <v>46</v>
      </c>
      <c r="P4" s="20" t="s">
        <v>47</v>
      </c>
      <c r="Q4" s="20" t="s">
        <v>48</v>
      </c>
      <c r="R4" s="20" t="s">
        <v>49</v>
      </c>
      <c r="S4" s="20" t="s">
        <v>50</v>
      </c>
      <c r="T4" s="20" t="s">
        <v>51</v>
      </c>
      <c r="U4" s="20" t="s">
        <v>52</v>
      </c>
      <c r="V4" s="20" t="s">
        <v>46</v>
      </c>
      <c r="W4" s="20" t="s">
        <v>47</v>
      </c>
      <c r="X4" s="20" t="s">
        <v>48</v>
      </c>
      <c r="Y4" s="20" t="s">
        <v>49</v>
      </c>
      <c r="Z4" s="20" t="s">
        <v>50</v>
      </c>
      <c r="AA4" s="20" t="s">
        <v>51</v>
      </c>
      <c r="AB4" s="20" t="s">
        <v>46</v>
      </c>
      <c r="AC4" s="20" t="s">
        <v>47</v>
      </c>
      <c r="AD4" s="20" t="s">
        <v>48</v>
      </c>
      <c r="AE4" s="20" t="s">
        <v>49</v>
      </c>
      <c r="AF4" s="20" t="s">
        <v>50</v>
      </c>
      <c r="AG4" s="20" t="s">
        <v>51</v>
      </c>
      <c r="AH4" s="20" t="s">
        <v>52</v>
      </c>
      <c r="AI4" s="20" t="s">
        <v>53</v>
      </c>
      <c r="AJ4" s="20" t="s">
        <v>54</v>
      </c>
      <c r="AK4" s="20" t="s">
        <v>55</v>
      </c>
      <c r="AL4" s="8"/>
    </row>
    <row r="5" spans="1:38" ht="25" x14ac:dyDescent="0.2">
      <c r="A5" s="24"/>
      <c r="B5" s="29"/>
      <c r="C5" s="19" t="s">
        <v>56</v>
      </c>
      <c r="D5" s="19" t="s">
        <v>57</v>
      </c>
      <c r="E5" s="19" t="s">
        <v>58</v>
      </c>
      <c r="F5" s="19" t="s">
        <v>59</v>
      </c>
      <c r="G5" s="19" t="s">
        <v>60</v>
      </c>
      <c r="H5" s="19" t="s">
        <v>61</v>
      </c>
      <c r="I5" s="19" t="s">
        <v>62</v>
      </c>
      <c r="J5" s="19" t="s">
        <v>63</v>
      </c>
      <c r="K5" s="19" t="s">
        <v>64</v>
      </c>
      <c r="L5" s="19" t="s">
        <v>65</v>
      </c>
      <c r="M5" s="19" t="s">
        <v>66</v>
      </c>
      <c r="N5" s="19" t="s">
        <v>67</v>
      </c>
      <c r="O5" s="19" t="s">
        <v>68</v>
      </c>
      <c r="P5" s="19" t="s">
        <v>69</v>
      </c>
      <c r="Q5" s="19" t="s">
        <v>70</v>
      </c>
      <c r="R5" s="19" t="s">
        <v>71</v>
      </c>
      <c r="S5" s="19" t="s">
        <v>72</v>
      </c>
      <c r="T5" s="19" t="s">
        <v>73</v>
      </c>
      <c r="U5" s="19" t="s">
        <v>74</v>
      </c>
      <c r="V5" s="19" t="s">
        <v>75</v>
      </c>
      <c r="W5" s="19" t="s">
        <v>76</v>
      </c>
      <c r="X5" s="19" t="s">
        <v>77</v>
      </c>
      <c r="Y5" s="19" t="s">
        <v>78</v>
      </c>
      <c r="Z5" s="19" t="s">
        <v>79</v>
      </c>
      <c r="AA5" s="19" t="s">
        <v>80</v>
      </c>
      <c r="AB5" s="19" t="s">
        <v>81</v>
      </c>
      <c r="AC5" s="19" t="s">
        <v>82</v>
      </c>
      <c r="AD5" s="19" t="s">
        <v>83</v>
      </c>
      <c r="AE5" s="19" t="s">
        <v>84</v>
      </c>
      <c r="AF5" s="19" t="s">
        <v>85</v>
      </c>
      <c r="AG5" s="19" t="s">
        <v>86</v>
      </c>
      <c r="AH5" s="19" t="s">
        <v>87</v>
      </c>
      <c r="AI5" s="19" t="s">
        <v>88</v>
      </c>
      <c r="AJ5" s="19" t="s">
        <v>89</v>
      </c>
      <c r="AK5" s="19" t="s">
        <v>90</v>
      </c>
      <c r="AL5" s="8"/>
    </row>
    <row r="6" spans="1:38" x14ac:dyDescent="0.2">
      <c r="A6" s="25" t="s">
        <v>284</v>
      </c>
      <c r="B6" s="23" t="s">
        <v>270</v>
      </c>
      <c r="C6" s="9">
        <v>0.31772404641469998</v>
      </c>
      <c r="D6" s="9">
        <v>0.31772404641469998</v>
      </c>
      <c r="E6" s="9"/>
      <c r="F6" s="9"/>
      <c r="G6" s="9"/>
      <c r="H6" s="9">
        <v>0.1963410442238</v>
      </c>
      <c r="I6" s="9">
        <v>0.53956333577420001</v>
      </c>
      <c r="J6" s="9">
        <v>0.1762764278026</v>
      </c>
      <c r="K6" s="9">
        <v>0.23399661566409999</v>
      </c>
      <c r="L6" s="9">
        <v>0.39094714189140001</v>
      </c>
      <c r="M6" s="9">
        <v>0.31605026170849998</v>
      </c>
      <c r="N6" s="9">
        <v>0.32709945134020002</v>
      </c>
      <c r="O6" s="9">
        <v>9.1121812746510003E-3</v>
      </c>
      <c r="P6" s="9">
        <v>0.36149255182970003</v>
      </c>
      <c r="Q6" s="9">
        <v>0.31688038407480001</v>
      </c>
      <c r="R6" s="9">
        <v>0.37275176269049998</v>
      </c>
      <c r="S6" s="9">
        <v>0.57397141677469998</v>
      </c>
      <c r="T6" s="9">
        <v>0.51645712861969995</v>
      </c>
      <c r="U6" s="9">
        <v>0.5329715837965</v>
      </c>
      <c r="V6" s="9">
        <v>2.734792599978E-2</v>
      </c>
      <c r="W6" s="9">
        <v>0.1278598947255</v>
      </c>
      <c r="X6" s="9">
        <v>0.54484876930680004</v>
      </c>
      <c r="Y6" s="9">
        <v>0.58593341201900007</v>
      </c>
      <c r="Z6" s="9">
        <v>0.40999971019129999</v>
      </c>
      <c r="AA6" s="9">
        <v>0</v>
      </c>
      <c r="AB6" s="9">
        <v>0.33424835170990003</v>
      </c>
      <c r="AC6" s="9">
        <v>0.1149807860506</v>
      </c>
      <c r="AD6" s="9">
        <v>0</v>
      </c>
      <c r="AE6" s="9">
        <v>0.50878690501519996</v>
      </c>
      <c r="AF6" s="9">
        <v>0.5379950888992</v>
      </c>
      <c r="AG6" s="9">
        <v>0.41133111608970002</v>
      </c>
      <c r="AH6" s="9">
        <v>1</v>
      </c>
      <c r="AI6" s="9">
        <v>0.6720860365679</v>
      </c>
      <c r="AJ6" s="9">
        <v>0</v>
      </c>
      <c r="AK6" s="9">
        <v>0.31232752142819997</v>
      </c>
      <c r="AL6" s="8"/>
    </row>
    <row r="7" spans="1:38" x14ac:dyDescent="0.2">
      <c r="A7" s="24"/>
      <c r="B7" s="24"/>
      <c r="C7" s="10">
        <v>44</v>
      </c>
      <c r="D7" s="10">
        <v>44</v>
      </c>
      <c r="E7" s="10">
        <v>0</v>
      </c>
      <c r="F7" s="10">
        <v>0</v>
      </c>
      <c r="G7" s="10">
        <v>0</v>
      </c>
      <c r="H7" s="10">
        <v>1</v>
      </c>
      <c r="I7" s="10">
        <v>8</v>
      </c>
      <c r="J7" s="10">
        <v>7</v>
      </c>
      <c r="K7" s="10">
        <v>8</v>
      </c>
      <c r="L7" s="10">
        <v>15</v>
      </c>
      <c r="M7" s="10">
        <v>22</v>
      </c>
      <c r="N7" s="10">
        <v>21</v>
      </c>
      <c r="O7" s="10">
        <v>2</v>
      </c>
      <c r="P7" s="10">
        <v>2</v>
      </c>
      <c r="Q7" s="10">
        <v>6</v>
      </c>
      <c r="R7" s="10">
        <v>9</v>
      </c>
      <c r="S7" s="10">
        <v>13</v>
      </c>
      <c r="T7" s="10">
        <v>5</v>
      </c>
      <c r="U7" s="10">
        <v>7</v>
      </c>
      <c r="V7" s="10">
        <v>2</v>
      </c>
      <c r="W7" s="10">
        <v>5</v>
      </c>
      <c r="X7" s="10">
        <v>15</v>
      </c>
      <c r="Y7" s="10">
        <v>18</v>
      </c>
      <c r="Z7" s="10">
        <v>3</v>
      </c>
      <c r="AA7" s="10">
        <v>0</v>
      </c>
      <c r="AB7" s="10">
        <v>16</v>
      </c>
      <c r="AC7" s="10">
        <v>1</v>
      </c>
      <c r="AD7" s="10">
        <v>0</v>
      </c>
      <c r="AE7" s="10">
        <v>4</v>
      </c>
      <c r="AF7" s="10">
        <v>7</v>
      </c>
      <c r="AG7" s="10">
        <v>2</v>
      </c>
      <c r="AH7" s="10">
        <v>1</v>
      </c>
      <c r="AI7" s="10">
        <v>1</v>
      </c>
      <c r="AJ7" s="10">
        <v>0</v>
      </c>
      <c r="AK7" s="10">
        <v>12</v>
      </c>
      <c r="AL7" s="8"/>
    </row>
    <row r="8" spans="1:38" x14ac:dyDescent="0.2">
      <c r="A8" s="24"/>
      <c r="B8" s="24"/>
      <c r="C8" s="11" t="s">
        <v>93</v>
      </c>
      <c r="D8" s="11" t="s">
        <v>93</v>
      </c>
      <c r="E8" s="11" t="s">
        <v>93</v>
      </c>
      <c r="F8" s="11" t="s">
        <v>93</v>
      </c>
      <c r="G8" s="11" t="s">
        <v>93</v>
      </c>
      <c r="H8" s="11"/>
      <c r="I8" s="11"/>
      <c r="J8" s="11"/>
      <c r="K8" s="11"/>
      <c r="L8" s="11"/>
      <c r="M8" s="11"/>
      <c r="N8" s="11"/>
      <c r="O8" s="11"/>
      <c r="P8" s="12" t="s">
        <v>137</v>
      </c>
      <c r="Q8" s="12" t="s">
        <v>137</v>
      </c>
      <c r="R8" s="12" t="s">
        <v>137</v>
      </c>
      <c r="S8" s="12" t="s">
        <v>137</v>
      </c>
      <c r="T8" s="12" t="s">
        <v>137</v>
      </c>
      <c r="U8" s="12" t="s">
        <v>137</v>
      </c>
      <c r="V8" s="11"/>
      <c r="W8" s="11"/>
      <c r="X8" s="12" t="s">
        <v>137</v>
      </c>
      <c r="Y8" s="12" t="s">
        <v>117</v>
      </c>
      <c r="Z8" s="12" t="s">
        <v>105</v>
      </c>
      <c r="AA8" s="11"/>
      <c r="AB8" s="11"/>
      <c r="AC8" s="11"/>
      <c r="AD8" s="11"/>
      <c r="AE8" s="11"/>
      <c r="AF8" s="11"/>
      <c r="AG8" s="11"/>
      <c r="AH8" s="11" t="s">
        <v>93</v>
      </c>
      <c r="AI8" s="11"/>
      <c r="AJ8" s="11"/>
      <c r="AK8" s="11"/>
      <c r="AL8" s="8"/>
    </row>
    <row r="9" spans="1:38" x14ac:dyDescent="0.2">
      <c r="A9" s="27"/>
      <c r="B9" s="23" t="s">
        <v>273</v>
      </c>
      <c r="C9" s="9">
        <v>0.15222269173729999</v>
      </c>
      <c r="D9" s="9">
        <v>0.15222269173729999</v>
      </c>
      <c r="E9" s="9"/>
      <c r="F9" s="9"/>
      <c r="G9" s="9"/>
      <c r="H9" s="9">
        <v>0.35554121743310002</v>
      </c>
      <c r="I9" s="9">
        <v>3.7667754077060002E-2</v>
      </c>
      <c r="J9" s="9">
        <v>0.17151619303919999</v>
      </c>
      <c r="K9" s="9">
        <v>0.1083545262451</v>
      </c>
      <c r="L9" s="9">
        <v>9.9433023563679987E-2</v>
      </c>
      <c r="M9" s="9">
        <v>0.164180908184</v>
      </c>
      <c r="N9" s="9">
        <v>0.1353019971936</v>
      </c>
      <c r="O9" s="9">
        <v>2.615128869671E-2</v>
      </c>
      <c r="P9" s="9">
        <v>2.840317116949E-2</v>
      </c>
      <c r="Q9" s="9">
        <v>0.2386675871001</v>
      </c>
      <c r="R9" s="9">
        <v>0.23364255551470001</v>
      </c>
      <c r="S9" s="9">
        <v>7.8725817998199998E-2</v>
      </c>
      <c r="T9" s="9">
        <v>0.3234633705994</v>
      </c>
      <c r="U9" s="9">
        <v>0.13674937149659999</v>
      </c>
      <c r="V9" s="9">
        <v>1.203786976629E-2</v>
      </c>
      <c r="W9" s="9">
        <v>4.9215834577150001E-2</v>
      </c>
      <c r="X9" s="9">
        <v>0.24717811630879999</v>
      </c>
      <c r="Y9" s="9">
        <v>0.1173630020297</v>
      </c>
      <c r="Z9" s="9">
        <v>0.26856979928910002</v>
      </c>
      <c r="AA9" s="9">
        <v>0.80967817472549997</v>
      </c>
      <c r="AB9" s="9">
        <v>0.13533979419860001</v>
      </c>
      <c r="AC9" s="9">
        <v>0.26901474165580003</v>
      </c>
      <c r="AD9" s="9">
        <v>0</v>
      </c>
      <c r="AE9" s="9">
        <v>0</v>
      </c>
      <c r="AF9" s="9">
        <v>0.1350110180347</v>
      </c>
      <c r="AG9" s="9">
        <v>3.6686064442109999E-2</v>
      </c>
      <c r="AH9" s="9">
        <v>0</v>
      </c>
      <c r="AI9" s="9">
        <v>0</v>
      </c>
      <c r="AJ9" s="9">
        <v>0</v>
      </c>
      <c r="AK9" s="9">
        <v>0.1736064542987</v>
      </c>
      <c r="AL9" s="8"/>
    </row>
    <row r="10" spans="1:38" x14ac:dyDescent="0.2">
      <c r="A10" s="24"/>
      <c r="B10" s="24"/>
      <c r="C10" s="10">
        <v>26</v>
      </c>
      <c r="D10" s="10">
        <v>26</v>
      </c>
      <c r="E10" s="10">
        <v>0</v>
      </c>
      <c r="F10" s="10">
        <v>0</v>
      </c>
      <c r="G10" s="10">
        <v>0</v>
      </c>
      <c r="H10" s="10">
        <v>2</v>
      </c>
      <c r="I10" s="10">
        <v>1</v>
      </c>
      <c r="J10" s="10">
        <v>6</v>
      </c>
      <c r="K10" s="10">
        <v>7</v>
      </c>
      <c r="L10" s="10">
        <v>9</v>
      </c>
      <c r="M10" s="10">
        <v>14</v>
      </c>
      <c r="N10" s="10">
        <v>11</v>
      </c>
      <c r="O10" s="10">
        <v>3</v>
      </c>
      <c r="P10" s="10">
        <v>1</v>
      </c>
      <c r="Q10" s="10">
        <v>4</v>
      </c>
      <c r="R10" s="10">
        <v>5</v>
      </c>
      <c r="S10" s="10">
        <v>5</v>
      </c>
      <c r="T10" s="10">
        <v>6</v>
      </c>
      <c r="U10" s="10">
        <v>2</v>
      </c>
      <c r="V10" s="10">
        <v>1</v>
      </c>
      <c r="W10" s="10">
        <v>5</v>
      </c>
      <c r="X10" s="10">
        <v>10</v>
      </c>
      <c r="Y10" s="10">
        <v>5</v>
      </c>
      <c r="Z10" s="10">
        <v>3</v>
      </c>
      <c r="AA10" s="10">
        <v>1</v>
      </c>
      <c r="AB10" s="10">
        <v>9</v>
      </c>
      <c r="AC10" s="10">
        <v>5</v>
      </c>
      <c r="AD10" s="10">
        <v>0</v>
      </c>
      <c r="AE10" s="10">
        <v>0</v>
      </c>
      <c r="AF10" s="10">
        <v>4</v>
      </c>
      <c r="AG10" s="10">
        <v>1</v>
      </c>
      <c r="AH10" s="10">
        <v>0</v>
      </c>
      <c r="AI10" s="10">
        <v>0</v>
      </c>
      <c r="AJ10" s="10">
        <v>0</v>
      </c>
      <c r="AK10" s="10">
        <v>7</v>
      </c>
      <c r="AL10" s="8"/>
    </row>
    <row r="11" spans="1:38" x14ac:dyDescent="0.2">
      <c r="A11" s="24"/>
      <c r="B11" s="24"/>
      <c r="C11" s="11" t="s">
        <v>93</v>
      </c>
      <c r="D11" s="11" t="s">
        <v>93</v>
      </c>
      <c r="E11" s="11" t="s">
        <v>93</v>
      </c>
      <c r="F11" s="11" t="s">
        <v>93</v>
      </c>
      <c r="G11" s="11" t="s">
        <v>93</v>
      </c>
      <c r="H11" s="11"/>
      <c r="I11" s="11"/>
      <c r="J11" s="11"/>
      <c r="K11" s="11"/>
      <c r="L11" s="11"/>
      <c r="M11" s="11"/>
      <c r="N11" s="11"/>
      <c r="O11" s="11"/>
      <c r="P11" s="11"/>
      <c r="Q11" s="11"/>
      <c r="R11" s="11"/>
      <c r="S11" s="11"/>
      <c r="T11" s="12" t="s">
        <v>105</v>
      </c>
      <c r="U11" s="11"/>
      <c r="V11" s="11"/>
      <c r="W11" s="11"/>
      <c r="X11" s="12" t="s">
        <v>105</v>
      </c>
      <c r="Y11" s="11"/>
      <c r="Z11" s="12" t="s">
        <v>105</v>
      </c>
      <c r="AA11" s="12" t="s">
        <v>217</v>
      </c>
      <c r="AB11" s="11"/>
      <c r="AC11" s="11"/>
      <c r="AD11" s="11"/>
      <c r="AE11" s="11"/>
      <c r="AF11" s="11"/>
      <c r="AG11" s="11"/>
      <c r="AH11" s="11" t="s">
        <v>93</v>
      </c>
      <c r="AI11" s="11"/>
      <c r="AJ11" s="11"/>
      <c r="AK11" s="11"/>
      <c r="AL11" s="8"/>
    </row>
    <row r="12" spans="1:38" x14ac:dyDescent="0.2">
      <c r="A12" s="27"/>
      <c r="B12" s="23" t="s">
        <v>274</v>
      </c>
      <c r="C12" s="9">
        <v>2.212288187882E-2</v>
      </c>
      <c r="D12" s="9">
        <v>2.212288187882E-2</v>
      </c>
      <c r="E12" s="9"/>
      <c r="F12" s="9"/>
      <c r="G12" s="9"/>
      <c r="H12" s="9">
        <v>0</v>
      </c>
      <c r="I12" s="9">
        <v>0</v>
      </c>
      <c r="J12" s="9">
        <v>2.4743013178909999E-2</v>
      </c>
      <c r="K12" s="9">
        <v>0</v>
      </c>
      <c r="L12" s="9">
        <v>6.3008688925180009E-2</v>
      </c>
      <c r="M12" s="9">
        <v>5.0945626882460014E-3</v>
      </c>
      <c r="N12" s="9">
        <v>4.3099554372469998E-2</v>
      </c>
      <c r="O12" s="9">
        <v>0</v>
      </c>
      <c r="P12" s="9">
        <v>0.24255906126669999</v>
      </c>
      <c r="Q12" s="9">
        <v>0</v>
      </c>
      <c r="R12" s="9">
        <v>0</v>
      </c>
      <c r="S12" s="9">
        <v>4.9890523275310003E-2</v>
      </c>
      <c r="T12" s="9">
        <v>0</v>
      </c>
      <c r="U12" s="9">
        <v>0</v>
      </c>
      <c r="V12" s="9">
        <v>4.8246118764320001E-2</v>
      </c>
      <c r="W12" s="9">
        <v>3.10129828064E-2</v>
      </c>
      <c r="X12" s="9">
        <v>1.9849411665049999E-2</v>
      </c>
      <c r="Y12" s="9">
        <v>0</v>
      </c>
      <c r="Z12" s="9">
        <v>0</v>
      </c>
      <c r="AA12" s="9">
        <v>0</v>
      </c>
      <c r="AB12" s="9">
        <v>3.3972721625539999E-2</v>
      </c>
      <c r="AC12" s="9">
        <v>1.504540576616E-2</v>
      </c>
      <c r="AD12" s="9">
        <v>0.56668105638209998</v>
      </c>
      <c r="AE12" s="9">
        <v>0</v>
      </c>
      <c r="AF12" s="9">
        <v>0</v>
      </c>
      <c r="AG12" s="9">
        <v>0</v>
      </c>
      <c r="AH12" s="9">
        <v>0</v>
      </c>
      <c r="AI12" s="9">
        <v>0</v>
      </c>
      <c r="AJ12" s="9">
        <v>0</v>
      </c>
      <c r="AK12" s="9">
        <v>0</v>
      </c>
      <c r="AL12" s="8"/>
    </row>
    <row r="13" spans="1:38" x14ac:dyDescent="0.2">
      <c r="A13" s="24"/>
      <c r="B13" s="24"/>
      <c r="C13" s="10">
        <v>4</v>
      </c>
      <c r="D13" s="10">
        <v>4</v>
      </c>
      <c r="E13" s="10">
        <v>0</v>
      </c>
      <c r="F13" s="10">
        <v>0</v>
      </c>
      <c r="G13" s="10">
        <v>0</v>
      </c>
      <c r="H13" s="10">
        <v>0</v>
      </c>
      <c r="I13" s="10">
        <v>0</v>
      </c>
      <c r="J13" s="10">
        <v>1</v>
      </c>
      <c r="K13" s="10">
        <v>0</v>
      </c>
      <c r="L13" s="10">
        <v>2</v>
      </c>
      <c r="M13" s="10">
        <v>1</v>
      </c>
      <c r="N13" s="10">
        <v>3</v>
      </c>
      <c r="O13" s="10">
        <v>0</v>
      </c>
      <c r="P13" s="10">
        <v>3</v>
      </c>
      <c r="Q13" s="10">
        <v>0</v>
      </c>
      <c r="R13" s="10">
        <v>0</v>
      </c>
      <c r="S13" s="10">
        <v>1</v>
      </c>
      <c r="T13" s="10">
        <v>0</v>
      </c>
      <c r="U13" s="10">
        <v>0</v>
      </c>
      <c r="V13" s="10">
        <v>1</v>
      </c>
      <c r="W13" s="10">
        <v>2</v>
      </c>
      <c r="X13" s="10">
        <v>1</v>
      </c>
      <c r="Y13" s="10">
        <v>0</v>
      </c>
      <c r="Z13" s="10">
        <v>0</v>
      </c>
      <c r="AA13" s="10">
        <v>0</v>
      </c>
      <c r="AB13" s="10">
        <v>2</v>
      </c>
      <c r="AC13" s="10">
        <v>1</v>
      </c>
      <c r="AD13" s="10">
        <v>1</v>
      </c>
      <c r="AE13" s="10">
        <v>0</v>
      </c>
      <c r="AF13" s="10">
        <v>0</v>
      </c>
      <c r="AG13" s="10">
        <v>0</v>
      </c>
      <c r="AH13" s="10">
        <v>0</v>
      </c>
      <c r="AI13" s="10">
        <v>0</v>
      </c>
      <c r="AJ13" s="10">
        <v>0</v>
      </c>
      <c r="AK13" s="10">
        <v>0</v>
      </c>
      <c r="AL13" s="8"/>
    </row>
    <row r="14" spans="1:38" x14ac:dyDescent="0.2">
      <c r="A14" s="24"/>
      <c r="B14" s="24"/>
      <c r="C14" s="11" t="s">
        <v>93</v>
      </c>
      <c r="D14" s="11" t="s">
        <v>93</v>
      </c>
      <c r="E14" s="11" t="s">
        <v>93</v>
      </c>
      <c r="F14" s="11" t="s">
        <v>93</v>
      </c>
      <c r="G14" s="11" t="s">
        <v>93</v>
      </c>
      <c r="H14" s="11"/>
      <c r="I14" s="11"/>
      <c r="J14" s="11"/>
      <c r="K14" s="11"/>
      <c r="L14" s="11"/>
      <c r="M14" s="11"/>
      <c r="N14" s="12" t="s">
        <v>105</v>
      </c>
      <c r="O14" s="11"/>
      <c r="P14" s="11"/>
      <c r="Q14" s="11"/>
      <c r="R14" s="11"/>
      <c r="S14" s="11"/>
      <c r="T14" s="11"/>
      <c r="U14" s="11"/>
      <c r="V14" s="11"/>
      <c r="W14" s="11"/>
      <c r="X14" s="11"/>
      <c r="Y14" s="11"/>
      <c r="Z14" s="11"/>
      <c r="AA14" s="11"/>
      <c r="AB14" s="11"/>
      <c r="AC14" s="11"/>
      <c r="AD14" s="12" t="s">
        <v>285</v>
      </c>
      <c r="AE14" s="11"/>
      <c r="AF14" s="11"/>
      <c r="AG14" s="11"/>
      <c r="AH14" s="11" t="s">
        <v>93</v>
      </c>
      <c r="AI14" s="11"/>
      <c r="AJ14" s="11"/>
      <c r="AK14" s="11"/>
      <c r="AL14" s="8"/>
    </row>
    <row r="15" spans="1:38" x14ac:dyDescent="0.2">
      <c r="A15" s="27"/>
      <c r="B15" s="23" t="s">
        <v>275</v>
      </c>
      <c r="C15" s="9">
        <v>0.37869331186139998</v>
      </c>
      <c r="D15" s="9">
        <v>0.37869331186139998</v>
      </c>
      <c r="E15" s="9"/>
      <c r="F15" s="9"/>
      <c r="G15" s="9"/>
      <c r="H15" s="9">
        <v>0.34085953958260001</v>
      </c>
      <c r="I15" s="9">
        <v>0.33999504356650001</v>
      </c>
      <c r="J15" s="9">
        <v>0.48845327626790003</v>
      </c>
      <c r="K15" s="9">
        <v>0.56315025537090002</v>
      </c>
      <c r="L15" s="9">
        <v>0.19100835111219999</v>
      </c>
      <c r="M15" s="9">
        <v>0.3765562040978</v>
      </c>
      <c r="N15" s="9">
        <v>0.36715004093679998</v>
      </c>
      <c r="O15" s="9">
        <v>0.84574504303180009</v>
      </c>
      <c r="P15" s="9">
        <v>0.22488544012379999</v>
      </c>
      <c r="Q15" s="9">
        <v>0.3772090774913</v>
      </c>
      <c r="R15" s="9">
        <v>0.29917384563659999</v>
      </c>
      <c r="S15" s="9">
        <v>0</v>
      </c>
      <c r="T15" s="9">
        <v>0</v>
      </c>
      <c r="U15" s="9">
        <v>0.19543382139570001</v>
      </c>
      <c r="V15" s="9">
        <v>0.86548422743060005</v>
      </c>
      <c r="W15" s="9">
        <v>0.5349969118165</v>
      </c>
      <c r="X15" s="9">
        <v>0.1136741900186</v>
      </c>
      <c r="Y15" s="9">
        <v>6.3498552229909994E-2</v>
      </c>
      <c r="Z15" s="9">
        <v>0.32143049051959999</v>
      </c>
      <c r="AA15" s="9">
        <v>0.19032182527450001</v>
      </c>
      <c r="AB15" s="9">
        <v>0.34933836240639998</v>
      </c>
      <c r="AC15" s="9">
        <v>0.59429738557279999</v>
      </c>
      <c r="AD15" s="9">
        <v>0.43331894361790002</v>
      </c>
      <c r="AE15" s="9">
        <v>0.49121309498479998</v>
      </c>
      <c r="AF15" s="9">
        <v>0.32699389306609999</v>
      </c>
      <c r="AG15" s="9">
        <v>0.55198281946820005</v>
      </c>
      <c r="AH15" s="9">
        <v>0</v>
      </c>
      <c r="AI15" s="9">
        <v>0</v>
      </c>
      <c r="AJ15" s="9">
        <v>0.186674159295</v>
      </c>
      <c r="AK15" s="9">
        <v>0.25164742595119999</v>
      </c>
      <c r="AL15" s="8"/>
    </row>
    <row r="16" spans="1:38" x14ac:dyDescent="0.2">
      <c r="A16" s="24"/>
      <c r="B16" s="24"/>
      <c r="C16" s="10">
        <v>74</v>
      </c>
      <c r="D16" s="10">
        <v>74</v>
      </c>
      <c r="E16" s="10">
        <v>0</v>
      </c>
      <c r="F16" s="10">
        <v>0</v>
      </c>
      <c r="G16" s="10">
        <v>0</v>
      </c>
      <c r="H16" s="10">
        <v>3</v>
      </c>
      <c r="I16" s="10">
        <v>11</v>
      </c>
      <c r="J16" s="10">
        <v>12</v>
      </c>
      <c r="K16" s="10">
        <v>22</v>
      </c>
      <c r="L16" s="10">
        <v>21</v>
      </c>
      <c r="M16" s="10">
        <v>27</v>
      </c>
      <c r="N16" s="10">
        <v>44</v>
      </c>
      <c r="O16" s="10">
        <v>29</v>
      </c>
      <c r="P16" s="10">
        <v>7</v>
      </c>
      <c r="Q16" s="10">
        <v>21</v>
      </c>
      <c r="R16" s="10">
        <v>15</v>
      </c>
      <c r="S16" s="10">
        <v>0</v>
      </c>
      <c r="T16" s="10">
        <v>0</v>
      </c>
      <c r="U16" s="10">
        <v>2</v>
      </c>
      <c r="V16" s="10">
        <v>30</v>
      </c>
      <c r="W16" s="10">
        <v>26</v>
      </c>
      <c r="X16" s="10">
        <v>8</v>
      </c>
      <c r="Y16" s="10">
        <v>4</v>
      </c>
      <c r="Z16" s="10">
        <v>2</v>
      </c>
      <c r="AA16" s="10">
        <v>2</v>
      </c>
      <c r="AB16" s="10">
        <v>26</v>
      </c>
      <c r="AC16" s="10">
        <v>14</v>
      </c>
      <c r="AD16" s="10">
        <v>1</v>
      </c>
      <c r="AE16" s="10">
        <v>9</v>
      </c>
      <c r="AF16" s="10">
        <v>6</v>
      </c>
      <c r="AG16" s="10">
        <v>4</v>
      </c>
      <c r="AH16" s="10">
        <v>0</v>
      </c>
      <c r="AI16" s="10">
        <v>0</v>
      </c>
      <c r="AJ16" s="10">
        <v>1</v>
      </c>
      <c r="AK16" s="10">
        <v>13</v>
      </c>
      <c r="AL16" s="8"/>
    </row>
    <row r="17" spans="1:38" x14ac:dyDescent="0.2">
      <c r="A17" s="24"/>
      <c r="B17" s="24"/>
      <c r="C17" s="11" t="s">
        <v>93</v>
      </c>
      <c r="D17" s="11" t="s">
        <v>93</v>
      </c>
      <c r="E17" s="11" t="s">
        <v>93</v>
      </c>
      <c r="F17" s="11" t="s">
        <v>93</v>
      </c>
      <c r="G17" s="11" t="s">
        <v>93</v>
      </c>
      <c r="H17" s="11"/>
      <c r="I17" s="11"/>
      <c r="J17" s="11"/>
      <c r="K17" s="12" t="s">
        <v>106</v>
      </c>
      <c r="L17" s="11"/>
      <c r="M17" s="11"/>
      <c r="N17" s="11"/>
      <c r="O17" s="12" t="s">
        <v>286</v>
      </c>
      <c r="P17" s="11"/>
      <c r="Q17" s="11"/>
      <c r="R17" s="11"/>
      <c r="S17" s="11"/>
      <c r="T17" s="11"/>
      <c r="U17" s="11"/>
      <c r="V17" s="12" t="s">
        <v>287</v>
      </c>
      <c r="W17" s="12" t="s">
        <v>169</v>
      </c>
      <c r="X17" s="11"/>
      <c r="Y17" s="11"/>
      <c r="Z17" s="11"/>
      <c r="AA17" s="11"/>
      <c r="AB17" s="11"/>
      <c r="AC17" s="11"/>
      <c r="AD17" s="11"/>
      <c r="AE17" s="11"/>
      <c r="AF17" s="11"/>
      <c r="AG17" s="11"/>
      <c r="AH17" s="11" t="s">
        <v>93</v>
      </c>
      <c r="AI17" s="11"/>
      <c r="AJ17" s="11"/>
      <c r="AK17" s="11"/>
      <c r="AL17" s="8"/>
    </row>
    <row r="18" spans="1:38" x14ac:dyDescent="0.2">
      <c r="A18" s="27"/>
      <c r="B18" s="23" t="s">
        <v>280</v>
      </c>
      <c r="C18" s="9">
        <v>0.1142124059238</v>
      </c>
      <c r="D18" s="9">
        <v>0.1142124059238</v>
      </c>
      <c r="E18" s="9"/>
      <c r="F18" s="9"/>
      <c r="G18" s="9"/>
      <c r="H18" s="9">
        <v>0.1072581987605</v>
      </c>
      <c r="I18" s="9">
        <v>8.277386658220999E-2</v>
      </c>
      <c r="J18" s="9">
        <v>0.1390110897113</v>
      </c>
      <c r="K18" s="9">
        <v>9.4498602719909994E-2</v>
      </c>
      <c r="L18" s="9">
        <v>0.184105696879</v>
      </c>
      <c r="M18" s="9">
        <v>0.13811806332150001</v>
      </c>
      <c r="N18" s="9">
        <v>9.4104910250590007E-2</v>
      </c>
      <c r="O18" s="9">
        <v>0.1189914869968</v>
      </c>
      <c r="P18" s="9">
        <v>8.5667667039400014E-2</v>
      </c>
      <c r="Q18" s="9">
        <v>6.7242951333830001E-2</v>
      </c>
      <c r="R18" s="9">
        <v>4.6541169330799999E-2</v>
      </c>
      <c r="S18" s="9">
        <v>0.2849880173696</v>
      </c>
      <c r="T18" s="9">
        <v>0.1600795007809</v>
      </c>
      <c r="U18" s="9">
        <v>0.1348452233113</v>
      </c>
      <c r="V18" s="9">
        <v>2.870086817989E-2</v>
      </c>
      <c r="W18" s="9">
        <v>0.20965020219030001</v>
      </c>
      <c r="X18" s="9">
        <v>7.4449512700810003E-2</v>
      </c>
      <c r="Y18" s="9">
        <v>0.22683009624629999</v>
      </c>
      <c r="Z18" s="9">
        <v>0</v>
      </c>
      <c r="AA18" s="9">
        <v>0</v>
      </c>
      <c r="AB18" s="9">
        <v>0.11456031080949999</v>
      </c>
      <c r="AC18" s="9">
        <v>6.6616809546050006E-3</v>
      </c>
      <c r="AD18" s="9">
        <v>0</v>
      </c>
      <c r="AE18" s="9">
        <v>0</v>
      </c>
      <c r="AF18" s="9">
        <v>0</v>
      </c>
      <c r="AG18" s="9">
        <v>0</v>
      </c>
      <c r="AH18" s="9">
        <v>0</v>
      </c>
      <c r="AI18" s="9">
        <v>0.32791396343210011</v>
      </c>
      <c r="AJ18" s="9">
        <v>0.81332584070500002</v>
      </c>
      <c r="AK18" s="9">
        <v>0.25625112278009998</v>
      </c>
      <c r="AL18" s="8"/>
    </row>
    <row r="19" spans="1:38" x14ac:dyDescent="0.2">
      <c r="A19" s="24"/>
      <c r="B19" s="24"/>
      <c r="C19" s="10">
        <v>20</v>
      </c>
      <c r="D19" s="10">
        <v>20</v>
      </c>
      <c r="E19" s="10">
        <v>0</v>
      </c>
      <c r="F19" s="10">
        <v>0</v>
      </c>
      <c r="G19" s="10">
        <v>0</v>
      </c>
      <c r="H19" s="10">
        <v>1</v>
      </c>
      <c r="I19" s="10">
        <v>3</v>
      </c>
      <c r="J19" s="10">
        <v>5</v>
      </c>
      <c r="K19" s="10">
        <v>4</v>
      </c>
      <c r="L19" s="10">
        <v>7</v>
      </c>
      <c r="M19" s="10">
        <v>10</v>
      </c>
      <c r="N19" s="10">
        <v>10</v>
      </c>
      <c r="O19" s="10">
        <v>4</v>
      </c>
      <c r="P19" s="10">
        <v>3</v>
      </c>
      <c r="Q19" s="10">
        <v>5</v>
      </c>
      <c r="R19" s="10">
        <v>3</v>
      </c>
      <c r="S19" s="10">
        <v>2</v>
      </c>
      <c r="T19" s="10">
        <v>1</v>
      </c>
      <c r="U19" s="10">
        <v>2</v>
      </c>
      <c r="V19" s="10">
        <v>3</v>
      </c>
      <c r="W19" s="10">
        <v>10</v>
      </c>
      <c r="X19" s="10">
        <v>2</v>
      </c>
      <c r="Y19" s="10">
        <v>5</v>
      </c>
      <c r="Z19" s="10">
        <v>0</v>
      </c>
      <c r="AA19" s="10">
        <v>0</v>
      </c>
      <c r="AB19" s="10">
        <v>12</v>
      </c>
      <c r="AC19" s="10">
        <v>1</v>
      </c>
      <c r="AD19" s="10">
        <v>0</v>
      </c>
      <c r="AE19" s="10">
        <v>0</v>
      </c>
      <c r="AF19" s="10">
        <v>0</v>
      </c>
      <c r="AG19" s="10">
        <v>0</v>
      </c>
      <c r="AH19" s="10">
        <v>0</v>
      </c>
      <c r="AI19" s="10">
        <v>1</v>
      </c>
      <c r="AJ19" s="10">
        <v>1</v>
      </c>
      <c r="AK19" s="10">
        <v>5</v>
      </c>
      <c r="AL19" s="8"/>
    </row>
    <row r="20" spans="1:38" x14ac:dyDescent="0.2">
      <c r="A20" s="24"/>
      <c r="B20" s="24"/>
      <c r="C20" s="11" t="s">
        <v>93</v>
      </c>
      <c r="D20" s="11" t="s">
        <v>93</v>
      </c>
      <c r="E20" s="11" t="s">
        <v>93</v>
      </c>
      <c r="F20" s="11" t="s">
        <v>93</v>
      </c>
      <c r="G20" s="11" t="s">
        <v>93</v>
      </c>
      <c r="H20" s="11"/>
      <c r="I20" s="11"/>
      <c r="J20" s="11"/>
      <c r="K20" s="11"/>
      <c r="L20" s="11"/>
      <c r="M20" s="11"/>
      <c r="N20" s="11"/>
      <c r="O20" s="11"/>
      <c r="P20" s="11"/>
      <c r="Q20" s="11"/>
      <c r="R20" s="11"/>
      <c r="S20" s="11"/>
      <c r="T20" s="11"/>
      <c r="U20" s="11"/>
      <c r="V20" s="11"/>
      <c r="W20" s="11"/>
      <c r="X20" s="11"/>
      <c r="Y20" s="11"/>
      <c r="Z20" s="11"/>
      <c r="AA20" s="11"/>
      <c r="AB20" s="12" t="s">
        <v>109</v>
      </c>
      <c r="AC20" s="11"/>
      <c r="AD20" s="11"/>
      <c r="AE20" s="11"/>
      <c r="AF20" s="11"/>
      <c r="AG20" s="11"/>
      <c r="AH20" s="11" t="s">
        <v>93</v>
      </c>
      <c r="AI20" s="12" t="s">
        <v>109</v>
      </c>
      <c r="AJ20" s="12" t="s">
        <v>288</v>
      </c>
      <c r="AK20" s="12" t="s">
        <v>128</v>
      </c>
      <c r="AL20" s="8"/>
    </row>
    <row r="21" spans="1:38" x14ac:dyDescent="0.2">
      <c r="A21" s="27"/>
      <c r="B21" s="23" t="s">
        <v>97</v>
      </c>
      <c r="C21" s="9">
        <v>1.5024662183980001E-2</v>
      </c>
      <c r="D21" s="9">
        <v>1.5024662183980001E-2</v>
      </c>
      <c r="E21" s="9"/>
      <c r="F21" s="9"/>
      <c r="G21" s="9"/>
      <c r="H21" s="9">
        <v>0</v>
      </c>
      <c r="I21" s="9">
        <v>0</v>
      </c>
      <c r="J21" s="9">
        <v>0</v>
      </c>
      <c r="K21" s="9">
        <v>0</v>
      </c>
      <c r="L21" s="9">
        <v>7.1497097628589995E-2</v>
      </c>
      <c r="M21" s="9">
        <v>0</v>
      </c>
      <c r="N21" s="9">
        <v>3.3244045906379999E-2</v>
      </c>
      <c r="O21" s="9">
        <v>0</v>
      </c>
      <c r="P21" s="9">
        <v>5.6992108570869997E-2</v>
      </c>
      <c r="Q21" s="9">
        <v>0</v>
      </c>
      <c r="R21" s="9">
        <v>4.7890666827330002E-2</v>
      </c>
      <c r="S21" s="9">
        <v>1.2424224582170001E-2</v>
      </c>
      <c r="T21" s="9">
        <v>0</v>
      </c>
      <c r="U21" s="9">
        <v>0</v>
      </c>
      <c r="V21" s="9">
        <v>1.8182989859069999E-2</v>
      </c>
      <c r="W21" s="9">
        <v>4.7264173884119999E-2</v>
      </c>
      <c r="X21" s="9">
        <v>0</v>
      </c>
      <c r="Y21" s="9">
        <v>6.3749374751589996E-3</v>
      </c>
      <c r="Z21" s="9">
        <v>0</v>
      </c>
      <c r="AA21" s="9">
        <v>0</v>
      </c>
      <c r="AB21" s="9">
        <v>3.2540459250050002E-2</v>
      </c>
      <c r="AC21" s="9">
        <v>0</v>
      </c>
      <c r="AD21" s="9">
        <v>0</v>
      </c>
      <c r="AE21" s="9">
        <v>0</v>
      </c>
      <c r="AF21" s="9">
        <v>0</v>
      </c>
      <c r="AG21" s="9">
        <v>0</v>
      </c>
      <c r="AH21" s="9">
        <v>0</v>
      </c>
      <c r="AI21" s="9">
        <v>0</v>
      </c>
      <c r="AJ21" s="9">
        <v>0</v>
      </c>
      <c r="AK21" s="9">
        <v>6.1674755417799997E-3</v>
      </c>
      <c r="AL21" s="8"/>
    </row>
    <row r="22" spans="1:38" x14ac:dyDescent="0.2">
      <c r="A22" s="24"/>
      <c r="B22" s="24"/>
      <c r="C22" s="10">
        <v>3</v>
      </c>
      <c r="D22" s="10">
        <v>3</v>
      </c>
      <c r="E22" s="10">
        <v>0</v>
      </c>
      <c r="F22" s="10">
        <v>0</v>
      </c>
      <c r="G22" s="10">
        <v>0</v>
      </c>
      <c r="H22" s="10">
        <v>0</v>
      </c>
      <c r="I22" s="10">
        <v>0</v>
      </c>
      <c r="J22" s="10">
        <v>0</v>
      </c>
      <c r="K22" s="10">
        <v>0</v>
      </c>
      <c r="L22" s="10">
        <v>3</v>
      </c>
      <c r="M22" s="10">
        <v>0</v>
      </c>
      <c r="N22" s="10">
        <v>3</v>
      </c>
      <c r="O22" s="10">
        <v>0</v>
      </c>
      <c r="P22" s="10">
        <v>1</v>
      </c>
      <c r="Q22" s="10">
        <v>0</v>
      </c>
      <c r="R22" s="10">
        <v>1</v>
      </c>
      <c r="S22" s="10">
        <v>1</v>
      </c>
      <c r="T22" s="10">
        <v>0</v>
      </c>
      <c r="U22" s="10">
        <v>0</v>
      </c>
      <c r="V22" s="10">
        <v>1</v>
      </c>
      <c r="W22" s="10">
        <v>1</v>
      </c>
      <c r="X22" s="10">
        <v>0</v>
      </c>
      <c r="Y22" s="10">
        <v>1</v>
      </c>
      <c r="Z22" s="10">
        <v>0</v>
      </c>
      <c r="AA22" s="10">
        <v>0</v>
      </c>
      <c r="AB22" s="10">
        <v>2</v>
      </c>
      <c r="AC22" s="10">
        <v>0</v>
      </c>
      <c r="AD22" s="10">
        <v>0</v>
      </c>
      <c r="AE22" s="10">
        <v>0</v>
      </c>
      <c r="AF22" s="10">
        <v>0</v>
      </c>
      <c r="AG22" s="10">
        <v>0</v>
      </c>
      <c r="AH22" s="10">
        <v>0</v>
      </c>
      <c r="AI22" s="10">
        <v>0</v>
      </c>
      <c r="AJ22" s="10">
        <v>0</v>
      </c>
      <c r="AK22" s="10">
        <v>1</v>
      </c>
      <c r="AL22" s="8"/>
    </row>
    <row r="23" spans="1:38" x14ac:dyDescent="0.2">
      <c r="A23" s="24"/>
      <c r="B23" s="24"/>
      <c r="C23" s="11" t="s">
        <v>93</v>
      </c>
      <c r="D23" s="11" t="s">
        <v>93</v>
      </c>
      <c r="E23" s="11" t="s">
        <v>93</v>
      </c>
      <c r="F23" s="11" t="s">
        <v>93</v>
      </c>
      <c r="G23" s="11" t="s">
        <v>93</v>
      </c>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t="s">
        <v>93</v>
      </c>
      <c r="AI23" s="11"/>
      <c r="AJ23" s="11"/>
      <c r="AK23" s="11"/>
      <c r="AL23" s="8"/>
    </row>
    <row r="24" spans="1:38" x14ac:dyDescent="0.2">
      <c r="A24" s="27"/>
      <c r="B24" s="23" t="s">
        <v>39</v>
      </c>
      <c r="C24" s="9">
        <v>1</v>
      </c>
      <c r="D24" s="9">
        <v>1</v>
      </c>
      <c r="E24" s="9"/>
      <c r="F24" s="9"/>
      <c r="G24" s="9"/>
      <c r="H24" s="9">
        <v>1</v>
      </c>
      <c r="I24" s="9">
        <v>1</v>
      </c>
      <c r="J24" s="9">
        <v>1</v>
      </c>
      <c r="K24" s="9">
        <v>1</v>
      </c>
      <c r="L24" s="9">
        <v>1</v>
      </c>
      <c r="M24" s="9">
        <v>1</v>
      </c>
      <c r="N24" s="9">
        <v>1</v>
      </c>
      <c r="O24" s="9">
        <v>1</v>
      </c>
      <c r="P24" s="9">
        <v>1</v>
      </c>
      <c r="Q24" s="9">
        <v>1</v>
      </c>
      <c r="R24" s="9">
        <v>1</v>
      </c>
      <c r="S24" s="9">
        <v>1</v>
      </c>
      <c r="T24" s="9">
        <v>1</v>
      </c>
      <c r="U24" s="9">
        <v>1</v>
      </c>
      <c r="V24" s="9">
        <v>1</v>
      </c>
      <c r="W24" s="9">
        <v>1</v>
      </c>
      <c r="X24" s="9">
        <v>1</v>
      </c>
      <c r="Y24" s="9">
        <v>1</v>
      </c>
      <c r="Z24" s="9">
        <v>1</v>
      </c>
      <c r="AA24" s="9">
        <v>1</v>
      </c>
      <c r="AB24" s="9">
        <v>1</v>
      </c>
      <c r="AC24" s="9">
        <v>1</v>
      </c>
      <c r="AD24" s="9">
        <v>1</v>
      </c>
      <c r="AE24" s="9">
        <v>1</v>
      </c>
      <c r="AF24" s="9">
        <v>1</v>
      </c>
      <c r="AG24" s="9">
        <v>1</v>
      </c>
      <c r="AH24" s="9">
        <v>1</v>
      </c>
      <c r="AI24" s="9">
        <v>1</v>
      </c>
      <c r="AJ24" s="9">
        <v>1</v>
      </c>
      <c r="AK24" s="9">
        <v>1</v>
      </c>
      <c r="AL24" s="8"/>
    </row>
    <row r="25" spans="1:38" x14ac:dyDescent="0.2">
      <c r="A25" s="24"/>
      <c r="B25" s="24"/>
      <c r="C25" s="10">
        <v>171</v>
      </c>
      <c r="D25" s="10">
        <v>171</v>
      </c>
      <c r="E25" s="10">
        <v>0</v>
      </c>
      <c r="F25" s="10">
        <v>0</v>
      </c>
      <c r="G25" s="10">
        <v>0</v>
      </c>
      <c r="H25" s="10">
        <v>7</v>
      </c>
      <c r="I25" s="10">
        <v>23</v>
      </c>
      <c r="J25" s="10">
        <v>31</v>
      </c>
      <c r="K25" s="10">
        <v>41</v>
      </c>
      <c r="L25" s="10">
        <v>57</v>
      </c>
      <c r="M25" s="10">
        <v>74</v>
      </c>
      <c r="N25" s="10">
        <v>92</v>
      </c>
      <c r="O25" s="10">
        <v>38</v>
      </c>
      <c r="P25" s="10">
        <v>17</v>
      </c>
      <c r="Q25" s="10">
        <v>36</v>
      </c>
      <c r="R25" s="10">
        <v>33</v>
      </c>
      <c r="S25" s="10">
        <v>22</v>
      </c>
      <c r="T25" s="10">
        <v>12</v>
      </c>
      <c r="U25" s="10">
        <v>13</v>
      </c>
      <c r="V25" s="10">
        <v>38</v>
      </c>
      <c r="W25" s="10">
        <v>49</v>
      </c>
      <c r="X25" s="10">
        <v>36</v>
      </c>
      <c r="Y25" s="10">
        <v>33</v>
      </c>
      <c r="Z25" s="10">
        <v>8</v>
      </c>
      <c r="AA25" s="10">
        <v>3</v>
      </c>
      <c r="AB25" s="10">
        <v>67</v>
      </c>
      <c r="AC25" s="10">
        <v>22</v>
      </c>
      <c r="AD25" s="10">
        <v>2</v>
      </c>
      <c r="AE25" s="10">
        <v>13</v>
      </c>
      <c r="AF25" s="10">
        <v>17</v>
      </c>
      <c r="AG25" s="10">
        <v>7</v>
      </c>
      <c r="AH25" s="10">
        <v>1</v>
      </c>
      <c r="AI25" s="10">
        <v>2</v>
      </c>
      <c r="AJ25" s="10">
        <v>2</v>
      </c>
      <c r="AK25" s="10">
        <v>38</v>
      </c>
      <c r="AL25" s="8"/>
    </row>
    <row r="26" spans="1:38" x14ac:dyDescent="0.2">
      <c r="A26" s="24"/>
      <c r="B26" s="24"/>
      <c r="C26" s="11" t="s">
        <v>93</v>
      </c>
      <c r="D26" s="11" t="s">
        <v>93</v>
      </c>
      <c r="E26" s="11" t="s">
        <v>93</v>
      </c>
      <c r="F26" s="11" t="s">
        <v>93</v>
      </c>
      <c r="G26" s="11" t="s">
        <v>93</v>
      </c>
      <c r="H26" s="11" t="s">
        <v>93</v>
      </c>
      <c r="I26" s="11" t="s">
        <v>93</v>
      </c>
      <c r="J26" s="11" t="s">
        <v>93</v>
      </c>
      <c r="K26" s="11" t="s">
        <v>93</v>
      </c>
      <c r="L26" s="11" t="s">
        <v>93</v>
      </c>
      <c r="M26" s="11" t="s">
        <v>93</v>
      </c>
      <c r="N26" s="11" t="s">
        <v>93</v>
      </c>
      <c r="O26" s="11" t="s">
        <v>93</v>
      </c>
      <c r="P26" s="11" t="s">
        <v>93</v>
      </c>
      <c r="Q26" s="11" t="s">
        <v>93</v>
      </c>
      <c r="R26" s="11" t="s">
        <v>93</v>
      </c>
      <c r="S26" s="11" t="s">
        <v>93</v>
      </c>
      <c r="T26" s="11" t="s">
        <v>93</v>
      </c>
      <c r="U26" s="11" t="s">
        <v>93</v>
      </c>
      <c r="V26" s="11" t="s">
        <v>93</v>
      </c>
      <c r="W26" s="11" t="s">
        <v>93</v>
      </c>
      <c r="X26" s="11" t="s">
        <v>93</v>
      </c>
      <c r="Y26" s="11" t="s">
        <v>93</v>
      </c>
      <c r="Z26" s="11" t="s">
        <v>93</v>
      </c>
      <c r="AA26" s="11" t="s">
        <v>93</v>
      </c>
      <c r="AB26" s="11" t="s">
        <v>93</v>
      </c>
      <c r="AC26" s="11" t="s">
        <v>93</v>
      </c>
      <c r="AD26" s="11" t="s">
        <v>93</v>
      </c>
      <c r="AE26" s="11" t="s">
        <v>93</v>
      </c>
      <c r="AF26" s="11" t="s">
        <v>93</v>
      </c>
      <c r="AG26" s="11" t="s">
        <v>93</v>
      </c>
      <c r="AH26" s="11" t="s">
        <v>93</v>
      </c>
      <c r="AI26" s="11" t="s">
        <v>93</v>
      </c>
      <c r="AJ26" s="11" t="s">
        <v>93</v>
      </c>
      <c r="AK26" s="11" t="s">
        <v>93</v>
      </c>
      <c r="AL26" s="8"/>
    </row>
    <row r="27" spans="1:38" x14ac:dyDescent="0.2">
      <c r="A27" s="13" t="s">
        <v>289</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22"/>
    </row>
    <row r="28" spans="1:38" x14ac:dyDescent="0.2">
      <c r="A28" s="15" t="s">
        <v>100</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row>
  </sheetData>
  <mergeCells count="17">
    <mergeCell ref="B24:B26"/>
    <mergeCell ref="AI2:AK2"/>
    <mergeCell ref="A2:C2"/>
    <mergeCell ref="A3:B5"/>
    <mergeCell ref="B6:B8"/>
    <mergeCell ref="B9:B11"/>
    <mergeCell ref="A6:A26"/>
    <mergeCell ref="M3:N3"/>
    <mergeCell ref="O3:U3"/>
    <mergeCell ref="V3:AA3"/>
    <mergeCell ref="AB3:AK3"/>
    <mergeCell ref="D3:G3"/>
    <mergeCell ref="H3:L3"/>
    <mergeCell ref="B12:B14"/>
    <mergeCell ref="B15:B17"/>
    <mergeCell ref="B18:B20"/>
    <mergeCell ref="B21:B23"/>
  </mergeCells>
  <hyperlinks>
    <hyperlink ref="A1" location="'TOC'!A1:A1" display="Back to TOC" xr:uid="{00000000-0004-0000-1000-000000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L28"/>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customWidth="1"/>
    <col min="2" max="2" width="25" style="1" bestFit="1" customWidth="1"/>
    <col min="3" max="37" width="12.6640625" style="1" customWidth="1"/>
  </cols>
  <sheetData>
    <row r="1" spans="1:38"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8"/>
    </row>
    <row r="2" spans="1:38" ht="36" customHeight="1" x14ac:dyDescent="0.2">
      <c r="A2" s="30" t="s">
        <v>290</v>
      </c>
      <c r="B2" s="29"/>
      <c r="C2" s="29"/>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8" t="s">
        <v>291</v>
      </c>
      <c r="AJ2" s="29"/>
      <c r="AK2" s="29"/>
      <c r="AL2" s="8"/>
    </row>
    <row r="3" spans="1:38" ht="37" customHeight="1" x14ac:dyDescent="0.2">
      <c r="A3" s="31"/>
      <c r="B3" s="29"/>
      <c r="C3" s="19" t="s">
        <v>39</v>
      </c>
      <c r="D3" s="32" t="s">
        <v>40</v>
      </c>
      <c r="E3" s="29"/>
      <c r="F3" s="29"/>
      <c r="G3" s="29"/>
      <c r="H3" s="32" t="s">
        <v>41</v>
      </c>
      <c r="I3" s="29"/>
      <c r="J3" s="29"/>
      <c r="K3" s="29"/>
      <c r="L3" s="29"/>
      <c r="M3" s="32" t="s">
        <v>42</v>
      </c>
      <c r="N3" s="29"/>
      <c r="O3" s="32" t="s">
        <v>43</v>
      </c>
      <c r="P3" s="29"/>
      <c r="Q3" s="29"/>
      <c r="R3" s="29"/>
      <c r="S3" s="29"/>
      <c r="T3" s="29"/>
      <c r="U3" s="29"/>
      <c r="V3" s="32" t="s">
        <v>44</v>
      </c>
      <c r="W3" s="29"/>
      <c r="X3" s="29"/>
      <c r="Y3" s="29"/>
      <c r="Z3" s="29"/>
      <c r="AA3" s="29"/>
      <c r="AB3" s="32" t="s">
        <v>45</v>
      </c>
      <c r="AC3" s="29"/>
      <c r="AD3" s="29"/>
      <c r="AE3" s="29"/>
      <c r="AF3" s="29"/>
      <c r="AG3" s="29"/>
      <c r="AH3" s="29"/>
      <c r="AI3" s="29"/>
      <c r="AJ3" s="29"/>
      <c r="AK3" s="29"/>
      <c r="AL3" s="8"/>
    </row>
    <row r="4" spans="1:38" ht="16" customHeight="1" x14ac:dyDescent="0.2">
      <c r="A4" s="24"/>
      <c r="B4" s="29"/>
      <c r="C4" s="20" t="s">
        <v>46</v>
      </c>
      <c r="D4" s="20" t="s">
        <v>46</v>
      </c>
      <c r="E4" s="20" t="s">
        <v>47</v>
      </c>
      <c r="F4" s="20" t="s">
        <v>48</v>
      </c>
      <c r="G4" s="20" t="s">
        <v>49</v>
      </c>
      <c r="H4" s="20" t="s">
        <v>46</v>
      </c>
      <c r="I4" s="20" t="s">
        <v>47</v>
      </c>
      <c r="J4" s="20" t="s">
        <v>48</v>
      </c>
      <c r="K4" s="20" t="s">
        <v>49</v>
      </c>
      <c r="L4" s="20" t="s">
        <v>50</v>
      </c>
      <c r="M4" s="20" t="s">
        <v>46</v>
      </c>
      <c r="N4" s="20" t="s">
        <v>47</v>
      </c>
      <c r="O4" s="20" t="s">
        <v>46</v>
      </c>
      <c r="P4" s="20" t="s">
        <v>47</v>
      </c>
      <c r="Q4" s="20" t="s">
        <v>48</v>
      </c>
      <c r="R4" s="20" t="s">
        <v>49</v>
      </c>
      <c r="S4" s="20" t="s">
        <v>50</v>
      </c>
      <c r="T4" s="20" t="s">
        <v>51</v>
      </c>
      <c r="U4" s="20" t="s">
        <v>52</v>
      </c>
      <c r="V4" s="20" t="s">
        <v>46</v>
      </c>
      <c r="W4" s="20" t="s">
        <v>47</v>
      </c>
      <c r="X4" s="20" t="s">
        <v>48</v>
      </c>
      <c r="Y4" s="20" t="s">
        <v>49</v>
      </c>
      <c r="Z4" s="20" t="s">
        <v>50</v>
      </c>
      <c r="AA4" s="20" t="s">
        <v>51</v>
      </c>
      <c r="AB4" s="20" t="s">
        <v>46</v>
      </c>
      <c r="AC4" s="20" t="s">
        <v>47</v>
      </c>
      <c r="AD4" s="20" t="s">
        <v>48</v>
      </c>
      <c r="AE4" s="20" t="s">
        <v>49</v>
      </c>
      <c r="AF4" s="20" t="s">
        <v>50</v>
      </c>
      <c r="AG4" s="20" t="s">
        <v>51</v>
      </c>
      <c r="AH4" s="20" t="s">
        <v>52</v>
      </c>
      <c r="AI4" s="20" t="s">
        <v>53</v>
      </c>
      <c r="AJ4" s="20" t="s">
        <v>54</v>
      </c>
      <c r="AK4" s="20" t="s">
        <v>55</v>
      </c>
      <c r="AL4" s="8"/>
    </row>
    <row r="5" spans="1:38" ht="25" x14ac:dyDescent="0.2">
      <c r="A5" s="24"/>
      <c r="B5" s="29"/>
      <c r="C5" s="19" t="s">
        <v>56</v>
      </c>
      <c r="D5" s="19" t="s">
        <v>57</v>
      </c>
      <c r="E5" s="19" t="s">
        <v>58</v>
      </c>
      <c r="F5" s="19" t="s">
        <v>59</v>
      </c>
      <c r="G5" s="19" t="s">
        <v>60</v>
      </c>
      <c r="H5" s="19" t="s">
        <v>61</v>
      </c>
      <c r="I5" s="19" t="s">
        <v>62</v>
      </c>
      <c r="J5" s="19" t="s">
        <v>63</v>
      </c>
      <c r="K5" s="19" t="s">
        <v>64</v>
      </c>
      <c r="L5" s="19" t="s">
        <v>65</v>
      </c>
      <c r="M5" s="19" t="s">
        <v>66</v>
      </c>
      <c r="N5" s="19" t="s">
        <v>67</v>
      </c>
      <c r="O5" s="19" t="s">
        <v>68</v>
      </c>
      <c r="P5" s="19" t="s">
        <v>69</v>
      </c>
      <c r="Q5" s="19" t="s">
        <v>70</v>
      </c>
      <c r="R5" s="19" t="s">
        <v>71</v>
      </c>
      <c r="S5" s="19" t="s">
        <v>72</v>
      </c>
      <c r="T5" s="19" t="s">
        <v>73</v>
      </c>
      <c r="U5" s="19" t="s">
        <v>74</v>
      </c>
      <c r="V5" s="19" t="s">
        <v>75</v>
      </c>
      <c r="W5" s="19" t="s">
        <v>76</v>
      </c>
      <c r="X5" s="19" t="s">
        <v>77</v>
      </c>
      <c r="Y5" s="19" t="s">
        <v>78</v>
      </c>
      <c r="Z5" s="19" t="s">
        <v>79</v>
      </c>
      <c r="AA5" s="19" t="s">
        <v>80</v>
      </c>
      <c r="AB5" s="19" t="s">
        <v>81</v>
      </c>
      <c r="AC5" s="19" t="s">
        <v>82</v>
      </c>
      <c r="AD5" s="19" t="s">
        <v>83</v>
      </c>
      <c r="AE5" s="19" t="s">
        <v>84</v>
      </c>
      <c r="AF5" s="19" t="s">
        <v>85</v>
      </c>
      <c r="AG5" s="19" t="s">
        <v>86</v>
      </c>
      <c r="AH5" s="19" t="s">
        <v>87</v>
      </c>
      <c r="AI5" s="19" t="s">
        <v>88</v>
      </c>
      <c r="AJ5" s="19" t="s">
        <v>89</v>
      </c>
      <c r="AK5" s="19" t="s">
        <v>90</v>
      </c>
      <c r="AL5" s="8"/>
    </row>
    <row r="6" spans="1:38" x14ac:dyDescent="0.2">
      <c r="A6" s="25" t="s">
        <v>292</v>
      </c>
      <c r="B6" s="23" t="s">
        <v>270</v>
      </c>
      <c r="C6" s="9">
        <v>0.29764872855910002</v>
      </c>
      <c r="D6" s="9"/>
      <c r="E6" s="9">
        <v>0.29764872855910002</v>
      </c>
      <c r="F6" s="9"/>
      <c r="G6" s="9"/>
      <c r="H6" s="9">
        <v>0.3243561150689</v>
      </c>
      <c r="I6" s="9">
        <v>0.5887374765765</v>
      </c>
      <c r="J6" s="9">
        <v>7.3010588337869997E-2</v>
      </c>
      <c r="K6" s="9">
        <v>0.16750691739920001</v>
      </c>
      <c r="L6" s="9">
        <v>0.29257452183100002</v>
      </c>
      <c r="M6" s="9">
        <v>0.42593520248979999</v>
      </c>
      <c r="N6" s="9">
        <v>0.17741806448299999</v>
      </c>
      <c r="O6" s="9">
        <v>7.7319197404990006E-2</v>
      </c>
      <c r="P6" s="9">
        <v>8.2395162205980005E-2</v>
      </c>
      <c r="Q6" s="9">
        <v>2.842418388252E-2</v>
      </c>
      <c r="R6" s="9">
        <v>0.37618423940470003</v>
      </c>
      <c r="S6" s="9">
        <v>0.70988650169199996</v>
      </c>
      <c r="T6" s="9">
        <v>0.93857692591680009</v>
      </c>
      <c r="U6" s="9">
        <v>0.4662285506837</v>
      </c>
      <c r="V6" s="9">
        <v>6.9085030298100009E-2</v>
      </c>
      <c r="W6" s="9">
        <v>0.1058651159133</v>
      </c>
      <c r="X6" s="9">
        <v>0.60724060177040007</v>
      </c>
      <c r="Y6" s="9">
        <v>0.74919514339070004</v>
      </c>
      <c r="Z6" s="9">
        <v>0.19295453708829999</v>
      </c>
      <c r="AA6" s="9"/>
      <c r="AB6" s="9">
        <v>0.21137142039539999</v>
      </c>
      <c r="AC6" s="9">
        <v>0.32294463700600001</v>
      </c>
      <c r="AD6" s="9">
        <v>0.51109853439130004</v>
      </c>
      <c r="AE6" s="9">
        <v>0.18242295050769999</v>
      </c>
      <c r="AF6" s="9">
        <v>0.17362456810990001</v>
      </c>
      <c r="AG6" s="9">
        <v>0</v>
      </c>
      <c r="AH6" s="9"/>
      <c r="AI6" s="9">
        <v>0.83829983027739996</v>
      </c>
      <c r="AJ6" s="9"/>
      <c r="AK6" s="9">
        <v>0.2959428344394</v>
      </c>
      <c r="AL6" s="8"/>
    </row>
    <row r="7" spans="1:38" x14ac:dyDescent="0.2">
      <c r="A7" s="24"/>
      <c r="B7" s="24"/>
      <c r="C7" s="10">
        <v>48</v>
      </c>
      <c r="D7" s="10">
        <v>0</v>
      </c>
      <c r="E7" s="10">
        <v>48</v>
      </c>
      <c r="F7" s="10">
        <v>0</v>
      </c>
      <c r="G7" s="10">
        <v>0</v>
      </c>
      <c r="H7" s="10">
        <v>3</v>
      </c>
      <c r="I7" s="10">
        <v>9</v>
      </c>
      <c r="J7" s="10">
        <v>4</v>
      </c>
      <c r="K7" s="10">
        <v>11</v>
      </c>
      <c r="L7" s="10">
        <v>16</v>
      </c>
      <c r="M7" s="10">
        <v>25</v>
      </c>
      <c r="N7" s="10">
        <v>22</v>
      </c>
      <c r="O7" s="10">
        <v>5</v>
      </c>
      <c r="P7" s="10">
        <v>2</v>
      </c>
      <c r="Q7" s="10">
        <v>2</v>
      </c>
      <c r="R7" s="10">
        <v>11</v>
      </c>
      <c r="S7" s="10">
        <v>13</v>
      </c>
      <c r="T7" s="10">
        <v>3</v>
      </c>
      <c r="U7" s="10">
        <v>12</v>
      </c>
      <c r="V7" s="10">
        <v>4</v>
      </c>
      <c r="W7" s="10">
        <v>8</v>
      </c>
      <c r="X7" s="10">
        <v>10</v>
      </c>
      <c r="Y7" s="10">
        <v>21</v>
      </c>
      <c r="Z7" s="10">
        <v>4</v>
      </c>
      <c r="AA7" s="10">
        <v>0</v>
      </c>
      <c r="AB7" s="10">
        <v>17</v>
      </c>
      <c r="AC7" s="10">
        <v>5</v>
      </c>
      <c r="AD7" s="10">
        <v>2</v>
      </c>
      <c r="AE7" s="10">
        <v>2</v>
      </c>
      <c r="AF7" s="10">
        <v>2</v>
      </c>
      <c r="AG7" s="10">
        <v>0</v>
      </c>
      <c r="AH7" s="10">
        <v>0</v>
      </c>
      <c r="AI7" s="10">
        <v>2</v>
      </c>
      <c r="AJ7" s="10">
        <v>0</v>
      </c>
      <c r="AK7" s="10">
        <v>18</v>
      </c>
      <c r="AL7" s="8"/>
    </row>
    <row r="8" spans="1:38" x14ac:dyDescent="0.2">
      <c r="A8" s="24"/>
      <c r="B8" s="24"/>
      <c r="C8" s="11" t="s">
        <v>93</v>
      </c>
      <c r="D8" s="11" t="s">
        <v>93</v>
      </c>
      <c r="E8" s="11" t="s">
        <v>93</v>
      </c>
      <c r="F8" s="11" t="s">
        <v>93</v>
      </c>
      <c r="G8" s="11" t="s">
        <v>93</v>
      </c>
      <c r="H8" s="11"/>
      <c r="I8" s="12" t="s">
        <v>170</v>
      </c>
      <c r="J8" s="11"/>
      <c r="K8" s="11"/>
      <c r="L8" s="11"/>
      <c r="M8" s="12" t="s">
        <v>109</v>
      </c>
      <c r="N8" s="11"/>
      <c r="O8" s="11"/>
      <c r="P8" s="11"/>
      <c r="Q8" s="11"/>
      <c r="R8" s="12" t="s">
        <v>170</v>
      </c>
      <c r="S8" s="12" t="s">
        <v>293</v>
      </c>
      <c r="T8" s="12" t="s">
        <v>238</v>
      </c>
      <c r="U8" s="12" t="s">
        <v>294</v>
      </c>
      <c r="V8" s="11"/>
      <c r="W8" s="11"/>
      <c r="X8" s="12" t="s">
        <v>173</v>
      </c>
      <c r="Y8" s="12" t="s">
        <v>295</v>
      </c>
      <c r="Z8" s="11"/>
      <c r="AA8" s="11" t="s">
        <v>93</v>
      </c>
      <c r="AB8" s="11"/>
      <c r="AC8" s="11"/>
      <c r="AD8" s="11"/>
      <c r="AE8" s="11"/>
      <c r="AF8" s="11"/>
      <c r="AG8" s="11" t="s">
        <v>93</v>
      </c>
      <c r="AH8" s="11" t="s">
        <v>93</v>
      </c>
      <c r="AI8" s="11"/>
      <c r="AJ8" s="11" t="s">
        <v>93</v>
      </c>
      <c r="AK8" s="11"/>
      <c r="AL8" s="8"/>
    </row>
    <row r="9" spans="1:38" x14ac:dyDescent="0.2">
      <c r="A9" s="27"/>
      <c r="B9" s="23" t="s">
        <v>273</v>
      </c>
      <c r="C9" s="9">
        <v>0.1071390413054</v>
      </c>
      <c r="D9" s="9"/>
      <c r="E9" s="9">
        <v>0.1071390413054</v>
      </c>
      <c r="F9" s="9"/>
      <c r="G9" s="9"/>
      <c r="H9" s="9">
        <v>0.26465783210920002</v>
      </c>
      <c r="I9" s="9">
        <v>1.992145045404E-2</v>
      </c>
      <c r="J9" s="9">
        <v>0.18403149450440001</v>
      </c>
      <c r="K9" s="9">
        <v>0.10025983561100001</v>
      </c>
      <c r="L9" s="9">
        <v>5.0744843889310012E-2</v>
      </c>
      <c r="M9" s="9">
        <v>0.1202268703499</v>
      </c>
      <c r="N9" s="9">
        <v>0.10578840057650001</v>
      </c>
      <c r="O9" s="9">
        <v>2.186098909255E-2</v>
      </c>
      <c r="P9" s="9">
        <v>4.1484209787279999E-2</v>
      </c>
      <c r="Q9" s="9">
        <v>0.10828176422080001</v>
      </c>
      <c r="R9" s="9">
        <v>0</v>
      </c>
      <c r="S9" s="9">
        <v>0.13196330871170001</v>
      </c>
      <c r="T9" s="9">
        <v>6.1423074083199997E-2</v>
      </c>
      <c r="U9" s="9">
        <v>0.43216600785690001</v>
      </c>
      <c r="V9" s="9">
        <v>2.1034689068439999E-2</v>
      </c>
      <c r="W9" s="9">
        <v>4.3718256872540003E-2</v>
      </c>
      <c r="X9" s="9">
        <v>7.2124021796030002E-2</v>
      </c>
      <c r="Y9" s="9">
        <v>6.4604784844739999E-2</v>
      </c>
      <c r="Z9" s="9">
        <v>0.72992649888729999</v>
      </c>
      <c r="AA9" s="9"/>
      <c r="AB9" s="9">
        <v>9.2183779434899998E-2</v>
      </c>
      <c r="AC9" s="9">
        <v>2.2540525307490001E-2</v>
      </c>
      <c r="AD9" s="9">
        <v>0</v>
      </c>
      <c r="AE9" s="9">
        <v>0.20894890166970001</v>
      </c>
      <c r="AF9" s="9">
        <v>2.7814749550450001E-2</v>
      </c>
      <c r="AG9" s="9">
        <v>0</v>
      </c>
      <c r="AH9" s="9"/>
      <c r="AI9" s="9">
        <v>0</v>
      </c>
      <c r="AJ9" s="9"/>
      <c r="AK9" s="9">
        <v>0.18997248552670001</v>
      </c>
      <c r="AL9" s="8"/>
    </row>
    <row r="10" spans="1:38" x14ac:dyDescent="0.2">
      <c r="A10" s="24"/>
      <c r="B10" s="24"/>
      <c r="C10" s="10">
        <v>17</v>
      </c>
      <c r="D10" s="10">
        <v>0</v>
      </c>
      <c r="E10" s="10">
        <v>17</v>
      </c>
      <c r="F10" s="10">
        <v>0</v>
      </c>
      <c r="G10" s="10">
        <v>0</v>
      </c>
      <c r="H10" s="10">
        <v>4</v>
      </c>
      <c r="I10" s="10">
        <v>1</v>
      </c>
      <c r="J10" s="10">
        <v>4</v>
      </c>
      <c r="K10" s="10">
        <v>4</v>
      </c>
      <c r="L10" s="10">
        <v>4</v>
      </c>
      <c r="M10" s="10">
        <v>11</v>
      </c>
      <c r="N10" s="10">
        <v>6</v>
      </c>
      <c r="O10" s="10">
        <v>1</v>
      </c>
      <c r="P10" s="10">
        <v>2</v>
      </c>
      <c r="Q10" s="10">
        <v>2</v>
      </c>
      <c r="R10" s="10">
        <v>0</v>
      </c>
      <c r="S10" s="10">
        <v>3</v>
      </c>
      <c r="T10" s="10">
        <v>1</v>
      </c>
      <c r="U10" s="10">
        <v>8</v>
      </c>
      <c r="V10" s="10">
        <v>1</v>
      </c>
      <c r="W10" s="10">
        <v>3</v>
      </c>
      <c r="X10" s="10">
        <v>2</v>
      </c>
      <c r="Y10" s="10">
        <v>6</v>
      </c>
      <c r="Z10" s="10">
        <v>5</v>
      </c>
      <c r="AA10" s="10">
        <v>0</v>
      </c>
      <c r="AB10" s="10">
        <v>7</v>
      </c>
      <c r="AC10" s="10">
        <v>1</v>
      </c>
      <c r="AD10" s="10">
        <v>0</v>
      </c>
      <c r="AE10" s="10">
        <v>2</v>
      </c>
      <c r="AF10" s="10">
        <v>1</v>
      </c>
      <c r="AG10" s="10">
        <v>0</v>
      </c>
      <c r="AH10" s="10">
        <v>0</v>
      </c>
      <c r="AI10" s="10">
        <v>0</v>
      </c>
      <c r="AJ10" s="10">
        <v>0</v>
      </c>
      <c r="AK10" s="10">
        <v>6</v>
      </c>
      <c r="AL10" s="8"/>
    </row>
    <row r="11" spans="1:38" x14ac:dyDescent="0.2">
      <c r="A11" s="24"/>
      <c r="B11" s="24"/>
      <c r="C11" s="11" t="s">
        <v>93</v>
      </c>
      <c r="D11" s="11" t="s">
        <v>93</v>
      </c>
      <c r="E11" s="11" t="s">
        <v>93</v>
      </c>
      <c r="F11" s="11" t="s">
        <v>93</v>
      </c>
      <c r="G11" s="11" t="s">
        <v>93</v>
      </c>
      <c r="H11" s="11"/>
      <c r="I11" s="11"/>
      <c r="J11" s="11"/>
      <c r="K11" s="11"/>
      <c r="L11" s="11"/>
      <c r="M11" s="11"/>
      <c r="N11" s="11"/>
      <c r="O11" s="11"/>
      <c r="P11" s="11"/>
      <c r="Q11" s="11"/>
      <c r="R11" s="11"/>
      <c r="S11" s="11"/>
      <c r="T11" s="11"/>
      <c r="U11" s="12" t="s">
        <v>296</v>
      </c>
      <c r="V11" s="11"/>
      <c r="W11" s="11"/>
      <c r="X11" s="11"/>
      <c r="Y11" s="11"/>
      <c r="Z11" s="12" t="s">
        <v>297</v>
      </c>
      <c r="AA11" s="11" t="s">
        <v>93</v>
      </c>
      <c r="AB11" s="11"/>
      <c r="AC11" s="11"/>
      <c r="AD11" s="11"/>
      <c r="AE11" s="11"/>
      <c r="AF11" s="11"/>
      <c r="AG11" s="11" t="s">
        <v>93</v>
      </c>
      <c r="AH11" s="11" t="s">
        <v>93</v>
      </c>
      <c r="AI11" s="11"/>
      <c r="AJ11" s="11" t="s">
        <v>93</v>
      </c>
      <c r="AK11" s="11"/>
      <c r="AL11" s="8"/>
    </row>
    <row r="12" spans="1:38" x14ac:dyDescent="0.2">
      <c r="A12" s="27"/>
      <c r="B12" s="23" t="s">
        <v>274</v>
      </c>
      <c r="C12" s="9">
        <v>3.1182032741039999E-2</v>
      </c>
      <c r="D12" s="9"/>
      <c r="E12" s="9">
        <v>3.1182032741039999E-2</v>
      </c>
      <c r="F12" s="9"/>
      <c r="G12" s="9"/>
      <c r="H12" s="9">
        <v>0</v>
      </c>
      <c r="I12" s="9">
        <v>0</v>
      </c>
      <c r="J12" s="9">
        <v>0.14658803243480001</v>
      </c>
      <c r="K12" s="9">
        <v>4.6952549802309999E-2</v>
      </c>
      <c r="L12" s="9">
        <v>9.3095181252200003E-3</v>
      </c>
      <c r="M12" s="9">
        <v>6.0724207557410002E-2</v>
      </c>
      <c r="N12" s="9">
        <v>2.036300676453E-3</v>
      </c>
      <c r="O12" s="9">
        <v>0</v>
      </c>
      <c r="P12" s="9">
        <v>0.2291050518619</v>
      </c>
      <c r="Q12" s="9">
        <v>9.4160017565089998E-3</v>
      </c>
      <c r="R12" s="9">
        <v>0</v>
      </c>
      <c r="S12" s="9">
        <v>0</v>
      </c>
      <c r="T12" s="9">
        <v>0</v>
      </c>
      <c r="U12" s="9">
        <v>0</v>
      </c>
      <c r="V12" s="9">
        <v>0</v>
      </c>
      <c r="W12" s="9">
        <v>0.1068204587794</v>
      </c>
      <c r="X12" s="9">
        <v>1.926977422175E-2</v>
      </c>
      <c r="Y12" s="9">
        <v>0</v>
      </c>
      <c r="Z12" s="9">
        <v>0</v>
      </c>
      <c r="AA12" s="9"/>
      <c r="AB12" s="9">
        <v>3.2818533644000003E-2</v>
      </c>
      <c r="AC12" s="9">
        <v>0</v>
      </c>
      <c r="AD12" s="9">
        <v>0</v>
      </c>
      <c r="AE12" s="9">
        <v>0.30450031537549999</v>
      </c>
      <c r="AF12" s="9">
        <v>0</v>
      </c>
      <c r="AG12" s="9">
        <v>0</v>
      </c>
      <c r="AH12" s="9"/>
      <c r="AI12" s="9">
        <v>0</v>
      </c>
      <c r="AJ12" s="9"/>
      <c r="AK12" s="9">
        <v>0</v>
      </c>
      <c r="AL12" s="8"/>
    </row>
    <row r="13" spans="1:38" x14ac:dyDescent="0.2">
      <c r="A13" s="24"/>
      <c r="B13" s="24"/>
      <c r="C13" s="10">
        <v>4</v>
      </c>
      <c r="D13" s="10">
        <v>0</v>
      </c>
      <c r="E13" s="10">
        <v>4</v>
      </c>
      <c r="F13" s="10">
        <v>0</v>
      </c>
      <c r="G13" s="10">
        <v>0</v>
      </c>
      <c r="H13" s="10">
        <v>0</v>
      </c>
      <c r="I13" s="10">
        <v>0</v>
      </c>
      <c r="J13" s="10">
        <v>1</v>
      </c>
      <c r="K13" s="10">
        <v>2</v>
      </c>
      <c r="L13" s="10">
        <v>1</v>
      </c>
      <c r="M13" s="10">
        <v>3</v>
      </c>
      <c r="N13" s="10">
        <v>1</v>
      </c>
      <c r="O13" s="10">
        <v>0</v>
      </c>
      <c r="P13" s="10">
        <v>3</v>
      </c>
      <c r="Q13" s="10">
        <v>1</v>
      </c>
      <c r="R13" s="10">
        <v>0</v>
      </c>
      <c r="S13" s="10">
        <v>0</v>
      </c>
      <c r="T13" s="10">
        <v>0</v>
      </c>
      <c r="U13" s="10">
        <v>0</v>
      </c>
      <c r="V13" s="10">
        <v>0</v>
      </c>
      <c r="W13" s="10">
        <v>3</v>
      </c>
      <c r="X13" s="10">
        <v>1</v>
      </c>
      <c r="Y13" s="10">
        <v>0</v>
      </c>
      <c r="Z13" s="10">
        <v>0</v>
      </c>
      <c r="AA13" s="10">
        <v>0</v>
      </c>
      <c r="AB13" s="10">
        <v>3</v>
      </c>
      <c r="AC13" s="10">
        <v>0</v>
      </c>
      <c r="AD13" s="10">
        <v>0</v>
      </c>
      <c r="AE13" s="10">
        <v>1</v>
      </c>
      <c r="AF13" s="10">
        <v>0</v>
      </c>
      <c r="AG13" s="10">
        <v>0</v>
      </c>
      <c r="AH13" s="10">
        <v>0</v>
      </c>
      <c r="AI13" s="10">
        <v>0</v>
      </c>
      <c r="AJ13" s="10">
        <v>0</v>
      </c>
      <c r="AK13" s="10">
        <v>0</v>
      </c>
      <c r="AL13" s="8"/>
    </row>
    <row r="14" spans="1:38" x14ac:dyDescent="0.2">
      <c r="A14" s="24"/>
      <c r="B14" s="24"/>
      <c r="C14" s="11" t="s">
        <v>93</v>
      </c>
      <c r="D14" s="11" t="s">
        <v>93</v>
      </c>
      <c r="E14" s="11" t="s">
        <v>93</v>
      </c>
      <c r="F14" s="11" t="s">
        <v>93</v>
      </c>
      <c r="G14" s="11" t="s">
        <v>93</v>
      </c>
      <c r="H14" s="11"/>
      <c r="I14" s="11"/>
      <c r="J14" s="11"/>
      <c r="K14" s="11"/>
      <c r="L14" s="11"/>
      <c r="M14" s="12" t="s">
        <v>128</v>
      </c>
      <c r="N14" s="11"/>
      <c r="O14" s="11"/>
      <c r="P14" s="12" t="s">
        <v>170</v>
      </c>
      <c r="Q14" s="11"/>
      <c r="R14" s="11"/>
      <c r="S14" s="11"/>
      <c r="T14" s="11"/>
      <c r="U14" s="11"/>
      <c r="V14" s="11"/>
      <c r="W14" s="11"/>
      <c r="X14" s="11"/>
      <c r="Y14" s="11"/>
      <c r="Z14" s="11"/>
      <c r="AA14" s="11" t="s">
        <v>93</v>
      </c>
      <c r="AB14" s="11"/>
      <c r="AC14" s="11"/>
      <c r="AD14" s="11"/>
      <c r="AE14" s="11"/>
      <c r="AF14" s="11"/>
      <c r="AG14" s="11" t="s">
        <v>93</v>
      </c>
      <c r="AH14" s="11" t="s">
        <v>93</v>
      </c>
      <c r="AI14" s="11"/>
      <c r="AJ14" s="11" t="s">
        <v>93</v>
      </c>
      <c r="AK14" s="11"/>
      <c r="AL14" s="8"/>
    </row>
    <row r="15" spans="1:38" x14ac:dyDescent="0.2">
      <c r="A15" s="27"/>
      <c r="B15" s="23" t="s">
        <v>275</v>
      </c>
      <c r="C15" s="9">
        <v>0.43820821351959999</v>
      </c>
      <c r="D15" s="9"/>
      <c r="E15" s="9">
        <v>0.43820821351959999</v>
      </c>
      <c r="F15" s="9"/>
      <c r="G15" s="9"/>
      <c r="H15" s="9">
        <v>0.35626602386860001</v>
      </c>
      <c r="I15" s="9">
        <v>0.25383797948350001</v>
      </c>
      <c r="J15" s="9">
        <v>0.40615943501559998</v>
      </c>
      <c r="K15" s="9">
        <v>0.55246058719860003</v>
      </c>
      <c r="L15" s="9">
        <v>0.54979833510239995</v>
      </c>
      <c r="M15" s="9">
        <v>0.30434792013310003</v>
      </c>
      <c r="N15" s="9">
        <v>0.55947336973250006</v>
      </c>
      <c r="O15" s="9">
        <v>0.87177945017080005</v>
      </c>
      <c r="P15" s="9">
        <v>0.39802970087189998</v>
      </c>
      <c r="Q15" s="9">
        <v>0.6515700369663</v>
      </c>
      <c r="R15" s="9">
        <v>0.40602414843349999</v>
      </c>
      <c r="S15" s="9">
        <v>0.10481276493199999</v>
      </c>
      <c r="T15" s="9">
        <v>0</v>
      </c>
      <c r="U15" s="9">
        <v>3.1412375358439999E-2</v>
      </c>
      <c r="V15" s="9">
        <v>0.83418572451749995</v>
      </c>
      <c r="W15" s="9">
        <v>0.59424757606759993</v>
      </c>
      <c r="X15" s="9">
        <v>0.11183543833869999</v>
      </c>
      <c r="Y15" s="9">
        <v>6.6762026658459997E-2</v>
      </c>
      <c r="Z15" s="9">
        <v>8.4505690573649997E-3</v>
      </c>
      <c r="AA15" s="9"/>
      <c r="AB15" s="9">
        <v>0.55745786193540003</v>
      </c>
      <c r="AC15" s="9">
        <v>0.51267708597450001</v>
      </c>
      <c r="AD15" s="9">
        <v>0.18273384412579999</v>
      </c>
      <c r="AE15" s="9">
        <v>0.30412783244710001</v>
      </c>
      <c r="AF15" s="9">
        <v>0.73834426961919997</v>
      </c>
      <c r="AG15" s="9">
        <v>1</v>
      </c>
      <c r="AH15" s="9"/>
      <c r="AI15" s="9">
        <v>9.5567458750669992E-2</v>
      </c>
      <c r="AJ15" s="9"/>
      <c r="AK15" s="9">
        <v>0.33009099796239999</v>
      </c>
      <c r="AL15" s="8"/>
    </row>
    <row r="16" spans="1:38" x14ac:dyDescent="0.2">
      <c r="A16" s="24"/>
      <c r="B16" s="24"/>
      <c r="C16" s="10">
        <v>74</v>
      </c>
      <c r="D16" s="10">
        <v>0</v>
      </c>
      <c r="E16" s="10">
        <v>74</v>
      </c>
      <c r="F16" s="10">
        <v>0</v>
      </c>
      <c r="G16" s="10">
        <v>0</v>
      </c>
      <c r="H16" s="10">
        <v>2</v>
      </c>
      <c r="I16" s="10">
        <v>7</v>
      </c>
      <c r="J16" s="10">
        <v>8</v>
      </c>
      <c r="K16" s="10">
        <v>22</v>
      </c>
      <c r="L16" s="10">
        <v>28</v>
      </c>
      <c r="M16" s="10">
        <v>25</v>
      </c>
      <c r="N16" s="10">
        <v>43</v>
      </c>
      <c r="O16" s="10">
        <v>34</v>
      </c>
      <c r="P16" s="10">
        <v>7</v>
      </c>
      <c r="Q16" s="10">
        <v>12</v>
      </c>
      <c r="R16" s="10">
        <v>17</v>
      </c>
      <c r="S16" s="10">
        <v>2</v>
      </c>
      <c r="T16" s="10">
        <v>0</v>
      </c>
      <c r="U16" s="10">
        <v>2</v>
      </c>
      <c r="V16" s="10">
        <v>33</v>
      </c>
      <c r="W16" s="10">
        <v>26</v>
      </c>
      <c r="X16" s="10">
        <v>6</v>
      </c>
      <c r="Y16" s="10">
        <v>2</v>
      </c>
      <c r="Z16" s="10">
        <v>1</v>
      </c>
      <c r="AA16" s="10">
        <v>0</v>
      </c>
      <c r="AB16" s="10">
        <v>33</v>
      </c>
      <c r="AC16" s="10">
        <v>8</v>
      </c>
      <c r="AD16" s="10">
        <v>1</v>
      </c>
      <c r="AE16" s="10">
        <v>4</v>
      </c>
      <c r="AF16" s="10">
        <v>6</v>
      </c>
      <c r="AG16" s="10">
        <v>2</v>
      </c>
      <c r="AH16" s="10">
        <v>0</v>
      </c>
      <c r="AI16" s="10">
        <v>1</v>
      </c>
      <c r="AJ16" s="10">
        <v>0</v>
      </c>
      <c r="AK16" s="10">
        <v>19</v>
      </c>
      <c r="AL16" s="8"/>
    </row>
    <row r="17" spans="1:38" x14ac:dyDescent="0.2">
      <c r="A17" s="24"/>
      <c r="B17" s="24"/>
      <c r="C17" s="11" t="s">
        <v>93</v>
      </c>
      <c r="D17" s="11" t="s">
        <v>93</v>
      </c>
      <c r="E17" s="11" t="s">
        <v>93</v>
      </c>
      <c r="F17" s="11" t="s">
        <v>93</v>
      </c>
      <c r="G17" s="11" t="s">
        <v>93</v>
      </c>
      <c r="H17" s="11"/>
      <c r="I17" s="11"/>
      <c r="J17" s="11"/>
      <c r="K17" s="11"/>
      <c r="L17" s="11"/>
      <c r="M17" s="11"/>
      <c r="N17" s="12" t="s">
        <v>105</v>
      </c>
      <c r="O17" s="12" t="s">
        <v>298</v>
      </c>
      <c r="P17" s="12" t="s">
        <v>118</v>
      </c>
      <c r="Q17" s="12" t="s">
        <v>154</v>
      </c>
      <c r="R17" s="12" t="s">
        <v>118</v>
      </c>
      <c r="S17" s="11"/>
      <c r="T17" s="11"/>
      <c r="U17" s="11"/>
      <c r="V17" s="12" t="s">
        <v>221</v>
      </c>
      <c r="W17" s="12" t="s">
        <v>156</v>
      </c>
      <c r="X17" s="11"/>
      <c r="Y17" s="11"/>
      <c r="Z17" s="11"/>
      <c r="AA17" s="11" t="s">
        <v>93</v>
      </c>
      <c r="AB17" s="11"/>
      <c r="AC17" s="11"/>
      <c r="AD17" s="11"/>
      <c r="AE17" s="11"/>
      <c r="AF17" s="11"/>
      <c r="AG17" s="11" t="s">
        <v>93</v>
      </c>
      <c r="AH17" s="11" t="s">
        <v>93</v>
      </c>
      <c r="AI17" s="11"/>
      <c r="AJ17" s="11" t="s">
        <v>93</v>
      </c>
      <c r="AK17" s="11"/>
      <c r="AL17" s="8"/>
    </row>
    <row r="18" spans="1:38" x14ac:dyDescent="0.2">
      <c r="A18" s="27"/>
      <c r="B18" s="23" t="s">
        <v>280</v>
      </c>
      <c r="C18" s="9">
        <v>9.883660718317E-2</v>
      </c>
      <c r="D18" s="9"/>
      <c r="E18" s="9">
        <v>9.883660718317E-2</v>
      </c>
      <c r="F18" s="9"/>
      <c r="G18" s="9"/>
      <c r="H18" s="9">
        <v>0</v>
      </c>
      <c r="I18" s="9">
        <v>0.13750309348590001</v>
      </c>
      <c r="J18" s="9">
        <v>0.17317889398649999</v>
      </c>
      <c r="K18" s="9">
        <v>0.1223037607986</v>
      </c>
      <c r="L18" s="9">
        <v>4.6398636745879997E-2</v>
      </c>
      <c r="M18" s="9">
        <v>6.5299550739579992E-2</v>
      </c>
      <c r="N18" s="9">
        <v>0.1210233268665</v>
      </c>
      <c r="O18" s="9">
        <v>2.9040363331660001E-2</v>
      </c>
      <c r="P18" s="9">
        <v>0.19666550328660001</v>
      </c>
      <c r="Q18" s="9">
        <v>0.20230801317389999</v>
      </c>
      <c r="R18" s="9">
        <v>0.1273446030739</v>
      </c>
      <c r="S18" s="9">
        <v>5.3337424664239998E-2</v>
      </c>
      <c r="T18" s="9">
        <v>0</v>
      </c>
      <c r="U18" s="9">
        <v>7.0193066100949997E-2</v>
      </c>
      <c r="V18" s="9">
        <v>7.5694556115919992E-2</v>
      </c>
      <c r="W18" s="9">
        <v>0.11707378758839999</v>
      </c>
      <c r="X18" s="9">
        <v>0.1206146514667</v>
      </c>
      <c r="Y18" s="9">
        <v>7.1142835391720005E-2</v>
      </c>
      <c r="Z18" s="9">
        <v>6.8668394967009994E-2</v>
      </c>
      <c r="AA18" s="9"/>
      <c r="AB18" s="9">
        <v>0.1004757300399</v>
      </c>
      <c r="AC18" s="9">
        <v>0.1242988254822</v>
      </c>
      <c r="AD18" s="9">
        <v>0</v>
      </c>
      <c r="AE18" s="9">
        <v>0</v>
      </c>
      <c r="AF18" s="9">
        <v>6.0216412720429997E-2</v>
      </c>
      <c r="AG18" s="9">
        <v>0</v>
      </c>
      <c r="AH18" s="9"/>
      <c r="AI18" s="9">
        <v>6.6132710971910008E-2</v>
      </c>
      <c r="AJ18" s="9"/>
      <c r="AK18" s="9">
        <v>0.13251336147279999</v>
      </c>
      <c r="AL18" s="8"/>
    </row>
    <row r="19" spans="1:38" x14ac:dyDescent="0.2">
      <c r="A19" s="24"/>
      <c r="B19" s="24"/>
      <c r="C19" s="10">
        <v>20</v>
      </c>
      <c r="D19" s="10">
        <v>0</v>
      </c>
      <c r="E19" s="10">
        <v>20</v>
      </c>
      <c r="F19" s="10">
        <v>0</v>
      </c>
      <c r="G19" s="10">
        <v>0</v>
      </c>
      <c r="H19" s="10">
        <v>0</v>
      </c>
      <c r="I19" s="10">
        <v>7</v>
      </c>
      <c r="J19" s="10">
        <v>3</v>
      </c>
      <c r="K19" s="10">
        <v>5</v>
      </c>
      <c r="L19" s="10">
        <v>2</v>
      </c>
      <c r="M19" s="10">
        <v>8</v>
      </c>
      <c r="N19" s="10">
        <v>10</v>
      </c>
      <c r="O19" s="10">
        <v>1</v>
      </c>
      <c r="P19" s="10">
        <v>4</v>
      </c>
      <c r="Q19" s="10">
        <v>3</v>
      </c>
      <c r="R19" s="10">
        <v>6</v>
      </c>
      <c r="S19" s="10">
        <v>3</v>
      </c>
      <c r="T19" s="10">
        <v>0</v>
      </c>
      <c r="U19" s="10">
        <v>3</v>
      </c>
      <c r="V19" s="10">
        <v>2</v>
      </c>
      <c r="W19" s="10">
        <v>5</v>
      </c>
      <c r="X19" s="10">
        <v>5</v>
      </c>
      <c r="Y19" s="10">
        <v>4</v>
      </c>
      <c r="Z19" s="10">
        <v>2</v>
      </c>
      <c r="AA19" s="10">
        <v>0</v>
      </c>
      <c r="AB19" s="10">
        <v>5</v>
      </c>
      <c r="AC19" s="10">
        <v>3</v>
      </c>
      <c r="AD19" s="10">
        <v>0</v>
      </c>
      <c r="AE19" s="10">
        <v>0</v>
      </c>
      <c r="AF19" s="10">
        <v>1</v>
      </c>
      <c r="AG19" s="10">
        <v>0</v>
      </c>
      <c r="AH19" s="10">
        <v>0</v>
      </c>
      <c r="AI19" s="10">
        <v>1</v>
      </c>
      <c r="AJ19" s="10">
        <v>0</v>
      </c>
      <c r="AK19" s="10">
        <v>10</v>
      </c>
      <c r="AL19" s="8"/>
    </row>
    <row r="20" spans="1:38" x14ac:dyDescent="0.2">
      <c r="A20" s="24"/>
      <c r="B20" s="24"/>
      <c r="C20" s="11" t="s">
        <v>93</v>
      </c>
      <c r="D20" s="11" t="s">
        <v>93</v>
      </c>
      <c r="E20" s="11" t="s">
        <v>93</v>
      </c>
      <c r="F20" s="11" t="s">
        <v>93</v>
      </c>
      <c r="G20" s="11" t="s">
        <v>93</v>
      </c>
      <c r="H20" s="11"/>
      <c r="I20" s="11"/>
      <c r="J20" s="11"/>
      <c r="K20" s="11"/>
      <c r="L20" s="11"/>
      <c r="M20" s="11"/>
      <c r="N20" s="11"/>
      <c r="O20" s="11"/>
      <c r="P20" s="11"/>
      <c r="Q20" s="11"/>
      <c r="R20" s="11"/>
      <c r="S20" s="11"/>
      <c r="T20" s="11"/>
      <c r="U20" s="11"/>
      <c r="V20" s="11"/>
      <c r="W20" s="11"/>
      <c r="X20" s="11"/>
      <c r="Y20" s="11"/>
      <c r="Z20" s="11"/>
      <c r="AA20" s="11" t="s">
        <v>93</v>
      </c>
      <c r="AB20" s="11"/>
      <c r="AC20" s="11"/>
      <c r="AD20" s="11"/>
      <c r="AE20" s="11"/>
      <c r="AF20" s="11"/>
      <c r="AG20" s="11" t="s">
        <v>93</v>
      </c>
      <c r="AH20" s="11" t="s">
        <v>93</v>
      </c>
      <c r="AI20" s="11"/>
      <c r="AJ20" s="11" t="s">
        <v>93</v>
      </c>
      <c r="AK20" s="11"/>
      <c r="AL20" s="8"/>
    </row>
    <row r="21" spans="1:38" x14ac:dyDescent="0.2">
      <c r="A21" s="27"/>
      <c r="B21" s="23" t="s">
        <v>97</v>
      </c>
      <c r="C21" s="9">
        <v>2.698537669171E-2</v>
      </c>
      <c r="D21" s="9"/>
      <c r="E21" s="9">
        <v>2.698537669171E-2</v>
      </c>
      <c r="F21" s="9"/>
      <c r="G21" s="9"/>
      <c r="H21" s="9">
        <v>5.472002895335E-2</v>
      </c>
      <c r="I21" s="9">
        <v>0</v>
      </c>
      <c r="J21" s="9">
        <v>1.7031555720820001E-2</v>
      </c>
      <c r="K21" s="9">
        <v>1.051634919034E-2</v>
      </c>
      <c r="L21" s="9">
        <v>5.1174144306180003E-2</v>
      </c>
      <c r="M21" s="9">
        <v>2.3466248730269999E-2</v>
      </c>
      <c r="N21" s="9">
        <v>3.4260537665009999E-2</v>
      </c>
      <c r="O21" s="9">
        <v>0</v>
      </c>
      <c r="P21" s="9">
        <v>5.2320371986299997E-2</v>
      </c>
      <c r="Q21" s="9">
        <v>0</v>
      </c>
      <c r="R21" s="9">
        <v>9.0447009087910007E-2</v>
      </c>
      <c r="S21" s="9">
        <v>0</v>
      </c>
      <c r="T21" s="9">
        <v>0</v>
      </c>
      <c r="U21" s="9">
        <v>0</v>
      </c>
      <c r="V21" s="9">
        <v>0</v>
      </c>
      <c r="W21" s="9">
        <v>3.2274804778789988E-2</v>
      </c>
      <c r="X21" s="9">
        <v>6.8915512406449997E-2</v>
      </c>
      <c r="Y21" s="9">
        <v>4.8295209714379998E-2</v>
      </c>
      <c r="Z21" s="9">
        <v>0</v>
      </c>
      <c r="AA21" s="9"/>
      <c r="AB21" s="9">
        <v>5.6926745504550002E-3</v>
      </c>
      <c r="AC21" s="9">
        <v>1.753892622982E-2</v>
      </c>
      <c r="AD21" s="9">
        <v>0.3061676214829</v>
      </c>
      <c r="AE21" s="9">
        <v>0</v>
      </c>
      <c r="AF21" s="9">
        <v>0</v>
      </c>
      <c r="AG21" s="9">
        <v>0</v>
      </c>
      <c r="AH21" s="9"/>
      <c r="AI21" s="9">
        <v>0</v>
      </c>
      <c r="AJ21" s="9"/>
      <c r="AK21" s="9">
        <v>5.1480320598720007E-2</v>
      </c>
      <c r="AL21" s="8"/>
    </row>
    <row r="22" spans="1:38" x14ac:dyDescent="0.2">
      <c r="A22" s="24"/>
      <c r="B22" s="24"/>
      <c r="C22" s="10">
        <v>5</v>
      </c>
      <c r="D22" s="10">
        <v>0</v>
      </c>
      <c r="E22" s="10">
        <v>5</v>
      </c>
      <c r="F22" s="10">
        <v>0</v>
      </c>
      <c r="G22" s="10">
        <v>0</v>
      </c>
      <c r="H22" s="10">
        <v>1</v>
      </c>
      <c r="I22" s="10">
        <v>0</v>
      </c>
      <c r="J22" s="10">
        <v>1</v>
      </c>
      <c r="K22" s="10">
        <v>1</v>
      </c>
      <c r="L22" s="10">
        <v>2</v>
      </c>
      <c r="M22" s="10">
        <v>2</v>
      </c>
      <c r="N22" s="10">
        <v>3</v>
      </c>
      <c r="O22" s="10">
        <v>0</v>
      </c>
      <c r="P22" s="10">
        <v>1</v>
      </c>
      <c r="Q22" s="10">
        <v>0</v>
      </c>
      <c r="R22" s="10">
        <v>4</v>
      </c>
      <c r="S22" s="10">
        <v>0</v>
      </c>
      <c r="T22" s="10">
        <v>0</v>
      </c>
      <c r="U22" s="10">
        <v>0</v>
      </c>
      <c r="V22" s="10">
        <v>0</v>
      </c>
      <c r="W22" s="10">
        <v>2</v>
      </c>
      <c r="X22" s="10">
        <v>2</v>
      </c>
      <c r="Y22" s="10">
        <v>1</v>
      </c>
      <c r="Z22" s="10">
        <v>0</v>
      </c>
      <c r="AA22" s="10">
        <v>0</v>
      </c>
      <c r="AB22" s="10">
        <v>1</v>
      </c>
      <c r="AC22" s="10">
        <v>1</v>
      </c>
      <c r="AD22" s="10">
        <v>1</v>
      </c>
      <c r="AE22" s="10">
        <v>0</v>
      </c>
      <c r="AF22" s="10">
        <v>0</v>
      </c>
      <c r="AG22" s="10">
        <v>0</v>
      </c>
      <c r="AH22" s="10">
        <v>0</v>
      </c>
      <c r="AI22" s="10">
        <v>0</v>
      </c>
      <c r="AJ22" s="10">
        <v>0</v>
      </c>
      <c r="AK22" s="10">
        <v>2</v>
      </c>
      <c r="AL22" s="8"/>
    </row>
    <row r="23" spans="1:38" x14ac:dyDescent="0.2">
      <c r="A23" s="24"/>
      <c r="B23" s="24"/>
      <c r="C23" s="11" t="s">
        <v>93</v>
      </c>
      <c r="D23" s="11" t="s">
        <v>93</v>
      </c>
      <c r="E23" s="11" t="s">
        <v>93</v>
      </c>
      <c r="F23" s="11" t="s">
        <v>93</v>
      </c>
      <c r="G23" s="11" t="s">
        <v>93</v>
      </c>
      <c r="H23" s="11"/>
      <c r="I23" s="11"/>
      <c r="J23" s="11"/>
      <c r="K23" s="11"/>
      <c r="L23" s="11"/>
      <c r="M23" s="11"/>
      <c r="N23" s="11"/>
      <c r="O23" s="11"/>
      <c r="P23" s="11"/>
      <c r="Q23" s="11"/>
      <c r="R23" s="11"/>
      <c r="S23" s="11"/>
      <c r="T23" s="11"/>
      <c r="U23" s="11"/>
      <c r="V23" s="11"/>
      <c r="W23" s="11"/>
      <c r="X23" s="11"/>
      <c r="Y23" s="11"/>
      <c r="Z23" s="11"/>
      <c r="AA23" s="11" t="s">
        <v>93</v>
      </c>
      <c r="AB23" s="11"/>
      <c r="AC23" s="11"/>
      <c r="AD23" s="12" t="s">
        <v>137</v>
      </c>
      <c r="AE23" s="11"/>
      <c r="AF23" s="11"/>
      <c r="AG23" s="11" t="s">
        <v>93</v>
      </c>
      <c r="AH23" s="11" t="s">
        <v>93</v>
      </c>
      <c r="AI23" s="11"/>
      <c r="AJ23" s="11" t="s">
        <v>93</v>
      </c>
      <c r="AK23" s="11"/>
      <c r="AL23" s="8"/>
    </row>
    <row r="24" spans="1:38" x14ac:dyDescent="0.2">
      <c r="A24" s="27"/>
      <c r="B24" s="23" t="s">
        <v>39</v>
      </c>
      <c r="C24" s="9">
        <v>1</v>
      </c>
      <c r="D24" s="9"/>
      <c r="E24" s="9">
        <v>1</v>
      </c>
      <c r="F24" s="9"/>
      <c r="G24" s="9"/>
      <c r="H24" s="9">
        <v>1</v>
      </c>
      <c r="I24" s="9">
        <v>1</v>
      </c>
      <c r="J24" s="9">
        <v>1</v>
      </c>
      <c r="K24" s="9">
        <v>1</v>
      </c>
      <c r="L24" s="9">
        <v>1</v>
      </c>
      <c r="M24" s="9">
        <v>1</v>
      </c>
      <c r="N24" s="9">
        <v>1</v>
      </c>
      <c r="O24" s="9">
        <v>1</v>
      </c>
      <c r="P24" s="9">
        <v>1</v>
      </c>
      <c r="Q24" s="9">
        <v>1</v>
      </c>
      <c r="R24" s="9">
        <v>1</v>
      </c>
      <c r="S24" s="9">
        <v>1</v>
      </c>
      <c r="T24" s="9">
        <v>1</v>
      </c>
      <c r="U24" s="9">
        <v>1</v>
      </c>
      <c r="V24" s="9">
        <v>1</v>
      </c>
      <c r="W24" s="9">
        <v>1</v>
      </c>
      <c r="X24" s="9">
        <v>1</v>
      </c>
      <c r="Y24" s="9">
        <v>1</v>
      </c>
      <c r="Z24" s="9">
        <v>1</v>
      </c>
      <c r="AA24" s="9"/>
      <c r="AB24" s="9">
        <v>1</v>
      </c>
      <c r="AC24" s="9">
        <v>1</v>
      </c>
      <c r="AD24" s="9">
        <v>1</v>
      </c>
      <c r="AE24" s="9">
        <v>1</v>
      </c>
      <c r="AF24" s="9">
        <v>1</v>
      </c>
      <c r="AG24" s="9">
        <v>1</v>
      </c>
      <c r="AH24" s="9"/>
      <c r="AI24" s="9">
        <v>1</v>
      </c>
      <c r="AJ24" s="9"/>
      <c r="AK24" s="9">
        <v>1</v>
      </c>
      <c r="AL24" s="8"/>
    </row>
    <row r="25" spans="1:38" x14ac:dyDescent="0.2">
      <c r="A25" s="24"/>
      <c r="B25" s="24"/>
      <c r="C25" s="10">
        <v>168</v>
      </c>
      <c r="D25" s="10">
        <v>0</v>
      </c>
      <c r="E25" s="10">
        <v>168</v>
      </c>
      <c r="F25" s="10">
        <v>0</v>
      </c>
      <c r="G25" s="10">
        <v>0</v>
      </c>
      <c r="H25" s="10">
        <v>10</v>
      </c>
      <c r="I25" s="10">
        <v>24</v>
      </c>
      <c r="J25" s="10">
        <v>21</v>
      </c>
      <c r="K25" s="10">
        <v>45</v>
      </c>
      <c r="L25" s="10">
        <v>53</v>
      </c>
      <c r="M25" s="10">
        <v>74</v>
      </c>
      <c r="N25" s="10">
        <v>85</v>
      </c>
      <c r="O25" s="10">
        <v>41</v>
      </c>
      <c r="P25" s="10">
        <v>19</v>
      </c>
      <c r="Q25" s="10">
        <v>20</v>
      </c>
      <c r="R25" s="10">
        <v>38</v>
      </c>
      <c r="S25" s="10">
        <v>21</v>
      </c>
      <c r="T25" s="10">
        <v>4</v>
      </c>
      <c r="U25" s="10">
        <v>25</v>
      </c>
      <c r="V25" s="10">
        <v>40</v>
      </c>
      <c r="W25" s="10">
        <v>47</v>
      </c>
      <c r="X25" s="10">
        <v>26</v>
      </c>
      <c r="Y25" s="10">
        <v>34</v>
      </c>
      <c r="Z25" s="10">
        <v>12</v>
      </c>
      <c r="AA25" s="10">
        <v>0</v>
      </c>
      <c r="AB25" s="10">
        <v>66</v>
      </c>
      <c r="AC25" s="10">
        <v>18</v>
      </c>
      <c r="AD25" s="10">
        <v>4</v>
      </c>
      <c r="AE25" s="10">
        <v>9</v>
      </c>
      <c r="AF25" s="10">
        <v>10</v>
      </c>
      <c r="AG25" s="10">
        <v>2</v>
      </c>
      <c r="AH25" s="10">
        <v>0</v>
      </c>
      <c r="AI25" s="10">
        <v>4</v>
      </c>
      <c r="AJ25" s="10">
        <v>0</v>
      </c>
      <c r="AK25" s="10">
        <v>55</v>
      </c>
      <c r="AL25" s="8"/>
    </row>
    <row r="26" spans="1:38" x14ac:dyDescent="0.2">
      <c r="A26" s="24"/>
      <c r="B26" s="24"/>
      <c r="C26" s="11" t="s">
        <v>93</v>
      </c>
      <c r="D26" s="11" t="s">
        <v>93</v>
      </c>
      <c r="E26" s="11" t="s">
        <v>93</v>
      </c>
      <c r="F26" s="11" t="s">
        <v>93</v>
      </c>
      <c r="G26" s="11" t="s">
        <v>93</v>
      </c>
      <c r="H26" s="11" t="s">
        <v>93</v>
      </c>
      <c r="I26" s="11" t="s">
        <v>93</v>
      </c>
      <c r="J26" s="11" t="s">
        <v>93</v>
      </c>
      <c r="K26" s="11" t="s">
        <v>93</v>
      </c>
      <c r="L26" s="11" t="s">
        <v>93</v>
      </c>
      <c r="M26" s="11" t="s">
        <v>93</v>
      </c>
      <c r="N26" s="11" t="s">
        <v>93</v>
      </c>
      <c r="O26" s="11" t="s">
        <v>93</v>
      </c>
      <c r="P26" s="11" t="s">
        <v>93</v>
      </c>
      <c r="Q26" s="11" t="s">
        <v>93</v>
      </c>
      <c r="R26" s="11" t="s">
        <v>93</v>
      </c>
      <c r="S26" s="11" t="s">
        <v>93</v>
      </c>
      <c r="T26" s="11" t="s">
        <v>93</v>
      </c>
      <c r="U26" s="11" t="s">
        <v>93</v>
      </c>
      <c r="V26" s="11" t="s">
        <v>93</v>
      </c>
      <c r="W26" s="11" t="s">
        <v>93</v>
      </c>
      <c r="X26" s="11" t="s">
        <v>93</v>
      </c>
      <c r="Y26" s="11" t="s">
        <v>93</v>
      </c>
      <c r="Z26" s="11" t="s">
        <v>93</v>
      </c>
      <c r="AA26" s="11" t="s">
        <v>93</v>
      </c>
      <c r="AB26" s="11" t="s">
        <v>93</v>
      </c>
      <c r="AC26" s="11" t="s">
        <v>93</v>
      </c>
      <c r="AD26" s="11" t="s">
        <v>93</v>
      </c>
      <c r="AE26" s="11" t="s">
        <v>93</v>
      </c>
      <c r="AF26" s="11" t="s">
        <v>93</v>
      </c>
      <c r="AG26" s="11" t="s">
        <v>93</v>
      </c>
      <c r="AH26" s="11" t="s">
        <v>93</v>
      </c>
      <c r="AI26" s="11" t="s">
        <v>93</v>
      </c>
      <c r="AJ26" s="11" t="s">
        <v>93</v>
      </c>
      <c r="AK26" s="11" t="s">
        <v>93</v>
      </c>
      <c r="AL26" s="8"/>
    </row>
    <row r="27" spans="1:38" x14ac:dyDescent="0.2">
      <c r="A27" s="13" t="s">
        <v>299</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22"/>
    </row>
    <row r="28" spans="1:38" x14ac:dyDescent="0.2">
      <c r="A28" s="15" t="s">
        <v>100</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row>
  </sheetData>
  <mergeCells count="17">
    <mergeCell ref="B24:B26"/>
    <mergeCell ref="AI2:AK2"/>
    <mergeCell ref="A2:C2"/>
    <mergeCell ref="A3:B5"/>
    <mergeCell ref="B6:B8"/>
    <mergeCell ref="B9:B11"/>
    <mergeCell ref="A6:A26"/>
    <mergeCell ref="M3:N3"/>
    <mergeCell ref="O3:U3"/>
    <mergeCell ref="V3:AA3"/>
    <mergeCell ref="AB3:AK3"/>
    <mergeCell ref="D3:G3"/>
    <mergeCell ref="H3:L3"/>
    <mergeCell ref="B12:B14"/>
    <mergeCell ref="B15:B17"/>
    <mergeCell ref="B18:B20"/>
    <mergeCell ref="B21:B23"/>
  </mergeCells>
  <hyperlinks>
    <hyperlink ref="A1" location="'TOC'!A1:A1" display="Back to TOC" xr:uid="{00000000-0004-0000-1100-000000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L28"/>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customWidth="1"/>
    <col min="2" max="2" width="25" style="1" bestFit="1" customWidth="1"/>
    <col min="3" max="37" width="12.6640625" style="1" customWidth="1"/>
  </cols>
  <sheetData>
    <row r="1" spans="1:38"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8"/>
    </row>
    <row r="2" spans="1:38" ht="36" customHeight="1" x14ac:dyDescent="0.2">
      <c r="A2" s="30" t="s">
        <v>300</v>
      </c>
      <c r="B2" s="29"/>
      <c r="C2" s="29"/>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8" t="s">
        <v>301</v>
      </c>
      <c r="AJ2" s="29"/>
      <c r="AK2" s="29"/>
      <c r="AL2" s="8"/>
    </row>
    <row r="3" spans="1:38" ht="37" customHeight="1" x14ac:dyDescent="0.2">
      <c r="A3" s="31"/>
      <c r="B3" s="29"/>
      <c r="C3" s="19" t="s">
        <v>39</v>
      </c>
      <c r="D3" s="32" t="s">
        <v>40</v>
      </c>
      <c r="E3" s="29"/>
      <c r="F3" s="29"/>
      <c r="G3" s="29"/>
      <c r="H3" s="32" t="s">
        <v>41</v>
      </c>
      <c r="I3" s="29"/>
      <c r="J3" s="29"/>
      <c r="K3" s="29"/>
      <c r="L3" s="29"/>
      <c r="M3" s="32" t="s">
        <v>42</v>
      </c>
      <c r="N3" s="29"/>
      <c r="O3" s="32" t="s">
        <v>43</v>
      </c>
      <c r="P3" s="29"/>
      <c r="Q3" s="29"/>
      <c r="R3" s="29"/>
      <c r="S3" s="29"/>
      <c r="T3" s="29"/>
      <c r="U3" s="29"/>
      <c r="V3" s="32" t="s">
        <v>44</v>
      </c>
      <c r="W3" s="29"/>
      <c r="X3" s="29"/>
      <c r="Y3" s="29"/>
      <c r="Z3" s="29"/>
      <c r="AA3" s="29"/>
      <c r="AB3" s="32" t="s">
        <v>45</v>
      </c>
      <c r="AC3" s="29"/>
      <c r="AD3" s="29"/>
      <c r="AE3" s="29"/>
      <c r="AF3" s="29"/>
      <c r="AG3" s="29"/>
      <c r="AH3" s="29"/>
      <c r="AI3" s="29"/>
      <c r="AJ3" s="29"/>
      <c r="AK3" s="29"/>
      <c r="AL3" s="8"/>
    </row>
    <row r="4" spans="1:38" ht="16" customHeight="1" x14ac:dyDescent="0.2">
      <c r="A4" s="24"/>
      <c r="B4" s="29"/>
      <c r="C4" s="20" t="s">
        <v>46</v>
      </c>
      <c r="D4" s="20" t="s">
        <v>46</v>
      </c>
      <c r="E4" s="20" t="s">
        <v>47</v>
      </c>
      <c r="F4" s="20" t="s">
        <v>48</v>
      </c>
      <c r="G4" s="20" t="s">
        <v>49</v>
      </c>
      <c r="H4" s="20" t="s">
        <v>46</v>
      </c>
      <c r="I4" s="20" t="s">
        <v>47</v>
      </c>
      <c r="J4" s="20" t="s">
        <v>48</v>
      </c>
      <c r="K4" s="20" t="s">
        <v>49</v>
      </c>
      <c r="L4" s="20" t="s">
        <v>50</v>
      </c>
      <c r="M4" s="20" t="s">
        <v>46</v>
      </c>
      <c r="N4" s="20" t="s">
        <v>47</v>
      </c>
      <c r="O4" s="20" t="s">
        <v>46</v>
      </c>
      <c r="P4" s="20" t="s">
        <v>47</v>
      </c>
      <c r="Q4" s="20" t="s">
        <v>48</v>
      </c>
      <c r="R4" s="20" t="s">
        <v>49</v>
      </c>
      <c r="S4" s="20" t="s">
        <v>50</v>
      </c>
      <c r="T4" s="20" t="s">
        <v>51</v>
      </c>
      <c r="U4" s="20" t="s">
        <v>52</v>
      </c>
      <c r="V4" s="20" t="s">
        <v>46</v>
      </c>
      <c r="W4" s="20" t="s">
        <v>47</v>
      </c>
      <c r="X4" s="20" t="s">
        <v>48</v>
      </c>
      <c r="Y4" s="20" t="s">
        <v>49</v>
      </c>
      <c r="Z4" s="20" t="s">
        <v>50</v>
      </c>
      <c r="AA4" s="20" t="s">
        <v>51</v>
      </c>
      <c r="AB4" s="20" t="s">
        <v>46</v>
      </c>
      <c r="AC4" s="20" t="s">
        <v>47</v>
      </c>
      <c r="AD4" s="20" t="s">
        <v>48</v>
      </c>
      <c r="AE4" s="20" t="s">
        <v>49</v>
      </c>
      <c r="AF4" s="20" t="s">
        <v>50</v>
      </c>
      <c r="AG4" s="20" t="s">
        <v>51</v>
      </c>
      <c r="AH4" s="20" t="s">
        <v>52</v>
      </c>
      <c r="AI4" s="20" t="s">
        <v>53</v>
      </c>
      <c r="AJ4" s="20" t="s">
        <v>54</v>
      </c>
      <c r="AK4" s="20" t="s">
        <v>55</v>
      </c>
      <c r="AL4" s="8"/>
    </row>
    <row r="5" spans="1:38" ht="25" x14ac:dyDescent="0.2">
      <c r="A5" s="24"/>
      <c r="B5" s="29"/>
      <c r="C5" s="19" t="s">
        <v>56</v>
      </c>
      <c r="D5" s="19" t="s">
        <v>57</v>
      </c>
      <c r="E5" s="19" t="s">
        <v>58</v>
      </c>
      <c r="F5" s="19" t="s">
        <v>59</v>
      </c>
      <c r="G5" s="19" t="s">
        <v>60</v>
      </c>
      <c r="H5" s="19" t="s">
        <v>61</v>
      </c>
      <c r="I5" s="19" t="s">
        <v>62</v>
      </c>
      <c r="J5" s="19" t="s">
        <v>63</v>
      </c>
      <c r="K5" s="19" t="s">
        <v>64</v>
      </c>
      <c r="L5" s="19" t="s">
        <v>65</v>
      </c>
      <c r="M5" s="19" t="s">
        <v>66</v>
      </c>
      <c r="N5" s="19" t="s">
        <v>67</v>
      </c>
      <c r="O5" s="19" t="s">
        <v>68</v>
      </c>
      <c r="P5" s="19" t="s">
        <v>69</v>
      </c>
      <c r="Q5" s="19" t="s">
        <v>70</v>
      </c>
      <c r="R5" s="19" t="s">
        <v>71</v>
      </c>
      <c r="S5" s="19" t="s">
        <v>72</v>
      </c>
      <c r="T5" s="19" t="s">
        <v>73</v>
      </c>
      <c r="U5" s="19" t="s">
        <v>74</v>
      </c>
      <c r="V5" s="19" t="s">
        <v>75</v>
      </c>
      <c r="W5" s="19" t="s">
        <v>76</v>
      </c>
      <c r="X5" s="19" t="s">
        <v>77</v>
      </c>
      <c r="Y5" s="19" t="s">
        <v>78</v>
      </c>
      <c r="Z5" s="19" t="s">
        <v>79</v>
      </c>
      <c r="AA5" s="19" t="s">
        <v>80</v>
      </c>
      <c r="AB5" s="19" t="s">
        <v>81</v>
      </c>
      <c r="AC5" s="19" t="s">
        <v>82</v>
      </c>
      <c r="AD5" s="19" t="s">
        <v>83</v>
      </c>
      <c r="AE5" s="19" t="s">
        <v>84</v>
      </c>
      <c r="AF5" s="19" t="s">
        <v>85</v>
      </c>
      <c r="AG5" s="19" t="s">
        <v>86</v>
      </c>
      <c r="AH5" s="19" t="s">
        <v>87</v>
      </c>
      <c r="AI5" s="19" t="s">
        <v>88</v>
      </c>
      <c r="AJ5" s="19" t="s">
        <v>89</v>
      </c>
      <c r="AK5" s="19" t="s">
        <v>90</v>
      </c>
      <c r="AL5" s="8"/>
    </row>
    <row r="6" spans="1:38" x14ac:dyDescent="0.2">
      <c r="A6" s="25" t="s">
        <v>302</v>
      </c>
      <c r="B6" s="23" t="s">
        <v>270</v>
      </c>
      <c r="C6" s="9">
        <v>0.2476636748454</v>
      </c>
      <c r="D6" s="9"/>
      <c r="E6" s="9"/>
      <c r="F6" s="9">
        <v>0.2476636748454</v>
      </c>
      <c r="G6" s="9"/>
      <c r="H6" s="9">
        <v>0.16363782884809999</v>
      </c>
      <c r="I6" s="9">
        <v>0.2336424410738</v>
      </c>
      <c r="J6" s="9">
        <v>0.3989652485304</v>
      </c>
      <c r="K6" s="9">
        <v>0.3566670046464</v>
      </c>
      <c r="L6" s="9">
        <v>0.27909685711269999</v>
      </c>
      <c r="M6" s="9">
        <v>0.3248350956619</v>
      </c>
      <c r="N6" s="9">
        <v>0.18270689101179999</v>
      </c>
      <c r="O6" s="9">
        <v>0.18095792616199999</v>
      </c>
      <c r="P6" s="9">
        <v>8.4070275511110001E-2</v>
      </c>
      <c r="Q6" s="9">
        <v>0.142134333389</v>
      </c>
      <c r="R6" s="9">
        <v>0.1592337255963</v>
      </c>
      <c r="S6" s="9">
        <v>0.64052221705940005</v>
      </c>
      <c r="T6" s="9">
        <v>0.65605060653989999</v>
      </c>
      <c r="U6" s="9">
        <v>0.69050516804699991</v>
      </c>
      <c r="V6" s="9">
        <v>0.17683994517089999</v>
      </c>
      <c r="W6" s="9">
        <v>9.8439594531220004E-2</v>
      </c>
      <c r="X6" s="9">
        <v>0.29428692371479998</v>
      </c>
      <c r="Y6" s="9">
        <v>0.66570330089020002</v>
      </c>
      <c r="Z6" s="9">
        <v>0.62695880929860004</v>
      </c>
      <c r="AA6" s="9">
        <v>0.18237943253979999</v>
      </c>
      <c r="AB6" s="9">
        <v>0.2196107842751</v>
      </c>
      <c r="AC6" s="9">
        <v>0.44221128036539997</v>
      </c>
      <c r="AD6" s="9">
        <v>0.64187420683049989</v>
      </c>
      <c r="AE6" s="9">
        <v>0.25467310681450001</v>
      </c>
      <c r="AF6" s="9">
        <v>0</v>
      </c>
      <c r="AG6" s="9"/>
      <c r="AH6" s="9">
        <v>1</v>
      </c>
      <c r="AI6" s="9">
        <v>1</v>
      </c>
      <c r="AJ6" s="9"/>
      <c r="AK6" s="9">
        <v>0.18593310499900001</v>
      </c>
      <c r="AL6" s="8"/>
    </row>
    <row r="7" spans="1:38" x14ac:dyDescent="0.2">
      <c r="A7" s="24"/>
      <c r="B7" s="24"/>
      <c r="C7" s="10">
        <v>35</v>
      </c>
      <c r="D7" s="10">
        <v>0</v>
      </c>
      <c r="E7" s="10">
        <v>0</v>
      </c>
      <c r="F7" s="10">
        <v>35</v>
      </c>
      <c r="G7" s="10">
        <v>0</v>
      </c>
      <c r="H7" s="10">
        <v>3</v>
      </c>
      <c r="I7" s="10">
        <v>6</v>
      </c>
      <c r="J7" s="10">
        <v>10</v>
      </c>
      <c r="K7" s="10">
        <v>8</v>
      </c>
      <c r="L7" s="10">
        <v>8</v>
      </c>
      <c r="M7" s="10">
        <v>21</v>
      </c>
      <c r="N7" s="10">
        <v>14</v>
      </c>
      <c r="O7" s="10">
        <v>3</v>
      </c>
      <c r="P7" s="10">
        <v>4</v>
      </c>
      <c r="Q7" s="10">
        <v>2</v>
      </c>
      <c r="R7" s="10">
        <v>7</v>
      </c>
      <c r="S7" s="10">
        <v>5</v>
      </c>
      <c r="T7" s="10">
        <v>2</v>
      </c>
      <c r="U7" s="10">
        <v>12</v>
      </c>
      <c r="V7" s="10">
        <v>3</v>
      </c>
      <c r="W7" s="10">
        <v>5</v>
      </c>
      <c r="X7" s="10">
        <v>9</v>
      </c>
      <c r="Y7" s="10">
        <v>14</v>
      </c>
      <c r="Z7" s="10">
        <v>3</v>
      </c>
      <c r="AA7" s="10">
        <v>1</v>
      </c>
      <c r="AB7" s="10">
        <v>16</v>
      </c>
      <c r="AC7" s="10">
        <v>6</v>
      </c>
      <c r="AD7" s="10">
        <v>3</v>
      </c>
      <c r="AE7" s="10">
        <v>1</v>
      </c>
      <c r="AF7" s="10">
        <v>0</v>
      </c>
      <c r="AG7" s="10">
        <v>0</v>
      </c>
      <c r="AH7" s="10">
        <v>1</v>
      </c>
      <c r="AI7" s="10">
        <v>1</v>
      </c>
      <c r="AJ7" s="10">
        <v>0</v>
      </c>
      <c r="AK7" s="10">
        <v>7</v>
      </c>
      <c r="AL7" s="8"/>
    </row>
    <row r="8" spans="1:38" x14ac:dyDescent="0.2">
      <c r="A8" s="24"/>
      <c r="B8" s="24"/>
      <c r="C8" s="11" t="s">
        <v>93</v>
      </c>
      <c r="D8" s="11" t="s">
        <v>93</v>
      </c>
      <c r="E8" s="11" t="s">
        <v>93</v>
      </c>
      <c r="F8" s="11" t="s">
        <v>93</v>
      </c>
      <c r="G8" s="11" t="s">
        <v>93</v>
      </c>
      <c r="H8" s="11"/>
      <c r="I8" s="11"/>
      <c r="J8" s="11"/>
      <c r="K8" s="11"/>
      <c r="L8" s="11"/>
      <c r="M8" s="11"/>
      <c r="N8" s="11"/>
      <c r="O8" s="11"/>
      <c r="P8" s="11"/>
      <c r="Q8" s="11"/>
      <c r="R8" s="11"/>
      <c r="S8" s="12" t="s">
        <v>109</v>
      </c>
      <c r="T8" s="11"/>
      <c r="U8" s="12" t="s">
        <v>133</v>
      </c>
      <c r="V8" s="11"/>
      <c r="W8" s="11"/>
      <c r="X8" s="11"/>
      <c r="Y8" s="12" t="s">
        <v>128</v>
      </c>
      <c r="Z8" s="11"/>
      <c r="AA8" s="11"/>
      <c r="AB8" s="11"/>
      <c r="AC8" s="11"/>
      <c r="AD8" s="11"/>
      <c r="AE8" s="11"/>
      <c r="AF8" s="11"/>
      <c r="AG8" s="11" t="s">
        <v>93</v>
      </c>
      <c r="AH8" s="11" t="s">
        <v>93</v>
      </c>
      <c r="AI8" s="11" t="s">
        <v>93</v>
      </c>
      <c r="AJ8" s="11" t="s">
        <v>93</v>
      </c>
      <c r="AK8" s="11"/>
      <c r="AL8" s="8"/>
    </row>
    <row r="9" spans="1:38" x14ac:dyDescent="0.2">
      <c r="A9" s="27"/>
      <c r="B9" s="23" t="s">
        <v>273</v>
      </c>
      <c r="C9" s="9">
        <v>0.1189504099964</v>
      </c>
      <c r="D9" s="9"/>
      <c r="E9" s="9"/>
      <c r="F9" s="9">
        <v>0.1189504099964</v>
      </c>
      <c r="G9" s="9"/>
      <c r="H9" s="9">
        <v>0.19200850388570001</v>
      </c>
      <c r="I9" s="9">
        <v>0.1212896193546</v>
      </c>
      <c r="J9" s="9">
        <v>8.8286265035119993E-2</v>
      </c>
      <c r="K9" s="9">
        <v>7.5666426716970006E-2</v>
      </c>
      <c r="L9" s="9">
        <v>0.1001115372261</v>
      </c>
      <c r="M9" s="9">
        <v>0.1064875758113</v>
      </c>
      <c r="N9" s="9">
        <v>0.1378630041934</v>
      </c>
      <c r="O9" s="9">
        <v>5.0219399152790001E-2</v>
      </c>
      <c r="P9" s="9">
        <v>6.3456650222230002E-2</v>
      </c>
      <c r="Q9" s="9">
        <v>0.2378480175454</v>
      </c>
      <c r="R9" s="9">
        <v>7.2743960749379999E-2</v>
      </c>
      <c r="S9" s="9">
        <v>0.29533165452350002</v>
      </c>
      <c r="T9" s="9">
        <v>8.346933026318E-2</v>
      </c>
      <c r="U9" s="9">
        <v>0.2228714881202</v>
      </c>
      <c r="V9" s="9">
        <v>0</v>
      </c>
      <c r="W9" s="9">
        <v>0.1218583607179</v>
      </c>
      <c r="X9" s="9">
        <v>0.14223161975900001</v>
      </c>
      <c r="Y9" s="9">
        <v>0.18645803231970001</v>
      </c>
      <c r="Z9" s="9">
        <v>0.28748820843779999</v>
      </c>
      <c r="AA9" s="9">
        <v>0</v>
      </c>
      <c r="AB9" s="9">
        <v>7.6655350579030002E-2</v>
      </c>
      <c r="AC9" s="9">
        <v>8.1173023185070012E-2</v>
      </c>
      <c r="AD9" s="9">
        <v>0.1326910263404</v>
      </c>
      <c r="AE9" s="9">
        <v>0</v>
      </c>
      <c r="AF9" s="9">
        <v>6.2330993587380007E-2</v>
      </c>
      <c r="AG9" s="9"/>
      <c r="AH9" s="9">
        <v>0</v>
      </c>
      <c r="AI9" s="9">
        <v>0</v>
      </c>
      <c r="AJ9" s="9"/>
      <c r="AK9" s="9">
        <v>0.25921753588430002</v>
      </c>
      <c r="AL9" s="8"/>
    </row>
    <row r="10" spans="1:38" x14ac:dyDescent="0.2">
      <c r="A10" s="24"/>
      <c r="B10" s="24"/>
      <c r="C10" s="10">
        <v>18</v>
      </c>
      <c r="D10" s="10">
        <v>0</v>
      </c>
      <c r="E10" s="10">
        <v>0</v>
      </c>
      <c r="F10" s="10">
        <v>18</v>
      </c>
      <c r="G10" s="10">
        <v>0</v>
      </c>
      <c r="H10" s="10">
        <v>3</v>
      </c>
      <c r="I10" s="10">
        <v>3</v>
      </c>
      <c r="J10" s="10">
        <v>2</v>
      </c>
      <c r="K10" s="10">
        <v>4</v>
      </c>
      <c r="L10" s="10">
        <v>5</v>
      </c>
      <c r="M10" s="10">
        <v>6</v>
      </c>
      <c r="N10" s="10">
        <v>11</v>
      </c>
      <c r="O10" s="10">
        <v>1</v>
      </c>
      <c r="P10" s="10">
        <v>2</v>
      </c>
      <c r="Q10" s="10">
        <v>3</v>
      </c>
      <c r="R10" s="10">
        <v>4</v>
      </c>
      <c r="S10" s="10">
        <v>4</v>
      </c>
      <c r="T10" s="10">
        <v>1</v>
      </c>
      <c r="U10" s="10">
        <v>3</v>
      </c>
      <c r="V10" s="10">
        <v>0</v>
      </c>
      <c r="W10" s="10">
        <v>6</v>
      </c>
      <c r="X10" s="10">
        <v>3</v>
      </c>
      <c r="Y10" s="10">
        <v>6</v>
      </c>
      <c r="Z10" s="10">
        <v>2</v>
      </c>
      <c r="AA10" s="10">
        <v>0</v>
      </c>
      <c r="AB10" s="10">
        <v>5</v>
      </c>
      <c r="AC10" s="10">
        <v>2</v>
      </c>
      <c r="AD10" s="10">
        <v>1</v>
      </c>
      <c r="AE10" s="10">
        <v>0</v>
      </c>
      <c r="AF10" s="10">
        <v>1</v>
      </c>
      <c r="AG10" s="10">
        <v>0</v>
      </c>
      <c r="AH10" s="10">
        <v>0</v>
      </c>
      <c r="AI10" s="10">
        <v>0</v>
      </c>
      <c r="AJ10" s="10">
        <v>0</v>
      </c>
      <c r="AK10" s="10">
        <v>9</v>
      </c>
      <c r="AL10" s="8"/>
    </row>
    <row r="11" spans="1:38" x14ac:dyDescent="0.2">
      <c r="A11" s="24"/>
      <c r="B11" s="24"/>
      <c r="C11" s="11" t="s">
        <v>93</v>
      </c>
      <c r="D11" s="11" t="s">
        <v>93</v>
      </c>
      <c r="E11" s="11" t="s">
        <v>93</v>
      </c>
      <c r="F11" s="11" t="s">
        <v>93</v>
      </c>
      <c r="G11" s="11" t="s">
        <v>93</v>
      </c>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t="s">
        <v>93</v>
      </c>
      <c r="AH11" s="11" t="s">
        <v>93</v>
      </c>
      <c r="AI11" s="11" t="s">
        <v>93</v>
      </c>
      <c r="AJ11" s="11" t="s">
        <v>93</v>
      </c>
      <c r="AK11" s="11"/>
      <c r="AL11" s="8"/>
    </row>
    <row r="12" spans="1:38" x14ac:dyDescent="0.2">
      <c r="A12" s="27"/>
      <c r="B12" s="23" t="s">
        <v>274</v>
      </c>
      <c r="C12" s="9">
        <v>2.6234303300149999E-2</v>
      </c>
      <c r="D12" s="9"/>
      <c r="E12" s="9"/>
      <c r="F12" s="9">
        <v>2.6234303300149999E-2</v>
      </c>
      <c r="G12" s="9"/>
      <c r="H12" s="9">
        <v>0</v>
      </c>
      <c r="I12" s="9">
        <v>0</v>
      </c>
      <c r="J12" s="9">
        <v>4.7753643256249999E-2</v>
      </c>
      <c r="K12" s="9">
        <v>1.384438296194E-2</v>
      </c>
      <c r="L12" s="9">
        <v>9.9720593297519991E-2</v>
      </c>
      <c r="M12" s="9">
        <v>2.9245757434150001E-2</v>
      </c>
      <c r="N12" s="9">
        <v>2.651329635984E-2</v>
      </c>
      <c r="O12" s="9">
        <v>0.10456393216360001</v>
      </c>
      <c r="P12" s="9">
        <v>0</v>
      </c>
      <c r="Q12" s="9">
        <v>1.8884502730040002E-2</v>
      </c>
      <c r="R12" s="9">
        <v>2.3378828182380001E-2</v>
      </c>
      <c r="S12" s="9">
        <v>0</v>
      </c>
      <c r="T12" s="9">
        <v>0</v>
      </c>
      <c r="U12" s="9">
        <v>0</v>
      </c>
      <c r="V12" s="9">
        <v>9.9844621684269996E-2</v>
      </c>
      <c r="W12" s="9">
        <v>2.086828585999E-2</v>
      </c>
      <c r="X12" s="9">
        <v>0</v>
      </c>
      <c r="Y12" s="9">
        <v>0</v>
      </c>
      <c r="Z12" s="9">
        <v>0</v>
      </c>
      <c r="AA12" s="9">
        <v>0</v>
      </c>
      <c r="AB12" s="9">
        <v>2.2326030574079999E-2</v>
      </c>
      <c r="AC12" s="9">
        <v>0.13404700941280001</v>
      </c>
      <c r="AD12" s="9">
        <v>0</v>
      </c>
      <c r="AE12" s="9">
        <v>0</v>
      </c>
      <c r="AF12" s="9">
        <v>0</v>
      </c>
      <c r="AG12" s="9"/>
      <c r="AH12" s="9">
        <v>0</v>
      </c>
      <c r="AI12" s="9">
        <v>0</v>
      </c>
      <c r="AJ12" s="9"/>
      <c r="AK12" s="9">
        <v>0</v>
      </c>
      <c r="AL12" s="8"/>
    </row>
    <row r="13" spans="1:38" x14ac:dyDescent="0.2">
      <c r="A13" s="24"/>
      <c r="B13" s="24"/>
      <c r="C13" s="10">
        <v>5</v>
      </c>
      <c r="D13" s="10">
        <v>0</v>
      </c>
      <c r="E13" s="10">
        <v>0</v>
      </c>
      <c r="F13" s="10">
        <v>5</v>
      </c>
      <c r="G13" s="10">
        <v>0</v>
      </c>
      <c r="H13" s="10">
        <v>0</v>
      </c>
      <c r="I13" s="10">
        <v>0</v>
      </c>
      <c r="J13" s="10">
        <v>1</v>
      </c>
      <c r="K13" s="10">
        <v>1</v>
      </c>
      <c r="L13" s="10">
        <v>3</v>
      </c>
      <c r="M13" s="10">
        <v>2</v>
      </c>
      <c r="N13" s="10">
        <v>3</v>
      </c>
      <c r="O13" s="10">
        <v>3</v>
      </c>
      <c r="P13" s="10">
        <v>0</v>
      </c>
      <c r="Q13" s="10">
        <v>1</v>
      </c>
      <c r="R13" s="10">
        <v>1</v>
      </c>
      <c r="S13" s="10">
        <v>0</v>
      </c>
      <c r="T13" s="10">
        <v>0</v>
      </c>
      <c r="U13" s="10">
        <v>0</v>
      </c>
      <c r="V13" s="10">
        <v>3</v>
      </c>
      <c r="W13" s="10">
        <v>2</v>
      </c>
      <c r="X13" s="10">
        <v>0</v>
      </c>
      <c r="Y13" s="10">
        <v>0</v>
      </c>
      <c r="Z13" s="10">
        <v>0</v>
      </c>
      <c r="AA13" s="10">
        <v>0</v>
      </c>
      <c r="AB13" s="10">
        <v>2</v>
      </c>
      <c r="AC13" s="10">
        <v>3</v>
      </c>
      <c r="AD13" s="10">
        <v>0</v>
      </c>
      <c r="AE13" s="10">
        <v>0</v>
      </c>
      <c r="AF13" s="10">
        <v>0</v>
      </c>
      <c r="AG13" s="10">
        <v>0</v>
      </c>
      <c r="AH13" s="10">
        <v>0</v>
      </c>
      <c r="AI13" s="10">
        <v>0</v>
      </c>
      <c r="AJ13" s="10">
        <v>0</v>
      </c>
      <c r="AK13" s="10">
        <v>0</v>
      </c>
      <c r="AL13" s="8"/>
    </row>
    <row r="14" spans="1:38" x14ac:dyDescent="0.2">
      <c r="A14" s="24"/>
      <c r="B14" s="24"/>
      <c r="C14" s="11" t="s">
        <v>93</v>
      </c>
      <c r="D14" s="11" t="s">
        <v>93</v>
      </c>
      <c r="E14" s="11" t="s">
        <v>93</v>
      </c>
      <c r="F14" s="11" t="s">
        <v>93</v>
      </c>
      <c r="G14" s="11" t="s">
        <v>93</v>
      </c>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t="s">
        <v>93</v>
      </c>
      <c r="AH14" s="11" t="s">
        <v>93</v>
      </c>
      <c r="AI14" s="11" t="s">
        <v>93</v>
      </c>
      <c r="AJ14" s="11" t="s">
        <v>93</v>
      </c>
      <c r="AK14" s="11"/>
      <c r="AL14" s="8"/>
    </row>
    <row r="15" spans="1:38" x14ac:dyDescent="0.2">
      <c r="A15" s="27"/>
      <c r="B15" s="23" t="s">
        <v>275</v>
      </c>
      <c r="C15" s="9">
        <v>0.35766959428549999</v>
      </c>
      <c r="D15" s="9"/>
      <c r="E15" s="9"/>
      <c r="F15" s="9">
        <v>0.35766959428549999</v>
      </c>
      <c r="G15" s="9"/>
      <c r="H15" s="9">
        <v>0.26303377731029998</v>
      </c>
      <c r="I15" s="9">
        <v>0.32050869810880001</v>
      </c>
      <c r="J15" s="9">
        <v>0.23587529107720001</v>
      </c>
      <c r="K15" s="9">
        <v>0.43510302646830001</v>
      </c>
      <c r="L15" s="9">
        <v>0.3930449188747</v>
      </c>
      <c r="M15" s="9">
        <v>0.24544710124140001</v>
      </c>
      <c r="N15" s="9">
        <v>0.47074762810979998</v>
      </c>
      <c r="O15" s="9">
        <v>0.48452538035690002</v>
      </c>
      <c r="P15" s="9">
        <v>0.37113775808690003</v>
      </c>
      <c r="Q15" s="9">
        <v>0.3280014664541</v>
      </c>
      <c r="R15" s="9">
        <v>0.55614958455249996</v>
      </c>
      <c r="S15" s="9">
        <v>0</v>
      </c>
      <c r="T15" s="9">
        <v>0.26048006319689998</v>
      </c>
      <c r="U15" s="9">
        <v>0</v>
      </c>
      <c r="V15" s="9">
        <v>0.57819314411029998</v>
      </c>
      <c r="W15" s="9">
        <v>0.39415946491109999</v>
      </c>
      <c r="X15" s="9">
        <v>0.33220297329460002</v>
      </c>
      <c r="Y15" s="9">
        <v>7.8666948838639991E-2</v>
      </c>
      <c r="Z15" s="9">
        <v>0</v>
      </c>
      <c r="AA15" s="9">
        <v>0</v>
      </c>
      <c r="AB15" s="9">
        <v>0.35932422399230002</v>
      </c>
      <c r="AC15" s="9">
        <v>0.1694873435257</v>
      </c>
      <c r="AD15" s="9">
        <v>5.9019526796020003E-2</v>
      </c>
      <c r="AE15" s="9">
        <v>0.74532689318549994</v>
      </c>
      <c r="AF15" s="9">
        <v>0.62904016306069999</v>
      </c>
      <c r="AG15" s="9"/>
      <c r="AH15" s="9">
        <v>0</v>
      </c>
      <c r="AI15" s="9">
        <v>0</v>
      </c>
      <c r="AJ15" s="9"/>
      <c r="AK15" s="9">
        <v>0.39786894876610002</v>
      </c>
      <c r="AL15" s="8"/>
    </row>
    <row r="16" spans="1:38" x14ac:dyDescent="0.2">
      <c r="A16" s="24"/>
      <c r="B16" s="24"/>
      <c r="C16" s="10">
        <v>57</v>
      </c>
      <c r="D16" s="10">
        <v>0</v>
      </c>
      <c r="E16" s="10">
        <v>0</v>
      </c>
      <c r="F16" s="10">
        <v>57</v>
      </c>
      <c r="G16" s="10">
        <v>0</v>
      </c>
      <c r="H16" s="10">
        <v>1</v>
      </c>
      <c r="I16" s="10">
        <v>8</v>
      </c>
      <c r="J16" s="10">
        <v>7</v>
      </c>
      <c r="K16" s="10">
        <v>18</v>
      </c>
      <c r="L16" s="10">
        <v>15</v>
      </c>
      <c r="M16" s="10">
        <v>11</v>
      </c>
      <c r="N16" s="10">
        <v>40</v>
      </c>
      <c r="O16" s="10">
        <v>17</v>
      </c>
      <c r="P16" s="10">
        <v>8</v>
      </c>
      <c r="Q16" s="10">
        <v>12</v>
      </c>
      <c r="R16" s="10">
        <v>18</v>
      </c>
      <c r="S16" s="10">
        <v>0</v>
      </c>
      <c r="T16" s="10">
        <v>2</v>
      </c>
      <c r="U16" s="10">
        <v>0</v>
      </c>
      <c r="V16" s="10">
        <v>24</v>
      </c>
      <c r="W16" s="10">
        <v>18</v>
      </c>
      <c r="X16" s="10">
        <v>8</v>
      </c>
      <c r="Y16" s="10">
        <v>2</v>
      </c>
      <c r="Z16" s="10">
        <v>0</v>
      </c>
      <c r="AA16" s="10">
        <v>0</v>
      </c>
      <c r="AB16" s="10">
        <v>30</v>
      </c>
      <c r="AC16" s="10">
        <v>4</v>
      </c>
      <c r="AD16" s="10">
        <v>1</v>
      </c>
      <c r="AE16" s="10">
        <v>3</v>
      </c>
      <c r="AF16" s="10">
        <v>4</v>
      </c>
      <c r="AG16" s="10">
        <v>0</v>
      </c>
      <c r="AH16" s="10">
        <v>0</v>
      </c>
      <c r="AI16" s="10">
        <v>0</v>
      </c>
      <c r="AJ16" s="10">
        <v>0</v>
      </c>
      <c r="AK16" s="10">
        <v>15</v>
      </c>
      <c r="AL16" s="8"/>
    </row>
    <row r="17" spans="1:38" x14ac:dyDescent="0.2">
      <c r="A17" s="24"/>
      <c r="B17" s="24"/>
      <c r="C17" s="11" t="s">
        <v>93</v>
      </c>
      <c r="D17" s="11" t="s">
        <v>93</v>
      </c>
      <c r="E17" s="11" t="s">
        <v>93</v>
      </c>
      <c r="F17" s="11" t="s">
        <v>93</v>
      </c>
      <c r="G17" s="11" t="s">
        <v>93</v>
      </c>
      <c r="H17" s="11"/>
      <c r="I17" s="11"/>
      <c r="J17" s="11"/>
      <c r="K17" s="11"/>
      <c r="L17" s="11"/>
      <c r="M17" s="11"/>
      <c r="N17" s="11"/>
      <c r="O17" s="11"/>
      <c r="P17" s="11"/>
      <c r="Q17" s="11"/>
      <c r="R17" s="12" t="s">
        <v>118</v>
      </c>
      <c r="S17" s="11"/>
      <c r="T17" s="11"/>
      <c r="U17" s="11"/>
      <c r="V17" s="12" t="s">
        <v>98</v>
      </c>
      <c r="W17" s="11"/>
      <c r="X17" s="11"/>
      <c r="Y17" s="11"/>
      <c r="Z17" s="11"/>
      <c r="AA17" s="11"/>
      <c r="AB17" s="11"/>
      <c r="AC17" s="11"/>
      <c r="AD17" s="11"/>
      <c r="AE17" s="11"/>
      <c r="AF17" s="11"/>
      <c r="AG17" s="11" t="s">
        <v>93</v>
      </c>
      <c r="AH17" s="11" t="s">
        <v>93</v>
      </c>
      <c r="AI17" s="11" t="s">
        <v>93</v>
      </c>
      <c r="AJ17" s="11" t="s">
        <v>93</v>
      </c>
      <c r="AK17" s="11"/>
      <c r="AL17" s="8"/>
    </row>
    <row r="18" spans="1:38" x14ac:dyDescent="0.2">
      <c r="A18" s="27"/>
      <c r="B18" s="23" t="s">
        <v>280</v>
      </c>
      <c r="C18" s="9">
        <v>0.22469975375029999</v>
      </c>
      <c r="D18" s="9"/>
      <c r="E18" s="9"/>
      <c r="F18" s="9">
        <v>0.22469975375029999</v>
      </c>
      <c r="G18" s="9"/>
      <c r="H18" s="9">
        <v>0.38131988995580002</v>
      </c>
      <c r="I18" s="9">
        <v>0.2320774978056</v>
      </c>
      <c r="J18" s="9">
        <v>0.2004564803941</v>
      </c>
      <c r="K18" s="9">
        <v>0.1187191592064</v>
      </c>
      <c r="L18" s="9">
        <v>0.11017155593359999</v>
      </c>
      <c r="M18" s="9">
        <v>0.25487086782110002</v>
      </c>
      <c r="N18" s="9">
        <v>0.1730518236586</v>
      </c>
      <c r="O18" s="9">
        <v>0.17973336216470001</v>
      </c>
      <c r="P18" s="9">
        <v>0.4354328583316</v>
      </c>
      <c r="Q18" s="9">
        <v>0.20429473184579999</v>
      </c>
      <c r="R18" s="9">
        <v>0.18849390091939999</v>
      </c>
      <c r="S18" s="9">
        <v>6.4146128417100004E-2</v>
      </c>
      <c r="T18" s="9">
        <v>0</v>
      </c>
      <c r="U18" s="9">
        <v>5.1303746019869999E-2</v>
      </c>
      <c r="V18" s="9">
        <v>0.1451222890346</v>
      </c>
      <c r="W18" s="9">
        <v>0.35624431912010002</v>
      </c>
      <c r="X18" s="9">
        <v>0.15630439374710001</v>
      </c>
      <c r="Y18" s="9">
        <v>0</v>
      </c>
      <c r="Z18" s="9">
        <v>8.5552982263609995E-2</v>
      </c>
      <c r="AA18" s="9">
        <v>0.81762056746019995</v>
      </c>
      <c r="AB18" s="9">
        <v>0.31633630576900001</v>
      </c>
      <c r="AC18" s="9">
        <v>0.13853976027180001</v>
      </c>
      <c r="AD18" s="9">
        <v>0.16641524003319999</v>
      </c>
      <c r="AE18" s="9">
        <v>0</v>
      </c>
      <c r="AF18" s="9">
        <v>0.3086288433519</v>
      </c>
      <c r="AG18" s="9"/>
      <c r="AH18" s="9">
        <v>0</v>
      </c>
      <c r="AI18" s="9">
        <v>0</v>
      </c>
      <c r="AJ18" s="9"/>
      <c r="AK18" s="9">
        <v>8.1988955120519999E-2</v>
      </c>
      <c r="AL18" s="8"/>
    </row>
    <row r="19" spans="1:38" x14ac:dyDescent="0.2">
      <c r="A19" s="24"/>
      <c r="B19" s="24"/>
      <c r="C19" s="10">
        <v>20</v>
      </c>
      <c r="D19" s="10">
        <v>0</v>
      </c>
      <c r="E19" s="10">
        <v>0</v>
      </c>
      <c r="F19" s="10">
        <v>20</v>
      </c>
      <c r="G19" s="10">
        <v>0</v>
      </c>
      <c r="H19" s="10">
        <v>3</v>
      </c>
      <c r="I19" s="10">
        <v>4</v>
      </c>
      <c r="J19" s="10">
        <v>5</v>
      </c>
      <c r="K19" s="10">
        <v>2</v>
      </c>
      <c r="L19" s="10">
        <v>3</v>
      </c>
      <c r="M19" s="10">
        <v>10</v>
      </c>
      <c r="N19" s="10">
        <v>7</v>
      </c>
      <c r="O19" s="10">
        <v>3</v>
      </c>
      <c r="P19" s="10">
        <v>7</v>
      </c>
      <c r="Q19" s="10">
        <v>3</v>
      </c>
      <c r="R19" s="10">
        <v>5</v>
      </c>
      <c r="S19" s="10">
        <v>1</v>
      </c>
      <c r="T19" s="10">
        <v>0</v>
      </c>
      <c r="U19" s="10">
        <v>1</v>
      </c>
      <c r="V19" s="10">
        <v>3</v>
      </c>
      <c r="W19" s="10">
        <v>10</v>
      </c>
      <c r="X19" s="10">
        <v>3</v>
      </c>
      <c r="Y19" s="10">
        <v>0</v>
      </c>
      <c r="Z19" s="10">
        <v>1</v>
      </c>
      <c r="AA19" s="10">
        <v>1</v>
      </c>
      <c r="AB19" s="10">
        <v>14</v>
      </c>
      <c r="AC19" s="10">
        <v>1</v>
      </c>
      <c r="AD19" s="10">
        <v>1</v>
      </c>
      <c r="AE19" s="10">
        <v>0</v>
      </c>
      <c r="AF19" s="10">
        <v>1</v>
      </c>
      <c r="AG19" s="10">
        <v>0</v>
      </c>
      <c r="AH19" s="10">
        <v>0</v>
      </c>
      <c r="AI19" s="10">
        <v>0</v>
      </c>
      <c r="AJ19" s="10">
        <v>0</v>
      </c>
      <c r="AK19" s="10">
        <v>3</v>
      </c>
      <c r="AL19" s="8"/>
    </row>
    <row r="20" spans="1:38" x14ac:dyDescent="0.2">
      <c r="A20" s="24"/>
      <c r="B20" s="24"/>
      <c r="C20" s="11" t="s">
        <v>93</v>
      </c>
      <c r="D20" s="11" t="s">
        <v>93</v>
      </c>
      <c r="E20" s="11" t="s">
        <v>93</v>
      </c>
      <c r="F20" s="11" t="s">
        <v>93</v>
      </c>
      <c r="G20" s="11" t="s">
        <v>93</v>
      </c>
      <c r="H20" s="11"/>
      <c r="I20" s="11"/>
      <c r="J20" s="11"/>
      <c r="K20" s="11"/>
      <c r="L20" s="11"/>
      <c r="M20" s="11"/>
      <c r="N20" s="11"/>
      <c r="O20" s="11"/>
      <c r="P20" s="11"/>
      <c r="Q20" s="11"/>
      <c r="R20" s="11"/>
      <c r="S20" s="11"/>
      <c r="T20" s="11"/>
      <c r="U20" s="11"/>
      <c r="V20" s="11"/>
      <c r="W20" s="11"/>
      <c r="X20" s="11"/>
      <c r="Y20" s="11"/>
      <c r="Z20" s="11"/>
      <c r="AA20" s="12" t="s">
        <v>98</v>
      </c>
      <c r="AB20" s="11"/>
      <c r="AC20" s="11"/>
      <c r="AD20" s="11"/>
      <c r="AE20" s="11"/>
      <c r="AF20" s="11"/>
      <c r="AG20" s="11" t="s">
        <v>93</v>
      </c>
      <c r="AH20" s="11" t="s">
        <v>93</v>
      </c>
      <c r="AI20" s="11" t="s">
        <v>93</v>
      </c>
      <c r="AJ20" s="11" t="s">
        <v>93</v>
      </c>
      <c r="AK20" s="11"/>
      <c r="AL20" s="8"/>
    </row>
    <row r="21" spans="1:38" x14ac:dyDescent="0.2">
      <c r="A21" s="27"/>
      <c r="B21" s="23" t="s">
        <v>97</v>
      </c>
      <c r="C21" s="9">
        <v>2.478226382231E-2</v>
      </c>
      <c r="D21" s="9"/>
      <c r="E21" s="9"/>
      <c r="F21" s="9">
        <v>2.478226382231E-2</v>
      </c>
      <c r="G21" s="9"/>
      <c r="H21" s="9">
        <v>0</v>
      </c>
      <c r="I21" s="9">
        <v>9.2481743657190002E-2</v>
      </c>
      <c r="J21" s="9">
        <v>2.8663071706910001E-2</v>
      </c>
      <c r="K21" s="9">
        <v>0</v>
      </c>
      <c r="L21" s="9">
        <v>1.785453755544E-2</v>
      </c>
      <c r="M21" s="9">
        <v>3.9113602030170003E-2</v>
      </c>
      <c r="N21" s="9">
        <v>9.11735666656E-3</v>
      </c>
      <c r="O21" s="9">
        <v>0</v>
      </c>
      <c r="P21" s="9">
        <v>4.590245784811E-2</v>
      </c>
      <c r="Q21" s="9">
        <v>6.8836948035559994E-2</v>
      </c>
      <c r="R21" s="9">
        <v>0</v>
      </c>
      <c r="S21" s="9">
        <v>0</v>
      </c>
      <c r="T21" s="9">
        <v>0</v>
      </c>
      <c r="U21" s="9">
        <v>3.5319597813000002E-2</v>
      </c>
      <c r="V21" s="9">
        <v>0</v>
      </c>
      <c r="W21" s="9">
        <v>8.4299748596449991E-3</v>
      </c>
      <c r="X21" s="9">
        <v>7.4974089484500003E-2</v>
      </c>
      <c r="Y21" s="9">
        <v>6.9171717951390002E-2</v>
      </c>
      <c r="Z21" s="9">
        <v>0</v>
      </c>
      <c r="AA21" s="9">
        <v>0</v>
      </c>
      <c r="AB21" s="9">
        <v>5.7473048105470001E-3</v>
      </c>
      <c r="AC21" s="9">
        <v>3.454158323921E-2</v>
      </c>
      <c r="AD21" s="9">
        <v>0</v>
      </c>
      <c r="AE21" s="9">
        <v>0</v>
      </c>
      <c r="AF21" s="9">
        <v>0</v>
      </c>
      <c r="AG21" s="9"/>
      <c r="AH21" s="9">
        <v>0</v>
      </c>
      <c r="AI21" s="9">
        <v>0</v>
      </c>
      <c r="AJ21" s="9"/>
      <c r="AK21" s="9">
        <v>7.4991455229980006E-2</v>
      </c>
      <c r="AL21" s="8"/>
    </row>
    <row r="22" spans="1:38" x14ac:dyDescent="0.2">
      <c r="A22" s="24"/>
      <c r="B22" s="24"/>
      <c r="C22" s="10">
        <v>4</v>
      </c>
      <c r="D22" s="10">
        <v>0</v>
      </c>
      <c r="E22" s="10">
        <v>0</v>
      </c>
      <c r="F22" s="10">
        <v>4</v>
      </c>
      <c r="G22" s="10">
        <v>0</v>
      </c>
      <c r="H22" s="10">
        <v>0</v>
      </c>
      <c r="I22" s="10">
        <v>2</v>
      </c>
      <c r="J22" s="10">
        <v>1</v>
      </c>
      <c r="K22" s="10">
        <v>0</v>
      </c>
      <c r="L22" s="10">
        <v>1</v>
      </c>
      <c r="M22" s="10">
        <v>3</v>
      </c>
      <c r="N22" s="10">
        <v>1</v>
      </c>
      <c r="O22" s="10">
        <v>0</v>
      </c>
      <c r="P22" s="10">
        <v>2</v>
      </c>
      <c r="Q22" s="10">
        <v>1</v>
      </c>
      <c r="R22" s="10">
        <v>0</v>
      </c>
      <c r="S22" s="10">
        <v>0</v>
      </c>
      <c r="T22" s="10">
        <v>0</v>
      </c>
      <c r="U22" s="10">
        <v>1</v>
      </c>
      <c r="V22" s="10">
        <v>0</v>
      </c>
      <c r="W22" s="10">
        <v>1</v>
      </c>
      <c r="X22" s="10">
        <v>2</v>
      </c>
      <c r="Y22" s="10">
        <v>1</v>
      </c>
      <c r="Z22" s="10">
        <v>0</v>
      </c>
      <c r="AA22" s="10">
        <v>0</v>
      </c>
      <c r="AB22" s="10">
        <v>1</v>
      </c>
      <c r="AC22" s="10">
        <v>1</v>
      </c>
      <c r="AD22" s="10">
        <v>0</v>
      </c>
      <c r="AE22" s="10">
        <v>0</v>
      </c>
      <c r="AF22" s="10">
        <v>0</v>
      </c>
      <c r="AG22" s="10">
        <v>0</v>
      </c>
      <c r="AH22" s="10">
        <v>0</v>
      </c>
      <c r="AI22" s="10">
        <v>0</v>
      </c>
      <c r="AJ22" s="10">
        <v>0</v>
      </c>
      <c r="AK22" s="10">
        <v>2</v>
      </c>
      <c r="AL22" s="8"/>
    </row>
    <row r="23" spans="1:38" x14ac:dyDescent="0.2">
      <c r="A23" s="24"/>
      <c r="B23" s="24"/>
      <c r="C23" s="11" t="s">
        <v>93</v>
      </c>
      <c r="D23" s="11" t="s">
        <v>93</v>
      </c>
      <c r="E23" s="11" t="s">
        <v>93</v>
      </c>
      <c r="F23" s="11" t="s">
        <v>93</v>
      </c>
      <c r="G23" s="11" t="s">
        <v>93</v>
      </c>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t="s">
        <v>93</v>
      </c>
      <c r="AH23" s="11" t="s">
        <v>93</v>
      </c>
      <c r="AI23" s="11" t="s">
        <v>93</v>
      </c>
      <c r="AJ23" s="11" t="s">
        <v>93</v>
      </c>
      <c r="AK23" s="11"/>
      <c r="AL23" s="8"/>
    </row>
    <row r="24" spans="1:38" x14ac:dyDescent="0.2">
      <c r="A24" s="27"/>
      <c r="B24" s="23" t="s">
        <v>39</v>
      </c>
      <c r="C24" s="9">
        <v>1</v>
      </c>
      <c r="D24" s="9"/>
      <c r="E24" s="9"/>
      <c r="F24" s="9">
        <v>1</v>
      </c>
      <c r="G24" s="9"/>
      <c r="H24" s="9">
        <v>1</v>
      </c>
      <c r="I24" s="9">
        <v>1</v>
      </c>
      <c r="J24" s="9">
        <v>1</v>
      </c>
      <c r="K24" s="9">
        <v>1</v>
      </c>
      <c r="L24" s="9">
        <v>1</v>
      </c>
      <c r="M24" s="9">
        <v>1</v>
      </c>
      <c r="N24" s="9">
        <v>1</v>
      </c>
      <c r="O24" s="9">
        <v>1</v>
      </c>
      <c r="P24" s="9">
        <v>1</v>
      </c>
      <c r="Q24" s="9">
        <v>1</v>
      </c>
      <c r="R24" s="9">
        <v>1</v>
      </c>
      <c r="S24" s="9">
        <v>1</v>
      </c>
      <c r="T24" s="9">
        <v>1</v>
      </c>
      <c r="U24" s="9">
        <v>1</v>
      </c>
      <c r="V24" s="9">
        <v>1</v>
      </c>
      <c r="W24" s="9">
        <v>1</v>
      </c>
      <c r="X24" s="9">
        <v>1</v>
      </c>
      <c r="Y24" s="9">
        <v>1</v>
      </c>
      <c r="Z24" s="9">
        <v>1</v>
      </c>
      <c r="AA24" s="9">
        <v>1</v>
      </c>
      <c r="AB24" s="9">
        <v>1</v>
      </c>
      <c r="AC24" s="9">
        <v>1</v>
      </c>
      <c r="AD24" s="9">
        <v>1</v>
      </c>
      <c r="AE24" s="9">
        <v>1</v>
      </c>
      <c r="AF24" s="9">
        <v>1</v>
      </c>
      <c r="AG24" s="9"/>
      <c r="AH24" s="9">
        <v>1</v>
      </c>
      <c r="AI24" s="9">
        <v>1</v>
      </c>
      <c r="AJ24" s="9"/>
      <c r="AK24" s="9">
        <v>1</v>
      </c>
      <c r="AL24" s="8"/>
    </row>
    <row r="25" spans="1:38" x14ac:dyDescent="0.2">
      <c r="A25" s="24"/>
      <c r="B25" s="24"/>
      <c r="C25" s="10">
        <v>139</v>
      </c>
      <c r="D25" s="10">
        <v>0</v>
      </c>
      <c r="E25" s="10">
        <v>0</v>
      </c>
      <c r="F25" s="10">
        <v>139</v>
      </c>
      <c r="G25" s="10">
        <v>0</v>
      </c>
      <c r="H25" s="10">
        <v>10</v>
      </c>
      <c r="I25" s="10">
        <v>23</v>
      </c>
      <c r="J25" s="10">
        <v>26</v>
      </c>
      <c r="K25" s="10">
        <v>33</v>
      </c>
      <c r="L25" s="10">
        <v>35</v>
      </c>
      <c r="M25" s="10">
        <v>53</v>
      </c>
      <c r="N25" s="10">
        <v>76</v>
      </c>
      <c r="O25" s="10">
        <v>27</v>
      </c>
      <c r="P25" s="10">
        <v>23</v>
      </c>
      <c r="Q25" s="10">
        <v>22</v>
      </c>
      <c r="R25" s="10">
        <v>35</v>
      </c>
      <c r="S25" s="10">
        <v>10</v>
      </c>
      <c r="T25" s="10">
        <v>5</v>
      </c>
      <c r="U25" s="10">
        <v>17</v>
      </c>
      <c r="V25" s="10">
        <v>33</v>
      </c>
      <c r="W25" s="10">
        <v>42</v>
      </c>
      <c r="X25" s="10">
        <v>25</v>
      </c>
      <c r="Y25" s="10">
        <v>23</v>
      </c>
      <c r="Z25" s="10">
        <v>6</v>
      </c>
      <c r="AA25" s="10">
        <v>2</v>
      </c>
      <c r="AB25" s="10">
        <v>68</v>
      </c>
      <c r="AC25" s="10">
        <v>17</v>
      </c>
      <c r="AD25" s="10">
        <v>6</v>
      </c>
      <c r="AE25" s="10">
        <v>4</v>
      </c>
      <c r="AF25" s="10">
        <v>6</v>
      </c>
      <c r="AG25" s="10">
        <v>0</v>
      </c>
      <c r="AH25" s="10">
        <v>1</v>
      </c>
      <c r="AI25" s="10">
        <v>1</v>
      </c>
      <c r="AJ25" s="10">
        <v>0</v>
      </c>
      <c r="AK25" s="10">
        <v>36</v>
      </c>
      <c r="AL25" s="8"/>
    </row>
    <row r="26" spans="1:38" x14ac:dyDescent="0.2">
      <c r="A26" s="24"/>
      <c r="B26" s="24"/>
      <c r="C26" s="11" t="s">
        <v>93</v>
      </c>
      <c r="D26" s="11" t="s">
        <v>93</v>
      </c>
      <c r="E26" s="11" t="s">
        <v>93</v>
      </c>
      <c r="F26" s="11" t="s">
        <v>93</v>
      </c>
      <c r="G26" s="11" t="s">
        <v>93</v>
      </c>
      <c r="H26" s="11" t="s">
        <v>93</v>
      </c>
      <c r="I26" s="11" t="s">
        <v>93</v>
      </c>
      <c r="J26" s="11" t="s">
        <v>93</v>
      </c>
      <c r="K26" s="11" t="s">
        <v>93</v>
      </c>
      <c r="L26" s="11" t="s">
        <v>93</v>
      </c>
      <c r="M26" s="11" t="s">
        <v>93</v>
      </c>
      <c r="N26" s="11" t="s">
        <v>93</v>
      </c>
      <c r="O26" s="11" t="s">
        <v>93</v>
      </c>
      <c r="P26" s="11" t="s">
        <v>93</v>
      </c>
      <c r="Q26" s="11" t="s">
        <v>93</v>
      </c>
      <c r="R26" s="11" t="s">
        <v>93</v>
      </c>
      <c r="S26" s="11" t="s">
        <v>93</v>
      </c>
      <c r="T26" s="11" t="s">
        <v>93</v>
      </c>
      <c r="U26" s="11" t="s">
        <v>93</v>
      </c>
      <c r="V26" s="11" t="s">
        <v>93</v>
      </c>
      <c r="W26" s="11" t="s">
        <v>93</v>
      </c>
      <c r="X26" s="11" t="s">
        <v>93</v>
      </c>
      <c r="Y26" s="11" t="s">
        <v>93</v>
      </c>
      <c r="Z26" s="11" t="s">
        <v>93</v>
      </c>
      <c r="AA26" s="11" t="s">
        <v>93</v>
      </c>
      <c r="AB26" s="11" t="s">
        <v>93</v>
      </c>
      <c r="AC26" s="11" t="s">
        <v>93</v>
      </c>
      <c r="AD26" s="11" t="s">
        <v>93</v>
      </c>
      <c r="AE26" s="11" t="s">
        <v>93</v>
      </c>
      <c r="AF26" s="11" t="s">
        <v>93</v>
      </c>
      <c r="AG26" s="11" t="s">
        <v>93</v>
      </c>
      <c r="AH26" s="11" t="s">
        <v>93</v>
      </c>
      <c r="AI26" s="11" t="s">
        <v>93</v>
      </c>
      <c r="AJ26" s="11" t="s">
        <v>93</v>
      </c>
      <c r="AK26" s="11" t="s">
        <v>93</v>
      </c>
      <c r="AL26" s="8"/>
    </row>
    <row r="27" spans="1:38" x14ac:dyDescent="0.2">
      <c r="A27" s="13" t="s">
        <v>303</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22"/>
    </row>
    <row r="28" spans="1:38" x14ac:dyDescent="0.2">
      <c r="A28" s="15" t="s">
        <v>100</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row>
  </sheetData>
  <mergeCells count="17">
    <mergeCell ref="B24:B26"/>
    <mergeCell ref="AI2:AK2"/>
    <mergeCell ref="A2:C2"/>
    <mergeCell ref="A3:B5"/>
    <mergeCell ref="B6:B8"/>
    <mergeCell ref="B9:B11"/>
    <mergeCell ref="A6:A26"/>
    <mergeCell ref="M3:N3"/>
    <mergeCell ref="O3:U3"/>
    <mergeCell ref="V3:AA3"/>
    <mergeCell ref="AB3:AK3"/>
    <mergeCell ref="D3:G3"/>
    <mergeCell ref="H3:L3"/>
    <mergeCell ref="B12:B14"/>
    <mergeCell ref="B15:B17"/>
    <mergeCell ref="B18:B20"/>
    <mergeCell ref="B21:B23"/>
  </mergeCells>
  <hyperlinks>
    <hyperlink ref="A1" location="'TOC'!A1:A1" display="Back to TOC" xr:uid="{00000000-0004-0000-12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19"/>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2" bestFit="1" customWidth="1"/>
    <col min="2" max="2" width="25" style="1" bestFit="1" customWidth="1"/>
    <col min="3" max="37" width="12.6640625" style="1" customWidth="1"/>
  </cols>
  <sheetData>
    <row r="1" spans="1:38"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8"/>
    </row>
    <row r="2" spans="1:38" ht="36" customHeight="1" x14ac:dyDescent="0.2">
      <c r="A2" s="30" t="s">
        <v>37</v>
      </c>
      <c r="B2" s="29"/>
      <c r="C2" s="29"/>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8" t="s">
        <v>38</v>
      </c>
      <c r="AJ2" s="29"/>
      <c r="AK2" s="29"/>
      <c r="AL2" s="8"/>
    </row>
    <row r="3" spans="1:38" ht="37" customHeight="1" x14ac:dyDescent="0.2">
      <c r="A3" s="31"/>
      <c r="B3" s="29"/>
      <c r="C3" s="19" t="s">
        <v>39</v>
      </c>
      <c r="D3" s="32" t="s">
        <v>40</v>
      </c>
      <c r="E3" s="29"/>
      <c r="F3" s="29"/>
      <c r="G3" s="29"/>
      <c r="H3" s="32" t="s">
        <v>41</v>
      </c>
      <c r="I3" s="29"/>
      <c r="J3" s="29"/>
      <c r="K3" s="29"/>
      <c r="L3" s="29"/>
      <c r="M3" s="32" t="s">
        <v>42</v>
      </c>
      <c r="N3" s="29"/>
      <c r="O3" s="32" t="s">
        <v>43</v>
      </c>
      <c r="P3" s="29"/>
      <c r="Q3" s="29"/>
      <c r="R3" s="29"/>
      <c r="S3" s="29"/>
      <c r="T3" s="29"/>
      <c r="U3" s="29"/>
      <c r="V3" s="32" t="s">
        <v>44</v>
      </c>
      <c r="W3" s="29"/>
      <c r="X3" s="29"/>
      <c r="Y3" s="29"/>
      <c r="Z3" s="29"/>
      <c r="AA3" s="29"/>
      <c r="AB3" s="32" t="s">
        <v>45</v>
      </c>
      <c r="AC3" s="29"/>
      <c r="AD3" s="29"/>
      <c r="AE3" s="29"/>
      <c r="AF3" s="29"/>
      <c r="AG3" s="29"/>
      <c r="AH3" s="29"/>
      <c r="AI3" s="29"/>
      <c r="AJ3" s="29"/>
      <c r="AK3" s="29"/>
      <c r="AL3" s="8"/>
    </row>
    <row r="4" spans="1:38" ht="16" customHeight="1" x14ac:dyDescent="0.2">
      <c r="A4" s="26"/>
      <c r="B4" s="29"/>
      <c r="C4" s="20" t="s">
        <v>46</v>
      </c>
      <c r="D4" s="20" t="s">
        <v>46</v>
      </c>
      <c r="E4" s="20" t="s">
        <v>47</v>
      </c>
      <c r="F4" s="20" t="s">
        <v>48</v>
      </c>
      <c r="G4" s="20" t="s">
        <v>49</v>
      </c>
      <c r="H4" s="20" t="s">
        <v>46</v>
      </c>
      <c r="I4" s="20" t="s">
        <v>47</v>
      </c>
      <c r="J4" s="20" t="s">
        <v>48</v>
      </c>
      <c r="K4" s="20" t="s">
        <v>49</v>
      </c>
      <c r="L4" s="20" t="s">
        <v>50</v>
      </c>
      <c r="M4" s="20" t="s">
        <v>46</v>
      </c>
      <c r="N4" s="20" t="s">
        <v>47</v>
      </c>
      <c r="O4" s="20" t="s">
        <v>46</v>
      </c>
      <c r="P4" s="20" t="s">
        <v>47</v>
      </c>
      <c r="Q4" s="20" t="s">
        <v>48</v>
      </c>
      <c r="R4" s="20" t="s">
        <v>49</v>
      </c>
      <c r="S4" s="20" t="s">
        <v>50</v>
      </c>
      <c r="T4" s="20" t="s">
        <v>51</v>
      </c>
      <c r="U4" s="20" t="s">
        <v>52</v>
      </c>
      <c r="V4" s="20" t="s">
        <v>46</v>
      </c>
      <c r="W4" s="20" t="s">
        <v>47</v>
      </c>
      <c r="X4" s="20" t="s">
        <v>48</v>
      </c>
      <c r="Y4" s="20" t="s">
        <v>49</v>
      </c>
      <c r="Z4" s="20" t="s">
        <v>50</v>
      </c>
      <c r="AA4" s="20" t="s">
        <v>51</v>
      </c>
      <c r="AB4" s="20" t="s">
        <v>46</v>
      </c>
      <c r="AC4" s="20" t="s">
        <v>47</v>
      </c>
      <c r="AD4" s="20" t="s">
        <v>48</v>
      </c>
      <c r="AE4" s="20" t="s">
        <v>49</v>
      </c>
      <c r="AF4" s="20" t="s">
        <v>50</v>
      </c>
      <c r="AG4" s="20" t="s">
        <v>51</v>
      </c>
      <c r="AH4" s="20" t="s">
        <v>52</v>
      </c>
      <c r="AI4" s="20" t="s">
        <v>53</v>
      </c>
      <c r="AJ4" s="20" t="s">
        <v>54</v>
      </c>
      <c r="AK4" s="20" t="s">
        <v>55</v>
      </c>
      <c r="AL4" s="8"/>
    </row>
    <row r="5" spans="1:38" ht="25" x14ac:dyDescent="0.2">
      <c r="A5" s="26"/>
      <c r="B5" s="29"/>
      <c r="C5" s="19" t="s">
        <v>56</v>
      </c>
      <c r="D5" s="19" t="s">
        <v>57</v>
      </c>
      <c r="E5" s="19" t="s">
        <v>58</v>
      </c>
      <c r="F5" s="19" t="s">
        <v>59</v>
      </c>
      <c r="G5" s="19" t="s">
        <v>60</v>
      </c>
      <c r="H5" s="19" t="s">
        <v>61</v>
      </c>
      <c r="I5" s="19" t="s">
        <v>62</v>
      </c>
      <c r="J5" s="19" t="s">
        <v>63</v>
      </c>
      <c r="K5" s="19" t="s">
        <v>64</v>
      </c>
      <c r="L5" s="19" t="s">
        <v>65</v>
      </c>
      <c r="M5" s="19" t="s">
        <v>66</v>
      </c>
      <c r="N5" s="19" t="s">
        <v>67</v>
      </c>
      <c r="O5" s="19" t="s">
        <v>68</v>
      </c>
      <c r="P5" s="19" t="s">
        <v>69</v>
      </c>
      <c r="Q5" s="19" t="s">
        <v>70</v>
      </c>
      <c r="R5" s="19" t="s">
        <v>71</v>
      </c>
      <c r="S5" s="19" t="s">
        <v>72</v>
      </c>
      <c r="T5" s="19" t="s">
        <v>73</v>
      </c>
      <c r="U5" s="19" t="s">
        <v>74</v>
      </c>
      <c r="V5" s="19" t="s">
        <v>75</v>
      </c>
      <c r="W5" s="19" t="s">
        <v>76</v>
      </c>
      <c r="X5" s="19" t="s">
        <v>77</v>
      </c>
      <c r="Y5" s="19" t="s">
        <v>78</v>
      </c>
      <c r="Z5" s="19" t="s">
        <v>79</v>
      </c>
      <c r="AA5" s="19" t="s">
        <v>80</v>
      </c>
      <c r="AB5" s="19" t="s">
        <v>81</v>
      </c>
      <c r="AC5" s="19" t="s">
        <v>82</v>
      </c>
      <c r="AD5" s="19" t="s">
        <v>83</v>
      </c>
      <c r="AE5" s="19" t="s">
        <v>84</v>
      </c>
      <c r="AF5" s="19" t="s">
        <v>85</v>
      </c>
      <c r="AG5" s="19" t="s">
        <v>86</v>
      </c>
      <c r="AH5" s="19" t="s">
        <v>87</v>
      </c>
      <c r="AI5" s="19" t="s">
        <v>88</v>
      </c>
      <c r="AJ5" s="19" t="s">
        <v>89</v>
      </c>
      <c r="AK5" s="19" t="s">
        <v>90</v>
      </c>
      <c r="AL5" s="8"/>
    </row>
    <row r="6" spans="1:38" x14ac:dyDescent="0.2">
      <c r="A6" s="25" t="s">
        <v>91</v>
      </c>
      <c r="B6" s="23" t="s">
        <v>92</v>
      </c>
      <c r="C6" s="9">
        <v>0.32419723312490001</v>
      </c>
      <c r="D6" s="9">
        <v>0.3254691616075</v>
      </c>
      <c r="E6" s="9">
        <v>0.34274580865499998</v>
      </c>
      <c r="F6" s="9">
        <v>0.3257661292706</v>
      </c>
      <c r="G6" s="9">
        <v>0.30172289526059998</v>
      </c>
      <c r="H6" s="9">
        <v>0.37529395514390002</v>
      </c>
      <c r="I6" s="9">
        <v>0.30360065943929998</v>
      </c>
      <c r="J6" s="9">
        <v>0.30255187479439999</v>
      </c>
      <c r="K6" s="9">
        <v>0.29277563550329999</v>
      </c>
      <c r="L6" s="9">
        <v>0.311530577089</v>
      </c>
      <c r="M6" s="9">
        <v>0.28391239298069998</v>
      </c>
      <c r="N6" s="9">
        <v>0.35584007955059999</v>
      </c>
      <c r="O6" s="9">
        <v>0.24249119368210001</v>
      </c>
      <c r="P6" s="9">
        <v>0.43262973645719999</v>
      </c>
      <c r="Q6" s="9">
        <v>0.35280754592640001</v>
      </c>
      <c r="R6" s="9">
        <v>0.23335818864739999</v>
      </c>
      <c r="S6" s="9">
        <v>0.39285044046430001</v>
      </c>
      <c r="T6" s="9">
        <v>0.45091306186919999</v>
      </c>
      <c r="U6" s="9">
        <v>0.38699272047659999</v>
      </c>
      <c r="V6" s="9">
        <v>0.2664415914669</v>
      </c>
      <c r="W6" s="9">
        <v>0.35182744517010001</v>
      </c>
      <c r="X6" s="9">
        <v>0.29160956442410002</v>
      </c>
      <c r="Y6" s="9">
        <v>0.35157705755850011</v>
      </c>
      <c r="Z6" s="9">
        <v>0.4104682606626</v>
      </c>
      <c r="AA6" s="9">
        <v>6.8132590581240007E-2</v>
      </c>
      <c r="AB6" s="9">
        <v>0.29100524611200002</v>
      </c>
      <c r="AC6" s="9">
        <v>0.31723253735529999</v>
      </c>
      <c r="AD6" s="9">
        <v>0.30430096997279998</v>
      </c>
      <c r="AE6" s="9">
        <v>0.40325530352880001</v>
      </c>
      <c r="AF6" s="9">
        <v>0.2399088317203</v>
      </c>
      <c r="AG6" s="9">
        <v>0.16723489886269999</v>
      </c>
      <c r="AH6" s="9">
        <v>0.25741807404200001</v>
      </c>
      <c r="AI6" s="9">
        <v>3.372310182102E-2</v>
      </c>
      <c r="AJ6" s="9">
        <v>0.81332584070500002</v>
      </c>
      <c r="AK6" s="9">
        <v>0.40839714696669999</v>
      </c>
      <c r="AL6" s="8"/>
    </row>
    <row r="7" spans="1:38" x14ac:dyDescent="0.2">
      <c r="A7" s="26"/>
      <c r="B7" s="24"/>
      <c r="C7" s="10">
        <v>271</v>
      </c>
      <c r="D7" s="10">
        <v>56</v>
      </c>
      <c r="E7" s="10">
        <v>88</v>
      </c>
      <c r="F7" s="10">
        <v>66</v>
      </c>
      <c r="G7" s="10">
        <v>61</v>
      </c>
      <c r="H7" s="10">
        <v>36</v>
      </c>
      <c r="I7" s="10">
        <v>45</v>
      </c>
      <c r="J7" s="10">
        <v>40</v>
      </c>
      <c r="K7" s="10">
        <v>52</v>
      </c>
      <c r="L7" s="10">
        <v>72</v>
      </c>
      <c r="M7" s="10">
        <v>91</v>
      </c>
      <c r="N7" s="10">
        <v>160</v>
      </c>
      <c r="O7" s="10">
        <v>52</v>
      </c>
      <c r="P7" s="10">
        <v>32</v>
      </c>
      <c r="Q7" s="10">
        <v>49</v>
      </c>
      <c r="R7" s="10">
        <v>51</v>
      </c>
      <c r="S7" s="10">
        <v>36</v>
      </c>
      <c r="T7" s="10">
        <v>13</v>
      </c>
      <c r="U7" s="10">
        <v>38</v>
      </c>
      <c r="V7" s="10">
        <v>55</v>
      </c>
      <c r="W7" s="10">
        <v>79</v>
      </c>
      <c r="X7" s="10">
        <v>46</v>
      </c>
      <c r="Y7" s="10">
        <v>52</v>
      </c>
      <c r="Z7" s="10">
        <v>20</v>
      </c>
      <c r="AA7" s="10">
        <v>2</v>
      </c>
      <c r="AB7" s="10">
        <v>98</v>
      </c>
      <c r="AC7" s="10">
        <v>34</v>
      </c>
      <c r="AD7" s="10">
        <v>6</v>
      </c>
      <c r="AE7" s="10">
        <v>13</v>
      </c>
      <c r="AF7" s="10">
        <v>17</v>
      </c>
      <c r="AG7" s="10">
        <v>4</v>
      </c>
      <c r="AH7" s="10">
        <v>1</v>
      </c>
      <c r="AI7" s="10">
        <v>1</v>
      </c>
      <c r="AJ7" s="10">
        <v>1</v>
      </c>
      <c r="AK7" s="10">
        <v>96</v>
      </c>
      <c r="AL7" s="8"/>
    </row>
    <row r="8" spans="1:38" x14ac:dyDescent="0.2">
      <c r="A8" s="26"/>
      <c r="B8" s="24"/>
      <c r="C8" s="11" t="s">
        <v>93</v>
      </c>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2" t="s">
        <v>94</v>
      </c>
      <c r="AL8" s="8"/>
    </row>
    <row r="9" spans="1:38" x14ac:dyDescent="0.2">
      <c r="A9" s="27"/>
      <c r="B9" s="23" t="s">
        <v>95</v>
      </c>
      <c r="C9" s="9">
        <v>0.6257870627255</v>
      </c>
      <c r="D9" s="9">
        <v>0.636714084505</v>
      </c>
      <c r="E9" s="9">
        <v>0.61471272880170003</v>
      </c>
      <c r="F9" s="9">
        <v>0.62341557248580004</v>
      </c>
      <c r="G9" s="9">
        <v>0.63110029199750006</v>
      </c>
      <c r="H9" s="9">
        <v>0.59627379671400005</v>
      </c>
      <c r="I9" s="9">
        <v>0.60014990570869997</v>
      </c>
      <c r="J9" s="9">
        <v>0.65317058351439994</v>
      </c>
      <c r="K9" s="9">
        <v>0.65808018153510006</v>
      </c>
      <c r="L9" s="9">
        <v>0.63765249823019998</v>
      </c>
      <c r="M9" s="9">
        <v>0.65265408530699998</v>
      </c>
      <c r="N9" s="9">
        <v>0.60272126239669999</v>
      </c>
      <c r="O9" s="9">
        <v>0.69963872993319998</v>
      </c>
      <c r="P9" s="9">
        <v>0.49951334933160002</v>
      </c>
      <c r="Q9" s="9">
        <v>0.60793336672620002</v>
      </c>
      <c r="R9" s="9">
        <v>0.71304128296309999</v>
      </c>
      <c r="S9" s="9">
        <v>0.54681882773829993</v>
      </c>
      <c r="T9" s="9">
        <v>0.52993850340159998</v>
      </c>
      <c r="U9" s="9">
        <v>0.58919589122149996</v>
      </c>
      <c r="V9" s="9">
        <v>0.70222572659510007</v>
      </c>
      <c r="W9" s="9">
        <v>0.5822720249776</v>
      </c>
      <c r="X9" s="9">
        <v>0.64453808563370008</v>
      </c>
      <c r="Y9" s="9">
        <v>0.60419930962379997</v>
      </c>
      <c r="Z9" s="9">
        <v>0.5265770510808</v>
      </c>
      <c r="AA9" s="9">
        <v>0.89896761637309996</v>
      </c>
      <c r="AB9" s="9">
        <v>0.6555634133581999</v>
      </c>
      <c r="AC9" s="9">
        <v>0.6498545756138</v>
      </c>
      <c r="AD9" s="9">
        <v>0.62581318470110003</v>
      </c>
      <c r="AE9" s="9">
        <v>0.58885724623589997</v>
      </c>
      <c r="AF9" s="9">
        <v>0.59089158741859993</v>
      </c>
      <c r="AG9" s="9">
        <v>0.78482196502559998</v>
      </c>
      <c r="AH9" s="9">
        <v>0.74258192595799999</v>
      </c>
      <c r="AI9" s="9">
        <v>0.96627689817900009</v>
      </c>
      <c r="AJ9" s="9">
        <v>0.186674159295</v>
      </c>
      <c r="AK9" s="9">
        <v>0.55641400389899998</v>
      </c>
      <c r="AL9" s="8"/>
    </row>
    <row r="10" spans="1:38" x14ac:dyDescent="0.2">
      <c r="A10" s="26"/>
      <c r="B10" s="24"/>
      <c r="C10" s="10">
        <v>589</v>
      </c>
      <c r="D10" s="10">
        <v>130</v>
      </c>
      <c r="E10" s="10">
        <v>161</v>
      </c>
      <c r="F10" s="10">
        <v>137</v>
      </c>
      <c r="G10" s="10">
        <v>161</v>
      </c>
      <c r="H10" s="10">
        <v>43</v>
      </c>
      <c r="I10" s="10">
        <v>88</v>
      </c>
      <c r="J10" s="10">
        <v>96</v>
      </c>
      <c r="K10" s="10">
        <v>130</v>
      </c>
      <c r="L10" s="10">
        <v>186</v>
      </c>
      <c r="M10" s="10">
        <v>249</v>
      </c>
      <c r="N10" s="10">
        <v>313</v>
      </c>
      <c r="O10" s="10">
        <v>157</v>
      </c>
      <c r="P10" s="10">
        <v>56</v>
      </c>
      <c r="Q10" s="10">
        <v>86</v>
      </c>
      <c r="R10" s="10">
        <v>133</v>
      </c>
      <c r="S10" s="10">
        <v>71</v>
      </c>
      <c r="T10" s="10">
        <v>19</v>
      </c>
      <c r="U10" s="10">
        <v>67</v>
      </c>
      <c r="V10" s="10">
        <v>151</v>
      </c>
      <c r="W10" s="10">
        <v>169</v>
      </c>
      <c r="X10" s="10">
        <v>101</v>
      </c>
      <c r="Y10" s="10">
        <v>101</v>
      </c>
      <c r="Z10" s="10">
        <v>35</v>
      </c>
      <c r="AA10" s="10">
        <v>8</v>
      </c>
      <c r="AB10" s="10">
        <v>266</v>
      </c>
      <c r="AC10" s="10">
        <v>65</v>
      </c>
      <c r="AD10" s="10">
        <v>14</v>
      </c>
      <c r="AE10" s="10">
        <v>27</v>
      </c>
      <c r="AF10" s="10">
        <v>37</v>
      </c>
      <c r="AG10" s="10">
        <v>17</v>
      </c>
      <c r="AH10" s="10">
        <v>2</v>
      </c>
      <c r="AI10" s="10">
        <v>6</v>
      </c>
      <c r="AJ10" s="10">
        <v>1</v>
      </c>
      <c r="AK10" s="10">
        <v>154</v>
      </c>
      <c r="AL10" s="8"/>
    </row>
    <row r="11" spans="1:38" x14ac:dyDescent="0.2">
      <c r="A11" s="26"/>
      <c r="B11" s="24"/>
      <c r="C11" s="11" t="s">
        <v>93</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2" t="s">
        <v>96</v>
      </c>
      <c r="AJ11" s="11"/>
      <c r="AK11" s="11"/>
      <c r="AL11" s="8"/>
    </row>
    <row r="12" spans="1:38" x14ac:dyDescent="0.2">
      <c r="A12" s="27"/>
      <c r="B12" s="23" t="s">
        <v>97</v>
      </c>
      <c r="C12" s="9">
        <v>5.0015704149670007E-2</v>
      </c>
      <c r="D12" s="9">
        <v>3.7816753887509998E-2</v>
      </c>
      <c r="E12" s="9">
        <v>4.2541462543310003E-2</v>
      </c>
      <c r="F12" s="9">
        <v>5.0818298243630003E-2</v>
      </c>
      <c r="G12" s="9">
        <v>6.7176812741900002E-2</v>
      </c>
      <c r="H12" s="9">
        <v>2.843224814212E-2</v>
      </c>
      <c r="I12" s="9">
        <v>9.6249434851989987E-2</v>
      </c>
      <c r="J12" s="9">
        <v>4.4277541691220001E-2</v>
      </c>
      <c r="K12" s="9">
        <v>4.9144182961640012E-2</v>
      </c>
      <c r="L12" s="9">
        <v>5.0816924680879998E-2</v>
      </c>
      <c r="M12" s="9">
        <v>6.343352171227E-2</v>
      </c>
      <c r="N12" s="9">
        <v>4.1438658052680002E-2</v>
      </c>
      <c r="O12" s="9">
        <v>5.7870076384659998E-2</v>
      </c>
      <c r="P12" s="9">
        <v>6.7856914211139999E-2</v>
      </c>
      <c r="Q12" s="9">
        <v>3.9259087347319997E-2</v>
      </c>
      <c r="R12" s="9">
        <v>5.3600528389549998E-2</v>
      </c>
      <c r="S12" s="9">
        <v>6.0330731797479997E-2</v>
      </c>
      <c r="T12" s="9">
        <v>1.9148434729159999E-2</v>
      </c>
      <c r="U12" s="9">
        <v>2.3811388301889998E-2</v>
      </c>
      <c r="V12" s="9">
        <v>3.1332681938040001E-2</v>
      </c>
      <c r="W12" s="9">
        <v>6.5900529852259998E-2</v>
      </c>
      <c r="X12" s="9">
        <v>6.3852349942250003E-2</v>
      </c>
      <c r="Y12" s="9">
        <v>4.4223632817679999E-2</v>
      </c>
      <c r="Z12" s="9">
        <v>6.2954688256549998E-2</v>
      </c>
      <c r="AA12" s="9">
        <v>3.2899793045679998E-2</v>
      </c>
      <c r="AB12" s="9">
        <v>5.3431340529859997E-2</v>
      </c>
      <c r="AC12" s="9">
        <v>3.2912887030810002E-2</v>
      </c>
      <c r="AD12" s="9">
        <v>6.9885845326090004E-2</v>
      </c>
      <c r="AE12" s="9">
        <v>7.8874502353130007E-3</v>
      </c>
      <c r="AF12" s="9">
        <v>0.16919958086110001</v>
      </c>
      <c r="AG12" s="9">
        <v>4.7943136111750002E-2</v>
      </c>
      <c r="AH12" s="9">
        <v>0</v>
      </c>
      <c r="AI12" s="9">
        <v>0</v>
      </c>
      <c r="AJ12" s="9">
        <v>0</v>
      </c>
      <c r="AK12" s="9">
        <v>3.5188849134240002E-2</v>
      </c>
      <c r="AL12" s="8"/>
    </row>
    <row r="13" spans="1:38" x14ac:dyDescent="0.2">
      <c r="A13" s="26"/>
      <c r="B13" s="24"/>
      <c r="C13" s="10">
        <v>50</v>
      </c>
      <c r="D13" s="10">
        <v>8</v>
      </c>
      <c r="E13" s="10">
        <v>15</v>
      </c>
      <c r="F13" s="10">
        <v>11</v>
      </c>
      <c r="G13" s="10">
        <v>16</v>
      </c>
      <c r="H13" s="10">
        <v>2</v>
      </c>
      <c r="I13" s="10">
        <v>13</v>
      </c>
      <c r="J13" s="10">
        <v>8</v>
      </c>
      <c r="K13" s="10">
        <v>12</v>
      </c>
      <c r="L13" s="10">
        <v>14</v>
      </c>
      <c r="M13" s="10">
        <v>25</v>
      </c>
      <c r="N13" s="10">
        <v>25</v>
      </c>
      <c r="O13" s="10">
        <v>11</v>
      </c>
      <c r="P13" s="10">
        <v>7</v>
      </c>
      <c r="Q13" s="10">
        <v>9</v>
      </c>
      <c r="R13" s="10">
        <v>14</v>
      </c>
      <c r="S13" s="10">
        <v>4</v>
      </c>
      <c r="T13" s="10">
        <v>2</v>
      </c>
      <c r="U13" s="10">
        <v>3</v>
      </c>
      <c r="V13" s="10">
        <v>5</v>
      </c>
      <c r="W13" s="10">
        <v>21</v>
      </c>
      <c r="X13" s="10">
        <v>12</v>
      </c>
      <c r="Y13" s="10">
        <v>9</v>
      </c>
      <c r="Z13" s="10">
        <v>2</v>
      </c>
      <c r="AA13" s="10">
        <v>1</v>
      </c>
      <c r="AB13" s="10">
        <v>25</v>
      </c>
      <c r="AC13" s="10">
        <v>5</v>
      </c>
      <c r="AD13" s="10">
        <v>1</v>
      </c>
      <c r="AE13" s="10">
        <v>1</v>
      </c>
      <c r="AF13" s="10">
        <v>8</v>
      </c>
      <c r="AG13" s="10">
        <v>1</v>
      </c>
      <c r="AH13" s="10">
        <v>0</v>
      </c>
      <c r="AI13" s="10">
        <v>0</v>
      </c>
      <c r="AJ13" s="10">
        <v>0</v>
      </c>
      <c r="AK13" s="10">
        <v>9</v>
      </c>
      <c r="AL13" s="8"/>
    </row>
    <row r="14" spans="1:38" x14ac:dyDescent="0.2">
      <c r="A14" s="26"/>
      <c r="B14" s="24"/>
      <c r="C14" s="11" t="s">
        <v>93</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2" t="s">
        <v>98</v>
      </c>
      <c r="AG14" s="11"/>
      <c r="AH14" s="11"/>
      <c r="AI14" s="11"/>
      <c r="AJ14" s="11"/>
      <c r="AK14" s="11"/>
      <c r="AL14" s="8"/>
    </row>
    <row r="15" spans="1:38" x14ac:dyDescent="0.2">
      <c r="A15" s="27"/>
      <c r="B15" s="23" t="s">
        <v>39</v>
      </c>
      <c r="C15" s="9">
        <v>1</v>
      </c>
      <c r="D15" s="9">
        <v>1</v>
      </c>
      <c r="E15" s="9">
        <v>1</v>
      </c>
      <c r="F15" s="9">
        <v>1</v>
      </c>
      <c r="G15" s="9">
        <v>1</v>
      </c>
      <c r="H15" s="9">
        <v>1</v>
      </c>
      <c r="I15" s="9">
        <v>1</v>
      </c>
      <c r="J15" s="9">
        <v>1</v>
      </c>
      <c r="K15" s="9">
        <v>1</v>
      </c>
      <c r="L15" s="9">
        <v>1</v>
      </c>
      <c r="M15" s="9">
        <v>1</v>
      </c>
      <c r="N15" s="9">
        <v>1</v>
      </c>
      <c r="O15" s="9">
        <v>1</v>
      </c>
      <c r="P15" s="9">
        <v>1</v>
      </c>
      <c r="Q15" s="9">
        <v>1</v>
      </c>
      <c r="R15" s="9">
        <v>1</v>
      </c>
      <c r="S15" s="9">
        <v>1</v>
      </c>
      <c r="T15" s="9">
        <v>1</v>
      </c>
      <c r="U15" s="9">
        <v>1</v>
      </c>
      <c r="V15" s="9">
        <v>1</v>
      </c>
      <c r="W15" s="9">
        <v>1</v>
      </c>
      <c r="X15" s="9">
        <v>1</v>
      </c>
      <c r="Y15" s="9">
        <v>1</v>
      </c>
      <c r="Z15" s="9">
        <v>1</v>
      </c>
      <c r="AA15" s="9">
        <v>1</v>
      </c>
      <c r="AB15" s="9">
        <v>1</v>
      </c>
      <c r="AC15" s="9">
        <v>1</v>
      </c>
      <c r="AD15" s="9">
        <v>1</v>
      </c>
      <c r="AE15" s="9">
        <v>1</v>
      </c>
      <c r="AF15" s="9">
        <v>1</v>
      </c>
      <c r="AG15" s="9">
        <v>1</v>
      </c>
      <c r="AH15" s="9">
        <v>1</v>
      </c>
      <c r="AI15" s="9">
        <v>1</v>
      </c>
      <c r="AJ15" s="9">
        <v>1</v>
      </c>
      <c r="AK15" s="9">
        <v>1</v>
      </c>
      <c r="AL15" s="8"/>
    </row>
    <row r="16" spans="1:38" x14ac:dyDescent="0.2">
      <c r="A16" s="26"/>
      <c r="B16" s="24"/>
      <c r="C16" s="10">
        <v>910</v>
      </c>
      <c r="D16" s="10">
        <v>194</v>
      </c>
      <c r="E16" s="10">
        <v>264</v>
      </c>
      <c r="F16" s="10">
        <v>214</v>
      </c>
      <c r="G16" s="10">
        <v>238</v>
      </c>
      <c r="H16" s="10">
        <v>81</v>
      </c>
      <c r="I16" s="10">
        <v>146</v>
      </c>
      <c r="J16" s="10">
        <v>144</v>
      </c>
      <c r="K16" s="10">
        <v>194</v>
      </c>
      <c r="L16" s="10">
        <v>272</v>
      </c>
      <c r="M16" s="10">
        <v>365</v>
      </c>
      <c r="N16" s="10">
        <v>498</v>
      </c>
      <c r="O16" s="10">
        <v>220</v>
      </c>
      <c r="P16" s="10">
        <v>95</v>
      </c>
      <c r="Q16" s="10">
        <v>144</v>
      </c>
      <c r="R16" s="10">
        <v>198</v>
      </c>
      <c r="S16" s="10">
        <v>111</v>
      </c>
      <c r="T16" s="10">
        <v>34</v>
      </c>
      <c r="U16" s="10">
        <v>108</v>
      </c>
      <c r="V16" s="10">
        <v>211</v>
      </c>
      <c r="W16" s="10">
        <v>269</v>
      </c>
      <c r="X16" s="10">
        <v>159</v>
      </c>
      <c r="Y16" s="10">
        <v>162</v>
      </c>
      <c r="Z16" s="10">
        <v>57</v>
      </c>
      <c r="AA16" s="10">
        <v>11</v>
      </c>
      <c r="AB16" s="10">
        <v>389</v>
      </c>
      <c r="AC16" s="10">
        <v>104</v>
      </c>
      <c r="AD16" s="10">
        <v>21</v>
      </c>
      <c r="AE16" s="10">
        <v>41</v>
      </c>
      <c r="AF16" s="10">
        <v>62</v>
      </c>
      <c r="AG16" s="10">
        <v>22</v>
      </c>
      <c r="AH16" s="10">
        <v>3</v>
      </c>
      <c r="AI16" s="10">
        <v>7</v>
      </c>
      <c r="AJ16" s="10">
        <v>2</v>
      </c>
      <c r="AK16" s="10">
        <v>259</v>
      </c>
      <c r="AL16" s="8"/>
    </row>
    <row r="17" spans="1:38" x14ac:dyDescent="0.2">
      <c r="A17" s="26"/>
      <c r="B17" s="24"/>
      <c r="C17" s="11" t="s">
        <v>93</v>
      </c>
      <c r="D17" s="11" t="s">
        <v>93</v>
      </c>
      <c r="E17" s="11" t="s">
        <v>93</v>
      </c>
      <c r="F17" s="11" t="s">
        <v>93</v>
      </c>
      <c r="G17" s="11" t="s">
        <v>93</v>
      </c>
      <c r="H17" s="11" t="s">
        <v>93</v>
      </c>
      <c r="I17" s="11" t="s">
        <v>93</v>
      </c>
      <c r="J17" s="11" t="s">
        <v>93</v>
      </c>
      <c r="K17" s="11" t="s">
        <v>93</v>
      </c>
      <c r="L17" s="11" t="s">
        <v>93</v>
      </c>
      <c r="M17" s="11" t="s">
        <v>93</v>
      </c>
      <c r="N17" s="11" t="s">
        <v>93</v>
      </c>
      <c r="O17" s="11" t="s">
        <v>93</v>
      </c>
      <c r="P17" s="11" t="s">
        <v>93</v>
      </c>
      <c r="Q17" s="11" t="s">
        <v>93</v>
      </c>
      <c r="R17" s="11" t="s">
        <v>93</v>
      </c>
      <c r="S17" s="11" t="s">
        <v>93</v>
      </c>
      <c r="T17" s="11" t="s">
        <v>93</v>
      </c>
      <c r="U17" s="11" t="s">
        <v>93</v>
      </c>
      <c r="V17" s="11" t="s">
        <v>93</v>
      </c>
      <c r="W17" s="11" t="s">
        <v>93</v>
      </c>
      <c r="X17" s="11" t="s">
        <v>93</v>
      </c>
      <c r="Y17" s="11" t="s">
        <v>93</v>
      </c>
      <c r="Z17" s="11" t="s">
        <v>93</v>
      </c>
      <c r="AA17" s="11" t="s">
        <v>93</v>
      </c>
      <c r="AB17" s="11" t="s">
        <v>93</v>
      </c>
      <c r="AC17" s="11" t="s">
        <v>93</v>
      </c>
      <c r="AD17" s="11" t="s">
        <v>93</v>
      </c>
      <c r="AE17" s="11" t="s">
        <v>93</v>
      </c>
      <c r="AF17" s="11" t="s">
        <v>93</v>
      </c>
      <c r="AG17" s="11" t="s">
        <v>93</v>
      </c>
      <c r="AH17" s="11" t="s">
        <v>93</v>
      </c>
      <c r="AI17" s="11" t="s">
        <v>93</v>
      </c>
      <c r="AJ17" s="11" t="s">
        <v>93</v>
      </c>
      <c r="AK17" s="11" t="s">
        <v>93</v>
      </c>
      <c r="AL17" s="8"/>
    </row>
    <row r="18" spans="1:38" x14ac:dyDescent="0.2">
      <c r="A18" s="13" t="s">
        <v>99</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22"/>
    </row>
    <row r="19" spans="1:38" x14ac:dyDescent="0.2">
      <c r="A19" s="15" t="s">
        <v>100</v>
      </c>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row>
  </sheetData>
  <mergeCells count="14">
    <mergeCell ref="B12:B14"/>
    <mergeCell ref="B15:B17"/>
    <mergeCell ref="A6:A17"/>
    <mergeCell ref="AI2:AK2"/>
    <mergeCell ref="A2:C2"/>
    <mergeCell ref="A3:B5"/>
    <mergeCell ref="B6:B8"/>
    <mergeCell ref="B9:B11"/>
    <mergeCell ref="M3:N3"/>
    <mergeCell ref="O3:U3"/>
    <mergeCell ref="V3:AA3"/>
    <mergeCell ref="AB3:AK3"/>
    <mergeCell ref="D3:G3"/>
    <mergeCell ref="H3:L3"/>
  </mergeCells>
  <hyperlinks>
    <hyperlink ref="A1" location="'TOC'!A1:A1" display="Back to TOC" xr:uid="{00000000-0004-0000-0100-000000000000}"/>
  </hyperlinks>
  <pageMargins left="0.7" right="0.7" top="0.75" bottom="0.75" header="0.3" footer="0.3"/>
  <pageSetup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L28"/>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customWidth="1"/>
    <col min="2" max="2" width="25" style="1" bestFit="1" customWidth="1"/>
    <col min="3" max="37" width="12.6640625" style="1" customWidth="1"/>
  </cols>
  <sheetData>
    <row r="1" spans="1:38"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8"/>
    </row>
    <row r="2" spans="1:38" ht="36" customHeight="1" x14ac:dyDescent="0.2">
      <c r="A2" s="30" t="s">
        <v>304</v>
      </c>
      <c r="B2" s="29"/>
      <c r="C2" s="29"/>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8" t="s">
        <v>305</v>
      </c>
      <c r="AJ2" s="29"/>
      <c r="AK2" s="29"/>
      <c r="AL2" s="8"/>
    </row>
    <row r="3" spans="1:38" ht="37" customHeight="1" x14ac:dyDescent="0.2">
      <c r="A3" s="31"/>
      <c r="B3" s="29"/>
      <c r="C3" s="19" t="s">
        <v>39</v>
      </c>
      <c r="D3" s="32" t="s">
        <v>40</v>
      </c>
      <c r="E3" s="29"/>
      <c r="F3" s="29"/>
      <c r="G3" s="29"/>
      <c r="H3" s="32" t="s">
        <v>41</v>
      </c>
      <c r="I3" s="29"/>
      <c r="J3" s="29"/>
      <c r="K3" s="29"/>
      <c r="L3" s="29"/>
      <c r="M3" s="32" t="s">
        <v>42</v>
      </c>
      <c r="N3" s="29"/>
      <c r="O3" s="32" t="s">
        <v>43</v>
      </c>
      <c r="P3" s="29"/>
      <c r="Q3" s="29"/>
      <c r="R3" s="29"/>
      <c r="S3" s="29"/>
      <c r="T3" s="29"/>
      <c r="U3" s="29"/>
      <c r="V3" s="32" t="s">
        <v>44</v>
      </c>
      <c r="W3" s="29"/>
      <c r="X3" s="29"/>
      <c r="Y3" s="29"/>
      <c r="Z3" s="29"/>
      <c r="AA3" s="29"/>
      <c r="AB3" s="32" t="s">
        <v>45</v>
      </c>
      <c r="AC3" s="29"/>
      <c r="AD3" s="29"/>
      <c r="AE3" s="29"/>
      <c r="AF3" s="29"/>
      <c r="AG3" s="29"/>
      <c r="AH3" s="29"/>
      <c r="AI3" s="29"/>
      <c r="AJ3" s="29"/>
      <c r="AK3" s="29"/>
      <c r="AL3" s="8"/>
    </row>
    <row r="4" spans="1:38" ht="16" customHeight="1" x14ac:dyDescent="0.2">
      <c r="A4" s="24"/>
      <c r="B4" s="29"/>
      <c r="C4" s="20" t="s">
        <v>46</v>
      </c>
      <c r="D4" s="20" t="s">
        <v>46</v>
      </c>
      <c r="E4" s="20" t="s">
        <v>47</v>
      </c>
      <c r="F4" s="20" t="s">
        <v>48</v>
      </c>
      <c r="G4" s="20" t="s">
        <v>49</v>
      </c>
      <c r="H4" s="20" t="s">
        <v>46</v>
      </c>
      <c r="I4" s="20" t="s">
        <v>47</v>
      </c>
      <c r="J4" s="20" t="s">
        <v>48</v>
      </c>
      <c r="K4" s="20" t="s">
        <v>49</v>
      </c>
      <c r="L4" s="20" t="s">
        <v>50</v>
      </c>
      <c r="M4" s="20" t="s">
        <v>46</v>
      </c>
      <c r="N4" s="20" t="s">
        <v>47</v>
      </c>
      <c r="O4" s="20" t="s">
        <v>46</v>
      </c>
      <c r="P4" s="20" t="s">
        <v>47</v>
      </c>
      <c r="Q4" s="20" t="s">
        <v>48</v>
      </c>
      <c r="R4" s="20" t="s">
        <v>49</v>
      </c>
      <c r="S4" s="20" t="s">
        <v>50</v>
      </c>
      <c r="T4" s="20" t="s">
        <v>51</v>
      </c>
      <c r="U4" s="20" t="s">
        <v>52</v>
      </c>
      <c r="V4" s="20" t="s">
        <v>46</v>
      </c>
      <c r="W4" s="20" t="s">
        <v>47</v>
      </c>
      <c r="X4" s="20" t="s">
        <v>48</v>
      </c>
      <c r="Y4" s="20" t="s">
        <v>49</v>
      </c>
      <c r="Z4" s="20" t="s">
        <v>50</v>
      </c>
      <c r="AA4" s="20" t="s">
        <v>51</v>
      </c>
      <c r="AB4" s="20" t="s">
        <v>46</v>
      </c>
      <c r="AC4" s="20" t="s">
        <v>47</v>
      </c>
      <c r="AD4" s="20" t="s">
        <v>48</v>
      </c>
      <c r="AE4" s="20" t="s">
        <v>49</v>
      </c>
      <c r="AF4" s="20" t="s">
        <v>50</v>
      </c>
      <c r="AG4" s="20" t="s">
        <v>51</v>
      </c>
      <c r="AH4" s="20" t="s">
        <v>52</v>
      </c>
      <c r="AI4" s="20" t="s">
        <v>53</v>
      </c>
      <c r="AJ4" s="20" t="s">
        <v>54</v>
      </c>
      <c r="AK4" s="20" t="s">
        <v>55</v>
      </c>
      <c r="AL4" s="8"/>
    </row>
    <row r="5" spans="1:38" ht="25" x14ac:dyDescent="0.2">
      <c r="A5" s="24"/>
      <c r="B5" s="29"/>
      <c r="C5" s="19" t="s">
        <v>56</v>
      </c>
      <c r="D5" s="19" t="s">
        <v>57</v>
      </c>
      <c r="E5" s="19" t="s">
        <v>58</v>
      </c>
      <c r="F5" s="19" t="s">
        <v>59</v>
      </c>
      <c r="G5" s="19" t="s">
        <v>60</v>
      </c>
      <c r="H5" s="19" t="s">
        <v>61</v>
      </c>
      <c r="I5" s="19" t="s">
        <v>62</v>
      </c>
      <c r="J5" s="19" t="s">
        <v>63</v>
      </c>
      <c r="K5" s="19" t="s">
        <v>64</v>
      </c>
      <c r="L5" s="19" t="s">
        <v>65</v>
      </c>
      <c r="M5" s="19" t="s">
        <v>66</v>
      </c>
      <c r="N5" s="19" t="s">
        <v>67</v>
      </c>
      <c r="O5" s="19" t="s">
        <v>68</v>
      </c>
      <c r="P5" s="19" t="s">
        <v>69</v>
      </c>
      <c r="Q5" s="19" t="s">
        <v>70</v>
      </c>
      <c r="R5" s="19" t="s">
        <v>71</v>
      </c>
      <c r="S5" s="19" t="s">
        <v>72</v>
      </c>
      <c r="T5" s="19" t="s">
        <v>73</v>
      </c>
      <c r="U5" s="19" t="s">
        <v>74</v>
      </c>
      <c r="V5" s="19" t="s">
        <v>75</v>
      </c>
      <c r="W5" s="19" t="s">
        <v>76</v>
      </c>
      <c r="X5" s="19" t="s">
        <v>77</v>
      </c>
      <c r="Y5" s="19" t="s">
        <v>78</v>
      </c>
      <c r="Z5" s="19" t="s">
        <v>79</v>
      </c>
      <c r="AA5" s="19" t="s">
        <v>80</v>
      </c>
      <c r="AB5" s="19" t="s">
        <v>81</v>
      </c>
      <c r="AC5" s="19" t="s">
        <v>82</v>
      </c>
      <c r="AD5" s="19" t="s">
        <v>83</v>
      </c>
      <c r="AE5" s="19" t="s">
        <v>84</v>
      </c>
      <c r="AF5" s="19" t="s">
        <v>85</v>
      </c>
      <c r="AG5" s="19" t="s">
        <v>86</v>
      </c>
      <c r="AH5" s="19" t="s">
        <v>87</v>
      </c>
      <c r="AI5" s="19" t="s">
        <v>88</v>
      </c>
      <c r="AJ5" s="19" t="s">
        <v>89</v>
      </c>
      <c r="AK5" s="19" t="s">
        <v>90</v>
      </c>
      <c r="AL5" s="8"/>
    </row>
    <row r="6" spans="1:38" x14ac:dyDescent="0.2">
      <c r="A6" s="25" t="s">
        <v>306</v>
      </c>
      <c r="B6" s="23" t="s">
        <v>270</v>
      </c>
      <c r="C6" s="9">
        <v>0.31072238175639999</v>
      </c>
      <c r="D6" s="9"/>
      <c r="E6" s="9"/>
      <c r="F6" s="9"/>
      <c r="G6" s="9">
        <v>0.31072238175639999</v>
      </c>
      <c r="H6" s="9">
        <v>0.31414637711120003</v>
      </c>
      <c r="I6" s="9">
        <v>0.36984938988449989</v>
      </c>
      <c r="J6" s="9">
        <v>0.1953948733601</v>
      </c>
      <c r="K6" s="9">
        <v>0.30081168744089998</v>
      </c>
      <c r="L6" s="9">
        <v>0.3932704907265</v>
      </c>
      <c r="M6" s="9">
        <v>0.34057418746239998</v>
      </c>
      <c r="N6" s="9">
        <v>0.2579164372328</v>
      </c>
      <c r="O6" s="9">
        <v>0</v>
      </c>
      <c r="P6" s="9">
        <v>0</v>
      </c>
      <c r="Q6" s="9">
        <v>0.15150906368520001</v>
      </c>
      <c r="R6" s="9">
        <v>0.1785185983874</v>
      </c>
      <c r="S6" s="9">
        <v>0.69454779927030008</v>
      </c>
      <c r="T6" s="9">
        <v>0.59119963917060003</v>
      </c>
      <c r="U6" s="9">
        <v>0.9196592345772</v>
      </c>
      <c r="V6" s="9">
        <v>0</v>
      </c>
      <c r="W6" s="9">
        <v>9.809638305752999E-2</v>
      </c>
      <c r="X6" s="9">
        <v>0.35346510732980002</v>
      </c>
      <c r="Y6" s="9">
        <v>0.58987831592670004</v>
      </c>
      <c r="Z6" s="9">
        <v>1</v>
      </c>
      <c r="AA6" s="9">
        <v>0.18128606276949999</v>
      </c>
      <c r="AB6" s="9">
        <v>0.1129954108632</v>
      </c>
      <c r="AC6" s="9">
        <v>9.3222933962489998E-2</v>
      </c>
      <c r="AD6" s="9">
        <v>0.42689875565949997</v>
      </c>
      <c r="AE6" s="9">
        <v>0.4511710013977</v>
      </c>
      <c r="AF6" s="9">
        <v>0.59898640914550005</v>
      </c>
      <c r="AG6" s="9">
        <v>0.60649189653059998</v>
      </c>
      <c r="AH6" s="9"/>
      <c r="AI6" s="9"/>
      <c r="AJ6" s="9"/>
      <c r="AK6" s="9">
        <v>0.49314276882289998</v>
      </c>
      <c r="AL6" s="8"/>
    </row>
    <row r="7" spans="1:38" x14ac:dyDescent="0.2">
      <c r="A7" s="24"/>
      <c r="B7" s="24"/>
      <c r="C7" s="10">
        <v>47</v>
      </c>
      <c r="D7" s="10">
        <v>0</v>
      </c>
      <c r="E7" s="10">
        <v>0</v>
      </c>
      <c r="F7" s="10">
        <v>0</v>
      </c>
      <c r="G7" s="10">
        <v>47</v>
      </c>
      <c r="H7" s="10">
        <v>7</v>
      </c>
      <c r="I7" s="10">
        <v>7</v>
      </c>
      <c r="J7" s="10">
        <v>5</v>
      </c>
      <c r="K7" s="10">
        <v>9</v>
      </c>
      <c r="L7" s="10">
        <v>16</v>
      </c>
      <c r="M7" s="10">
        <v>23</v>
      </c>
      <c r="N7" s="10">
        <v>21</v>
      </c>
      <c r="O7" s="10">
        <v>0</v>
      </c>
      <c r="P7" s="10">
        <v>0</v>
      </c>
      <c r="Q7" s="10">
        <v>2</v>
      </c>
      <c r="R7" s="10">
        <v>7</v>
      </c>
      <c r="S7" s="10">
        <v>13</v>
      </c>
      <c r="T7" s="10">
        <v>5</v>
      </c>
      <c r="U7" s="10">
        <v>20</v>
      </c>
      <c r="V7" s="10">
        <v>0</v>
      </c>
      <c r="W7" s="10">
        <v>4</v>
      </c>
      <c r="X7" s="10">
        <v>13</v>
      </c>
      <c r="Y7" s="10">
        <v>14</v>
      </c>
      <c r="Z7" s="10">
        <v>13</v>
      </c>
      <c r="AA7" s="10">
        <v>1</v>
      </c>
      <c r="AB7" s="10">
        <v>7</v>
      </c>
      <c r="AC7" s="10">
        <v>2</v>
      </c>
      <c r="AD7" s="10">
        <v>2</v>
      </c>
      <c r="AE7" s="10">
        <v>2</v>
      </c>
      <c r="AF7" s="10">
        <v>6</v>
      </c>
      <c r="AG7" s="10">
        <v>4</v>
      </c>
      <c r="AH7" s="10">
        <v>0</v>
      </c>
      <c r="AI7" s="10">
        <v>0</v>
      </c>
      <c r="AJ7" s="10">
        <v>0</v>
      </c>
      <c r="AK7" s="10">
        <v>24</v>
      </c>
      <c r="AL7" s="8"/>
    </row>
    <row r="8" spans="1:38" x14ac:dyDescent="0.2">
      <c r="A8" s="24"/>
      <c r="B8" s="24"/>
      <c r="C8" s="11" t="s">
        <v>93</v>
      </c>
      <c r="D8" s="11" t="s">
        <v>93</v>
      </c>
      <c r="E8" s="11" t="s">
        <v>93</v>
      </c>
      <c r="F8" s="11" t="s">
        <v>93</v>
      </c>
      <c r="G8" s="11" t="s">
        <v>93</v>
      </c>
      <c r="H8" s="11"/>
      <c r="I8" s="11"/>
      <c r="J8" s="11"/>
      <c r="K8" s="11"/>
      <c r="L8" s="11"/>
      <c r="M8" s="11"/>
      <c r="N8" s="11"/>
      <c r="O8" s="11"/>
      <c r="P8" s="11"/>
      <c r="Q8" s="11"/>
      <c r="R8" s="11"/>
      <c r="S8" s="12" t="s">
        <v>112</v>
      </c>
      <c r="T8" s="12" t="s">
        <v>105</v>
      </c>
      <c r="U8" s="12" t="s">
        <v>307</v>
      </c>
      <c r="V8" s="11"/>
      <c r="W8" s="11"/>
      <c r="X8" s="12" t="s">
        <v>105</v>
      </c>
      <c r="Y8" s="12" t="s">
        <v>173</v>
      </c>
      <c r="Z8" s="12" t="s">
        <v>308</v>
      </c>
      <c r="AA8" s="11"/>
      <c r="AB8" s="11"/>
      <c r="AC8" s="11"/>
      <c r="AD8" s="11"/>
      <c r="AE8" s="11"/>
      <c r="AF8" s="12" t="s">
        <v>105</v>
      </c>
      <c r="AG8" s="11"/>
      <c r="AH8" s="11" t="s">
        <v>93</v>
      </c>
      <c r="AI8" s="11" t="s">
        <v>93</v>
      </c>
      <c r="AJ8" s="11" t="s">
        <v>93</v>
      </c>
      <c r="AK8" s="12" t="s">
        <v>105</v>
      </c>
      <c r="AL8" s="8"/>
    </row>
    <row r="9" spans="1:38" x14ac:dyDescent="0.2">
      <c r="A9" s="27"/>
      <c r="B9" s="23" t="s">
        <v>273</v>
      </c>
      <c r="C9" s="9">
        <v>0.1127588757288</v>
      </c>
      <c r="D9" s="9"/>
      <c r="E9" s="9"/>
      <c r="F9" s="9"/>
      <c r="G9" s="9">
        <v>0.1127588757288</v>
      </c>
      <c r="H9" s="9">
        <v>0.20144206585140001</v>
      </c>
      <c r="I9" s="9">
        <v>6.5097747986430005E-2</v>
      </c>
      <c r="J9" s="9">
        <v>0.1147556498059</v>
      </c>
      <c r="K9" s="9">
        <v>0.1238285166473</v>
      </c>
      <c r="L9" s="9">
        <v>8.4574747202449993E-2</v>
      </c>
      <c r="M9" s="9">
        <v>0.1435140840327</v>
      </c>
      <c r="N9" s="9">
        <v>8.5302269874329997E-2</v>
      </c>
      <c r="O9" s="9">
        <v>3.1572445841909998E-2</v>
      </c>
      <c r="P9" s="9">
        <v>9.181646410300999E-2</v>
      </c>
      <c r="Q9" s="9">
        <v>5.9334535718570003E-2</v>
      </c>
      <c r="R9" s="9">
        <v>0.17369526788629999</v>
      </c>
      <c r="S9" s="9">
        <v>0.25539058098459999</v>
      </c>
      <c r="T9" s="9">
        <v>0</v>
      </c>
      <c r="U9" s="9">
        <v>8.0340765422819996E-2</v>
      </c>
      <c r="V9" s="9">
        <v>3.8158893683189997E-2</v>
      </c>
      <c r="W9" s="9">
        <v>2.0866697161749999E-2</v>
      </c>
      <c r="X9" s="9">
        <v>0.32636849286870001</v>
      </c>
      <c r="Y9" s="9">
        <v>0.18412384056930001</v>
      </c>
      <c r="Z9" s="9">
        <v>0</v>
      </c>
      <c r="AA9" s="9">
        <v>0</v>
      </c>
      <c r="AB9" s="9">
        <v>6.8448885507819995E-2</v>
      </c>
      <c r="AC9" s="9">
        <v>0.2701364165083</v>
      </c>
      <c r="AD9" s="9">
        <v>0</v>
      </c>
      <c r="AE9" s="9">
        <v>0.32486869981450001</v>
      </c>
      <c r="AF9" s="9">
        <v>0.1125476603789</v>
      </c>
      <c r="AG9" s="9">
        <v>0</v>
      </c>
      <c r="AH9" s="9"/>
      <c r="AI9" s="9"/>
      <c r="AJ9" s="9"/>
      <c r="AK9" s="9">
        <v>0.1143377663613</v>
      </c>
      <c r="AL9" s="8"/>
    </row>
    <row r="10" spans="1:38" x14ac:dyDescent="0.2">
      <c r="A10" s="24"/>
      <c r="B10" s="24"/>
      <c r="C10" s="10">
        <v>15</v>
      </c>
      <c r="D10" s="10">
        <v>0</v>
      </c>
      <c r="E10" s="10">
        <v>0</v>
      </c>
      <c r="F10" s="10">
        <v>0</v>
      </c>
      <c r="G10" s="10">
        <v>15</v>
      </c>
      <c r="H10" s="10">
        <v>3</v>
      </c>
      <c r="I10" s="10">
        <v>2</v>
      </c>
      <c r="J10" s="10">
        <v>2</v>
      </c>
      <c r="K10" s="10">
        <v>4</v>
      </c>
      <c r="L10" s="10">
        <v>3</v>
      </c>
      <c r="M10" s="10">
        <v>8</v>
      </c>
      <c r="N10" s="10">
        <v>7</v>
      </c>
      <c r="O10" s="10">
        <v>1</v>
      </c>
      <c r="P10" s="10">
        <v>1</v>
      </c>
      <c r="Q10" s="10">
        <v>1</v>
      </c>
      <c r="R10" s="10">
        <v>6</v>
      </c>
      <c r="S10" s="10">
        <v>5</v>
      </c>
      <c r="T10" s="10">
        <v>0</v>
      </c>
      <c r="U10" s="10">
        <v>1</v>
      </c>
      <c r="V10" s="10">
        <v>1</v>
      </c>
      <c r="W10" s="10">
        <v>1</v>
      </c>
      <c r="X10" s="10">
        <v>10</v>
      </c>
      <c r="Y10" s="10">
        <v>3</v>
      </c>
      <c r="Z10" s="10">
        <v>0</v>
      </c>
      <c r="AA10" s="10">
        <v>0</v>
      </c>
      <c r="AB10" s="10">
        <v>5</v>
      </c>
      <c r="AC10" s="10">
        <v>2</v>
      </c>
      <c r="AD10" s="10">
        <v>0</v>
      </c>
      <c r="AE10" s="10">
        <v>1</v>
      </c>
      <c r="AF10" s="10">
        <v>1</v>
      </c>
      <c r="AG10" s="10">
        <v>0</v>
      </c>
      <c r="AH10" s="10">
        <v>0</v>
      </c>
      <c r="AI10" s="10">
        <v>0</v>
      </c>
      <c r="AJ10" s="10">
        <v>0</v>
      </c>
      <c r="AK10" s="10">
        <v>6</v>
      </c>
      <c r="AL10" s="8"/>
    </row>
    <row r="11" spans="1:38" x14ac:dyDescent="0.2">
      <c r="A11" s="24"/>
      <c r="B11" s="24"/>
      <c r="C11" s="11" t="s">
        <v>93</v>
      </c>
      <c r="D11" s="11" t="s">
        <v>93</v>
      </c>
      <c r="E11" s="11" t="s">
        <v>93</v>
      </c>
      <c r="F11" s="11" t="s">
        <v>93</v>
      </c>
      <c r="G11" s="11" t="s">
        <v>93</v>
      </c>
      <c r="H11" s="11"/>
      <c r="I11" s="11"/>
      <c r="J11" s="11"/>
      <c r="K11" s="11"/>
      <c r="L11" s="11"/>
      <c r="M11" s="11"/>
      <c r="N11" s="11"/>
      <c r="O11" s="11"/>
      <c r="P11" s="11"/>
      <c r="Q11" s="11"/>
      <c r="R11" s="11"/>
      <c r="S11" s="11"/>
      <c r="T11" s="11"/>
      <c r="U11" s="11"/>
      <c r="V11" s="11"/>
      <c r="W11" s="11"/>
      <c r="X11" s="12" t="s">
        <v>109</v>
      </c>
      <c r="Y11" s="11"/>
      <c r="Z11" s="11"/>
      <c r="AA11" s="11"/>
      <c r="AB11" s="11"/>
      <c r="AC11" s="11"/>
      <c r="AD11" s="11"/>
      <c r="AE11" s="11"/>
      <c r="AF11" s="11"/>
      <c r="AG11" s="11"/>
      <c r="AH11" s="11" t="s">
        <v>93</v>
      </c>
      <c r="AI11" s="11" t="s">
        <v>93</v>
      </c>
      <c r="AJ11" s="11" t="s">
        <v>93</v>
      </c>
      <c r="AK11" s="11"/>
      <c r="AL11" s="8"/>
    </row>
    <row r="12" spans="1:38" x14ac:dyDescent="0.2">
      <c r="A12" s="27"/>
      <c r="B12" s="23" t="s">
        <v>274</v>
      </c>
      <c r="C12" s="9">
        <v>2.9857111241780001E-2</v>
      </c>
      <c r="D12" s="9"/>
      <c r="E12" s="9"/>
      <c r="F12" s="9"/>
      <c r="G12" s="9">
        <v>2.9857111241780001E-2</v>
      </c>
      <c r="H12" s="9">
        <v>0</v>
      </c>
      <c r="I12" s="9">
        <v>0.1045391948371</v>
      </c>
      <c r="J12" s="9">
        <v>3.1105882027939999E-2</v>
      </c>
      <c r="K12" s="9">
        <v>0</v>
      </c>
      <c r="L12" s="9">
        <v>1.9963884452490002E-2</v>
      </c>
      <c r="M12" s="9">
        <v>3.6781153727110001E-2</v>
      </c>
      <c r="N12" s="9">
        <v>2.4267388295000001E-2</v>
      </c>
      <c r="O12" s="9">
        <v>6.2470578234139998E-2</v>
      </c>
      <c r="P12" s="9">
        <v>0.10930017695289999</v>
      </c>
      <c r="Q12" s="9">
        <v>0</v>
      </c>
      <c r="R12" s="9">
        <v>2.9928735672930001E-2</v>
      </c>
      <c r="S12" s="9">
        <v>0</v>
      </c>
      <c r="T12" s="9">
        <v>0</v>
      </c>
      <c r="U12" s="9">
        <v>0</v>
      </c>
      <c r="V12" s="9">
        <v>5.6480030256009998E-2</v>
      </c>
      <c r="W12" s="9">
        <v>3.9775624044040003E-2</v>
      </c>
      <c r="X12" s="9">
        <v>0</v>
      </c>
      <c r="Y12" s="9">
        <v>4.9553203252499997E-2</v>
      </c>
      <c r="Z12" s="9">
        <v>0</v>
      </c>
      <c r="AA12" s="9">
        <v>0</v>
      </c>
      <c r="AB12" s="9">
        <v>4.1807746165679997E-2</v>
      </c>
      <c r="AC12" s="9">
        <v>7.2662080334320006E-2</v>
      </c>
      <c r="AD12" s="9">
        <v>0</v>
      </c>
      <c r="AE12" s="9">
        <v>0</v>
      </c>
      <c r="AF12" s="9">
        <v>0</v>
      </c>
      <c r="AG12" s="9">
        <v>0.19675405173470001</v>
      </c>
      <c r="AH12" s="9"/>
      <c r="AI12" s="9"/>
      <c r="AJ12" s="9"/>
      <c r="AK12" s="9">
        <v>0</v>
      </c>
      <c r="AL12" s="8"/>
    </row>
    <row r="13" spans="1:38" x14ac:dyDescent="0.2">
      <c r="A13" s="24"/>
      <c r="B13" s="24"/>
      <c r="C13" s="10">
        <v>4</v>
      </c>
      <c r="D13" s="10">
        <v>0</v>
      </c>
      <c r="E13" s="10">
        <v>0</v>
      </c>
      <c r="F13" s="10">
        <v>0</v>
      </c>
      <c r="G13" s="10">
        <v>4</v>
      </c>
      <c r="H13" s="10">
        <v>0</v>
      </c>
      <c r="I13" s="10">
        <v>2</v>
      </c>
      <c r="J13" s="10">
        <v>1</v>
      </c>
      <c r="K13" s="10">
        <v>0</v>
      </c>
      <c r="L13" s="10">
        <v>1</v>
      </c>
      <c r="M13" s="10">
        <v>2</v>
      </c>
      <c r="N13" s="10">
        <v>2</v>
      </c>
      <c r="O13" s="10">
        <v>2</v>
      </c>
      <c r="P13" s="10">
        <v>1</v>
      </c>
      <c r="Q13" s="10">
        <v>0</v>
      </c>
      <c r="R13" s="10">
        <v>1</v>
      </c>
      <c r="S13" s="10">
        <v>0</v>
      </c>
      <c r="T13" s="10">
        <v>0</v>
      </c>
      <c r="U13" s="10">
        <v>0</v>
      </c>
      <c r="V13" s="10">
        <v>1</v>
      </c>
      <c r="W13" s="10">
        <v>2</v>
      </c>
      <c r="X13" s="10">
        <v>0</v>
      </c>
      <c r="Y13" s="10">
        <v>1</v>
      </c>
      <c r="Z13" s="10">
        <v>0</v>
      </c>
      <c r="AA13" s="10">
        <v>0</v>
      </c>
      <c r="AB13" s="10">
        <v>2</v>
      </c>
      <c r="AC13" s="10">
        <v>1</v>
      </c>
      <c r="AD13" s="10">
        <v>0</v>
      </c>
      <c r="AE13" s="10">
        <v>0</v>
      </c>
      <c r="AF13" s="10">
        <v>0</v>
      </c>
      <c r="AG13" s="10">
        <v>1</v>
      </c>
      <c r="AH13" s="10">
        <v>0</v>
      </c>
      <c r="AI13" s="10">
        <v>0</v>
      </c>
      <c r="AJ13" s="10">
        <v>0</v>
      </c>
      <c r="AK13" s="10">
        <v>0</v>
      </c>
      <c r="AL13" s="8"/>
    </row>
    <row r="14" spans="1:38" x14ac:dyDescent="0.2">
      <c r="A14" s="24"/>
      <c r="B14" s="24"/>
      <c r="C14" s="11" t="s">
        <v>93</v>
      </c>
      <c r="D14" s="11" t="s">
        <v>93</v>
      </c>
      <c r="E14" s="11" t="s">
        <v>93</v>
      </c>
      <c r="F14" s="11" t="s">
        <v>93</v>
      </c>
      <c r="G14" s="11" t="s">
        <v>93</v>
      </c>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2" t="s">
        <v>96</v>
      </c>
      <c r="AH14" s="11" t="s">
        <v>93</v>
      </c>
      <c r="AI14" s="11" t="s">
        <v>93</v>
      </c>
      <c r="AJ14" s="11" t="s">
        <v>93</v>
      </c>
      <c r="AK14" s="11"/>
      <c r="AL14" s="8"/>
    </row>
    <row r="15" spans="1:38" x14ac:dyDescent="0.2">
      <c r="A15" s="27"/>
      <c r="B15" s="23" t="s">
        <v>275</v>
      </c>
      <c r="C15" s="9">
        <v>0.33563996021050002</v>
      </c>
      <c r="D15" s="9"/>
      <c r="E15" s="9"/>
      <c r="F15" s="9"/>
      <c r="G15" s="9">
        <v>0.33563996021050002</v>
      </c>
      <c r="H15" s="9">
        <v>0.120178310446</v>
      </c>
      <c r="I15" s="9">
        <v>0.23821006735520001</v>
      </c>
      <c r="J15" s="9">
        <v>0.41382504577660001</v>
      </c>
      <c r="K15" s="9">
        <v>0.40817092920249998</v>
      </c>
      <c r="L15" s="9">
        <v>0.42955884804479999</v>
      </c>
      <c r="M15" s="9">
        <v>0.33314736717850002</v>
      </c>
      <c r="N15" s="9">
        <v>0.35674048824780002</v>
      </c>
      <c r="O15" s="9">
        <v>0.71387516105230009</v>
      </c>
      <c r="P15" s="9">
        <v>0.50595025378510006</v>
      </c>
      <c r="Q15" s="9">
        <v>0.48346822234589998</v>
      </c>
      <c r="R15" s="9">
        <v>0.3004056567292</v>
      </c>
      <c r="S15" s="9">
        <v>0</v>
      </c>
      <c r="T15" s="9">
        <v>0</v>
      </c>
      <c r="U15" s="9">
        <v>0</v>
      </c>
      <c r="V15" s="9">
        <v>0.71793328034759996</v>
      </c>
      <c r="W15" s="9">
        <v>0.59749026836789998</v>
      </c>
      <c r="X15" s="9">
        <v>2.9200064792649999E-2</v>
      </c>
      <c r="Y15" s="9">
        <v>0</v>
      </c>
      <c r="Z15" s="9">
        <v>0</v>
      </c>
      <c r="AA15" s="9">
        <v>0.81871393723050001</v>
      </c>
      <c r="AB15" s="9">
        <v>0.55673695712030002</v>
      </c>
      <c r="AC15" s="9">
        <v>0.20904495282900001</v>
      </c>
      <c r="AD15" s="9">
        <v>0.42979490926530001</v>
      </c>
      <c r="AE15" s="9">
        <v>0.22396029878769999</v>
      </c>
      <c r="AF15" s="9">
        <v>0.24715963899000001</v>
      </c>
      <c r="AG15" s="9">
        <v>0</v>
      </c>
      <c r="AH15" s="9"/>
      <c r="AI15" s="9"/>
      <c r="AJ15" s="9"/>
      <c r="AK15" s="9">
        <v>0.1765903393828</v>
      </c>
      <c r="AL15" s="8"/>
    </row>
    <row r="16" spans="1:38" x14ac:dyDescent="0.2">
      <c r="A16" s="24"/>
      <c r="B16" s="24"/>
      <c r="C16" s="10">
        <v>58</v>
      </c>
      <c r="D16" s="10">
        <v>0</v>
      </c>
      <c r="E16" s="10">
        <v>0</v>
      </c>
      <c r="F16" s="10">
        <v>0</v>
      </c>
      <c r="G16" s="10">
        <v>58</v>
      </c>
      <c r="H16" s="10">
        <v>3</v>
      </c>
      <c r="I16" s="10">
        <v>5</v>
      </c>
      <c r="J16" s="10">
        <v>11</v>
      </c>
      <c r="K16" s="10">
        <v>14</v>
      </c>
      <c r="L16" s="10">
        <v>20</v>
      </c>
      <c r="M16" s="10">
        <v>26</v>
      </c>
      <c r="N16" s="10">
        <v>30</v>
      </c>
      <c r="O16" s="10">
        <v>32</v>
      </c>
      <c r="P16" s="10">
        <v>5</v>
      </c>
      <c r="Q16" s="10">
        <v>9</v>
      </c>
      <c r="R16" s="10">
        <v>12</v>
      </c>
      <c r="S16" s="10">
        <v>0</v>
      </c>
      <c r="T16" s="10">
        <v>0</v>
      </c>
      <c r="U16" s="10">
        <v>0</v>
      </c>
      <c r="V16" s="10">
        <v>27</v>
      </c>
      <c r="W16" s="10">
        <v>26</v>
      </c>
      <c r="X16" s="10">
        <v>1</v>
      </c>
      <c r="Y16" s="10">
        <v>0</v>
      </c>
      <c r="Z16" s="10">
        <v>0</v>
      </c>
      <c r="AA16" s="10">
        <v>3</v>
      </c>
      <c r="AB16" s="10">
        <v>39</v>
      </c>
      <c r="AC16" s="10">
        <v>4</v>
      </c>
      <c r="AD16" s="10">
        <v>2</v>
      </c>
      <c r="AE16" s="10">
        <v>1</v>
      </c>
      <c r="AF16" s="10">
        <v>4</v>
      </c>
      <c r="AG16" s="10">
        <v>0</v>
      </c>
      <c r="AH16" s="10">
        <v>0</v>
      </c>
      <c r="AI16" s="10">
        <v>0</v>
      </c>
      <c r="AJ16" s="10">
        <v>0</v>
      </c>
      <c r="AK16" s="10">
        <v>8</v>
      </c>
      <c r="AL16" s="8"/>
    </row>
    <row r="17" spans="1:38" x14ac:dyDescent="0.2">
      <c r="A17" s="24"/>
      <c r="B17" s="24"/>
      <c r="C17" s="11" t="s">
        <v>93</v>
      </c>
      <c r="D17" s="11" t="s">
        <v>93</v>
      </c>
      <c r="E17" s="11" t="s">
        <v>93</v>
      </c>
      <c r="F17" s="11" t="s">
        <v>93</v>
      </c>
      <c r="G17" s="11" t="s">
        <v>93</v>
      </c>
      <c r="H17" s="11"/>
      <c r="I17" s="11"/>
      <c r="J17" s="11"/>
      <c r="K17" s="11"/>
      <c r="L17" s="11"/>
      <c r="M17" s="11"/>
      <c r="N17" s="11"/>
      <c r="O17" s="12" t="s">
        <v>309</v>
      </c>
      <c r="P17" s="12" t="s">
        <v>210</v>
      </c>
      <c r="Q17" s="12" t="s">
        <v>210</v>
      </c>
      <c r="R17" s="11"/>
      <c r="S17" s="11"/>
      <c r="T17" s="11"/>
      <c r="U17" s="11"/>
      <c r="V17" s="12" t="s">
        <v>310</v>
      </c>
      <c r="W17" s="12" t="s">
        <v>310</v>
      </c>
      <c r="X17" s="11"/>
      <c r="Y17" s="11"/>
      <c r="Z17" s="11"/>
      <c r="AA17" s="12" t="s">
        <v>310</v>
      </c>
      <c r="AB17" s="12" t="s">
        <v>96</v>
      </c>
      <c r="AC17" s="11"/>
      <c r="AD17" s="11"/>
      <c r="AE17" s="11"/>
      <c r="AF17" s="11"/>
      <c r="AG17" s="11"/>
      <c r="AH17" s="11" t="s">
        <v>93</v>
      </c>
      <c r="AI17" s="11" t="s">
        <v>93</v>
      </c>
      <c r="AJ17" s="11" t="s">
        <v>93</v>
      </c>
      <c r="AK17" s="11"/>
      <c r="AL17" s="8"/>
    </row>
    <row r="18" spans="1:38" x14ac:dyDescent="0.2">
      <c r="A18" s="27"/>
      <c r="B18" s="23" t="s">
        <v>280</v>
      </c>
      <c r="C18" s="9">
        <v>0.1781299022593</v>
      </c>
      <c r="D18" s="9"/>
      <c r="E18" s="9"/>
      <c r="F18" s="9"/>
      <c r="G18" s="9">
        <v>0.1781299022593</v>
      </c>
      <c r="H18" s="9">
        <v>0.36423324659150003</v>
      </c>
      <c r="I18" s="9">
        <v>0.153197814805</v>
      </c>
      <c r="J18" s="9">
        <v>0.16268194437940001</v>
      </c>
      <c r="K18" s="9">
        <v>0.13994905935470001</v>
      </c>
      <c r="L18" s="9">
        <v>7.2632029573769991E-2</v>
      </c>
      <c r="M18" s="9">
        <v>9.4647820584200015E-2</v>
      </c>
      <c r="N18" s="9">
        <v>0.263942855694</v>
      </c>
      <c r="O18" s="9">
        <v>0.1451683126236</v>
      </c>
      <c r="P18" s="9">
        <v>0.29293310515900001</v>
      </c>
      <c r="Q18" s="9">
        <v>0.30568817825040001</v>
      </c>
      <c r="R18" s="9">
        <v>0.29006418397310002</v>
      </c>
      <c r="S18" s="9">
        <v>5.0061619745129987E-2</v>
      </c>
      <c r="T18" s="9">
        <v>0.19005616289710001</v>
      </c>
      <c r="U18" s="9">
        <v>0</v>
      </c>
      <c r="V18" s="9">
        <v>0.15282577821169999</v>
      </c>
      <c r="W18" s="9">
        <v>0.19371585490599999</v>
      </c>
      <c r="X18" s="9">
        <v>0.29096633500890001</v>
      </c>
      <c r="Y18" s="9">
        <v>9.5239445827159999E-2</v>
      </c>
      <c r="Z18" s="9">
        <v>0</v>
      </c>
      <c r="AA18" s="9">
        <v>0</v>
      </c>
      <c r="AB18" s="9">
        <v>0.188614655869</v>
      </c>
      <c r="AC18" s="9">
        <v>0.35493361636589998</v>
      </c>
      <c r="AD18" s="9">
        <v>0.14330633507519999</v>
      </c>
      <c r="AE18" s="9">
        <v>0</v>
      </c>
      <c r="AF18" s="9">
        <v>4.1306291485689997E-2</v>
      </c>
      <c r="AG18" s="9">
        <v>0.19675405173470001</v>
      </c>
      <c r="AH18" s="9"/>
      <c r="AI18" s="9"/>
      <c r="AJ18" s="9"/>
      <c r="AK18" s="9">
        <v>0.154833237057</v>
      </c>
      <c r="AL18" s="8"/>
    </row>
    <row r="19" spans="1:38" x14ac:dyDescent="0.2">
      <c r="A19" s="24"/>
      <c r="B19" s="24"/>
      <c r="C19" s="10">
        <v>28</v>
      </c>
      <c r="D19" s="10">
        <v>0</v>
      </c>
      <c r="E19" s="10">
        <v>0</v>
      </c>
      <c r="F19" s="10">
        <v>0</v>
      </c>
      <c r="G19" s="10">
        <v>28</v>
      </c>
      <c r="H19" s="10">
        <v>6</v>
      </c>
      <c r="I19" s="10">
        <v>4</v>
      </c>
      <c r="J19" s="10">
        <v>6</v>
      </c>
      <c r="K19" s="10">
        <v>5</v>
      </c>
      <c r="L19" s="10">
        <v>4</v>
      </c>
      <c r="M19" s="10">
        <v>5</v>
      </c>
      <c r="N19" s="10">
        <v>20</v>
      </c>
      <c r="O19" s="10">
        <v>7</v>
      </c>
      <c r="P19" s="10">
        <v>3</v>
      </c>
      <c r="Q19" s="10">
        <v>5</v>
      </c>
      <c r="R19" s="10">
        <v>10</v>
      </c>
      <c r="S19" s="10">
        <v>2</v>
      </c>
      <c r="T19" s="10">
        <v>1</v>
      </c>
      <c r="U19" s="10">
        <v>0</v>
      </c>
      <c r="V19" s="10">
        <v>6</v>
      </c>
      <c r="W19" s="10">
        <v>9</v>
      </c>
      <c r="X19" s="10">
        <v>8</v>
      </c>
      <c r="Y19" s="10">
        <v>2</v>
      </c>
      <c r="Z19" s="10">
        <v>0</v>
      </c>
      <c r="AA19" s="10">
        <v>0</v>
      </c>
      <c r="AB19" s="10">
        <v>11</v>
      </c>
      <c r="AC19" s="10">
        <v>6</v>
      </c>
      <c r="AD19" s="10">
        <v>1</v>
      </c>
      <c r="AE19" s="10">
        <v>0</v>
      </c>
      <c r="AF19" s="10">
        <v>1</v>
      </c>
      <c r="AG19" s="10">
        <v>1</v>
      </c>
      <c r="AH19" s="10">
        <v>0</v>
      </c>
      <c r="AI19" s="10">
        <v>0</v>
      </c>
      <c r="AJ19" s="10">
        <v>0</v>
      </c>
      <c r="AK19" s="10">
        <v>8</v>
      </c>
      <c r="AL19" s="8"/>
    </row>
    <row r="20" spans="1:38" x14ac:dyDescent="0.2">
      <c r="A20" s="24"/>
      <c r="B20" s="24"/>
      <c r="C20" s="11" t="s">
        <v>93</v>
      </c>
      <c r="D20" s="11" t="s">
        <v>93</v>
      </c>
      <c r="E20" s="11" t="s">
        <v>93</v>
      </c>
      <c r="F20" s="11" t="s">
        <v>93</v>
      </c>
      <c r="G20" s="11" t="s">
        <v>93</v>
      </c>
      <c r="H20" s="11"/>
      <c r="I20" s="11"/>
      <c r="J20" s="11"/>
      <c r="K20" s="11"/>
      <c r="L20" s="11"/>
      <c r="M20" s="11"/>
      <c r="N20" s="12" t="s">
        <v>105</v>
      </c>
      <c r="O20" s="11"/>
      <c r="P20" s="11"/>
      <c r="Q20" s="11"/>
      <c r="R20" s="11"/>
      <c r="S20" s="11"/>
      <c r="T20" s="11"/>
      <c r="U20" s="11"/>
      <c r="V20" s="11"/>
      <c r="W20" s="11"/>
      <c r="X20" s="11"/>
      <c r="Y20" s="11"/>
      <c r="Z20" s="11"/>
      <c r="AA20" s="11"/>
      <c r="AB20" s="11"/>
      <c r="AC20" s="11"/>
      <c r="AD20" s="11"/>
      <c r="AE20" s="11"/>
      <c r="AF20" s="11"/>
      <c r="AG20" s="11"/>
      <c r="AH20" s="11" t="s">
        <v>93</v>
      </c>
      <c r="AI20" s="11" t="s">
        <v>93</v>
      </c>
      <c r="AJ20" s="11" t="s">
        <v>93</v>
      </c>
      <c r="AK20" s="11"/>
      <c r="AL20" s="8"/>
    </row>
    <row r="21" spans="1:38" x14ac:dyDescent="0.2">
      <c r="A21" s="27"/>
      <c r="B21" s="23" t="s">
        <v>97</v>
      </c>
      <c r="C21" s="9">
        <v>3.2891768803299998E-2</v>
      </c>
      <c r="D21" s="9"/>
      <c r="E21" s="9"/>
      <c r="F21" s="9"/>
      <c r="G21" s="9">
        <v>3.2891768803299998E-2</v>
      </c>
      <c r="H21" s="9">
        <v>0</v>
      </c>
      <c r="I21" s="9">
        <v>6.9105785131680003E-2</v>
      </c>
      <c r="J21" s="9">
        <v>8.2236604650020001E-2</v>
      </c>
      <c r="K21" s="9">
        <v>2.7239807354479999E-2</v>
      </c>
      <c r="L21" s="9">
        <v>0</v>
      </c>
      <c r="M21" s="9">
        <v>5.1335387015049999E-2</v>
      </c>
      <c r="N21" s="9">
        <v>1.1830560656049999E-2</v>
      </c>
      <c r="O21" s="9">
        <v>4.6913502248069998E-2</v>
      </c>
      <c r="P21" s="9">
        <v>0</v>
      </c>
      <c r="Q21" s="9">
        <v>0</v>
      </c>
      <c r="R21" s="9">
        <v>2.73875573511E-2</v>
      </c>
      <c r="S21" s="9">
        <v>0</v>
      </c>
      <c r="T21" s="9">
        <v>0.21874419793229999</v>
      </c>
      <c r="U21" s="9">
        <v>0</v>
      </c>
      <c r="V21" s="9">
        <v>3.4602017501470003E-2</v>
      </c>
      <c r="W21" s="9">
        <v>5.0055172462810001E-2</v>
      </c>
      <c r="X21" s="9">
        <v>0</v>
      </c>
      <c r="Y21" s="9">
        <v>8.1205194424249991E-2</v>
      </c>
      <c r="Z21" s="9">
        <v>0</v>
      </c>
      <c r="AA21" s="9">
        <v>0</v>
      </c>
      <c r="AB21" s="9">
        <v>3.1396344474009998E-2</v>
      </c>
      <c r="AC21" s="9">
        <v>0</v>
      </c>
      <c r="AD21" s="9">
        <v>0</v>
      </c>
      <c r="AE21" s="9">
        <v>0</v>
      </c>
      <c r="AF21" s="9">
        <v>0</v>
      </c>
      <c r="AG21" s="9">
        <v>0</v>
      </c>
      <c r="AH21" s="9"/>
      <c r="AI21" s="9"/>
      <c r="AJ21" s="9"/>
      <c r="AK21" s="9">
        <v>6.1095888375969999E-2</v>
      </c>
      <c r="AL21" s="8"/>
    </row>
    <row r="22" spans="1:38" x14ac:dyDescent="0.2">
      <c r="A22" s="24"/>
      <c r="B22" s="24"/>
      <c r="C22" s="10">
        <v>4</v>
      </c>
      <c r="D22" s="10">
        <v>0</v>
      </c>
      <c r="E22" s="10">
        <v>0</v>
      </c>
      <c r="F22" s="10">
        <v>0</v>
      </c>
      <c r="G22" s="10">
        <v>4</v>
      </c>
      <c r="H22" s="10">
        <v>0</v>
      </c>
      <c r="I22" s="10">
        <v>1</v>
      </c>
      <c r="J22" s="10">
        <v>2</v>
      </c>
      <c r="K22" s="10">
        <v>1</v>
      </c>
      <c r="L22" s="10">
        <v>0</v>
      </c>
      <c r="M22" s="10">
        <v>3</v>
      </c>
      <c r="N22" s="10">
        <v>1</v>
      </c>
      <c r="O22" s="10">
        <v>2</v>
      </c>
      <c r="P22" s="10">
        <v>0</v>
      </c>
      <c r="Q22" s="10">
        <v>0</v>
      </c>
      <c r="R22" s="10">
        <v>1</v>
      </c>
      <c r="S22" s="10">
        <v>0</v>
      </c>
      <c r="T22" s="10">
        <v>1</v>
      </c>
      <c r="U22" s="10">
        <v>0</v>
      </c>
      <c r="V22" s="10">
        <v>1</v>
      </c>
      <c r="W22" s="10">
        <v>2</v>
      </c>
      <c r="X22" s="10">
        <v>0</v>
      </c>
      <c r="Y22" s="10">
        <v>1</v>
      </c>
      <c r="Z22" s="10">
        <v>0</v>
      </c>
      <c r="AA22" s="10">
        <v>0</v>
      </c>
      <c r="AB22" s="10">
        <v>2</v>
      </c>
      <c r="AC22" s="10">
        <v>0</v>
      </c>
      <c r="AD22" s="10">
        <v>0</v>
      </c>
      <c r="AE22" s="10">
        <v>0</v>
      </c>
      <c r="AF22" s="10">
        <v>0</v>
      </c>
      <c r="AG22" s="10">
        <v>0</v>
      </c>
      <c r="AH22" s="10">
        <v>0</v>
      </c>
      <c r="AI22" s="10">
        <v>0</v>
      </c>
      <c r="AJ22" s="10">
        <v>0</v>
      </c>
      <c r="AK22" s="10">
        <v>2</v>
      </c>
      <c r="AL22" s="8"/>
    </row>
    <row r="23" spans="1:38" x14ac:dyDescent="0.2">
      <c r="A23" s="24"/>
      <c r="B23" s="24"/>
      <c r="C23" s="11" t="s">
        <v>93</v>
      </c>
      <c r="D23" s="11" t="s">
        <v>93</v>
      </c>
      <c r="E23" s="11" t="s">
        <v>93</v>
      </c>
      <c r="F23" s="11" t="s">
        <v>93</v>
      </c>
      <c r="G23" s="11" t="s">
        <v>93</v>
      </c>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t="s">
        <v>93</v>
      </c>
      <c r="AI23" s="11" t="s">
        <v>93</v>
      </c>
      <c r="AJ23" s="11" t="s">
        <v>93</v>
      </c>
      <c r="AK23" s="11"/>
      <c r="AL23" s="8"/>
    </row>
    <row r="24" spans="1:38" x14ac:dyDescent="0.2">
      <c r="A24" s="27"/>
      <c r="B24" s="23" t="s">
        <v>39</v>
      </c>
      <c r="C24" s="9">
        <v>1</v>
      </c>
      <c r="D24" s="9"/>
      <c r="E24" s="9"/>
      <c r="F24" s="9"/>
      <c r="G24" s="9">
        <v>1</v>
      </c>
      <c r="H24" s="9">
        <v>1</v>
      </c>
      <c r="I24" s="9">
        <v>1</v>
      </c>
      <c r="J24" s="9">
        <v>1</v>
      </c>
      <c r="K24" s="9">
        <v>1</v>
      </c>
      <c r="L24" s="9">
        <v>1</v>
      </c>
      <c r="M24" s="9">
        <v>1</v>
      </c>
      <c r="N24" s="9">
        <v>1</v>
      </c>
      <c r="O24" s="9">
        <v>1</v>
      </c>
      <c r="P24" s="9">
        <v>1</v>
      </c>
      <c r="Q24" s="9">
        <v>1</v>
      </c>
      <c r="R24" s="9">
        <v>1</v>
      </c>
      <c r="S24" s="9">
        <v>1</v>
      </c>
      <c r="T24" s="9">
        <v>1</v>
      </c>
      <c r="U24" s="9">
        <v>1</v>
      </c>
      <c r="V24" s="9">
        <v>1</v>
      </c>
      <c r="W24" s="9">
        <v>1</v>
      </c>
      <c r="X24" s="9">
        <v>1</v>
      </c>
      <c r="Y24" s="9">
        <v>1</v>
      </c>
      <c r="Z24" s="9">
        <v>1</v>
      </c>
      <c r="AA24" s="9">
        <v>1</v>
      </c>
      <c r="AB24" s="9">
        <v>1</v>
      </c>
      <c r="AC24" s="9">
        <v>1</v>
      </c>
      <c r="AD24" s="9">
        <v>1</v>
      </c>
      <c r="AE24" s="9">
        <v>1</v>
      </c>
      <c r="AF24" s="9">
        <v>1</v>
      </c>
      <c r="AG24" s="9">
        <v>1</v>
      </c>
      <c r="AH24" s="9"/>
      <c r="AI24" s="9"/>
      <c r="AJ24" s="9"/>
      <c r="AK24" s="9">
        <v>1</v>
      </c>
      <c r="AL24" s="8"/>
    </row>
    <row r="25" spans="1:38" x14ac:dyDescent="0.2">
      <c r="A25" s="24"/>
      <c r="B25" s="24"/>
      <c r="C25" s="10">
        <v>156</v>
      </c>
      <c r="D25" s="10">
        <v>0</v>
      </c>
      <c r="E25" s="10">
        <v>0</v>
      </c>
      <c r="F25" s="10">
        <v>0</v>
      </c>
      <c r="G25" s="10">
        <v>156</v>
      </c>
      <c r="H25" s="10">
        <v>19</v>
      </c>
      <c r="I25" s="10">
        <v>21</v>
      </c>
      <c r="J25" s="10">
        <v>27</v>
      </c>
      <c r="K25" s="10">
        <v>33</v>
      </c>
      <c r="L25" s="10">
        <v>44</v>
      </c>
      <c r="M25" s="10">
        <v>67</v>
      </c>
      <c r="N25" s="10">
        <v>81</v>
      </c>
      <c r="O25" s="10">
        <v>44</v>
      </c>
      <c r="P25" s="10">
        <v>10</v>
      </c>
      <c r="Q25" s="10">
        <v>17</v>
      </c>
      <c r="R25" s="10">
        <v>37</v>
      </c>
      <c r="S25" s="10">
        <v>20</v>
      </c>
      <c r="T25" s="10">
        <v>7</v>
      </c>
      <c r="U25" s="10">
        <v>21</v>
      </c>
      <c r="V25" s="10">
        <v>36</v>
      </c>
      <c r="W25" s="10">
        <v>44</v>
      </c>
      <c r="X25" s="10">
        <v>32</v>
      </c>
      <c r="Y25" s="10">
        <v>21</v>
      </c>
      <c r="Z25" s="10">
        <v>13</v>
      </c>
      <c r="AA25" s="10">
        <v>4</v>
      </c>
      <c r="AB25" s="10">
        <v>66</v>
      </c>
      <c r="AC25" s="10">
        <v>15</v>
      </c>
      <c r="AD25" s="10">
        <v>5</v>
      </c>
      <c r="AE25" s="10">
        <v>4</v>
      </c>
      <c r="AF25" s="10">
        <v>12</v>
      </c>
      <c r="AG25" s="10">
        <v>6</v>
      </c>
      <c r="AH25" s="10">
        <v>0</v>
      </c>
      <c r="AI25" s="10">
        <v>0</v>
      </c>
      <c r="AJ25" s="10">
        <v>0</v>
      </c>
      <c r="AK25" s="10">
        <v>48</v>
      </c>
      <c r="AL25" s="8"/>
    </row>
    <row r="26" spans="1:38" x14ac:dyDescent="0.2">
      <c r="A26" s="24"/>
      <c r="B26" s="24"/>
      <c r="C26" s="11" t="s">
        <v>93</v>
      </c>
      <c r="D26" s="11" t="s">
        <v>93</v>
      </c>
      <c r="E26" s="11" t="s">
        <v>93</v>
      </c>
      <c r="F26" s="11" t="s">
        <v>93</v>
      </c>
      <c r="G26" s="11" t="s">
        <v>93</v>
      </c>
      <c r="H26" s="11" t="s">
        <v>93</v>
      </c>
      <c r="I26" s="11" t="s">
        <v>93</v>
      </c>
      <c r="J26" s="11" t="s">
        <v>93</v>
      </c>
      <c r="K26" s="11" t="s">
        <v>93</v>
      </c>
      <c r="L26" s="11" t="s">
        <v>93</v>
      </c>
      <c r="M26" s="11" t="s">
        <v>93</v>
      </c>
      <c r="N26" s="11" t="s">
        <v>93</v>
      </c>
      <c r="O26" s="11" t="s">
        <v>93</v>
      </c>
      <c r="P26" s="11" t="s">
        <v>93</v>
      </c>
      <c r="Q26" s="11" t="s">
        <v>93</v>
      </c>
      <c r="R26" s="11" t="s">
        <v>93</v>
      </c>
      <c r="S26" s="11" t="s">
        <v>93</v>
      </c>
      <c r="T26" s="11" t="s">
        <v>93</v>
      </c>
      <c r="U26" s="11" t="s">
        <v>93</v>
      </c>
      <c r="V26" s="11" t="s">
        <v>93</v>
      </c>
      <c r="W26" s="11" t="s">
        <v>93</v>
      </c>
      <c r="X26" s="11" t="s">
        <v>93</v>
      </c>
      <c r="Y26" s="11" t="s">
        <v>93</v>
      </c>
      <c r="Z26" s="11" t="s">
        <v>93</v>
      </c>
      <c r="AA26" s="11" t="s">
        <v>93</v>
      </c>
      <c r="AB26" s="11" t="s">
        <v>93</v>
      </c>
      <c r="AC26" s="11" t="s">
        <v>93</v>
      </c>
      <c r="AD26" s="11" t="s">
        <v>93</v>
      </c>
      <c r="AE26" s="11" t="s">
        <v>93</v>
      </c>
      <c r="AF26" s="11" t="s">
        <v>93</v>
      </c>
      <c r="AG26" s="11" t="s">
        <v>93</v>
      </c>
      <c r="AH26" s="11" t="s">
        <v>93</v>
      </c>
      <c r="AI26" s="11" t="s">
        <v>93</v>
      </c>
      <c r="AJ26" s="11" t="s">
        <v>93</v>
      </c>
      <c r="AK26" s="11" t="s">
        <v>93</v>
      </c>
      <c r="AL26" s="8"/>
    </row>
    <row r="27" spans="1:38" x14ac:dyDescent="0.2">
      <c r="A27" s="13" t="s">
        <v>311</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22"/>
    </row>
    <row r="28" spans="1:38" x14ac:dyDescent="0.2">
      <c r="A28" s="15" t="s">
        <v>100</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row>
  </sheetData>
  <mergeCells count="17">
    <mergeCell ref="B24:B26"/>
    <mergeCell ref="AI2:AK2"/>
    <mergeCell ref="A2:C2"/>
    <mergeCell ref="A3:B5"/>
    <mergeCell ref="B6:B8"/>
    <mergeCell ref="B9:B11"/>
    <mergeCell ref="A6:A26"/>
    <mergeCell ref="M3:N3"/>
    <mergeCell ref="O3:U3"/>
    <mergeCell ref="V3:AA3"/>
    <mergeCell ref="AB3:AK3"/>
    <mergeCell ref="D3:G3"/>
    <mergeCell ref="H3:L3"/>
    <mergeCell ref="B12:B14"/>
    <mergeCell ref="B15:B17"/>
    <mergeCell ref="B18:B20"/>
    <mergeCell ref="B21:B23"/>
  </mergeCells>
  <hyperlinks>
    <hyperlink ref="A1" location="'TOC'!A1:A1" display="Back to TOC" xr:uid="{00000000-0004-0000-1300-000000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M79"/>
  <sheetViews>
    <sheetView workbookViewId="0">
      <pane xSplit="3" ySplit="5" topLeftCell="D6" activePane="bottomRight" state="frozen"/>
      <selection pane="topRight"/>
      <selection pane="bottomLeft"/>
      <selection pane="bottomRight" activeCell="D6" sqref="D6"/>
    </sheetView>
  </sheetViews>
  <sheetFormatPr baseColWidth="10" defaultColWidth="8.83203125" defaultRowHeight="15" x14ac:dyDescent="0.2"/>
  <cols>
    <col min="1" max="1" width="50" style="1" bestFit="1" customWidth="1"/>
    <col min="2" max="2" width="25" style="1" bestFit="1" customWidth="1"/>
    <col min="3" max="3" width="25.1640625" style="1" bestFit="1" customWidth="1"/>
    <col min="4" max="38" width="12.6640625" style="1" customWidth="1"/>
  </cols>
  <sheetData>
    <row r="1" spans="1:39"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8"/>
    </row>
    <row r="2" spans="1:39" ht="36" customHeight="1" x14ac:dyDescent="0.2">
      <c r="A2" s="30" t="s">
        <v>312</v>
      </c>
      <c r="B2" s="29"/>
      <c r="C2" s="29"/>
      <c r="D2" s="29"/>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8" t="s">
        <v>38</v>
      </c>
      <c r="AJ2" s="29"/>
      <c r="AK2" s="29"/>
      <c r="AL2" s="21"/>
      <c r="AM2" s="8"/>
    </row>
    <row r="3" spans="1:39" ht="37" customHeight="1" x14ac:dyDescent="0.2">
      <c r="A3" s="31"/>
      <c r="B3" s="29"/>
      <c r="C3" s="29"/>
      <c r="D3" s="19" t="s">
        <v>39</v>
      </c>
      <c r="E3" s="32" t="s">
        <v>40</v>
      </c>
      <c r="F3" s="29"/>
      <c r="G3" s="29"/>
      <c r="H3" s="29"/>
      <c r="I3" s="32" t="s">
        <v>41</v>
      </c>
      <c r="J3" s="29"/>
      <c r="K3" s="29"/>
      <c r="L3" s="29"/>
      <c r="M3" s="29"/>
      <c r="N3" s="32" t="s">
        <v>42</v>
      </c>
      <c r="O3" s="29"/>
      <c r="P3" s="32" t="s">
        <v>43</v>
      </c>
      <c r="Q3" s="29"/>
      <c r="R3" s="29"/>
      <c r="S3" s="29"/>
      <c r="T3" s="29"/>
      <c r="U3" s="29"/>
      <c r="V3" s="29"/>
      <c r="W3" s="32" t="s">
        <v>44</v>
      </c>
      <c r="X3" s="29"/>
      <c r="Y3" s="29"/>
      <c r="Z3" s="29"/>
      <c r="AA3" s="29"/>
      <c r="AB3" s="29"/>
      <c r="AC3" s="32" t="s">
        <v>45</v>
      </c>
      <c r="AD3" s="29"/>
      <c r="AE3" s="29"/>
      <c r="AF3" s="29"/>
      <c r="AG3" s="29"/>
      <c r="AH3" s="29"/>
      <c r="AI3" s="29"/>
      <c r="AJ3" s="29"/>
      <c r="AK3" s="29"/>
      <c r="AL3" s="29"/>
      <c r="AM3" s="8"/>
    </row>
    <row r="4" spans="1:39" ht="16" customHeight="1" x14ac:dyDescent="0.2">
      <c r="A4" s="24"/>
      <c r="B4" s="29"/>
      <c r="C4" s="29"/>
      <c r="D4" s="20" t="s">
        <v>46</v>
      </c>
      <c r="E4" s="20" t="s">
        <v>46</v>
      </c>
      <c r="F4" s="20" t="s">
        <v>47</v>
      </c>
      <c r="G4" s="20" t="s">
        <v>48</v>
      </c>
      <c r="H4" s="20" t="s">
        <v>49</v>
      </c>
      <c r="I4" s="20" t="s">
        <v>46</v>
      </c>
      <c r="J4" s="20" t="s">
        <v>47</v>
      </c>
      <c r="K4" s="20" t="s">
        <v>48</v>
      </c>
      <c r="L4" s="20" t="s">
        <v>49</v>
      </c>
      <c r="M4" s="20" t="s">
        <v>50</v>
      </c>
      <c r="N4" s="20" t="s">
        <v>46</v>
      </c>
      <c r="O4" s="20" t="s">
        <v>47</v>
      </c>
      <c r="P4" s="20" t="s">
        <v>46</v>
      </c>
      <c r="Q4" s="20" t="s">
        <v>47</v>
      </c>
      <c r="R4" s="20" t="s">
        <v>48</v>
      </c>
      <c r="S4" s="20" t="s">
        <v>49</v>
      </c>
      <c r="T4" s="20" t="s">
        <v>50</v>
      </c>
      <c r="U4" s="20" t="s">
        <v>51</v>
      </c>
      <c r="V4" s="20" t="s">
        <v>52</v>
      </c>
      <c r="W4" s="20" t="s">
        <v>46</v>
      </c>
      <c r="X4" s="20" t="s">
        <v>47</v>
      </c>
      <c r="Y4" s="20" t="s">
        <v>48</v>
      </c>
      <c r="Z4" s="20" t="s">
        <v>49</v>
      </c>
      <c r="AA4" s="20" t="s">
        <v>50</v>
      </c>
      <c r="AB4" s="20" t="s">
        <v>51</v>
      </c>
      <c r="AC4" s="20" t="s">
        <v>46</v>
      </c>
      <c r="AD4" s="20" t="s">
        <v>47</v>
      </c>
      <c r="AE4" s="20" t="s">
        <v>48</v>
      </c>
      <c r="AF4" s="20" t="s">
        <v>49</v>
      </c>
      <c r="AG4" s="20" t="s">
        <v>50</v>
      </c>
      <c r="AH4" s="20" t="s">
        <v>51</v>
      </c>
      <c r="AI4" s="20" t="s">
        <v>52</v>
      </c>
      <c r="AJ4" s="20" t="s">
        <v>53</v>
      </c>
      <c r="AK4" s="20" t="s">
        <v>54</v>
      </c>
      <c r="AL4" s="20" t="s">
        <v>55</v>
      </c>
      <c r="AM4" s="8"/>
    </row>
    <row r="5" spans="1:39" ht="25" x14ac:dyDescent="0.2">
      <c r="A5" s="24"/>
      <c r="B5" s="29"/>
      <c r="C5" s="29"/>
      <c r="D5" s="19" t="s">
        <v>56</v>
      </c>
      <c r="E5" s="19" t="s">
        <v>57</v>
      </c>
      <c r="F5" s="19" t="s">
        <v>58</v>
      </c>
      <c r="G5" s="19" t="s">
        <v>59</v>
      </c>
      <c r="H5" s="19" t="s">
        <v>60</v>
      </c>
      <c r="I5" s="19" t="s">
        <v>61</v>
      </c>
      <c r="J5" s="19" t="s">
        <v>62</v>
      </c>
      <c r="K5" s="19" t="s">
        <v>63</v>
      </c>
      <c r="L5" s="19" t="s">
        <v>64</v>
      </c>
      <c r="M5" s="19" t="s">
        <v>65</v>
      </c>
      <c r="N5" s="19" t="s">
        <v>66</v>
      </c>
      <c r="O5" s="19" t="s">
        <v>67</v>
      </c>
      <c r="P5" s="19" t="s">
        <v>68</v>
      </c>
      <c r="Q5" s="19" t="s">
        <v>69</v>
      </c>
      <c r="R5" s="19" t="s">
        <v>70</v>
      </c>
      <c r="S5" s="19" t="s">
        <v>71</v>
      </c>
      <c r="T5" s="19" t="s">
        <v>72</v>
      </c>
      <c r="U5" s="19" t="s">
        <v>73</v>
      </c>
      <c r="V5" s="19" t="s">
        <v>74</v>
      </c>
      <c r="W5" s="19" t="s">
        <v>75</v>
      </c>
      <c r="X5" s="19" t="s">
        <v>76</v>
      </c>
      <c r="Y5" s="19" t="s">
        <v>77</v>
      </c>
      <c r="Z5" s="19" t="s">
        <v>78</v>
      </c>
      <c r="AA5" s="19" t="s">
        <v>79</v>
      </c>
      <c r="AB5" s="19" t="s">
        <v>80</v>
      </c>
      <c r="AC5" s="19" t="s">
        <v>81</v>
      </c>
      <c r="AD5" s="19" t="s">
        <v>82</v>
      </c>
      <c r="AE5" s="19" t="s">
        <v>83</v>
      </c>
      <c r="AF5" s="19" t="s">
        <v>84</v>
      </c>
      <c r="AG5" s="19" t="s">
        <v>85</v>
      </c>
      <c r="AH5" s="19" t="s">
        <v>86</v>
      </c>
      <c r="AI5" s="19" t="s">
        <v>87</v>
      </c>
      <c r="AJ5" s="19" t="s">
        <v>88</v>
      </c>
      <c r="AK5" s="19" t="s">
        <v>89</v>
      </c>
      <c r="AL5" s="19" t="s">
        <v>90</v>
      </c>
      <c r="AM5" s="8"/>
    </row>
    <row r="6" spans="1:39" x14ac:dyDescent="0.2">
      <c r="A6" s="25" t="s">
        <v>313</v>
      </c>
      <c r="B6" s="23" t="s">
        <v>314</v>
      </c>
      <c r="C6" s="23" t="s">
        <v>315</v>
      </c>
      <c r="D6" s="9">
        <v>0.45210008684370001</v>
      </c>
      <c r="E6" s="9">
        <v>0.42308377072350001</v>
      </c>
      <c r="F6" s="9">
        <v>0.38487729540940002</v>
      </c>
      <c r="G6" s="9">
        <v>0.5107043438501</v>
      </c>
      <c r="H6" s="9">
        <v>0.49815175228449998</v>
      </c>
      <c r="I6" s="9">
        <v>0.48486289343389999</v>
      </c>
      <c r="J6" s="9">
        <v>0.35920127783810002</v>
      </c>
      <c r="K6" s="9">
        <v>0.47571259571020003</v>
      </c>
      <c r="L6" s="9">
        <v>0.49651098765090002</v>
      </c>
      <c r="M6" s="9">
        <v>0.48070814714589999</v>
      </c>
      <c r="N6" s="9">
        <v>0.4277730002997</v>
      </c>
      <c r="O6" s="9">
        <v>0.48247839964099998</v>
      </c>
      <c r="P6" s="9">
        <v>0.72122318870909996</v>
      </c>
      <c r="Q6" s="9">
        <v>0.71904595287240003</v>
      </c>
      <c r="R6" s="9">
        <v>0.51440343975530001</v>
      </c>
      <c r="S6" s="9">
        <v>0.39568273991859998</v>
      </c>
      <c r="T6" s="9">
        <v>0.1859411565562</v>
      </c>
      <c r="U6" s="9">
        <v>0.16416291255330001</v>
      </c>
      <c r="V6" s="9">
        <v>0.1102125297768</v>
      </c>
      <c r="W6" s="9">
        <v>0.68115494842610003</v>
      </c>
      <c r="X6" s="9">
        <v>0.65862538475839993</v>
      </c>
      <c r="Y6" s="9">
        <v>0.37299628156499998</v>
      </c>
      <c r="Z6" s="9">
        <v>0.14222329495909999</v>
      </c>
      <c r="AA6" s="9">
        <v>6.8642553866660003E-2</v>
      </c>
      <c r="AB6" s="9">
        <v>0.44075689553109998</v>
      </c>
      <c r="AC6" s="9">
        <v>0.78763027191110002</v>
      </c>
      <c r="AD6" s="9">
        <v>0.49005310086350001</v>
      </c>
      <c r="AE6" s="9">
        <v>0.54326279284899992</v>
      </c>
      <c r="AF6" s="9">
        <v>2.9251532012240001E-2</v>
      </c>
      <c r="AG6" s="9">
        <v>7.8660472176739993E-2</v>
      </c>
      <c r="AH6" s="9">
        <v>7.9248839149419992E-2</v>
      </c>
      <c r="AI6" s="9">
        <v>0.53764978701659993</v>
      </c>
      <c r="AJ6" s="9">
        <v>0</v>
      </c>
      <c r="AK6" s="9">
        <v>0</v>
      </c>
      <c r="AL6" s="9">
        <v>0.1215571801239</v>
      </c>
      <c r="AM6" s="8"/>
    </row>
    <row r="7" spans="1:39" x14ac:dyDescent="0.2">
      <c r="A7" s="24"/>
      <c r="B7" s="24"/>
      <c r="C7" s="24"/>
      <c r="D7" s="10">
        <v>399</v>
      </c>
      <c r="E7" s="10">
        <v>77</v>
      </c>
      <c r="F7" s="10">
        <v>111</v>
      </c>
      <c r="G7" s="10">
        <v>98</v>
      </c>
      <c r="H7" s="10">
        <v>113</v>
      </c>
      <c r="I7" s="10">
        <v>30</v>
      </c>
      <c r="J7" s="10">
        <v>54</v>
      </c>
      <c r="K7" s="10">
        <v>71</v>
      </c>
      <c r="L7" s="10">
        <v>90</v>
      </c>
      <c r="M7" s="10">
        <v>129</v>
      </c>
      <c r="N7" s="10">
        <v>154</v>
      </c>
      <c r="O7" s="10">
        <v>228</v>
      </c>
      <c r="P7" s="10">
        <v>144</v>
      </c>
      <c r="Q7" s="10">
        <v>60</v>
      </c>
      <c r="R7" s="10">
        <v>69</v>
      </c>
      <c r="S7" s="10">
        <v>81</v>
      </c>
      <c r="T7" s="10">
        <v>24</v>
      </c>
      <c r="U7" s="10">
        <v>10</v>
      </c>
      <c r="V7" s="10">
        <v>11</v>
      </c>
      <c r="W7" s="10">
        <v>134</v>
      </c>
      <c r="X7" s="10">
        <v>156</v>
      </c>
      <c r="Y7" s="10">
        <v>59</v>
      </c>
      <c r="Z7" s="10">
        <v>30</v>
      </c>
      <c r="AA7" s="10">
        <v>4</v>
      </c>
      <c r="AB7" s="10">
        <v>2</v>
      </c>
      <c r="AC7" s="10">
        <v>288</v>
      </c>
      <c r="AD7" s="10">
        <v>53</v>
      </c>
      <c r="AE7" s="10">
        <v>12</v>
      </c>
      <c r="AF7" s="10">
        <v>2</v>
      </c>
      <c r="AG7" s="10">
        <v>6</v>
      </c>
      <c r="AH7" s="10">
        <v>2</v>
      </c>
      <c r="AI7" s="10">
        <v>1</v>
      </c>
      <c r="AJ7" s="10">
        <v>0</v>
      </c>
      <c r="AK7" s="10">
        <v>0</v>
      </c>
      <c r="AL7" s="10">
        <v>35</v>
      </c>
      <c r="AM7" s="8"/>
    </row>
    <row r="8" spans="1:39" x14ac:dyDescent="0.2">
      <c r="A8" s="24"/>
      <c r="B8" s="24"/>
      <c r="C8" s="24"/>
      <c r="D8" s="11" t="s">
        <v>93</v>
      </c>
      <c r="E8" s="11"/>
      <c r="F8" s="11"/>
      <c r="G8" s="11"/>
      <c r="H8" s="11"/>
      <c r="I8" s="11"/>
      <c r="J8" s="11"/>
      <c r="K8" s="11"/>
      <c r="L8" s="11"/>
      <c r="M8" s="11"/>
      <c r="N8" s="11"/>
      <c r="O8" s="11"/>
      <c r="P8" s="12" t="s">
        <v>316</v>
      </c>
      <c r="Q8" s="12" t="s">
        <v>218</v>
      </c>
      <c r="R8" s="12" t="s">
        <v>155</v>
      </c>
      <c r="S8" s="12" t="s">
        <v>118</v>
      </c>
      <c r="T8" s="11"/>
      <c r="U8" s="11"/>
      <c r="V8" s="11"/>
      <c r="W8" s="12" t="s">
        <v>317</v>
      </c>
      <c r="X8" s="12" t="s">
        <v>317</v>
      </c>
      <c r="Y8" s="12" t="s">
        <v>131</v>
      </c>
      <c r="Z8" s="11"/>
      <c r="AA8" s="11"/>
      <c r="AB8" s="11"/>
      <c r="AC8" s="12" t="s">
        <v>318</v>
      </c>
      <c r="AD8" s="12" t="s">
        <v>319</v>
      </c>
      <c r="AE8" s="12" t="s">
        <v>320</v>
      </c>
      <c r="AF8" s="11"/>
      <c r="AG8" s="11"/>
      <c r="AH8" s="11"/>
      <c r="AI8" s="11"/>
      <c r="AJ8" s="11"/>
      <c r="AK8" s="11"/>
      <c r="AL8" s="11"/>
      <c r="AM8" s="8"/>
    </row>
    <row r="9" spans="1:39" x14ac:dyDescent="0.2">
      <c r="A9" s="27"/>
      <c r="B9" s="27"/>
      <c r="C9" s="23" t="s">
        <v>321</v>
      </c>
      <c r="D9" s="9">
        <v>0.11950218693509999</v>
      </c>
      <c r="E9" s="9">
        <v>8.0383465827019995E-2</v>
      </c>
      <c r="F9" s="9">
        <v>0.1111861729432</v>
      </c>
      <c r="G9" s="9">
        <v>0.18942132767600001</v>
      </c>
      <c r="H9" s="9">
        <v>9.9570528564899993E-2</v>
      </c>
      <c r="I9" s="9">
        <v>0.1877717148052</v>
      </c>
      <c r="J9" s="9">
        <v>0.1134647665355</v>
      </c>
      <c r="K9" s="9">
        <v>9.2875789610019993E-2</v>
      </c>
      <c r="L9" s="9">
        <v>7.9547387308139997E-2</v>
      </c>
      <c r="M9" s="9">
        <v>7.7023730229259998E-2</v>
      </c>
      <c r="N9" s="9">
        <v>0.1246433345132</v>
      </c>
      <c r="O9" s="9">
        <v>0.11093525426339999</v>
      </c>
      <c r="P9" s="9">
        <v>6.6946052783999996E-2</v>
      </c>
      <c r="Q9" s="9">
        <v>7.6826426287580005E-2</v>
      </c>
      <c r="R9" s="9">
        <v>0.17668370173299999</v>
      </c>
      <c r="S9" s="9">
        <v>0.14339539265500001</v>
      </c>
      <c r="T9" s="9">
        <v>0.18347992106030001</v>
      </c>
      <c r="U9" s="9">
        <v>0.173976694234</v>
      </c>
      <c r="V9" s="9">
        <v>6.252427554395E-2</v>
      </c>
      <c r="W9" s="9">
        <v>8.642646826247001E-2</v>
      </c>
      <c r="X9" s="9">
        <v>9.4196591488570014E-2</v>
      </c>
      <c r="Y9" s="9">
        <v>0.1783164191762</v>
      </c>
      <c r="Z9" s="9">
        <v>0.12791336625950001</v>
      </c>
      <c r="AA9" s="9">
        <v>0.1107479302357</v>
      </c>
      <c r="AB9" s="9">
        <v>0.20135748526300001</v>
      </c>
      <c r="AC9" s="9">
        <v>0.102111611854</v>
      </c>
      <c r="AD9" s="9">
        <v>0.25401352743900002</v>
      </c>
      <c r="AE9" s="9">
        <v>0.27455918878649999</v>
      </c>
      <c r="AF9" s="9">
        <v>1.2473851750819999E-2</v>
      </c>
      <c r="AG9" s="9">
        <v>0.1540067683294</v>
      </c>
      <c r="AH9" s="9">
        <v>1.410023060692E-2</v>
      </c>
      <c r="AI9" s="9">
        <v>0</v>
      </c>
      <c r="AJ9" s="9">
        <v>8.2076388422280003E-2</v>
      </c>
      <c r="AK9" s="9">
        <v>0</v>
      </c>
      <c r="AL9" s="9">
        <v>9.2256695024109991E-2</v>
      </c>
      <c r="AM9" s="8"/>
    </row>
    <row r="10" spans="1:39" x14ac:dyDescent="0.2">
      <c r="A10" s="24"/>
      <c r="B10" s="24"/>
      <c r="C10" s="24"/>
      <c r="D10" s="10">
        <v>92</v>
      </c>
      <c r="E10" s="10">
        <v>10</v>
      </c>
      <c r="F10" s="10">
        <v>28</v>
      </c>
      <c r="G10" s="10">
        <v>35</v>
      </c>
      <c r="H10" s="10">
        <v>19</v>
      </c>
      <c r="I10" s="10">
        <v>11</v>
      </c>
      <c r="J10" s="10">
        <v>19</v>
      </c>
      <c r="K10" s="10">
        <v>11</v>
      </c>
      <c r="L10" s="10">
        <v>15</v>
      </c>
      <c r="M10" s="10">
        <v>24</v>
      </c>
      <c r="N10" s="10">
        <v>37</v>
      </c>
      <c r="O10" s="10">
        <v>49</v>
      </c>
      <c r="P10" s="10">
        <v>13</v>
      </c>
      <c r="Q10" s="10">
        <v>8</v>
      </c>
      <c r="R10" s="10">
        <v>19</v>
      </c>
      <c r="S10" s="10">
        <v>23</v>
      </c>
      <c r="T10" s="10">
        <v>15</v>
      </c>
      <c r="U10" s="10">
        <v>5</v>
      </c>
      <c r="V10" s="10">
        <v>9</v>
      </c>
      <c r="W10" s="10">
        <v>18</v>
      </c>
      <c r="X10" s="10">
        <v>25</v>
      </c>
      <c r="Y10" s="10">
        <v>20</v>
      </c>
      <c r="Z10" s="10">
        <v>16</v>
      </c>
      <c r="AA10" s="10">
        <v>6</v>
      </c>
      <c r="AB10" s="10">
        <v>2</v>
      </c>
      <c r="AC10" s="10">
        <v>32</v>
      </c>
      <c r="AD10" s="10">
        <v>22</v>
      </c>
      <c r="AE10" s="10">
        <v>5</v>
      </c>
      <c r="AF10" s="10">
        <v>1</v>
      </c>
      <c r="AG10" s="10">
        <v>7</v>
      </c>
      <c r="AH10" s="10">
        <v>1</v>
      </c>
      <c r="AI10" s="10">
        <v>0</v>
      </c>
      <c r="AJ10" s="10">
        <v>1</v>
      </c>
      <c r="AK10" s="10">
        <v>0</v>
      </c>
      <c r="AL10" s="10">
        <v>23</v>
      </c>
      <c r="AM10" s="8"/>
    </row>
    <row r="11" spans="1:39" x14ac:dyDescent="0.2">
      <c r="A11" s="24"/>
      <c r="B11" s="24"/>
      <c r="C11" s="24"/>
      <c r="D11" s="11" t="s">
        <v>93</v>
      </c>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2" t="s">
        <v>322</v>
      </c>
      <c r="AE11" s="12" t="s">
        <v>323</v>
      </c>
      <c r="AF11" s="11"/>
      <c r="AG11" s="11"/>
      <c r="AH11" s="11"/>
      <c r="AI11" s="11"/>
      <c r="AJ11" s="11"/>
      <c r="AK11" s="11"/>
      <c r="AL11" s="11"/>
      <c r="AM11" s="8"/>
    </row>
    <row r="12" spans="1:39" x14ac:dyDescent="0.2">
      <c r="A12" s="27"/>
      <c r="B12" s="27"/>
      <c r="C12" s="23" t="s">
        <v>324</v>
      </c>
      <c r="D12" s="9">
        <v>0.26901337218019999</v>
      </c>
      <c r="E12" s="9">
        <v>0.33856179870289999</v>
      </c>
      <c r="F12" s="9">
        <v>0.32098688329820002</v>
      </c>
      <c r="G12" s="9">
        <v>0.19682862019799999</v>
      </c>
      <c r="H12" s="9">
        <v>0.22083416554019999</v>
      </c>
      <c r="I12" s="9">
        <v>0.13939657828499999</v>
      </c>
      <c r="J12" s="9">
        <v>0.40233112213069999</v>
      </c>
      <c r="K12" s="9">
        <v>0.31918698889489999</v>
      </c>
      <c r="L12" s="9">
        <v>0.21989576363509999</v>
      </c>
      <c r="M12" s="9">
        <v>0.27387097723199999</v>
      </c>
      <c r="N12" s="9">
        <v>0.29552107769820002</v>
      </c>
      <c r="O12" s="9">
        <v>0.242648182864</v>
      </c>
      <c r="P12" s="9">
        <v>0.15825478661770001</v>
      </c>
      <c r="Q12" s="9">
        <v>0.14363809514039999</v>
      </c>
      <c r="R12" s="9">
        <v>0.2245565342983</v>
      </c>
      <c r="S12" s="9">
        <v>0.34258305908990011</v>
      </c>
      <c r="T12" s="9">
        <v>0.37200199518970001</v>
      </c>
      <c r="U12" s="9">
        <v>0.41871410194660003</v>
      </c>
      <c r="V12" s="9">
        <v>0.35103470893540001</v>
      </c>
      <c r="W12" s="9">
        <v>0.17615390607619999</v>
      </c>
      <c r="X12" s="9">
        <v>0.18181765900319999</v>
      </c>
      <c r="Y12" s="9">
        <v>0.33471342271170001</v>
      </c>
      <c r="Z12" s="9">
        <v>0.4097764205353</v>
      </c>
      <c r="AA12" s="9">
        <v>0.31960525265009998</v>
      </c>
      <c r="AB12" s="9">
        <v>0.27645950105450001</v>
      </c>
      <c r="AC12" s="9">
        <v>9.5043329920959999E-2</v>
      </c>
      <c r="AD12" s="9">
        <v>0.20544703826819999</v>
      </c>
      <c r="AE12" s="9">
        <v>0.14798977187859999</v>
      </c>
      <c r="AF12" s="9">
        <v>0.64850477942400009</v>
      </c>
      <c r="AG12" s="9">
        <v>0.48091122670320002</v>
      </c>
      <c r="AH12" s="9">
        <v>0.6382506691291</v>
      </c>
      <c r="AI12" s="9">
        <v>0</v>
      </c>
      <c r="AJ12" s="9">
        <v>0.73026194200039996</v>
      </c>
      <c r="AK12" s="9">
        <v>0</v>
      </c>
      <c r="AL12" s="9">
        <v>0.41996814903110002</v>
      </c>
      <c r="AM12" s="8"/>
    </row>
    <row r="13" spans="1:39" x14ac:dyDescent="0.2">
      <c r="A13" s="24"/>
      <c r="B13" s="24"/>
      <c r="C13" s="24"/>
      <c r="D13" s="10">
        <v>221</v>
      </c>
      <c r="E13" s="10">
        <v>54</v>
      </c>
      <c r="F13" s="10">
        <v>72</v>
      </c>
      <c r="G13" s="10">
        <v>44</v>
      </c>
      <c r="H13" s="10">
        <v>51</v>
      </c>
      <c r="I13" s="10">
        <v>12</v>
      </c>
      <c r="J13" s="10">
        <v>43</v>
      </c>
      <c r="K13" s="10">
        <v>32</v>
      </c>
      <c r="L13" s="10">
        <v>46</v>
      </c>
      <c r="M13" s="10">
        <v>69</v>
      </c>
      <c r="N13" s="10">
        <v>94</v>
      </c>
      <c r="O13" s="10">
        <v>117</v>
      </c>
      <c r="P13" s="10">
        <v>29</v>
      </c>
      <c r="Q13" s="10">
        <v>16</v>
      </c>
      <c r="R13" s="10">
        <v>35</v>
      </c>
      <c r="S13" s="10">
        <v>50</v>
      </c>
      <c r="T13" s="10">
        <v>45</v>
      </c>
      <c r="U13" s="10">
        <v>11</v>
      </c>
      <c r="V13" s="10">
        <v>35</v>
      </c>
      <c r="W13" s="10">
        <v>30</v>
      </c>
      <c r="X13" s="10">
        <v>49</v>
      </c>
      <c r="Y13" s="10">
        <v>49</v>
      </c>
      <c r="Z13" s="10">
        <v>64</v>
      </c>
      <c r="AA13" s="10">
        <v>15</v>
      </c>
      <c r="AB13" s="10">
        <v>4</v>
      </c>
      <c r="AC13" s="10">
        <v>34</v>
      </c>
      <c r="AD13" s="10">
        <v>14</v>
      </c>
      <c r="AE13" s="10">
        <v>3</v>
      </c>
      <c r="AF13" s="10">
        <v>22</v>
      </c>
      <c r="AG13" s="10">
        <v>29</v>
      </c>
      <c r="AH13" s="10">
        <v>12</v>
      </c>
      <c r="AI13" s="10">
        <v>0</v>
      </c>
      <c r="AJ13" s="10">
        <v>3</v>
      </c>
      <c r="AK13" s="10">
        <v>0</v>
      </c>
      <c r="AL13" s="10">
        <v>104</v>
      </c>
      <c r="AM13" s="8"/>
    </row>
    <row r="14" spans="1:39" x14ac:dyDescent="0.2">
      <c r="A14" s="24"/>
      <c r="B14" s="24"/>
      <c r="C14" s="24"/>
      <c r="D14" s="11" t="s">
        <v>93</v>
      </c>
      <c r="E14" s="11"/>
      <c r="F14" s="11"/>
      <c r="G14" s="11"/>
      <c r="H14" s="11"/>
      <c r="I14" s="11"/>
      <c r="J14" s="12" t="s">
        <v>105</v>
      </c>
      <c r="K14" s="11"/>
      <c r="L14" s="11"/>
      <c r="M14" s="11"/>
      <c r="N14" s="11"/>
      <c r="O14" s="11"/>
      <c r="P14" s="11"/>
      <c r="Q14" s="11"/>
      <c r="R14" s="11"/>
      <c r="S14" s="11"/>
      <c r="T14" s="11"/>
      <c r="U14" s="11"/>
      <c r="V14" s="11"/>
      <c r="W14" s="11"/>
      <c r="X14" s="11"/>
      <c r="Y14" s="11"/>
      <c r="Z14" s="12" t="s">
        <v>173</v>
      </c>
      <c r="AA14" s="11"/>
      <c r="AB14" s="11"/>
      <c r="AC14" s="11"/>
      <c r="AD14" s="11"/>
      <c r="AE14" s="11"/>
      <c r="AF14" s="12" t="s">
        <v>325</v>
      </c>
      <c r="AG14" s="12" t="s">
        <v>137</v>
      </c>
      <c r="AH14" s="12" t="s">
        <v>137</v>
      </c>
      <c r="AI14" s="11"/>
      <c r="AJ14" s="12" t="s">
        <v>137</v>
      </c>
      <c r="AK14" s="11"/>
      <c r="AL14" s="12" t="s">
        <v>137</v>
      </c>
      <c r="AM14" s="8"/>
    </row>
    <row r="15" spans="1:39" x14ac:dyDescent="0.2">
      <c r="A15" s="27"/>
      <c r="B15" s="27"/>
      <c r="C15" s="23" t="s">
        <v>326</v>
      </c>
      <c r="D15" s="9">
        <v>5.7143143680860001E-2</v>
      </c>
      <c r="E15" s="9">
        <v>4.8534984413550003E-2</v>
      </c>
      <c r="F15" s="9">
        <v>7.6518915413100005E-2</v>
      </c>
      <c r="G15" s="9">
        <v>3.4785926913010003E-2</v>
      </c>
      <c r="H15" s="9">
        <v>6.0940744561710003E-2</v>
      </c>
      <c r="I15" s="9">
        <v>7.463212550876E-2</v>
      </c>
      <c r="J15" s="9">
        <v>2.9544238566839999E-2</v>
      </c>
      <c r="K15" s="9">
        <v>3.513623401721E-2</v>
      </c>
      <c r="L15" s="9">
        <v>0.1141384149961</v>
      </c>
      <c r="M15" s="9">
        <v>4.4689776086709987E-2</v>
      </c>
      <c r="N15" s="9">
        <v>4.7701638484680002E-2</v>
      </c>
      <c r="O15" s="9">
        <v>6.7810961536820008E-2</v>
      </c>
      <c r="P15" s="9">
        <v>1.425122061208E-2</v>
      </c>
      <c r="Q15" s="9">
        <v>1.5343228341400001E-2</v>
      </c>
      <c r="R15" s="9">
        <v>3.9587707668780003E-2</v>
      </c>
      <c r="S15" s="9">
        <v>3.0639072404829999E-2</v>
      </c>
      <c r="T15" s="9">
        <v>2.7587729838960001E-2</v>
      </c>
      <c r="U15" s="9">
        <v>0.1650446389503</v>
      </c>
      <c r="V15" s="9">
        <v>0.23499842717620001</v>
      </c>
      <c r="W15" s="9">
        <v>2.079134456501E-3</v>
      </c>
      <c r="X15" s="9">
        <v>2.3600562123119999E-2</v>
      </c>
      <c r="Y15" s="9">
        <v>4.6461076854939998E-2</v>
      </c>
      <c r="Z15" s="9">
        <v>0.10407421137510001</v>
      </c>
      <c r="AA15" s="9">
        <v>0.2411441994921</v>
      </c>
      <c r="AB15" s="9">
        <v>5.2668842753299999E-2</v>
      </c>
      <c r="AC15" s="9">
        <v>4.4112174862779999E-3</v>
      </c>
      <c r="AD15" s="9">
        <v>4.5914455738829997E-2</v>
      </c>
      <c r="AE15" s="9">
        <v>3.4188246485969999E-2</v>
      </c>
      <c r="AF15" s="9">
        <v>7.1964130358680004E-2</v>
      </c>
      <c r="AG15" s="9">
        <v>9.4710548599020006E-2</v>
      </c>
      <c r="AH15" s="9">
        <v>2.8708779031920002E-2</v>
      </c>
      <c r="AI15" s="9">
        <v>0.46235021298340001</v>
      </c>
      <c r="AJ15" s="9">
        <v>0.18766166957729999</v>
      </c>
      <c r="AK15" s="9">
        <v>0</v>
      </c>
      <c r="AL15" s="9">
        <v>0.12421125497960001</v>
      </c>
      <c r="AM15" s="8"/>
    </row>
    <row r="16" spans="1:39" x14ac:dyDescent="0.2">
      <c r="A16" s="24"/>
      <c r="B16" s="24"/>
      <c r="C16" s="24"/>
      <c r="D16" s="10">
        <v>49</v>
      </c>
      <c r="E16" s="10">
        <v>12</v>
      </c>
      <c r="F16" s="10">
        <v>14</v>
      </c>
      <c r="G16" s="10">
        <v>6</v>
      </c>
      <c r="H16" s="10">
        <v>17</v>
      </c>
      <c r="I16" s="10">
        <v>7</v>
      </c>
      <c r="J16" s="10">
        <v>6</v>
      </c>
      <c r="K16" s="10">
        <v>6</v>
      </c>
      <c r="L16" s="10">
        <v>19</v>
      </c>
      <c r="M16" s="10">
        <v>9</v>
      </c>
      <c r="N16" s="10">
        <v>19</v>
      </c>
      <c r="O16" s="10">
        <v>28</v>
      </c>
      <c r="P16" s="10">
        <v>4</v>
      </c>
      <c r="Q16" s="10">
        <v>2</v>
      </c>
      <c r="R16" s="10">
        <v>5</v>
      </c>
      <c r="S16" s="10">
        <v>7</v>
      </c>
      <c r="T16" s="10">
        <v>5</v>
      </c>
      <c r="U16" s="10">
        <v>5</v>
      </c>
      <c r="V16" s="10">
        <v>21</v>
      </c>
      <c r="W16" s="10">
        <v>1</v>
      </c>
      <c r="X16" s="10">
        <v>7</v>
      </c>
      <c r="Y16" s="10">
        <v>8</v>
      </c>
      <c r="Z16" s="10">
        <v>19</v>
      </c>
      <c r="AA16" s="10">
        <v>11</v>
      </c>
      <c r="AB16" s="10">
        <v>1</v>
      </c>
      <c r="AC16" s="10">
        <v>2</v>
      </c>
      <c r="AD16" s="10">
        <v>5</v>
      </c>
      <c r="AE16" s="10">
        <v>1</v>
      </c>
      <c r="AF16" s="10">
        <v>4</v>
      </c>
      <c r="AG16" s="10">
        <v>5</v>
      </c>
      <c r="AH16" s="10">
        <v>1</v>
      </c>
      <c r="AI16" s="10">
        <v>1</v>
      </c>
      <c r="AJ16" s="10">
        <v>3</v>
      </c>
      <c r="AK16" s="10">
        <v>0</v>
      </c>
      <c r="AL16" s="10">
        <v>27</v>
      </c>
      <c r="AM16" s="8"/>
    </row>
    <row r="17" spans="1:39" x14ac:dyDescent="0.2">
      <c r="A17" s="24"/>
      <c r="B17" s="24"/>
      <c r="C17" s="24"/>
      <c r="D17" s="11" t="s">
        <v>93</v>
      </c>
      <c r="E17" s="11"/>
      <c r="F17" s="11"/>
      <c r="G17" s="11"/>
      <c r="H17" s="11"/>
      <c r="I17" s="11"/>
      <c r="J17" s="11"/>
      <c r="K17" s="11"/>
      <c r="L17" s="12" t="s">
        <v>109</v>
      </c>
      <c r="M17" s="11"/>
      <c r="N17" s="11"/>
      <c r="O17" s="11"/>
      <c r="P17" s="11"/>
      <c r="Q17" s="11"/>
      <c r="R17" s="11"/>
      <c r="S17" s="11"/>
      <c r="T17" s="11"/>
      <c r="U17" s="12" t="s">
        <v>173</v>
      </c>
      <c r="V17" s="12" t="s">
        <v>327</v>
      </c>
      <c r="W17" s="11"/>
      <c r="X17" s="11"/>
      <c r="Y17" s="12" t="s">
        <v>137</v>
      </c>
      <c r="Z17" s="12" t="s">
        <v>117</v>
      </c>
      <c r="AA17" s="12" t="s">
        <v>174</v>
      </c>
      <c r="AB17" s="12" t="s">
        <v>105</v>
      </c>
      <c r="AC17" s="11"/>
      <c r="AD17" s="12" t="s">
        <v>105</v>
      </c>
      <c r="AE17" s="11"/>
      <c r="AF17" s="12" t="s">
        <v>105</v>
      </c>
      <c r="AG17" s="12" t="s">
        <v>137</v>
      </c>
      <c r="AH17" s="11"/>
      <c r="AI17" s="12" t="s">
        <v>137</v>
      </c>
      <c r="AJ17" s="12" t="s">
        <v>137</v>
      </c>
      <c r="AK17" s="11"/>
      <c r="AL17" s="12" t="s">
        <v>137</v>
      </c>
      <c r="AM17" s="8"/>
    </row>
    <row r="18" spans="1:39" x14ac:dyDescent="0.2">
      <c r="A18" s="27"/>
      <c r="B18" s="27"/>
      <c r="C18" s="23" t="s">
        <v>328</v>
      </c>
      <c r="D18" s="9">
        <v>0.10224121036019999</v>
      </c>
      <c r="E18" s="9">
        <v>0.10943598033309999</v>
      </c>
      <c r="F18" s="9">
        <v>0.10643073293620001</v>
      </c>
      <c r="G18" s="9">
        <v>6.8259781362859998E-2</v>
      </c>
      <c r="H18" s="9">
        <v>0.1205028090487</v>
      </c>
      <c r="I18" s="9">
        <v>0.1133366879671</v>
      </c>
      <c r="J18" s="9">
        <v>9.5458594928870003E-2</v>
      </c>
      <c r="K18" s="9">
        <v>7.7088391767659997E-2</v>
      </c>
      <c r="L18" s="9">
        <v>8.9907446409770012E-2</v>
      </c>
      <c r="M18" s="9">
        <v>0.12370736930619999</v>
      </c>
      <c r="N18" s="9">
        <v>0.1043609490043</v>
      </c>
      <c r="O18" s="9">
        <v>9.6127201694750003E-2</v>
      </c>
      <c r="P18" s="9">
        <v>3.932475127711E-2</v>
      </c>
      <c r="Q18" s="9">
        <v>4.5146297358250001E-2</v>
      </c>
      <c r="R18" s="9">
        <v>4.4768616544650003E-2</v>
      </c>
      <c r="S18" s="9">
        <v>8.7699735931740005E-2</v>
      </c>
      <c r="T18" s="9">
        <v>0.23098919735490001</v>
      </c>
      <c r="U18" s="9">
        <v>7.8101652315840001E-2</v>
      </c>
      <c r="V18" s="9">
        <v>0.2412300585677</v>
      </c>
      <c r="W18" s="9">
        <v>5.4185542778780002E-2</v>
      </c>
      <c r="X18" s="9">
        <v>4.1759802626700003E-2</v>
      </c>
      <c r="Y18" s="9">
        <v>6.751279969219999E-2</v>
      </c>
      <c r="Z18" s="9">
        <v>0.2160127068711</v>
      </c>
      <c r="AA18" s="9">
        <v>0.25986006375550003</v>
      </c>
      <c r="AB18" s="9">
        <v>2.8757275398150001E-2</v>
      </c>
      <c r="AC18" s="9">
        <v>1.080356882763E-2</v>
      </c>
      <c r="AD18" s="9">
        <v>4.5718776905610001E-3</v>
      </c>
      <c r="AE18" s="9">
        <v>0</v>
      </c>
      <c r="AF18" s="9">
        <v>0.23780570645419999</v>
      </c>
      <c r="AG18" s="9">
        <v>0.19171098419169999</v>
      </c>
      <c r="AH18" s="9">
        <v>0.2396914820827</v>
      </c>
      <c r="AI18" s="9">
        <v>0</v>
      </c>
      <c r="AJ18" s="9">
        <v>0</v>
      </c>
      <c r="AK18" s="9">
        <v>1</v>
      </c>
      <c r="AL18" s="9">
        <v>0.24200672084130001</v>
      </c>
      <c r="AM18" s="8"/>
    </row>
    <row r="19" spans="1:39" x14ac:dyDescent="0.2">
      <c r="A19" s="24"/>
      <c r="B19" s="24"/>
      <c r="C19" s="24"/>
      <c r="D19" s="10">
        <v>84</v>
      </c>
      <c r="E19" s="10">
        <v>18</v>
      </c>
      <c r="F19" s="10">
        <v>24</v>
      </c>
      <c r="G19" s="10">
        <v>14</v>
      </c>
      <c r="H19" s="10">
        <v>28</v>
      </c>
      <c r="I19" s="10">
        <v>13</v>
      </c>
      <c r="J19" s="10">
        <v>13</v>
      </c>
      <c r="K19" s="10">
        <v>13</v>
      </c>
      <c r="L19" s="10">
        <v>15</v>
      </c>
      <c r="M19" s="10">
        <v>23</v>
      </c>
      <c r="N19" s="10">
        <v>34</v>
      </c>
      <c r="O19" s="10">
        <v>44</v>
      </c>
      <c r="P19" s="10">
        <v>8</v>
      </c>
      <c r="Q19" s="10">
        <v>5</v>
      </c>
      <c r="R19" s="10">
        <v>6</v>
      </c>
      <c r="S19" s="10">
        <v>20</v>
      </c>
      <c r="T19" s="10">
        <v>15</v>
      </c>
      <c r="U19" s="10">
        <v>3</v>
      </c>
      <c r="V19" s="10">
        <v>27</v>
      </c>
      <c r="W19" s="10">
        <v>12</v>
      </c>
      <c r="X19" s="10">
        <v>11</v>
      </c>
      <c r="Y19" s="10">
        <v>12</v>
      </c>
      <c r="Z19" s="10">
        <v>25</v>
      </c>
      <c r="AA19" s="10">
        <v>19</v>
      </c>
      <c r="AB19" s="10">
        <v>1</v>
      </c>
      <c r="AC19" s="10">
        <v>5</v>
      </c>
      <c r="AD19" s="10">
        <v>1</v>
      </c>
      <c r="AE19" s="10">
        <v>0</v>
      </c>
      <c r="AF19" s="10">
        <v>10</v>
      </c>
      <c r="AG19" s="10">
        <v>9</v>
      </c>
      <c r="AH19" s="10">
        <v>5</v>
      </c>
      <c r="AI19" s="10">
        <v>0</v>
      </c>
      <c r="AJ19" s="10">
        <v>0</v>
      </c>
      <c r="AK19" s="10">
        <v>2</v>
      </c>
      <c r="AL19" s="10">
        <v>52</v>
      </c>
      <c r="AM19" s="8"/>
    </row>
    <row r="20" spans="1:39" x14ac:dyDescent="0.2">
      <c r="A20" s="24"/>
      <c r="B20" s="24"/>
      <c r="C20" s="24"/>
      <c r="D20" s="11" t="s">
        <v>93</v>
      </c>
      <c r="E20" s="11"/>
      <c r="F20" s="11"/>
      <c r="G20" s="11"/>
      <c r="H20" s="11"/>
      <c r="I20" s="11"/>
      <c r="J20" s="11"/>
      <c r="K20" s="11"/>
      <c r="L20" s="11"/>
      <c r="M20" s="11"/>
      <c r="N20" s="11"/>
      <c r="O20" s="11"/>
      <c r="P20" s="11"/>
      <c r="Q20" s="11"/>
      <c r="R20" s="11"/>
      <c r="S20" s="11"/>
      <c r="T20" s="12" t="s">
        <v>136</v>
      </c>
      <c r="U20" s="11"/>
      <c r="V20" s="12" t="s">
        <v>329</v>
      </c>
      <c r="W20" s="11"/>
      <c r="X20" s="11"/>
      <c r="Y20" s="11"/>
      <c r="Z20" s="12" t="s">
        <v>330</v>
      </c>
      <c r="AA20" s="12" t="s">
        <v>330</v>
      </c>
      <c r="AB20" s="11"/>
      <c r="AC20" s="11"/>
      <c r="AD20" s="11"/>
      <c r="AE20" s="11"/>
      <c r="AF20" s="12" t="s">
        <v>217</v>
      </c>
      <c r="AG20" s="12" t="s">
        <v>217</v>
      </c>
      <c r="AH20" s="12" t="s">
        <v>217</v>
      </c>
      <c r="AI20" s="11"/>
      <c r="AJ20" s="11"/>
      <c r="AK20" s="12" t="s">
        <v>331</v>
      </c>
      <c r="AL20" s="12" t="s">
        <v>217</v>
      </c>
      <c r="AM20" s="8"/>
    </row>
    <row r="21" spans="1:39" x14ac:dyDescent="0.2">
      <c r="A21" s="27"/>
      <c r="B21" s="27"/>
      <c r="C21" s="23" t="s">
        <v>39</v>
      </c>
      <c r="D21" s="9">
        <v>1</v>
      </c>
      <c r="E21" s="9">
        <v>1</v>
      </c>
      <c r="F21" s="9">
        <v>1</v>
      </c>
      <c r="G21" s="9">
        <v>1</v>
      </c>
      <c r="H21" s="9">
        <v>1</v>
      </c>
      <c r="I21" s="9">
        <v>1</v>
      </c>
      <c r="J21" s="9">
        <v>1</v>
      </c>
      <c r="K21" s="9">
        <v>1</v>
      </c>
      <c r="L21" s="9">
        <v>1</v>
      </c>
      <c r="M21" s="9">
        <v>1</v>
      </c>
      <c r="N21" s="9">
        <v>1</v>
      </c>
      <c r="O21" s="9">
        <v>1</v>
      </c>
      <c r="P21" s="9">
        <v>1</v>
      </c>
      <c r="Q21" s="9">
        <v>1</v>
      </c>
      <c r="R21" s="9">
        <v>1</v>
      </c>
      <c r="S21" s="9">
        <v>1</v>
      </c>
      <c r="T21" s="9">
        <v>1</v>
      </c>
      <c r="U21" s="9">
        <v>1</v>
      </c>
      <c r="V21" s="9">
        <v>1</v>
      </c>
      <c r="W21" s="9">
        <v>1</v>
      </c>
      <c r="X21" s="9">
        <v>1</v>
      </c>
      <c r="Y21" s="9">
        <v>1</v>
      </c>
      <c r="Z21" s="9">
        <v>1</v>
      </c>
      <c r="AA21" s="9">
        <v>1</v>
      </c>
      <c r="AB21" s="9">
        <v>1</v>
      </c>
      <c r="AC21" s="9">
        <v>1</v>
      </c>
      <c r="AD21" s="9">
        <v>1</v>
      </c>
      <c r="AE21" s="9">
        <v>1</v>
      </c>
      <c r="AF21" s="9">
        <v>1</v>
      </c>
      <c r="AG21" s="9">
        <v>1</v>
      </c>
      <c r="AH21" s="9">
        <v>1</v>
      </c>
      <c r="AI21" s="9">
        <v>1</v>
      </c>
      <c r="AJ21" s="9">
        <v>1</v>
      </c>
      <c r="AK21" s="9">
        <v>1</v>
      </c>
      <c r="AL21" s="9">
        <v>1</v>
      </c>
      <c r="AM21" s="8"/>
    </row>
    <row r="22" spans="1:39" x14ac:dyDescent="0.2">
      <c r="A22" s="24"/>
      <c r="B22" s="24"/>
      <c r="C22" s="24"/>
      <c r="D22" s="10">
        <v>845</v>
      </c>
      <c r="E22" s="10">
        <v>171</v>
      </c>
      <c r="F22" s="10">
        <v>249</v>
      </c>
      <c r="G22" s="10">
        <v>197</v>
      </c>
      <c r="H22" s="10">
        <v>228</v>
      </c>
      <c r="I22" s="10">
        <v>73</v>
      </c>
      <c r="J22" s="10">
        <v>135</v>
      </c>
      <c r="K22" s="10">
        <v>133</v>
      </c>
      <c r="L22" s="10">
        <v>185</v>
      </c>
      <c r="M22" s="10">
        <v>254</v>
      </c>
      <c r="N22" s="10">
        <v>338</v>
      </c>
      <c r="O22" s="10">
        <v>466</v>
      </c>
      <c r="P22" s="10">
        <v>198</v>
      </c>
      <c r="Q22" s="10">
        <v>91</v>
      </c>
      <c r="R22" s="10">
        <v>134</v>
      </c>
      <c r="S22" s="10">
        <v>181</v>
      </c>
      <c r="T22" s="10">
        <v>104</v>
      </c>
      <c r="U22" s="10">
        <v>34</v>
      </c>
      <c r="V22" s="10">
        <v>103</v>
      </c>
      <c r="W22" s="10">
        <v>195</v>
      </c>
      <c r="X22" s="10">
        <v>248</v>
      </c>
      <c r="Y22" s="10">
        <v>148</v>
      </c>
      <c r="Z22" s="10">
        <v>154</v>
      </c>
      <c r="AA22" s="10">
        <v>55</v>
      </c>
      <c r="AB22" s="10">
        <v>10</v>
      </c>
      <c r="AC22" s="10">
        <v>361</v>
      </c>
      <c r="AD22" s="10">
        <v>95</v>
      </c>
      <c r="AE22" s="10">
        <v>21</v>
      </c>
      <c r="AF22" s="10">
        <v>39</v>
      </c>
      <c r="AG22" s="10">
        <v>56</v>
      </c>
      <c r="AH22" s="10">
        <v>21</v>
      </c>
      <c r="AI22" s="10">
        <v>2</v>
      </c>
      <c r="AJ22" s="10">
        <v>7</v>
      </c>
      <c r="AK22" s="10">
        <v>2</v>
      </c>
      <c r="AL22" s="10">
        <v>241</v>
      </c>
      <c r="AM22" s="8"/>
    </row>
    <row r="23" spans="1:39" x14ac:dyDescent="0.2">
      <c r="A23" s="24"/>
      <c r="B23" s="24"/>
      <c r="C23" s="24"/>
      <c r="D23" s="11" t="s">
        <v>93</v>
      </c>
      <c r="E23" s="11" t="s">
        <v>93</v>
      </c>
      <c r="F23" s="11" t="s">
        <v>93</v>
      </c>
      <c r="G23" s="11" t="s">
        <v>93</v>
      </c>
      <c r="H23" s="11" t="s">
        <v>93</v>
      </c>
      <c r="I23" s="11" t="s">
        <v>93</v>
      </c>
      <c r="J23" s="11" t="s">
        <v>93</v>
      </c>
      <c r="K23" s="11" t="s">
        <v>93</v>
      </c>
      <c r="L23" s="11" t="s">
        <v>93</v>
      </c>
      <c r="M23" s="11" t="s">
        <v>93</v>
      </c>
      <c r="N23" s="11" t="s">
        <v>93</v>
      </c>
      <c r="O23" s="11" t="s">
        <v>93</v>
      </c>
      <c r="P23" s="11" t="s">
        <v>93</v>
      </c>
      <c r="Q23" s="11" t="s">
        <v>93</v>
      </c>
      <c r="R23" s="11" t="s">
        <v>93</v>
      </c>
      <c r="S23" s="11" t="s">
        <v>93</v>
      </c>
      <c r="T23" s="11" t="s">
        <v>93</v>
      </c>
      <c r="U23" s="11" t="s">
        <v>93</v>
      </c>
      <c r="V23" s="11" t="s">
        <v>93</v>
      </c>
      <c r="W23" s="11" t="s">
        <v>93</v>
      </c>
      <c r="X23" s="11" t="s">
        <v>93</v>
      </c>
      <c r="Y23" s="11" t="s">
        <v>93</v>
      </c>
      <c r="Z23" s="11" t="s">
        <v>93</v>
      </c>
      <c r="AA23" s="11" t="s">
        <v>93</v>
      </c>
      <c r="AB23" s="11" t="s">
        <v>93</v>
      </c>
      <c r="AC23" s="11" t="s">
        <v>93</v>
      </c>
      <c r="AD23" s="11" t="s">
        <v>93</v>
      </c>
      <c r="AE23" s="11" t="s">
        <v>93</v>
      </c>
      <c r="AF23" s="11" t="s">
        <v>93</v>
      </c>
      <c r="AG23" s="11" t="s">
        <v>93</v>
      </c>
      <c r="AH23" s="11" t="s">
        <v>93</v>
      </c>
      <c r="AI23" s="11" t="s">
        <v>93</v>
      </c>
      <c r="AJ23" s="11" t="s">
        <v>93</v>
      </c>
      <c r="AK23" s="11" t="s">
        <v>93</v>
      </c>
      <c r="AL23" s="11" t="s">
        <v>93</v>
      </c>
      <c r="AM23" s="8"/>
    </row>
    <row r="24" spans="1:39" x14ac:dyDescent="0.2">
      <c r="A24" s="27"/>
      <c r="B24" s="23" t="s">
        <v>332</v>
      </c>
      <c r="C24" s="23" t="s">
        <v>315</v>
      </c>
      <c r="D24" s="9">
        <v>0.34213908306789997</v>
      </c>
      <c r="E24" s="9">
        <v>0.31261081374939997</v>
      </c>
      <c r="F24" s="9">
        <v>0.4017918560473</v>
      </c>
      <c r="G24" s="9">
        <v>0.2459238801419</v>
      </c>
      <c r="H24" s="9">
        <v>0.37915911474879999</v>
      </c>
      <c r="I24" s="9">
        <v>0.26603890585930001</v>
      </c>
      <c r="J24" s="9">
        <v>0.40098377249310002</v>
      </c>
      <c r="K24" s="9">
        <v>0.38343185790849998</v>
      </c>
      <c r="L24" s="9">
        <v>0.30768800298310001</v>
      </c>
      <c r="M24" s="9">
        <v>0.36681061389370001</v>
      </c>
      <c r="N24" s="9">
        <v>0.3615963077312</v>
      </c>
      <c r="O24" s="9">
        <v>0.31728561259990001</v>
      </c>
      <c r="P24" s="9">
        <v>0.1198235108788</v>
      </c>
      <c r="Q24" s="9">
        <v>0.1436171550358</v>
      </c>
      <c r="R24" s="9">
        <v>0.15861350461400001</v>
      </c>
      <c r="S24" s="9">
        <v>0.34476828056660003</v>
      </c>
      <c r="T24" s="9">
        <v>0.62665864622379996</v>
      </c>
      <c r="U24" s="9">
        <v>0.64551022439890005</v>
      </c>
      <c r="V24" s="9">
        <v>0.74165791321659991</v>
      </c>
      <c r="W24" s="9">
        <v>0.10803075840320001</v>
      </c>
      <c r="X24" s="9">
        <v>0.15564738812119999</v>
      </c>
      <c r="Y24" s="9">
        <v>0.40302404055649999</v>
      </c>
      <c r="Z24" s="9">
        <v>0.60944359600010001</v>
      </c>
      <c r="AA24" s="9">
        <v>0.82102176895759993</v>
      </c>
      <c r="AB24" s="9">
        <v>0.35788561920590001</v>
      </c>
      <c r="AC24" s="9">
        <v>5.950561929302E-2</v>
      </c>
      <c r="AD24" s="9">
        <v>0.19060641702709999</v>
      </c>
      <c r="AE24" s="9">
        <v>0.2213931850542</v>
      </c>
      <c r="AF24" s="9">
        <v>0.65327099945659994</v>
      </c>
      <c r="AG24" s="9">
        <v>0.65043315602399998</v>
      </c>
      <c r="AH24" s="9">
        <v>0.53971637494879998</v>
      </c>
      <c r="AI24" s="9">
        <v>0.46235021298340001</v>
      </c>
      <c r="AJ24" s="9">
        <v>0.2682284660457</v>
      </c>
      <c r="AK24" s="9">
        <v>1</v>
      </c>
      <c r="AL24" s="9">
        <v>0.71405925185810004</v>
      </c>
      <c r="AM24" s="8"/>
    </row>
    <row r="25" spans="1:39" x14ac:dyDescent="0.2">
      <c r="A25" s="24"/>
      <c r="B25" s="24"/>
      <c r="C25" s="24"/>
      <c r="D25" s="10">
        <v>282</v>
      </c>
      <c r="E25" s="10">
        <v>58</v>
      </c>
      <c r="F25" s="10">
        <v>90</v>
      </c>
      <c r="G25" s="10">
        <v>48</v>
      </c>
      <c r="H25" s="10">
        <v>86</v>
      </c>
      <c r="I25" s="10">
        <v>30</v>
      </c>
      <c r="J25" s="10">
        <v>49</v>
      </c>
      <c r="K25" s="10">
        <v>41</v>
      </c>
      <c r="L25" s="10">
        <v>54</v>
      </c>
      <c r="M25" s="10">
        <v>85</v>
      </c>
      <c r="N25" s="10">
        <v>121</v>
      </c>
      <c r="O25" s="10">
        <v>145</v>
      </c>
      <c r="P25" s="10">
        <v>26</v>
      </c>
      <c r="Q25" s="10">
        <v>17</v>
      </c>
      <c r="R25" s="10">
        <v>25</v>
      </c>
      <c r="S25" s="10">
        <v>61</v>
      </c>
      <c r="T25" s="10">
        <v>62</v>
      </c>
      <c r="U25" s="10">
        <v>17</v>
      </c>
      <c r="V25" s="10">
        <v>74</v>
      </c>
      <c r="W25" s="10">
        <v>23</v>
      </c>
      <c r="X25" s="10">
        <v>44</v>
      </c>
      <c r="Y25" s="10">
        <v>58</v>
      </c>
      <c r="Z25" s="10">
        <v>91</v>
      </c>
      <c r="AA25" s="10">
        <v>46</v>
      </c>
      <c r="AB25" s="10">
        <v>6</v>
      </c>
      <c r="AC25" s="10">
        <v>15</v>
      </c>
      <c r="AD25" s="10">
        <v>22</v>
      </c>
      <c r="AE25" s="10">
        <v>5</v>
      </c>
      <c r="AF25" s="10">
        <v>25</v>
      </c>
      <c r="AG25" s="10">
        <v>37</v>
      </c>
      <c r="AH25" s="10">
        <v>12</v>
      </c>
      <c r="AI25" s="10">
        <v>1</v>
      </c>
      <c r="AJ25" s="10">
        <v>4</v>
      </c>
      <c r="AK25" s="10">
        <v>2</v>
      </c>
      <c r="AL25" s="10">
        <v>159</v>
      </c>
      <c r="AM25" s="8"/>
    </row>
    <row r="26" spans="1:39" x14ac:dyDescent="0.2">
      <c r="A26" s="24"/>
      <c r="B26" s="24"/>
      <c r="C26" s="24"/>
      <c r="D26" s="11" t="s">
        <v>93</v>
      </c>
      <c r="E26" s="11"/>
      <c r="F26" s="11"/>
      <c r="G26" s="11"/>
      <c r="H26" s="11"/>
      <c r="I26" s="11"/>
      <c r="J26" s="11"/>
      <c r="K26" s="11"/>
      <c r="L26" s="11"/>
      <c r="M26" s="11"/>
      <c r="N26" s="11"/>
      <c r="O26" s="11"/>
      <c r="P26" s="11"/>
      <c r="Q26" s="11"/>
      <c r="R26" s="11"/>
      <c r="S26" s="12" t="s">
        <v>105</v>
      </c>
      <c r="T26" s="12" t="s">
        <v>171</v>
      </c>
      <c r="U26" s="12" t="s">
        <v>238</v>
      </c>
      <c r="V26" s="12" t="s">
        <v>150</v>
      </c>
      <c r="W26" s="11"/>
      <c r="X26" s="11"/>
      <c r="Y26" s="12" t="s">
        <v>217</v>
      </c>
      <c r="Z26" s="12" t="s">
        <v>217</v>
      </c>
      <c r="AA26" s="12" t="s">
        <v>174</v>
      </c>
      <c r="AB26" s="11"/>
      <c r="AC26" s="11"/>
      <c r="AD26" s="11"/>
      <c r="AE26" s="11"/>
      <c r="AF26" s="12" t="s">
        <v>117</v>
      </c>
      <c r="AG26" s="12" t="s">
        <v>217</v>
      </c>
      <c r="AH26" s="12" t="s">
        <v>137</v>
      </c>
      <c r="AI26" s="11"/>
      <c r="AJ26" s="11"/>
      <c r="AK26" s="12" t="s">
        <v>137</v>
      </c>
      <c r="AL26" s="12" t="s">
        <v>238</v>
      </c>
      <c r="AM26" s="8"/>
    </row>
    <row r="27" spans="1:39" x14ac:dyDescent="0.2">
      <c r="A27" s="27"/>
      <c r="B27" s="27"/>
      <c r="C27" s="23" t="s">
        <v>321</v>
      </c>
      <c r="D27" s="9">
        <v>0.17063864651290001</v>
      </c>
      <c r="E27" s="9">
        <v>0.21368836790670001</v>
      </c>
      <c r="F27" s="9">
        <v>0.17541456459159999</v>
      </c>
      <c r="G27" s="9">
        <v>0.1925691468463</v>
      </c>
      <c r="H27" s="9">
        <v>0.11536634516450001</v>
      </c>
      <c r="I27" s="9">
        <v>0.2117895323398</v>
      </c>
      <c r="J27" s="9">
        <v>0.1789120089083</v>
      </c>
      <c r="K27" s="9">
        <v>0.17721247736830001</v>
      </c>
      <c r="L27" s="9">
        <v>0.16916721896610001</v>
      </c>
      <c r="M27" s="9">
        <v>0.13551124992140001</v>
      </c>
      <c r="N27" s="9">
        <v>0.19753748223440001</v>
      </c>
      <c r="O27" s="9">
        <v>0.15075026395579999</v>
      </c>
      <c r="P27" s="9">
        <v>0.12951406335009999</v>
      </c>
      <c r="Q27" s="9">
        <v>0.15336777415540001</v>
      </c>
      <c r="R27" s="9">
        <v>0.19281115565949999</v>
      </c>
      <c r="S27" s="9">
        <v>0.2059971126964</v>
      </c>
      <c r="T27" s="9">
        <v>0.177663257957</v>
      </c>
      <c r="U27" s="9">
        <v>9.9963291678669991E-2</v>
      </c>
      <c r="V27" s="9">
        <v>0.191686967588</v>
      </c>
      <c r="W27" s="9">
        <v>0.14001638909270001</v>
      </c>
      <c r="X27" s="9">
        <v>0.18025606696509999</v>
      </c>
      <c r="Y27" s="9">
        <v>0.14165374294130001</v>
      </c>
      <c r="Z27" s="9">
        <v>0.25671684835140002</v>
      </c>
      <c r="AA27" s="9">
        <v>7.5314305401729995E-2</v>
      </c>
      <c r="AB27" s="9">
        <v>0.37957279186309989</v>
      </c>
      <c r="AC27" s="9">
        <v>0.10884681691009999</v>
      </c>
      <c r="AD27" s="9">
        <v>0.36205946486669999</v>
      </c>
      <c r="AE27" s="9">
        <v>0.44425097422080001</v>
      </c>
      <c r="AF27" s="9">
        <v>0.20885273332609999</v>
      </c>
      <c r="AG27" s="9">
        <v>0.26286683480799999</v>
      </c>
      <c r="AH27" s="9">
        <v>0.42004722840379999</v>
      </c>
      <c r="AI27" s="9">
        <v>0</v>
      </c>
      <c r="AJ27" s="9">
        <v>0.73177153395429995</v>
      </c>
      <c r="AK27" s="9">
        <v>0</v>
      </c>
      <c r="AL27" s="9">
        <v>8.6874615757079998E-2</v>
      </c>
      <c r="AM27" s="8"/>
    </row>
    <row r="28" spans="1:39" x14ac:dyDescent="0.2">
      <c r="A28" s="24"/>
      <c r="B28" s="24"/>
      <c r="C28" s="24"/>
      <c r="D28" s="10">
        <v>135</v>
      </c>
      <c r="E28" s="10">
        <v>33</v>
      </c>
      <c r="F28" s="10">
        <v>33</v>
      </c>
      <c r="G28" s="10">
        <v>36</v>
      </c>
      <c r="H28" s="10">
        <v>33</v>
      </c>
      <c r="I28" s="10">
        <v>11</v>
      </c>
      <c r="J28" s="10">
        <v>21</v>
      </c>
      <c r="K28" s="10">
        <v>26</v>
      </c>
      <c r="L28" s="10">
        <v>33</v>
      </c>
      <c r="M28" s="10">
        <v>37</v>
      </c>
      <c r="N28" s="10">
        <v>57</v>
      </c>
      <c r="O28" s="10">
        <v>74</v>
      </c>
      <c r="P28" s="10">
        <v>21</v>
      </c>
      <c r="Q28" s="10">
        <v>11</v>
      </c>
      <c r="R28" s="10">
        <v>23</v>
      </c>
      <c r="S28" s="10">
        <v>31</v>
      </c>
      <c r="T28" s="10">
        <v>20</v>
      </c>
      <c r="U28" s="10">
        <v>7</v>
      </c>
      <c r="V28" s="10">
        <v>22</v>
      </c>
      <c r="W28" s="10">
        <v>20</v>
      </c>
      <c r="X28" s="10">
        <v>42</v>
      </c>
      <c r="Y28" s="10">
        <v>26</v>
      </c>
      <c r="Z28" s="10">
        <v>37</v>
      </c>
      <c r="AA28" s="10">
        <v>6</v>
      </c>
      <c r="AB28" s="10">
        <v>1</v>
      </c>
      <c r="AC28" s="10">
        <v>36</v>
      </c>
      <c r="AD28" s="10">
        <v>27</v>
      </c>
      <c r="AE28" s="10">
        <v>9</v>
      </c>
      <c r="AF28" s="10">
        <v>9</v>
      </c>
      <c r="AG28" s="10">
        <v>14</v>
      </c>
      <c r="AH28" s="10">
        <v>8</v>
      </c>
      <c r="AI28" s="10">
        <v>0</v>
      </c>
      <c r="AJ28" s="10">
        <v>3</v>
      </c>
      <c r="AK28" s="10">
        <v>0</v>
      </c>
      <c r="AL28" s="10">
        <v>29</v>
      </c>
      <c r="AM28" s="8"/>
    </row>
    <row r="29" spans="1:39" x14ac:dyDescent="0.2">
      <c r="A29" s="24"/>
      <c r="B29" s="24"/>
      <c r="C29" s="24"/>
      <c r="D29" s="11" t="s">
        <v>93</v>
      </c>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2" t="s">
        <v>333</v>
      </c>
      <c r="AE29" s="12" t="s">
        <v>333</v>
      </c>
      <c r="AF29" s="11"/>
      <c r="AG29" s="11"/>
      <c r="AH29" s="12" t="s">
        <v>96</v>
      </c>
      <c r="AI29" s="11"/>
      <c r="AJ29" s="12" t="s">
        <v>333</v>
      </c>
      <c r="AK29" s="11"/>
      <c r="AL29" s="11"/>
      <c r="AM29" s="8"/>
    </row>
    <row r="30" spans="1:39" x14ac:dyDescent="0.2">
      <c r="A30" s="27"/>
      <c r="B30" s="27"/>
      <c r="C30" s="23" t="s">
        <v>324</v>
      </c>
      <c r="D30" s="9">
        <v>0.14763063677999999</v>
      </c>
      <c r="E30" s="9">
        <v>0.18361878320059999</v>
      </c>
      <c r="F30" s="9">
        <v>0.1365692205864</v>
      </c>
      <c r="G30" s="9">
        <v>0.102011298844</v>
      </c>
      <c r="H30" s="9">
        <v>0.17103310481389999</v>
      </c>
      <c r="I30" s="9">
        <v>0.2283445896089</v>
      </c>
      <c r="J30" s="9">
        <v>7.8102364084530002E-2</v>
      </c>
      <c r="K30" s="9">
        <v>0.13617993740520001</v>
      </c>
      <c r="L30" s="9">
        <v>0.1511103570141</v>
      </c>
      <c r="M30" s="9">
        <v>0.1178264135093</v>
      </c>
      <c r="N30" s="9">
        <v>0.13214454301920001</v>
      </c>
      <c r="O30" s="9">
        <v>0.15755461408679999</v>
      </c>
      <c r="P30" s="9">
        <v>0.1079970288159</v>
      </c>
      <c r="Q30" s="9">
        <v>0.21253928584599999</v>
      </c>
      <c r="R30" s="9">
        <v>0.2438814369567</v>
      </c>
      <c r="S30" s="9">
        <v>0.18916416110539999</v>
      </c>
      <c r="T30" s="9">
        <v>9.5221165166489999E-2</v>
      </c>
      <c r="U30" s="9">
        <v>0.1163609072044</v>
      </c>
      <c r="V30" s="9">
        <v>3.4179524622059997E-2</v>
      </c>
      <c r="W30" s="9">
        <v>0.13474233069</v>
      </c>
      <c r="X30" s="9">
        <v>0.16897293710809999</v>
      </c>
      <c r="Y30" s="9">
        <v>0.25047146379480001</v>
      </c>
      <c r="Z30" s="9">
        <v>7.1501955296990008E-2</v>
      </c>
      <c r="AA30" s="9">
        <v>3.9490263159040001E-2</v>
      </c>
      <c r="AB30" s="9">
        <v>9.7907567567859996E-2</v>
      </c>
      <c r="AC30" s="9">
        <v>0.20299692884020001</v>
      </c>
      <c r="AD30" s="9">
        <v>0.21832584107960001</v>
      </c>
      <c r="AE30" s="9">
        <v>0.1203916169908</v>
      </c>
      <c r="AF30" s="9">
        <v>0.10862473520510001</v>
      </c>
      <c r="AG30" s="9">
        <v>4.1596862561569997E-2</v>
      </c>
      <c r="AH30" s="9">
        <v>4.0236396647439998E-2</v>
      </c>
      <c r="AI30" s="9">
        <v>0</v>
      </c>
      <c r="AJ30" s="9">
        <v>0</v>
      </c>
      <c r="AK30" s="9">
        <v>0</v>
      </c>
      <c r="AL30" s="9">
        <v>7.9754075476049999E-2</v>
      </c>
      <c r="AM30" s="8"/>
    </row>
    <row r="31" spans="1:39" x14ac:dyDescent="0.2">
      <c r="A31" s="24"/>
      <c r="B31" s="24"/>
      <c r="C31" s="24"/>
      <c r="D31" s="10">
        <v>118</v>
      </c>
      <c r="E31" s="10">
        <v>21</v>
      </c>
      <c r="F31" s="10">
        <v>41</v>
      </c>
      <c r="G31" s="10">
        <v>26</v>
      </c>
      <c r="H31" s="10">
        <v>30</v>
      </c>
      <c r="I31" s="10">
        <v>13</v>
      </c>
      <c r="J31" s="10">
        <v>14</v>
      </c>
      <c r="K31" s="10">
        <v>23</v>
      </c>
      <c r="L31" s="10">
        <v>28</v>
      </c>
      <c r="M31" s="10">
        <v>28</v>
      </c>
      <c r="N31" s="10">
        <v>46</v>
      </c>
      <c r="O31" s="10">
        <v>63</v>
      </c>
      <c r="P31" s="10">
        <v>25</v>
      </c>
      <c r="Q31" s="10">
        <v>13</v>
      </c>
      <c r="R31" s="10">
        <v>24</v>
      </c>
      <c r="S31" s="10">
        <v>39</v>
      </c>
      <c r="T31" s="10">
        <v>9</v>
      </c>
      <c r="U31" s="10">
        <v>5</v>
      </c>
      <c r="V31" s="10">
        <v>3</v>
      </c>
      <c r="W31" s="10">
        <v>28</v>
      </c>
      <c r="X31" s="10">
        <v>41</v>
      </c>
      <c r="Y31" s="10">
        <v>27</v>
      </c>
      <c r="Z31" s="10">
        <v>12</v>
      </c>
      <c r="AA31" s="10">
        <v>1</v>
      </c>
      <c r="AB31" s="10">
        <v>2</v>
      </c>
      <c r="AC31" s="10">
        <v>68</v>
      </c>
      <c r="AD31" s="10">
        <v>21</v>
      </c>
      <c r="AE31" s="10">
        <v>2</v>
      </c>
      <c r="AF31" s="10">
        <v>3</v>
      </c>
      <c r="AG31" s="10">
        <v>2</v>
      </c>
      <c r="AH31" s="10">
        <v>1</v>
      </c>
      <c r="AI31" s="10">
        <v>0</v>
      </c>
      <c r="AJ31" s="10">
        <v>0</v>
      </c>
      <c r="AK31" s="10">
        <v>0</v>
      </c>
      <c r="AL31" s="10">
        <v>21</v>
      </c>
      <c r="AM31" s="8"/>
    </row>
    <row r="32" spans="1:39" x14ac:dyDescent="0.2">
      <c r="A32" s="24"/>
      <c r="B32" s="24"/>
      <c r="C32" s="24"/>
      <c r="D32" s="11" t="s">
        <v>93</v>
      </c>
      <c r="E32" s="11"/>
      <c r="F32" s="11"/>
      <c r="G32" s="11"/>
      <c r="H32" s="11"/>
      <c r="I32" s="11"/>
      <c r="J32" s="11"/>
      <c r="K32" s="11"/>
      <c r="L32" s="11"/>
      <c r="M32" s="11"/>
      <c r="N32" s="11"/>
      <c r="O32" s="11"/>
      <c r="P32" s="11"/>
      <c r="Q32" s="11"/>
      <c r="R32" s="11"/>
      <c r="S32" s="11"/>
      <c r="T32" s="11"/>
      <c r="U32" s="11"/>
      <c r="V32" s="11"/>
      <c r="W32" s="11"/>
      <c r="X32" s="11"/>
      <c r="Y32" s="12" t="s">
        <v>98</v>
      </c>
      <c r="Z32" s="11"/>
      <c r="AA32" s="11"/>
      <c r="AB32" s="11"/>
      <c r="AC32" s="12" t="s">
        <v>96</v>
      </c>
      <c r="AD32" s="11"/>
      <c r="AE32" s="11"/>
      <c r="AF32" s="11"/>
      <c r="AG32" s="11"/>
      <c r="AH32" s="11"/>
      <c r="AI32" s="11"/>
      <c r="AJ32" s="11"/>
      <c r="AK32" s="11"/>
      <c r="AL32" s="11"/>
      <c r="AM32" s="8"/>
    </row>
    <row r="33" spans="1:39" x14ac:dyDescent="0.2">
      <c r="A33" s="27"/>
      <c r="B33" s="27"/>
      <c r="C33" s="23" t="s">
        <v>326</v>
      </c>
      <c r="D33" s="9">
        <v>0.1228606316036</v>
      </c>
      <c r="E33" s="9">
        <v>0.10522665744909999</v>
      </c>
      <c r="F33" s="9">
        <v>9.8606455181880007E-2</v>
      </c>
      <c r="G33" s="9">
        <v>0.17118152905789999</v>
      </c>
      <c r="H33" s="9">
        <v>0.1220602056208</v>
      </c>
      <c r="I33" s="9">
        <v>0.126625386531</v>
      </c>
      <c r="J33" s="9">
        <v>0.1187996638031</v>
      </c>
      <c r="K33" s="9">
        <v>0.1046577360435</v>
      </c>
      <c r="L33" s="9">
        <v>0.1549242301798</v>
      </c>
      <c r="M33" s="9">
        <v>9.9244388734590003E-2</v>
      </c>
      <c r="N33" s="9">
        <v>0.1199318589156</v>
      </c>
      <c r="O33" s="9">
        <v>0.1234892872414</v>
      </c>
      <c r="P33" s="9">
        <v>0.1745746577609</v>
      </c>
      <c r="Q33" s="9">
        <v>0.16779373253329999</v>
      </c>
      <c r="R33" s="9">
        <v>0.186548591381</v>
      </c>
      <c r="S33" s="9">
        <v>0.1113484922786</v>
      </c>
      <c r="T33" s="9">
        <v>6.742364187397E-2</v>
      </c>
      <c r="U33" s="9">
        <v>7.6437945394530003E-3</v>
      </c>
      <c r="V33" s="9">
        <v>3.2475594573389999E-2</v>
      </c>
      <c r="W33" s="9">
        <v>0.173559926635</v>
      </c>
      <c r="X33" s="9">
        <v>0.19925640667719999</v>
      </c>
      <c r="Y33" s="9">
        <v>8.9081279117160003E-2</v>
      </c>
      <c r="Z33" s="9">
        <v>2.0572111680230001E-2</v>
      </c>
      <c r="AA33" s="9">
        <v>6.4173662481659996E-2</v>
      </c>
      <c r="AB33" s="9">
        <v>0</v>
      </c>
      <c r="AC33" s="9">
        <v>0.20499471202069999</v>
      </c>
      <c r="AD33" s="9">
        <v>0.12540567354089999</v>
      </c>
      <c r="AE33" s="9">
        <v>6.6430975041510007E-2</v>
      </c>
      <c r="AF33" s="9">
        <v>1.853847740434E-2</v>
      </c>
      <c r="AG33" s="9">
        <v>3.3353997428219997E-2</v>
      </c>
      <c r="AH33" s="9">
        <v>0</v>
      </c>
      <c r="AI33" s="9">
        <v>0</v>
      </c>
      <c r="AJ33" s="9">
        <v>0</v>
      </c>
      <c r="AK33" s="9">
        <v>0</v>
      </c>
      <c r="AL33" s="9">
        <v>5.4331443630010003E-2</v>
      </c>
      <c r="AM33" s="8"/>
    </row>
    <row r="34" spans="1:39" x14ac:dyDescent="0.2">
      <c r="A34" s="24"/>
      <c r="B34" s="24"/>
      <c r="C34" s="24"/>
      <c r="D34" s="10">
        <v>98</v>
      </c>
      <c r="E34" s="10">
        <v>15</v>
      </c>
      <c r="F34" s="10">
        <v>29</v>
      </c>
      <c r="G34" s="10">
        <v>31</v>
      </c>
      <c r="H34" s="10">
        <v>23</v>
      </c>
      <c r="I34" s="10">
        <v>8</v>
      </c>
      <c r="J34" s="10">
        <v>17</v>
      </c>
      <c r="K34" s="10">
        <v>12</v>
      </c>
      <c r="L34" s="10">
        <v>22</v>
      </c>
      <c r="M34" s="10">
        <v>29</v>
      </c>
      <c r="N34" s="10">
        <v>39</v>
      </c>
      <c r="O34" s="10">
        <v>53</v>
      </c>
      <c r="P34" s="10">
        <v>29</v>
      </c>
      <c r="Q34" s="10">
        <v>17</v>
      </c>
      <c r="R34" s="10">
        <v>20</v>
      </c>
      <c r="S34" s="10">
        <v>20</v>
      </c>
      <c r="T34" s="10">
        <v>7</v>
      </c>
      <c r="U34" s="10">
        <v>1</v>
      </c>
      <c r="V34" s="10">
        <v>4</v>
      </c>
      <c r="W34" s="10">
        <v>28</v>
      </c>
      <c r="X34" s="10">
        <v>41</v>
      </c>
      <c r="Y34" s="10">
        <v>15</v>
      </c>
      <c r="Z34" s="10">
        <v>7</v>
      </c>
      <c r="AA34" s="10">
        <v>2</v>
      </c>
      <c r="AB34" s="10">
        <v>0</v>
      </c>
      <c r="AC34" s="10">
        <v>64</v>
      </c>
      <c r="AD34" s="10">
        <v>13</v>
      </c>
      <c r="AE34" s="10">
        <v>1</v>
      </c>
      <c r="AF34" s="10">
        <v>1</v>
      </c>
      <c r="AG34" s="10">
        <v>2</v>
      </c>
      <c r="AH34" s="10">
        <v>0</v>
      </c>
      <c r="AI34" s="10">
        <v>0</v>
      </c>
      <c r="AJ34" s="10">
        <v>0</v>
      </c>
      <c r="AK34" s="10">
        <v>0</v>
      </c>
      <c r="AL34" s="10">
        <v>17</v>
      </c>
      <c r="AM34" s="8"/>
    </row>
    <row r="35" spans="1:39" x14ac:dyDescent="0.2">
      <c r="A35" s="24"/>
      <c r="B35" s="24"/>
      <c r="C35" s="24"/>
      <c r="D35" s="11" t="s">
        <v>93</v>
      </c>
      <c r="E35" s="11"/>
      <c r="F35" s="11"/>
      <c r="G35" s="11"/>
      <c r="H35" s="11"/>
      <c r="I35" s="11"/>
      <c r="J35" s="11"/>
      <c r="K35" s="11"/>
      <c r="L35" s="11"/>
      <c r="M35" s="11"/>
      <c r="N35" s="11"/>
      <c r="O35" s="11"/>
      <c r="P35" s="12" t="s">
        <v>334</v>
      </c>
      <c r="Q35" s="12" t="s">
        <v>335</v>
      </c>
      <c r="R35" s="12" t="s">
        <v>334</v>
      </c>
      <c r="S35" s="12" t="s">
        <v>123</v>
      </c>
      <c r="T35" s="11"/>
      <c r="U35" s="11"/>
      <c r="V35" s="11"/>
      <c r="W35" s="12" t="s">
        <v>140</v>
      </c>
      <c r="X35" s="12" t="s">
        <v>140</v>
      </c>
      <c r="Y35" s="11"/>
      <c r="Z35" s="11"/>
      <c r="AA35" s="11"/>
      <c r="AB35" s="11"/>
      <c r="AC35" s="12" t="s">
        <v>336</v>
      </c>
      <c r="AD35" s="11"/>
      <c r="AE35" s="11"/>
      <c r="AF35" s="11"/>
      <c r="AG35" s="11"/>
      <c r="AH35" s="11"/>
      <c r="AI35" s="11"/>
      <c r="AJ35" s="11"/>
      <c r="AK35" s="11"/>
      <c r="AL35" s="11"/>
      <c r="AM35" s="8"/>
    </row>
    <row r="36" spans="1:39" x14ac:dyDescent="0.2">
      <c r="A36" s="27"/>
      <c r="B36" s="27"/>
      <c r="C36" s="23" t="s">
        <v>328</v>
      </c>
      <c r="D36" s="9">
        <v>0.2167310020356</v>
      </c>
      <c r="E36" s="9">
        <v>0.18485537769419999</v>
      </c>
      <c r="F36" s="9">
        <v>0.1876179035927</v>
      </c>
      <c r="G36" s="9">
        <v>0.2883141451099</v>
      </c>
      <c r="H36" s="9">
        <v>0.21238122965199999</v>
      </c>
      <c r="I36" s="9">
        <v>0.16720158566099999</v>
      </c>
      <c r="J36" s="9">
        <v>0.223202190711</v>
      </c>
      <c r="K36" s="9">
        <v>0.19851799127450001</v>
      </c>
      <c r="L36" s="9">
        <v>0.2171101908569</v>
      </c>
      <c r="M36" s="9">
        <v>0.28060733394100001</v>
      </c>
      <c r="N36" s="9">
        <v>0.1887898080996</v>
      </c>
      <c r="O36" s="9">
        <v>0.25092022211609999</v>
      </c>
      <c r="P36" s="9">
        <v>0.4680907391943</v>
      </c>
      <c r="Q36" s="9">
        <v>0.32268205242949999</v>
      </c>
      <c r="R36" s="9">
        <v>0.2181453113888</v>
      </c>
      <c r="S36" s="9">
        <v>0.1487219533529</v>
      </c>
      <c r="T36" s="9">
        <v>3.303328877871E-2</v>
      </c>
      <c r="U36" s="9">
        <v>0.1305217821786</v>
      </c>
      <c r="V36" s="9">
        <v>0</v>
      </c>
      <c r="W36" s="9">
        <v>0.44365059517909999</v>
      </c>
      <c r="X36" s="9">
        <v>0.29586720112830001</v>
      </c>
      <c r="Y36" s="9">
        <v>0.1157694735903</v>
      </c>
      <c r="Z36" s="9">
        <v>4.1765488671320003E-2</v>
      </c>
      <c r="AA36" s="9">
        <v>0</v>
      </c>
      <c r="AB36" s="9">
        <v>0.16463402136310001</v>
      </c>
      <c r="AC36" s="9">
        <v>0.42365592293600002</v>
      </c>
      <c r="AD36" s="9">
        <v>0.1036026034857</v>
      </c>
      <c r="AE36" s="9">
        <v>0.14753324869260001</v>
      </c>
      <c r="AF36" s="9">
        <v>1.0713054607900001E-2</v>
      </c>
      <c r="AG36" s="9">
        <v>1.1749149178280001E-2</v>
      </c>
      <c r="AH36" s="9">
        <v>0</v>
      </c>
      <c r="AI36" s="9">
        <v>0.53764978701659993</v>
      </c>
      <c r="AJ36" s="9">
        <v>0</v>
      </c>
      <c r="AK36" s="9">
        <v>0</v>
      </c>
      <c r="AL36" s="9">
        <v>6.4980613278719998E-2</v>
      </c>
      <c r="AM36" s="8"/>
    </row>
    <row r="37" spans="1:39" x14ac:dyDescent="0.2">
      <c r="A37" s="24"/>
      <c r="B37" s="24"/>
      <c r="C37" s="24"/>
      <c r="D37" s="10">
        <v>213</v>
      </c>
      <c r="E37" s="10">
        <v>44</v>
      </c>
      <c r="F37" s="10">
        <v>56</v>
      </c>
      <c r="G37" s="10">
        <v>57</v>
      </c>
      <c r="H37" s="10">
        <v>56</v>
      </c>
      <c r="I37" s="10">
        <v>11</v>
      </c>
      <c r="J37" s="10">
        <v>34</v>
      </c>
      <c r="K37" s="10">
        <v>31</v>
      </c>
      <c r="L37" s="10">
        <v>48</v>
      </c>
      <c r="M37" s="10">
        <v>75</v>
      </c>
      <c r="N37" s="10">
        <v>75</v>
      </c>
      <c r="O37" s="10">
        <v>131</v>
      </c>
      <c r="P37" s="10">
        <v>97</v>
      </c>
      <c r="Q37" s="10">
        <v>33</v>
      </c>
      <c r="R37" s="10">
        <v>42</v>
      </c>
      <c r="S37" s="10">
        <v>31</v>
      </c>
      <c r="T37" s="10">
        <v>6</v>
      </c>
      <c r="U37" s="10">
        <v>4</v>
      </c>
      <c r="V37" s="10">
        <v>0</v>
      </c>
      <c r="W37" s="10">
        <v>96</v>
      </c>
      <c r="X37" s="10">
        <v>80</v>
      </c>
      <c r="Y37" s="10">
        <v>22</v>
      </c>
      <c r="Z37" s="10">
        <v>7</v>
      </c>
      <c r="AA37" s="10">
        <v>0</v>
      </c>
      <c r="AB37" s="10">
        <v>1</v>
      </c>
      <c r="AC37" s="10">
        <v>178</v>
      </c>
      <c r="AD37" s="10">
        <v>12</v>
      </c>
      <c r="AE37" s="10">
        <v>4</v>
      </c>
      <c r="AF37" s="10">
        <v>1</v>
      </c>
      <c r="AG37" s="10">
        <v>1</v>
      </c>
      <c r="AH37" s="10">
        <v>0</v>
      </c>
      <c r="AI37" s="10">
        <v>1</v>
      </c>
      <c r="AJ37" s="10">
        <v>0</v>
      </c>
      <c r="AK37" s="10">
        <v>0</v>
      </c>
      <c r="AL37" s="10">
        <v>16</v>
      </c>
      <c r="AM37" s="8"/>
    </row>
    <row r="38" spans="1:39" x14ac:dyDescent="0.2">
      <c r="A38" s="24"/>
      <c r="B38" s="24"/>
      <c r="C38" s="24"/>
      <c r="D38" s="11" t="s">
        <v>93</v>
      </c>
      <c r="E38" s="11"/>
      <c r="F38" s="11"/>
      <c r="G38" s="11"/>
      <c r="H38" s="11"/>
      <c r="I38" s="11"/>
      <c r="J38" s="11"/>
      <c r="K38" s="11"/>
      <c r="L38" s="11"/>
      <c r="M38" s="11"/>
      <c r="N38" s="11"/>
      <c r="O38" s="11"/>
      <c r="P38" s="12" t="s">
        <v>337</v>
      </c>
      <c r="Q38" s="12" t="s">
        <v>163</v>
      </c>
      <c r="R38" s="12" t="s">
        <v>247</v>
      </c>
      <c r="S38" s="12" t="s">
        <v>210</v>
      </c>
      <c r="T38" s="11"/>
      <c r="U38" s="11"/>
      <c r="V38" s="11"/>
      <c r="W38" s="12" t="s">
        <v>221</v>
      </c>
      <c r="X38" s="12" t="s">
        <v>120</v>
      </c>
      <c r="Y38" s="11"/>
      <c r="Z38" s="11"/>
      <c r="AA38" s="11"/>
      <c r="AB38" s="11"/>
      <c r="AC38" s="12" t="s">
        <v>338</v>
      </c>
      <c r="AD38" s="11"/>
      <c r="AE38" s="11"/>
      <c r="AF38" s="11"/>
      <c r="AG38" s="11"/>
      <c r="AH38" s="11"/>
      <c r="AI38" s="12" t="s">
        <v>131</v>
      </c>
      <c r="AJ38" s="11"/>
      <c r="AK38" s="11"/>
      <c r="AL38" s="11"/>
      <c r="AM38" s="8"/>
    </row>
    <row r="39" spans="1:39" x14ac:dyDescent="0.2">
      <c r="A39" s="27"/>
      <c r="B39" s="27"/>
      <c r="C39" s="23" t="s">
        <v>39</v>
      </c>
      <c r="D39" s="9">
        <v>1</v>
      </c>
      <c r="E39" s="9">
        <v>1</v>
      </c>
      <c r="F39" s="9">
        <v>1</v>
      </c>
      <c r="G39" s="9">
        <v>1</v>
      </c>
      <c r="H39" s="9">
        <v>1</v>
      </c>
      <c r="I39" s="9">
        <v>1</v>
      </c>
      <c r="J39" s="9">
        <v>1</v>
      </c>
      <c r="K39" s="9">
        <v>1</v>
      </c>
      <c r="L39" s="9">
        <v>1</v>
      </c>
      <c r="M39" s="9">
        <v>1</v>
      </c>
      <c r="N39" s="9">
        <v>1</v>
      </c>
      <c r="O39" s="9">
        <v>1</v>
      </c>
      <c r="P39" s="9">
        <v>1</v>
      </c>
      <c r="Q39" s="9">
        <v>1</v>
      </c>
      <c r="R39" s="9">
        <v>1</v>
      </c>
      <c r="S39" s="9">
        <v>1</v>
      </c>
      <c r="T39" s="9">
        <v>1</v>
      </c>
      <c r="U39" s="9">
        <v>1</v>
      </c>
      <c r="V39" s="9">
        <v>1</v>
      </c>
      <c r="W39" s="9">
        <v>1</v>
      </c>
      <c r="X39" s="9">
        <v>1</v>
      </c>
      <c r="Y39" s="9">
        <v>1</v>
      </c>
      <c r="Z39" s="9">
        <v>1</v>
      </c>
      <c r="AA39" s="9">
        <v>1</v>
      </c>
      <c r="AB39" s="9">
        <v>1</v>
      </c>
      <c r="AC39" s="9">
        <v>1</v>
      </c>
      <c r="AD39" s="9">
        <v>1</v>
      </c>
      <c r="AE39" s="9">
        <v>1</v>
      </c>
      <c r="AF39" s="9">
        <v>1</v>
      </c>
      <c r="AG39" s="9">
        <v>1</v>
      </c>
      <c r="AH39" s="9">
        <v>1</v>
      </c>
      <c r="AI39" s="9">
        <v>1</v>
      </c>
      <c r="AJ39" s="9">
        <v>1</v>
      </c>
      <c r="AK39" s="9">
        <v>1</v>
      </c>
      <c r="AL39" s="9">
        <v>1</v>
      </c>
      <c r="AM39" s="8"/>
    </row>
    <row r="40" spans="1:39" x14ac:dyDescent="0.2">
      <c r="A40" s="24"/>
      <c r="B40" s="24"/>
      <c r="C40" s="24"/>
      <c r="D40" s="10">
        <v>846</v>
      </c>
      <c r="E40" s="10">
        <v>171</v>
      </c>
      <c r="F40" s="10">
        <v>249</v>
      </c>
      <c r="G40" s="10">
        <v>198</v>
      </c>
      <c r="H40" s="10">
        <v>228</v>
      </c>
      <c r="I40" s="10">
        <v>73</v>
      </c>
      <c r="J40" s="10">
        <v>135</v>
      </c>
      <c r="K40" s="10">
        <v>133</v>
      </c>
      <c r="L40" s="10">
        <v>185</v>
      </c>
      <c r="M40" s="10">
        <v>254</v>
      </c>
      <c r="N40" s="10">
        <v>338</v>
      </c>
      <c r="O40" s="10">
        <v>466</v>
      </c>
      <c r="P40" s="10">
        <v>198</v>
      </c>
      <c r="Q40" s="10">
        <v>91</v>
      </c>
      <c r="R40" s="10">
        <v>134</v>
      </c>
      <c r="S40" s="10">
        <v>182</v>
      </c>
      <c r="T40" s="10">
        <v>104</v>
      </c>
      <c r="U40" s="10">
        <v>34</v>
      </c>
      <c r="V40" s="10">
        <v>103</v>
      </c>
      <c r="W40" s="10">
        <v>195</v>
      </c>
      <c r="X40" s="10">
        <v>248</v>
      </c>
      <c r="Y40" s="10">
        <v>148</v>
      </c>
      <c r="Z40" s="10">
        <v>154</v>
      </c>
      <c r="AA40" s="10">
        <v>55</v>
      </c>
      <c r="AB40" s="10">
        <v>10</v>
      </c>
      <c r="AC40" s="10">
        <v>361</v>
      </c>
      <c r="AD40" s="10">
        <v>95</v>
      </c>
      <c r="AE40" s="10">
        <v>21</v>
      </c>
      <c r="AF40" s="10">
        <v>39</v>
      </c>
      <c r="AG40" s="10">
        <v>56</v>
      </c>
      <c r="AH40" s="10">
        <v>21</v>
      </c>
      <c r="AI40" s="10">
        <v>2</v>
      </c>
      <c r="AJ40" s="10">
        <v>7</v>
      </c>
      <c r="AK40" s="10">
        <v>2</v>
      </c>
      <c r="AL40" s="10">
        <v>242</v>
      </c>
      <c r="AM40" s="8"/>
    </row>
    <row r="41" spans="1:39" x14ac:dyDescent="0.2">
      <c r="A41" s="24"/>
      <c r="B41" s="24"/>
      <c r="C41" s="24"/>
      <c r="D41" s="11" t="s">
        <v>93</v>
      </c>
      <c r="E41" s="11" t="s">
        <v>93</v>
      </c>
      <c r="F41" s="11" t="s">
        <v>93</v>
      </c>
      <c r="G41" s="11" t="s">
        <v>93</v>
      </c>
      <c r="H41" s="11" t="s">
        <v>93</v>
      </c>
      <c r="I41" s="11" t="s">
        <v>93</v>
      </c>
      <c r="J41" s="11" t="s">
        <v>93</v>
      </c>
      <c r="K41" s="11" t="s">
        <v>93</v>
      </c>
      <c r="L41" s="11" t="s">
        <v>93</v>
      </c>
      <c r="M41" s="11" t="s">
        <v>93</v>
      </c>
      <c r="N41" s="11" t="s">
        <v>93</v>
      </c>
      <c r="O41" s="11" t="s">
        <v>93</v>
      </c>
      <c r="P41" s="11" t="s">
        <v>93</v>
      </c>
      <c r="Q41" s="11" t="s">
        <v>93</v>
      </c>
      <c r="R41" s="11" t="s">
        <v>93</v>
      </c>
      <c r="S41" s="11" t="s">
        <v>93</v>
      </c>
      <c r="T41" s="11" t="s">
        <v>93</v>
      </c>
      <c r="U41" s="11" t="s">
        <v>93</v>
      </c>
      <c r="V41" s="11" t="s">
        <v>93</v>
      </c>
      <c r="W41" s="11" t="s">
        <v>93</v>
      </c>
      <c r="X41" s="11" t="s">
        <v>93</v>
      </c>
      <c r="Y41" s="11" t="s">
        <v>93</v>
      </c>
      <c r="Z41" s="11" t="s">
        <v>93</v>
      </c>
      <c r="AA41" s="11" t="s">
        <v>93</v>
      </c>
      <c r="AB41" s="11" t="s">
        <v>93</v>
      </c>
      <c r="AC41" s="11" t="s">
        <v>93</v>
      </c>
      <c r="AD41" s="11" t="s">
        <v>93</v>
      </c>
      <c r="AE41" s="11" t="s">
        <v>93</v>
      </c>
      <c r="AF41" s="11" t="s">
        <v>93</v>
      </c>
      <c r="AG41" s="11" t="s">
        <v>93</v>
      </c>
      <c r="AH41" s="11" t="s">
        <v>93</v>
      </c>
      <c r="AI41" s="11" t="s">
        <v>93</v>
      </c>
      <c r="AJ41" s="11" t="s">
        <v>93</v>
      </c>
      <c r="AK41" s="11" t="s">
        <v>93</v>
      </c>
      <c r="AL41" s="11" t="s">
        <v>93</v>
      </c>
      <c r="AM41" s="8"/>
    </row>
    <row r="42" spans="1:39" x14ac:dyDescent="0.2">
      <c r="A42" s="27"/>
      <c r="B42" s="23" t="s">
        <v>339</v>
      </c>
      <c r="C42" s="23" t="s">
        <v>315</v>
      </c>
      <c r="D42" s="9">
        <v>0.2141191853344</v>
      </c>
      <c r="E42" s="9">
        <v>0.2306150524834</v>
      </c>
      <c r="F42" s="9">
        <v>0.2386828335426</v>
      </c>
      <c r="G42" s="9">
        <v>0.17370029132250001</v>
      </c>
      <c r="H42" s="9">
        <v>0.2086716679583</v>
      </c>
      <c r="I42" s="9">
        <v>0.217711941262</v>
      </c>
      <c r="J42" s="9">
        <v>0.22436897950939999</v>
      </c>
      <c r="K42" s="9">
        <v>0.1825573256536</v>
      </c>
      <c r="L42" s="9">
        <v>0.2100697498763</v>
      </c>
      <c r="M42" s="9">
        <v>0.20976750570809999</v>
      </c>
      <c r="N42" s="9">
        <v>0.2017303788207</v>
      </c>
      <c r="O42" s="9">
        <v>0.2219053766414</v>
      </c>
      <c r="P42" s="9">
        <v>6.7144308576069997E-2</v>
      </c>
      <c r="Q42" s="9">
        <v>7.2841739697400001E-2</v>
      </c>
      <c r="R42" s="9">
        <v>9.1005165792069992E-2</v>
      </c>
      <c r="S42" s="9">
        <v>0.2466841935653</v>
      </c>
      <c r="T42" s="9">
        <v>0.35809280732490001</v>
      </c>
      <c r="U42" s="9">
        <v>0.27910540134430001</v>
      </c>
      <c r="V42" s="9">
        <v>0.53060650660880004</v>
      </c>
      <c r="W42" s="9">
        <v>6.2691599793889996E-2</v>
      </c>
      <c r="X42" s="9">
        <v>9.1954219156239997E-2</v>
      </c>
      <c r="Y42" s="9">
        <v>0.248864298682</v>
      </c>
      <c r="Z42" s="9">
        <v>0.35799822582860003</v>
      </c>
      <c r="AA42" s="9">
        <v>0.61753848273339995</v>
      </c>
      <c r="AB42" s="9">
        <v>0.1812096526558</v>
      </c>
      <c r="AC42" s="9">
        <v>3.3738859319499999E-2</v>
      </c>
      <c r="AD42" s="9">
        <v>6.4092573569439995E-2</v>
      </c>
      <c r="AE42" s="9">
        <v>0.16814008645879999</v>
      </c>
      <c r="AF42" s="9">
        <v>0.38217348953149999</v>
      </c>
      <c r="AG42" s="9">
        <v>0.37088319942929998</v>
      </c>
      <c r="AH42" s="9">
        <v>0.52561614434189996</v>
      </c>
      <c r="AI42" s="9">
        <v>0.46235021298340001</v>
      </c>
      <c r="AJ42" s="9">
        <v>9.0519987958910003E-2</v>
      </c>
      <c r="AK42" s="9">
        <v>1</v>
      </c>
      <c r="AL42" s="9">
        <v>0.47554583665240002</v>
      </c>
      <c r="AM42" s="8"/>
    </row>
    <row r="43" spans="1:39" x14ac:dyDescent="0.2">
      <c r="A43" s="24"/>
      <c r="B43" s="24"/>
      <c r="C43" s="24"/>
      <c r="D43" s="10">
        <v>182</v>
      </c>
      <c r="E43" s="10">
        <v>46</v>
      </c>
      <c r="F43" s="10">
        <v>54</v>
      </c>
      <c r="G43" s="10">
        <v>30</v>
      </c>
      <c r="H43" s="10">
        <v>52</v>
      </c>
      <c r="I43" s="10">
        <v>24</v>
      </c>
      <c r="J43" s="10">
        <v>31</v>
      </c>
      <c r="K43" s="10">
        <v>26</v>
      </c>
      <c r="L43" s="10">
        <v>35</v>
      </c>
      <c r="M43" s="10">
        <v>49</v>
      </c>
      <c r="N43" s="10">
        <v>77</v>
      </c>
      <c r="O43" s="10">
        <v>94</v>
      </c>
      <c r="P43" s="10">
        <v>15</v>
      </c>
      <c r="Q43" s="10">
        <v>9</v>
      </c>
      <c r="R43" s="10">
        <v>14</v>
      </c>
      <c r="S43" s="10">
        <v>45</v>
      </c>
      <c r="T43" s="10">
        <v>36</v>
      </c>
      <c r="U43" s="10">
        <v>8</v>
      </c>
      <c r="V43" s="10">
        <v>55</v>
      </c>
      <c r="W43" s="10">
        <v>15</v>
      </c>
      <c r="X43" s="10">
        <v>25</v>
      </c>
      <c r="Y43" s="10">
        <v>36</v>
      </c>
      <c r="Z43" s="10">
        <v>56</v>
      </c>
      <c r="AA43" s="10">
        <v>37</v>
      </c>
      <c r="AB43" s="10">
        <v>4</v>
      </c>
      <c r="AC43" s="10">
        <v>7</v>
      </c>
      <c r="AD43" s="10">
        <v>8</v>
      </c>
      <c r="AE43" s="10">
        <v>4</v>
      </c>
      <c r="AF43" s="10">
        <v>14</v>
      </c>
      <c r="AG43" s="10">
        <v>23</v>
      </c>
      <c r="AH43" s="10">
        <v>11</v>
      </c>
      <c r="AI43" s="10">
        <v>1</v>
      </c>
      <c r="AJ43" s="10">
        <v>2</v>
      </c>
      <c r="AK43" s="10">
        <v>2</v>
      </c>
      <c r="AL43" s="10">
        <v>110</v>
      </c>
      <c r="AM43" s="8"/>
    </row>
    <row r="44" spans="1:39" x14ac:dyDescent="0.2">
      <c r="A44" s="24"/>
      <c r="B44" s="24"/>
      <c r="C44" s="24"/>
      <c r="D44" s="11" t="s">
        <v>93</v>
      </c>
      <c r="E44" s="11"/>
      <c r="F44" s="11"/>
      <c r="G44" s="11"/>
      <c r="H44" s="11"/>
      <c r="I44" s="11"/>
      <c r="J44" s="11"/>
      <c r="K44" s="11"/>
      <c r="L44" s="11"/>
      <c r="M44" s="11"/>
      <c r="N44" s="11"/>
      <c r="O44" s="11"/>
      <c r="P44" s="11"/>
      <c r="Q44" s="11"/>
      <c r="R44" s="11"/>
      <c r="S44" s="12" t="s">
        <v>105</v>
      </c>
      <c r="T44" s="12" t="s">
        <v>325</v>
      </c>
      <c r="U44" s="12" t="s">
        <v>105</v>
      </c>
      <c r="V44" s="12" t="s">
        <v>171</v>
      </c>
      <c r="W44" s="11"/>
      <c r="X44" s="11"/>
      <c r="Y44" s="12" t="s">
        <v>173</v>
      </c>
      <c r="Z44" s="12" t="s">
        <v>217</v>
      </c>
      <c r="AA44" s="12" t="s">
        <v>174</v>
      </c>
      <c r="AB44" s="11"/>
      <c r="AC44" s="11"/>
      <c r="AD44" s="11"/>
      <c r="AE44" s="11"/>
      <c r="AF44" s="12" t="s">
        <v>117</v>
      </c>
      <c r="AG44" s="12" t="s">
        <v>217</v>
      </c>
      <c r="AH44" s="12" t="s">
        <v>217</v>
      </c>
      <c r="AI44" s="11"/>
      <c r="AJ44" s="11"/>
      <c r="AK44" s="12" t="s">
        <v>117</v>
      </c>
      <c r="AL44" s="12" t="s">
        <v>217</v>
      </c>
      <c r="AM44" s="8"/>
    </row>
    <row r="45" spans="1:39" x14ac:dyDescent="0.2">
      <c r="A45" s="27"/>
      <c r="B45" s="27"/>
      <c r="C45" s="23" t="s">
        <v>321</v>
      </c>
      <c r="D45" s="9">
        <v>0.19581554552780001</v>
      </c>
      <c r="E45" s="9">
        <v>0.23205396556339999</v>
      </c>
      <c r="F45" s="9">
        <v>0.24968430407219999</v>
      </c>
      <c r="G45" s="9">
        <v>0.12508970371709999</v>
      </c>
      <c r="H45" s="9">
        <v>0.1689895314381</v>
      </c>
      <c r="I45" s="9">
        <v>0.16592816166999999</v>
      </c>
      <c r="J45" s="9">
        <v>0.294975397714</v>
      </c>
      <c r="K45" s="9">
        <v>0.20621705446540001</v>
      </c>
      <c r="L45" s="9">
        <v>0.13352311893839999</v>
      </c>
      <c r="M45" s="9">
        <v>0.19063288111929999</v>
      </c>
      <c r="N45" s="9">
        <v>0.26066418203140002</v>
      </c>
      <c r="O45" s="9">
        <v>0.12763814878310001</v>
      </c>
      <c r="P45" s="9">
        <v>0.1181198996801</v>
      </c>
      <c r="Q45" s="9">
        <v>5.029575162134E-2</v>
      </c>
      <c r="R45" s="9">
        <v>0.11708303033670001</v>
      </c>
      <c r="S45" s="9">
        <v>0.23126033849370001</v>
      </c>
      <c r="T45" s="9">
        <v>0.33937042704489989</v>
      </c>
      <c r="U45" s="9">
        <v>0.35206092241480003</v>
      </c>
      <c r="V45" s="9">
        <v>0.30215163926049998</v>
      </c>
      <c r="W45" s="9">
        <v>0.12533571787930001</v>
      </c>
      <c r="X45" s="9">
        <v>6.9554680210930003E-2</v>
      </c>
      <c r="Y45" s="9">
        <v>0.22839457396490001</v>
      </c>
      <c r="Z45" s="9">
        <v>0.37921077501290001</v>
      </c>
      <c r="AA45" s="9">
        <v>0.2495457620681</v>
      </c>
      <c r="AB45" s="9">
        <v>0.43266938662150001</v>
      </c>
      <c r="AC45" s="9">
        <v>3.0555262613739999E-2</v>
      </c>
      <c r="AD45" s="9">
        <v>0.39713109989060003</v>
      </c>
      <c r="AE45" s="9">
        <v>0.31840251183969998</v>
      </c>
      <c r="AF45" s="9">
        <v>0.28881395981489999</v>
      </c>
      <c r="AG45" s="9">
        <v>0.33181474142549999</v>
      </c>
      <c r="AH45" s="9">
        <v>0.25593294627539998</v>
      </c>
      <c r="AI45" s="9">
        <v>0</v>
      </c>
      <c r="AJ45" s="9">
        <v>0.69653884017940004</v>
      </c>
      <c r="AK45" s="9">
        <v>0</v>
      </c>
      <c r="AL45" s="9">
        <v>0.26981487934039999</v>
      </c>
      <c r="AM45" s="8"/>
    </row>
    <row r="46" spans="1:39" x14ac:dyDescent="0.2">
      <c r="A46" s="24"/>
      <c r="B46" s="24"/>
      <c r="C46" s="24"/>
      <c r="D46" s="10">
        <v>131</v>
      </c>
      <c r="E46" s="10">
        <v>23</v>
      </c>
      <c r="F46" s="10">
        <v>43</v>
      </c>
      <c r="G46" s="10">
        <v>30</v>
      </c>
      <c r="H46" s="10">
        <v>35</v>
      </c>
      <c r="I46" s="10">
        <v>10</v>
      </c>
      <c r="J46" s="10">
        <v>27</v>
      </c>
      <c r="K46" s="10">
        <v>20</v>
      </c>
      <c r="L46" s="10">
        <v>24</v>
      </c>
      <c r="M46" s="10">
        <v>40</v>
      </c>
      <c r="N46" s="10">
        <v>63</v>
      </c>
      <c r="O46" s="10">
        <v>60</v>
      </c>
      <c r="P46" s="10">
        <v>17</v>
      </c>
      <c r="Q46" s="10">
        <v>4</v>
      </c>
      <c r="R46" s="10">
        <v>14</v>
      </c>
      <c r="S46" s="10">
        <v>30</v>
      </c>
      <c r="T46" s="10">
        <v>26</v>
      </c>
      <c r="U46" s="10">
        <v>9</v>
      </c>
      <c r="V46" s="10">
        <v>31</v>
      </c>
      <c r="W46" s="10">
        <v>17</v>
      </c>
      <c r="X46" s="10">
        <v>20</v>
      </c>
      <c r="Y46" s="10">
        <v>27</v>
      </c>
      <c r="Z46" s="10">
        <v>47</v>
      </c>
      <c r="AA46" s="10">
        <v>11</v>
      </c>
      <c r="AB46" s="10">
        <v>2</v>
      </c>
      <c r="AC46" s="10">
        <v>11</v>
      </c>
      <c r="AD46" s="10">
        <v>24</v>
      </c>
      <c r="AE46" s="10">
        <v>6</v>
      </c>
      <c r="AF46" s="10">
        <v>13</v>
      </c>
      <c r="AG46" s="10">
        <v>16</v>
      </c>
      <c r="AH46" s="10">
        <v>5</v>
      </c>
      <c r="AI46" s="10">
        <v>0</v>
      </c>
      <c r="AJ46" s="10">
        <v>2</v>
      </c>
      <c r="AK46" s="10">
        <v>0</v>
      </c>
      <c r="AL46" s="10">
        <v>54</v>
      </c>
      <c r="AM46" s="8"/>
    </row>
    <row r="47" spans="1:39" x14ac:dyDescent="0.2">
      <c r="A47" s="24"/>
      <c r="B47" s="24"/>
      <c r="C47" s="24"/>
      <c r="D47" s="11" t="s">
        <v>93</v>
      </c>
      <c r="E47" s="11"/>
      <c r="F47" s="11"/>
      <c r="G47" s="11"/>
      <c r="H47" s="11"/>
      <c r="I47" s="11"/>
      <c r="J47" s="11"/>
      <c r="K47" s="11"/>
      <c r="L47" s="11"/>
      <c r="M47" s="11"/>
      <c r="N47" s="12" t="s">
        <v>128</v>
      </c>
      <c r="O47" s="11"/>
      <c r="P47" s="11"/>
      <c r="Q47" s="11"/>
      <c r="R47" s="11"/>
      <c r="S47" s="11"/>
      <c r="T47" s="12" t="s">
        <v>109</v>
      </c>
      <c r="U47" s="12" t="s">
        <v>109</v>
      </c>
      <c r="V47" s="12" t="s">
        <v>109</v>
      </c>
      <c r="W47" s="11"/>
      <c r="X47" s="11"/>
      <c r="Y47" s="12" t="s">
        <v>109</v>
      </c>
      <c r="Z47" s="12" t="s">
        <v>340</v>
      </c>
      <c r="AA47" s="12" t="s">
        <v>109</v>
      </c>
      <c r="AB47" s="11"/>
      <c r="AC47" s="11"/>
      <c r="AD47" s="12" t="s">
        <v>137</v>
      </c>
      <c r="AE47" s="12" t="s">
        <v>137</v>
      </c>
      <c r="AF47" s="12" t="s">
        <v>137</v>
      </c>
      <c r="AG47" s="12" t="s">
        <v>137</v>
      </c>
      <c r="AH47" s="12" t="s">
        <v>105</v>
      </c>
      <c r="AI47" s="11"/>
      <c r="AJ47" s="12" t="s">
        <v>137</v>
      </c>
      <c r="AK47" s="11"/>
      <c r="AL47" s="12" t="s">
        <v>137</v>
      </c>
      <c r="AM47" s="8"/>
    </row>
    <row r="48" spans="1:39" x14ac:dyDescent="0.2">
      <c r="A48" s="27"/>
      <c r="B48" s="27"/>
      <c r="C48" s="23" t="s">
        <v>324</v>
      </c>
      <c r="D48" s="9">
        <v>0.1262477337588</v>
      </c>
      <c r="E48" s="9">
        <v>0.14822135142930001</v>
      </c>
      <c r="F48" s="9">
        <v>9.7921568834820005E-2</v>
      </c>
      <c r="G48" s="9">
        <v>0.16392989291830001</v>
      </c>
      <c r="H48" s="9">
        <v>0.1096175338716</v>
      </c>
      <c r="I48" s="9">
        <v>0.169348495259</v>
      </c>
      <c r="J48" s="9">
        <v>5.5246108788959997E-2</v>
      </c>
      <c r="K48" s="9">
        <v>0.1812972105482</v>
      </c>
      <c r="L48" s="9">
        <v>0.1403706226917</v>
      </c>
      <c r="M48" s="9">
        <v>9.1378648782970001E-2</v>
      </c>
      <c r="N48" s="9">
        <v>0.1186401981242</v>
      </c>
      <c r="O48" s="9">
        <v>0.1380944060124</v>
      </c>
      <c r="P48" s="9">
        <v>6.7558023588719998E-2</v>
      </c>
      <c r="Q48" s="9">
        <v>0.1965381574566</v>
      </c>
      <c r="R48" s="9">
        <v>0.1881518222828</v>
      </c>
      <c r="S48" s="9">
        <v>0.10468643174889999</v>
      </c>
      <c r="T48" s="9">
        <v>0.14262383534920001</v>
      </c>
      <c r="U48" s="9">
        <v>0.1078837398124</v>
      </c>
      <c r="V48" s="9">
        <v>0.11960286799430001</v>
      </c>
      <c r="W48" s="9">
        <v>8.0657446285399989E-2</v>
      </c>
      <c r="X48" s="9">
        <v>0.16814759433859999</v>
      </c>
      <c r="Y48" s="9">
        <v>0.1394664683838</v>
      </c>
      <c r="Z48" s="9">
        <v>0.14096364639780001</v>
      </c>
      <c r="AA48" s="9">
        <v>5.841073279839E-2</v>
      </c>
      <c r="AB48" s="9">
        <v>0.12357937179179999</v>
      </c>
      <c r="AC48" s="9">
        <v>0.13154903405269999</v>
      </c>
      <c r="AD48" s="9">
        <v>0.16498080967330001</v>
      </c>
      <c r="AE48" s="9">
        <v>0.17780072334380001</v>
      </c>
      <c r="AF48" s="9">
        <v>0.28997891371110002</v>
      </c>
      <c r="AG48" s="9">
        <v>0.19801034356719999</v>
      </c>
      <c r="AH48" s="9">
        <v>8.7332574638740001E-2</v>
      </c>
      <c r="AI48" s="9">
        <v>0</v>
      </c>
      <c r="AJ48" s="9">
        <v>3.5232693774859998E-2</v>
      </c>
      <c r="AK48" s="9">
        <v>0</v>
      </c>
      <c r="AL48" s="9">
        <v>6.7622434754369992E-2</v>
      </c>
      <c r="AM48" s="8"/>
    </row>
    <row r="49" spans="1:39" x14ac:dyDescent="0.2">
      <c r="A49" s="24"/>
      <c r="B49" s="24"/>
      <c r="C49" s="24"/>
      <c r="D49" s="10">
        <v>115</v>
      </c>
      <c r="E49" s="10">
        <v>27</v>
      </c>
      <c r="F49" s="10">
        <v>33</v>
      </c>
      <c r="G49" s="10">
        <v>28</v>
      </c>
      <c r="H49" s="10">
        <v>27</v>
      </c>
      <c r="I49" s="10">
        <v>9</v>
      </c>
      <c r="J49" s="10">
        <v>12</v>
      </c>
      <c r="K49" s="10">
        <v>25</v>
      </c>
      <c r="L49" s="10">
        <v>27</v>
      </c>
      <c r="M49" s="10">
        <v>33</v>
      </c>
      <c r="N49" s="10">
        <v>45</v>
      </c>
      <c r="O49" s="10">
        <v>66</v>
      </c>
      <c r="P49" s="10">
        <v>16</v>
      </c>
      <c r="Q49" s="10">
        <v>13</v>
      </c>
      <c r="R49" s="10">
        <v>26</v>
      </c>
      <c r="S49" s="10">
        <v>23</v>
      </c>
      <c r="T49" s="10">
        <v>19</v>
      </c>
      <c r="U49" s="10">
        <v>8</v>
      </c>
      <c r="V49" s="10">
        <v>10</v>
      </c>
      <c r="W49" s="10">
        <v>18</v>
      </c>
      <c r="X49" s="10">
        <v>39</v>
      </c>
      <c r="Y49" s="10">
        <v>24</v>
      </c>
      <c r="Z49" s="10">
        <v>26</v>
      </c>
      <c r="AA49" s="10">
        <v>4</v>
      </c>
      <c r="AB49" s="10">
        <v>1</v>
      </c>
      <c r="AC49" s="10">
        <v>43</v>
      </c>
      <c r="AD49" s="10">
        <v>20</v>
      </c>
      <c r="AE49" s="10">
        <v>4</v>
      </c>
      <c r="AF49" s="10">
        <v>9</v>
      </c>
      <c r="AG49" s="10">
        <v>9</v>
      </c>
      <c r="AH49" s="10">
        <v>2</v>
      </c>
      <c r="AI49" s="10">
        <v>0</v>
      </c>
      <c r="AJ49" s="10">
        <v>1</v>
      </c>
      <c r="AK49" s="10">
        <v>0</v>
      </c>
      <c r="AL49" s="10">
        <v>27</v>
      </c>
      <c r="AM49" s="8"/>
    </row>
    <row r="50" spans="1:39" x14ac:dyDescent="0.2">
      <c r="A50" s="24"/>
      <c r="B50" s="24"/>
      <c r="C50" s="24"/>
      <c r="D50" s="11" t="s">
        <v>93</v>
      </c>
      <c r="E50" s="11"/>
      <c r="F50" s="11"/>
      <c r="G50" s="11"/>
      <c r="H50" s="11"/>
      <c r="I50" s="11"/>
      <c r="J50" s="11"/>
      <c r="K50" s="12" t="s">
        <v>109</v>
      </c>
      <c r="L50" s="11"/>
      <c r="M50" s="11"/>
      <c r="N50" s="11"/>
      <c r="O50" s="11"/>
      <c r="P50" s="11"/>
      <c r="Q50" s="11"/>
      <c r="R50" s="11"/>
      <c r="S50" s="11"/>
      <c r="T50" s="11"/>
      <c r="U50" s="11"/>
      <c r="V50" s="11"/>
      <c r="W50" s="11"/>
      <c r="X50" s="11"/>
      <c r="Y50" s="11"/>
      <c r="Z50" s="11"/>
      <c r="AA50" s="11"/>
      <c r="AB50" s="11"/>
      <c r="AC50" s="11"/>
      <c r="AD50" s="11"/>
      <c r="AE50" s="11"/>
      <c r="AF50" s="12" t="s">
        <v>96</v>
      </c>
      <c r="AG50" s="11"/>
      <c r="AH50" s="11"/>
      <c r="AI50" s="11"/>
      <c r="AJ50" s="11"/>
      <c r="AK50" s="11"/>
      <c r="AL50" s="11"/>
      <c r="AM50" s="8"/>
    </row>
    <row r="51" spans="1:39" x14ac:dyDescent="0.2">
      <c r="A51" s="27"/>
      <c r="B51" s="27"/>
      <c r="C51" s="23" t="s">
        <v>326</v>
      </c>
      <c r="D51" s="9">
        <v>0.1323739598033</v>
      </c>
      <c r="E51" s="9">
        <v>9.7859007802190007E-2</v>
      </c>
      <c r="F51" s="9">
        <v>0.1097274140518</v>
      </c>
      <c r="G51" s="9">
        <v>0.14937595794479999</v>
      </c>
      <c r="H51" s="9">
        <v>0.16844563948310001</v>
      </c>
      <c r="I51" s="9">
        <v>0.17527379112059999</v>
      </c>
      <c r="J51" s="9">
        <v>0.1245302530655</v>
      </c>
      <c r="K51" s="9">
        <v>8.7558525499409998E-2</v>
      </c>
      <c r="L51" s="9">
        <v>0.138735151902</v>
      </c>
      <c r="M51" s="9">
        <v>0.12887470629959999</v>
      </c>
      <c r="N51" s="9">
        <v>0.1058602098219</v>
      </c>
      <c r="O51" s="9">
        <v>0.16373567739229999</v>
      </c>
      <c r="P51" s="9">
        <v>9.6686684612269994E-2</v>
      </c>
      <c r="Q51" s="9">
        <v>0.1481147210638</v>
      </c>
      <c r="R51" s="9">
        <v>0.30089130478859999</v>
      </c>
      <c r="S51" s="9">
        <v>0.12010877443030001</v>
      </c>
      <c r="T51" s="9">
        <v>9.6168301776349996E-2</v>
      </c>
      <c r="U51" s="9">
        <v>0.1514321675727</v>
      </c>
      <c r="V51" s="9">
        <v>4.0876035493229997E-2</v>
      </c>
      <c r="W51" s="9">
        <v>0.1100809876413</v>
      </c>
      <c r="X51" s="9">
        <v>0.20096903505239999</v>
      </c>
      <c r="Y51" s="9">
        <v>0.1698764139665</v>
      </c>
      <c r="Z51" s="9">
        <v>7.2251955786779995E-2</v>
      </c>
      <c r="AA51" s="9">
        <v>7.4505022400119997E-2</v>
      </c>
      <c r="AB51" s="9">
        <v>3.67234638999E-2</v>
      </c>
      <c r="AC51" s="9">
        <v>0.1783380319949</v>
      </c>
      <c r="AD51" s="9">
        <v>0.16843650056019999</v>
      </c>
      <c r="AE51" s="9">
        <v>0.18912691283800001</v>
      </c>
      <c r="AF51" s="9">
        <v>9.7821049302170004E-3</v>
      </c>
      <c r="AG51" s="9">
        <v>5.2792014000750002E-2</v>
      </c>
      <c r="AH51" s="9">
        <v>0.11701810413700001</v>
      </c>
      <c r="AI51" s="9">
        <v>0</v>
      </c>
      <c r="AJ51" s="9">
        <v>0.17770847808679999</v>
      </c>
      <c r="AK51" s="9">
        <v>0</v>
      </c>
      <c r="AL51" s="9">
        <v>7.8703899573579997E-2</v>
      </c>
      <c r="AM51" s="8"/>
    </row>
    <row r="52" spans="1:39" x14ac:dyDescent="0.2">
      <c r="A52" s="24"/>
      <c r="B52" s="24"/>
      <c r="C52" s="24"/>
      <c r="D52" s="10">
        <v>107</v>
      </c>
      <c r="E52" s="10">
        <v>18</v>
      </c>
      <c r="F52" s="10">
        <v>29</v>
      </c>
      <c r="G52" s="10">
        <v>28</v>
      </c>
      <c r="H52" s="10">
        <v>32</v>
      </c>
      <c r="I52" s="10">
        <v>12</v>
      </c>
      <c r="J52" s="10">
        <v>18</v>
      </c>
      <c r="K52" s="10">
        <v>14</v>
      </c>
      <c r="L52" s="10">
        <v>27</v>
      </c>
      <c r="M52" s="10">
        <v>29</v>
      </c>
      <c r="N52" s="10">
        <v>37</v>
      </c>
      <c r="O52" s="10">
        <v>66</v>
      </c>
      <c r="P52" s="10">
        <v>20</v>
      </c>
      <c r="Q52" s="10">
        <v>15</v>
      </c>
      <c r="R52" s="10">
        <v>24</v>
      </c>
      <c r="S52" s="10">
        <v>24</v>
      </c>
      <c r="T52" s="10">
        <v>13</v>
      </c>
      <c r="U52" s="10">
        <v>6</v>
      </c>
      <c r="V52" s="10">
        <v>5</v>
      </c>
      <c r="W52" s="10">
        <v>19</v>
      </c>
      <c r="X52" s="10">
        <v>43</v>
      </c>
      <c r="Y52" s="10">
        <v>24</v>
      </c>
      <c r="Z52" s="10">
        <v>15</v>
      </c>
      <c r="AA52" s="10">
        <v>3</v>
      </c>
      <c r="AB52" s="10">
        <v>1</v>
      </c>
      <c r="AC52" s="10">
        <v>53</v>
      </c>
      <c r="AD52" s="10">
        <v>21</v>
      </c>
      <c r="AE52" s="10">
        <v>3</v>
      </c>
      <c r="AF52" s="10">
        <v>1</v>
      </c>
      <c r="AG52" s="10">
        <v>4</v>
      </c>
      <c r="AH52" s="10">
        <v>2</v>
      </c>
      <c r="AI52" s="10">
        <v>0</v>
      </c>
      <c r="AJ52" s="10">
        <v>2</v>
      </c>
      <c r="AK52" s="10">
        <v>0</v>
      </c>
      <c r="AL52" s="10">
        <v>21</v>
      </c>
      <c r="AM52" s="8"/>
    </row>
    <row r="53" spans="1:39" x14ac:dyDescent="0.2">
      <c r="A53" s="24"/>
      <c r="B53" s="24"/>
      <c r="C53" s="24"/>
      <c r="D53" s="11" t="s">
        <v>93</v>
      </c>
      <c r="E53" s="11"/>
      <c r="F53" s="11"/>
      <c r="G53" s="11"/>
      <c r="H53" s="11"/>
      <c r="I53" s="11"/>
      <c r="J53" s="11"/>
      <c r="K53" s="11"/>
      <c r="L53" s="11"/>
      <c r="M53" s="11"/>
      <c r="N53" s="11"/>
      <c r="O53" s="11"/>
      <c r="P53" s="11"/>
      <c r="Q53" s="11"/>
      <c r="R53" s="12" t="s">
        <v>341</v>
      </c>
      <c r="S53" s="11"/>
      <c r="T53" s="11"/>
      <c r="U53" s="11"/>
      <c r="V53" s="11"/>
      <c r="W53" s="11"/>
      <c r="X53" s="12" t="s">
        <v>98</v>
      </c>
      <c r="Y53" s="11"/>
      <c r="Z53" s="11"/>
      <c r="AA53" s="11"/>
      <c r="AB53" s="11"/>
      <c r="AC53" s="12" t="s">
        <v>98</v>
      </c>
      <c r="AD53" s="12" t="s">
        <v>98</v>
      </c>
      <c r="AE53" s="12" t="s">
        <v>98</v>
      </c>
      <c r="AF53" s="11"/>
      <c r="AG53" s="11"/>
      <c r="AH53" s="11"/>
      <c r="AI53" s="11"/>
      <c r="AJ53" s="11"/>
      <c r="AK53" s="11"/>
      <c r="AL53" s="11"/>
      <c r="AM53" s="8"/>
    </row>
    <row r="54" spans="1:39" x14ac:dyDescent="0.2">
      <c r="A54" s="27"/>
      <c r="B54" s="27"/>
      <c r="C54" s="23" t="s">
        <v>328</v>
      </c>
      <c r="D54" s="9">
        <v>0.33144357557569998</v>
      </c>
      <c r="E54" s="9">
        <v>0.29125062272160002</v>
      </c>
      <c r="F54" s="9">
        <v>0.30398387949860001</v>
      </c>
      <c r="G54" s="9">
        <v>0.3879041540973</v>
      </c>
      <c r="H54" s="9">
        <v>0.34427562724889998</v>
      </c>
      <c r="I54" s="9">
        <v>0.27173761068840002</v>
      </c>
      <c r="J54" s="9">
        <v>0.30087926092209999</v>
      </c>
      <c r="K54" s="9">
        <v>0.3423698838334</v>
      </c>
      <c r="L54" s="9">
        <v>0.37730135659170011</v>
      </c>
      <c r="M54" s="9">
        <v>0.37934625808990002</v>
      </c>
      <c r="N54" s="9">
        <v>0.3131050312018</v>
      </c>
      <c r="O54" s="9">
        <v>0.34862639117080002</v>
      </c>
      <c r="P54" s="9">
        <v>0.65049108354279994</v>
      </c>
      <c r="Q54" s="9">
        <v>0.53220963016080003</v>
      </c>
      <c r="R54" s="9">
        <v>0.30286867679980001</v>
      </c>
      <c r="S54" s="9">
        <v>0.29726026176179998</v>
      </c>
      <c r="T54" s="9">
        <v>6.3744628504630002E-2</v>
      </c>
      <c r="U54" s="9">
        <v>0.1095177688558</v>
      </c>
      <c r="V54" s="9">
        <v>6.7629506432389996E-3</v>
      </c>
      <c r="W54" s="9">
        <v>0.62123424840020003</v>
      </c>
      <c r="X54" s="9">
        <v>0.46937447124179998</v>
      </c>
      <c r="Y54" s="9">
        <v>0.21339824500269999</v>
      </c>
      <c r="Z54" s="9">
        <v>4.9575396973880012E-2</v>
      </c>
      <c r="AA54" s="9">
        <v>0</v>
      </c>
      <c r="AB54" s="9">
        <v>0.22581812503099999</v>
      </c>
      <c r="AC54" s="9">
        <v>0.62581881201919998</v>
      </c>
      <c r="AD54" s="9">
        <v>0.20535901630639999</v>
      </c>
      <c r="AE54" s="9">
        <v>0.14652976551970001</v>
      </c>
      <c r="AF54" s="9">
        <v>2.9251532012240001E-2</v>
      </c>
      <c r="AG54" s="9">
        <v>4.6499701577279999E-2</v>
      </c>
      <c r="AH54" s="9">
        <v>1.410023060692E-2</v>
      </c>
      <c r="AI54" s="9">
        <v>0.53764978701659993</v>
      </c>
      <c r="AJ54" s="9">
        <v>0</v>
      </c>
      <c r="AK54" s="9">
        <v>0</v>
      </c>
      <c r="AL54" s="9">
        <v>0.10831294967919999</v>
      </c>
      <c r="AM54" s="8"/>
    </row>
    <row r="55" spans="1:39" x14ac:dyDescent="0.2">
      <c r="A55" s="24"/>
      <c r="B55" s="24"/>
      <c r="C55" s="24"/>
      <c r="D55" s="10">
        <v>310</v>
      </c>
      <c r="E55" s="10">
        <v>57</v>
      </c>
      <c r="F55" s="10">
        <v>90</v>
      </c>
      <c r="G55" s="10">
        <v>81</v>
      </c>
      <c r="H55" s="10">
        <v>82</v>
      </c>
      <c r="I55" s="10">
        <v>18</v>
      </c>
      <c r="J55" s="10">
        <v>47</v>
      </c>
      <c r="K55" s="10">
        <v>48</v>
      </c>
      <c r="L55" s="10">
        <v>72</v>
      </c>
      <c r="M55" s="10">
        <v>103</v>
      </c>
      <c r="N55" s="10">
        <v>116</v>
      </c>
      <c r="O55" s="10">
        <v>180</v>
      </c>
      <c r="P55" s="10">
        <v>130</v>
      </c>
      <c r="Q55" s="10">
        <v>50</v>
      </c>
      <c r="R55" s="10">
        <v>56</v>
      </c>
      <c r="S55" s="10">
        <v>59</v>
      </c>
      <c r="T55" s="10">
        <v>10</v>
      </c>
      <c r="U55" s="10">
        <v>3</v>
      </c>
      <c r="V55" s="10">
        <v>2</v>
      </c>
      <c r="W55" s="10">
        <v>126</v>
      </c>
      <c r="X55" s="10">
        <v>121</v>
      </c>
      <c r="Y55" s="10">
        <v>37</v>
      </c>
      <c r="Z55" s="10">
        <v>10</v>
      </c>
      <c r="AA55" s="10">
        <v>0</v>
      </c>
      <c r="AB55" s="10">
        <v>2</v>
      </c>
      <c r="AC55" s="10">
        <v>247</v>
      </c>
      <c r="AD55" s="10">
        <v>22</v>
      </c>
      <c r="AE55" s="10">
        <v>4</v>
      </c>
      <c r="AF55" s="10">
        <v>2</v>
      </c>
      <c r="AG55" s="10">
        <v>4</v>
      </c>
      <c r="AH55" s="10">
        <v>1</v>
      </c>
      <c r="AI55" s="10">
        <v>1</v>
      </c>
      <c r="AJ55" s="10">
        <v>0</v>
      </c>
      <c r="AK55" s="10">
        <v>0</v>
      </c>
      <c r="AL55" s="10">
        <v>29</v>
      </c>
      <c r="AM55" s="8"/>
    </row>
    <row r="56" spans="1:39" x14ac:dyDescent="0.2">
      <c r="A56" s="24"/>
      <c r="B56" s="24"/>
      <c r="C56" s="24"/>
      <c r="D56" s="11" t="s">
        <v>93</v>
      </c>
      <c r="E56" s="11"/>
      <c r="F56" s="11"/>
      <c r="G56" s="11"/>
      <c r="H56" s="11"/>
      <c r="I56" s="11"/>
      <c r="J56" s="11"/>
      <c r="K56" s="11"/>
      <c r="L56" s="11"/>
      <c r="M56" s="11"/>
      <c r="N56" s="11"/>
      <c r="O56" s="11"/>
      <c r="P56" s="12" t="s">
        <v>342</v>
      </c>
      <c r="Q56" s="12" t="s">
        <v>247</v>
      </c>
      <c r="R56" s="12" t="s">
        <v>247</v>
      </c>
      <c r="S56" s="12" t="s">
        <v>247</v>
      </c>
      <c r="T56" s="12" t="s">
        <v>118</v>
      </c>
      <c r="U56" s="12" t="s">
        <v>118</v>
      </c>
      <c r="V56" s="11"/>
      <c r="W56" s="12" t="s">
        <v>221</v>
      </c>
      <c r="X56" s="12" t="s">
        <v>317</v>
      </c>
      <c r="Y56" s="12" t="s">
        <v>131</v>
      </c>
      <c r="Z56" s="11"/>
      <c r="AA56" s="11"/>
      <c r="AB56" s="11"/>
      <c r="AC56" s="12" t="s">
        <v>343</v>
      </c>
      <c r="AD56" s="12" t="s">
        <v>123</v>
      </c>
      <c r="AE56" s="11"/>
      <c r="AF56" s="11"/>
      <c r="AG56" s="11"/>
      <c r="AH56" s="11"/>
      <c r="AI56" s="12" t="s">
        <v>123</v>
      </c>
      <c r="AJ56" s="11"/>
      <c r="AK56" s="11"/>
      <c r="AL56" s="11"/>
      <c r="AM56" s="8"/>
    </row>
    <row r="57" spans="1:39" x14ac:dyDescent="0.2">
      <c r="A57" s="27"/>
      <c r="B57" s="27"/>
      <c r="C57" s="23" t="s">
        <v>39</v>
      </c>
      <c r="D57" s="9">
        <v>1</v>
      </c>
      <c r="E57" s="9">
        <v>1</v>
      </c>
      <c r="F57" s="9">
        <v>1</v>
      </c>
      <c r="G57" s="9">
        <v>1</v>
      </c>
      <c r="H57" s="9">
        <v>1</v>
      </c>
      <c r="I57" s="9">
        <v>1</v>
      </c>
      <c r="J57" s="9">
        <v>1</v>
      </c>
      <c r="K57" s="9">
        <v>1</v>
      </c>
      <c r="L57" s="9">
        <v>1</v>
      </c>
      <c r="M57" s="9">
        <v>1</v>
      </c>
      <c r="N57" s="9">
        <v>1</v>
      </c>
      <c r="O57" s="9">
        <v>1</v>
      </c>
      <c r="P57" s="9">
        <v>1</v>
      </c>
      <c r="Q57" s="9">
        <v>1</v>
      </c>
      <c r="R57" s="9">
        <v>1</v>
      </c>
      <c r="S57" s="9">
        <v>1</v>
      </c>
      <c r="T57" s="9">
        <v>1</v>
      </c>
      <c r="U57" s="9">
        <v>1</v>
      </c>
      <c r="V57" s="9">
        <v>1</v>
      </c>
      <c r="W57" s="9">
        <v>1</v>
      </c>
      <c r="X57" s="9">
        <v>1</v>
      </c>
      <c r="Y57" s="9">
        <v>1</v>
      </c>
      <c r="Z57" s="9">
        <v>1</v>
      </c>
      <c r="AA57" s="9">
        <v>1</v>
      </c>
      <c r="AB57" s="9">
        <v>1</v>
      </c>
      <c r="AC57" s="9">
        <v>1</v>
      </c>
      <c r="AD57" s="9">
        <v>1</v>
      </c>
      <c r="AE57" s="9">
        <v>1</v>
      </c>
      <c r="AF57" s="9">
        <v>1</v>
      </c>
      <c r="AG57" s="9">
        <v>1</v>
      </c>
      <c r="AH57" s="9">
        <v>1</v>
      </c>
      <c r="AI57" s="9">
        <v>1</v>
      </c>
      <c r="AJ57" s="9">
        <v>1</v>
      </c>
      <c r="AK57" s="9">
        <v>1</v>
      </c>
      <c r="AL57" s="9">
        <v>1</v>
      </c>
      <c r="AM57" s="8"/>
    </row>
    <row r="58" spans="1:39" x14ac:dyDescent="0.2">
      <c r="A58" s="24"/>
      <c r="B58" s="24"/>
      <c r="C58" s="24"/>
      <c r="D58" s="10">
        <v>845</v>
      </c>
      <c r="E58" s="10">
        <v>171</v>
      </c>
      <c r="F58" s="10">
        <v>249</v>
      </c>
      <c r="G58" s="10">
        <v>197</v>
      </c>
      <c r="H58" s="10">
        <v>228</v>
      </c>
      <c r="I58" s="10">
        <v>73</v>
      </c>
      <c r="J58" s="10">
        <v>135</v>
      </c>
      <c r="K58" s="10">
        <v>133</v>
      </c>
      <c r="L58" s="10">
        <v>185</v>
      </c>
      <c r="M58" s="10">
        <v>254</v>
      </c>
      <c r="N58" s="10">
        <v>338</v>
      </c>
      <c r="O58" s="10">
        <v>466</v>
      </c>
      <c r="P58" s="10">
        <v>198</v>
      </c>
      <c r="Q58" s="10">
        <v>91</v>
      </c>
      <c r="R58" s="10">
        <v>134</v>
      </c>
      <c r="S58" s="10">
        <v>181</v>
      </c>
      <c r="T58" s="10">
        <v>104</v>
      </c>
      <c r="U58" s="10">
        <v>34</v>
      </c>
      <c r="V58" s="10">
        <v>103</v>
      </c>
      <c r="W58" s="10">
        <v>195</v>
      </c>
      <c r="X58" s="10">
        <v>248</v>
      </c>
      <c r="Y58" s="10">
        <v>148</v>
      </c>
      <c r="Z58" s="10">
        <v>154</v>
      </c>
      <c r="AA58" s="10">
        <v>55</v>
      </c>
      <c r="AB58" s="10">
        <v>10</v>
      </c>
      <c r="AC58" s="10">
        <v>361</v>
      </c>
      <c r="AD58" s="10">
        <v>95</v>
      </c>
      <c r="AE58" s="10">
        <v>21</v>
      </c>
      <c r="AF58" s="10">
        <v>39</v>
      </c>
      <c r="AG58" s="10">
        <v>56</v>
      </c>
      <c r="AH58" s="10">
        <v>21</v>
      </c>
      <c r="AI58" s="10">
        <v>2</v>
      </c>
      <c r="AJ58" s="10">
        <v>7</v>
      </c>
      <c r="AK58" s="10">
        <v>2</v>
      </c>
      <c r="AL58" s="10">
        <v>241</v>
      </c>
      <c r="AM58" s="8"/>
    </row>
    <row r="59" spans="1:39" x14ac:dyDescent="0.2">
      <c r="A59" s="24"/>
      <c r="B59" s="24"/>
      <c r="C59" s="24"/>
      <c r="D59" s="11" t="s">
        <v>93</v>
      </c>
      <c r="E59" s="11" t="s">
        <v>93</v>
      </c>
      <c r="F59" s="11" t="s">
        <v>93</v>
      </c>
      <c r="G59" s="11" t="s">
        <v>93</v>
      </c>
      <c r="H59" s="11" t="s">
        <v>93</v>
      </c>
      <c r="I59" s="11" t="s">
        <v>93</v>
      </c>
      <c r="J59" s="11" t="s">
        <v>93</v>
      </c>
      <c r="K59" s="11" t="s">
        <v>93</v>
      </c>
      <c r="L59" s="11" t="s">
        <v>93</v>
      </c>
      <c r="M59" s="11" t="s">
        <v>93</v>
      </c>
      <c r="N59" s="11" t="s">
        <v>93</v>
      </c>
      <c r="O59" s="11" t="s">
        <v>93</v>
      </c>
      <c r="P59" s="11" t="s">
        <v>93</v>
      </c>
      <c r="Q59" s="11" t="s">
        <v>93</v>
      </c>
      <c r="R59" s="11" t="s">
        <v>93</v>
      </c>
      <c r="S59" s="11" t="s">
        <v>93</v>
      </c>
      <c r="T59" s="11" t="s">
        <v>93</v>
      </c>
      <c r="U59" s="11" t="s">
        <v>93</v>
      </c>
      <c r="V59" s="11" t="s">
        <v>93</v>
      </c>
      <c r="W59" s="11" t="s">
        <v>93</v>
      </c>
      <c r="X59" s="11" t="s">
        <v>93</v>
      </c>
      <c r="Y59" s="11" t="s">
        <v>93</v>
      </c>
      <c r="Z59" s="11" t="s">
        <v>93</v>
      </c>
      <c r="AA59" s="11" t="s">
        <v>93</v>
      </c>
      <c r="AB59" s="11" t="s">
        <v>93</v>
      </c>
      <c r="AC59" s="11" t="s">
        <v>93</v>
      </c>
      <c r="AD59" s="11" t="s">
        <v>93</v>
      </c>
      <c r="AE59" s="11" t="s">
        <v>93</v>
      </c>
      <c r="AF59" s="11" t="s">
        <v>93</v>
      </c>
      <c r="AG59" s="11" t="s">
        <v>93</v>
      </c>
      <c r="AH59" s="11" t="s">
        <v>93</v>
      </c>
      <c r="AI59" s="11" t="s">
        <v>93</v>
      </c>
      <c r="AJ59" s="11" t="s">
        <v>93</v>
      </c>
      <c r="AK59" s="11" t="s">
        <v>93</v>
      </c>
      <c r="AL59" s="11" t="s">
        <v>93</v>
      </c>
      <c r="AM59" s="8"/>
    </row>
    <row r="60" spans="1:39" x14ac:dyDescent="0.2">
      <c r="A60" s="27"/>
      <c r="B60" s="23" t="s">
        <v>344</v>
      </c>
      <c r="C60" s="23" t="s">
        <v>315</v>
      </c>
      <c r="D60" s="9">
        <v>0.38846615371729998</v>
      </c>
      <c r="E60" s="9">
        <v>0.36731770493170002</v>
      </c>
      <c r="F60" s="9">
        <v>0.31663472351010002</v>
      </c>
      <c r="G60" s="9">
        <v>0.43820679537980001</v>
      </c>
      <c r="H60" s="9">
        <v>0.4407875840653</v>
      </c>
      <c r="I60" s="9">
        <v>0.4471026832244</v>
      </c>
      <c r="J60" s="9">
        <v>0.43986890641420001</v>
      </c>
      <c r="K60" s="9">
        <v>0.35388172676930002</v>
      </c>
      <c r="L60" s="9">
        <v>0.3782587309771</v>
      </c>
      <c r="M60" s="9">
        <v>0.32251941558149999</v>
      </c>
      <c r="N60" s="9">
        <v>0.3876061526622</v>
      </c>
      <c r="O60" s="9">
        <v>0.3914526149482</v>
      </c>
      <c r="P60" s="9">
        <v>0.48272712974280002</v>
      </c>
      <c r="Q60" s="9">
        <v>0.49939057403100001</v>
      </c>
      <c r="R60" s="9">
        <v>0.4917014246152</v>
      </c>
      <c r="S60" s="9">
        <v>0.36802890909750002</v>
      </c>
      <c r="T60" s="9">
        <v>0.2734654445677</v>
      </c>
      <c r="U60" s="9">
        <v>0.23961109639930001</v>
      </c>
      <c r="V60" s="9">
        <v>0.2004871711233</v>
      </c>
      <c r="W60" s="9">
        <v>0.47073965895339998</v>
      </c>
      <c r="X60" s="9">
        <v>0.48997411561530002</v>
      </c>
      <c r="Y60" s="9">
        <v>0.42842614817270003</v>
      </c>
      <c r="Z60" s="9">
        <v>0.24750550132480001</v>
      </c>
      <c r="AA60" s="9">
        <v>0.1508023024106</v>
      </c>
      <c r="AB60" s="9">
        <v>0</v>
      </c>
      <c r="AC60" s="9">
        <v>0.62467491548349996</v>
      </c>
      <c r="AD60" s="9">
        <v>0.31416489109770002</v>
      </c>
      <c r="AE60" s="9">
        <v>0.1626172520052</v>
      </c>
      <c r="AF60" s="9">
        <v>0.13646223015129999</v>
      </c>
      <c r="AG60" s="9">
        <v>0.1301417424986</v>
      </c>
      <c r="AH60" s="9">
        <v>0.1223494900456</v>
      </c>
      <c r="AI60" s="9">
        <v>0.53764978701659993</v>
      </c>
      <c r="AJ60" s="9">
        <v>7.2212239054779997E-2</v>
      </c>
      <c r="AK60" s="9">
        <v>0</v>
      </c>
      <c r="AL60" s="9">
        <v>0.21395941297230001</v>
      </c>
      <c r="AM60" s="8"/>
    </row>
    <row r="61" spans="1:39" x14ac:dyDescent="0.2">
      <c r="A61" s="24"/>
      <c r="B61" s="24"/>
      <c r="C61" s="24"/>
      <c r="D61" s="10">
        <v>331</v>
      </c>
      <c r="E61" s="10">
        <v>65</v>
      </c>
      <c r="F61" s="10">
        <v>95</v>
      </c>
      <c r="G61" s="10">
        <v>83</v>
      </c>
      <c r="H61" s="10">
        <v>88</v>
      </c>
      <c r="I61" s="10">
        <v>29</v>
      </c>
      <c r="J61" s="10">
        <v>66</v>
      </c>
      <c r="K61" s="10">
        <v>56</v>
      </c>
      <c r="L61" s="10">
        <v>67</v>
      </c>
      <c r="M61" s="10">
        <v>90</v>
      </c>
      <c r="N61" s="10">
        <v>146</v>
      </c>
      <c r="O61" s="10">
        <v>170</v>
      </c>
      <c r="P61" s="10">
        <v>98</v>
      </c>
      <c r="Q61" s="10">
        <v>41</v>
      </c>
      <c r="R61" s="10">
        <v>55</v>
      </c>
      <c r="S61" s="10">
        <v>76</v>
      </c>
      <c r="T61" s="10">
        <v>29</v>
      </c>
      <c r="U61" s="10">
        <v>12</v>
      </c>
      <c r="V61" s="10">
        <v>20</v>
      </c>
      <c r="W61" s="10">
        <v>98</v>
      </c>
      <c r="X61" s="10">
        <v>109</v>
      </c>
      <c r="Y61" s="10">
        <v>59</v>
      </c>
      <c r="Z61" s="10">
        <v>45</v>
      </c>
      <c r="AA61" s="10">
        <v>7</v>
      </c>
      <c r="AB61" s="10">
        <v>0</v>
      </c>
      <c r="AC61" s="10">
        <v>217</v>
      </c>
      <c r="AD61" s="10">
        <v>38</v>
      </c>
      <c r="AE61" s="10">
        <v>4</v>
      </c>
      <c r="AF61" s="10">
        <v>7</v>
      </c>
      <c r="AG61" s="10">
        <v>9</v>
      </c>
      <c r="AH61" s="10">
        <v>3</v>
      </c>
      <c r="AI61" s="10">
        <v>1</v>
      </c>
      <c r="AJ61" s="10">
        <v>1</v>
      </c>
      <c r="AK61" s="10">
        <v>0</v>
      </c>
      <c r="AL61" s="10">
        <v>51</v>
      </c>
      <c r="AM61" s="8"/>
    </row>
    <row r="62" spans="1:39" x14ac:dyDescent="0.2">
      <c r="A62" s="24"/>
      <c r="B62" s="24"/>
      <c r="C62" s="24"/>
      <c r="D62" s="11" t="s">
        <v>93</v>
      </c>
      <c r="E62" s="11"/>
      <c r="F62" s="11"/>
      <c r="G62" s="11"/>
      <c r="H62" s="11"/>
      <c r="I62" s="11"/>
      <c r="J62" s="11"/>
      <c r="K62" s="11"/>
      <c r="L62" s="11"/>
      <c r="M62" s="11"/>
      <c r="N62" s="11"/>
      <c r="O62" s="11"/>
      <c r="P62" s="12" t="s">
        <v>118</v>
      </c>
      <c r="Q62" s="11"/>
      <c r="R62" s="11"/>
      <c r="S62" s="11"/>
      <c r="T62" s="11"/>
      <c r="U62" s="11"/>
      <c r="V62" s="11"/>
      <c r="W62" s="12" t="s">
        <v>98</v>
      </c>
      <c r="X62" s="12" t="s">
        <v>131</v>
      </c>
      <c r="Y62" s="11"/>
      <c r="Z62" s="11"/>
      <c r="AA62" s="11"/>
      <c r="AB62" s="11"/>
      <c r="AC62" s="12" t="s">
        <v>345</v>
      </c>
      <c r="AD62" s="11"/>
      <c r="AE62" s="11"/>
      <c r="AF62" s="11"/>
      <c r="AG62" s="11"/>
      <c r="AH62" s="11"/>
      <c r="AI62" s="11"/>
      <c r="AJ62" s="11"/>
      <c r="AK62" s="11"/>
      <c r="AL62" s="11"/>
      <c r="AM62" s="8"/>
    </row>
    <row r="63" spans="1:39" x14ac:dyDescent="0.2">
      <c r="A63" s="27"/>
      <c r="B63" s="27"/>
      <c r="C63" s="23" t="s">
        <v>321</v>
      </c>
      <c r="D63" s="9">
        <v>0.32464092143329998</v>
      </c>
      <c r="E63" s="9">
        <v>0.34224269669140001</v>
      </c>
      <c r="F63" s="9">
        <v>0.31026931824199999</v>
      </c>
      <c r="G63" s="9">
        <v>0.37556072886629999</v>
      </c>
      <c r="H63" s="9">
        <v>0.28504727385439999</v>
      </c>
      <c r="I63" s="9">
        <v>0.2430511240513</v>
      </c>
      <c r="J63" s="9">
        <v>0.28970614831199998</v>
      </c>
      <c r="K63" s="9">
        <v>0.3641740640933</v>
      </c>
      <c r="L63" s="9">
        <v>0.3778602874607</v>
      </c>
      <c r="M63" s="9">
        <v>0.38110645121019998</v>
      </c>
      <c r="N63" s="9">
        <v>0.30680846660650002</v>
      </c>
      <c r="O63" s="9">
        <v>0.3445474771741</v>
      </c>
      <c r="P63" s="9">
        <v>0.28258870680300002</v>
      </c>
      <c r="Q63" s="9">
        <v>0.35797426881610001</v>
      </c>
      <c r="R63" s="9">
        <v>0.34491634738569998</v>
      </c>
      <c r="S63" s="9">
        <v>0.30983756767190002</v>
      </c>
      <c r="T63" s="9">
        <v>0.29995264282400003</v>
      </c>
      <c r="U63" s="9">
        <v>0.3368982406512</v>
      </c>
      <c r="V63" s="9">
        <v>0.39117404686040003</v>
      </c>
      <c r="W63" s="9">
        <v>0.2590337280767</v>
      </c>
      <c r="X63" s="9">
        <v>0.35614689547880002</v>
      </c>
      <c r="Y63" s="9">
        <v>0.27267613405210001</v>
      </c>
      <c r="Z63" s="9">
        <v>0.31564169104860001</v>
      </c>
      <c r="AA63" s="9">
        <v>0.42633985949289999</v>
      </c>
      <c r="AB63" s="9">
        <v>0.87145919009750006</v>
      </c>
      <c r="AC63" s="9">
        <v>0.297130337676</v>
      </c>
      <c r="AD63" s="9">
        <v>0.37681447839639998</v>
      </c>
      <c r="AE63" s="9">
        <v>0.5554687740748</v>
      </c>
      <c r="AF63" s="9">
        <v>0.29037496016600001</v>
      </c>
      <c r="AG63" s="9">
        <v>0.30077547701230001</v>
      </c>
      <c r="AH63" s="9">
        <v>0.40140128979680001</v>
      </c>
      <c r="AI63" s="9">
        <v>0.46235021298340001</v>
      </c>
      <c r="AJ63" s="9">
        <v>9.5632089664530004E-2</v>
      </c>
      <c r="AK63" s="9">
        <v>0</v>
      </c>
      <c r="AL63" s="9">
        <v>0.34485146625789997</v>
      </c>
      <c r="AM63" s="8"/>
    </row>
    <row r="64" spans="1:39" x14ac:dyDescent="0.2">
      <c r="A64" s="24"/>
      <c r="B64" s="24"/>
      <c r="C64" s="24"/>
      <c r="D64" s="10">
        <v>282</v>
      </c>
      <c r="E64" s="10">
        <v>49</v>
      </c>
      <c r="F64" s="10">
        <v>82</v>
      </c>
      <c r="G64" s="10">
        <v>77</v>
      </c>
      <c r="H64" s="10">
        <v>74</v>
      </c>
      <c r="I64" s="10">
        <v>20</v>
      </c>
      <c r="J64" s="10">
        <v>37</v>
      </c>
      <c r="K64" s="10">
        <v>43</v>
      </c>
      <c r="L64" s="10">
        <v>72</v>
      </c>
      <c r="M64" s="10">
        <v>90</v>
      </c>
      <c r="N64" s="10">
        <v>96</v>
      </c>
      <c r="O64" s="10">
        <v>173</v>
      </c>
      <c r="P64" s="10">
        <v>59</v>
      </c>
      <c r="Q64" s="10">
        <v>32</v>
      </c>
      <c r="R64" s="10">
        <v>53</v>
      </c>
      <c r="S64" s="10">
        <v>53</v>
      </c>
      <c r="T64" s="10">
        <v>37</v>
      </c>
      <c r="U64" s="10">
        <v>10</v>
      </c>
      <c r="V64" s="10">
        <v>38</v>
      </c>
      <c r="W64" s="10">
        <v>53</v>
      </c>
      <c r="X64" s="10">
        <v>95</v>
      </c>
      <c r="Y64" s="10">
        <v>45</v>
      </c>
      <c r="Z64" s="10">
        <v>50</v>
      </c>
      <c r="AA64" s="10">
        <v>21</v>
      </c>
      <c r="AB64" s="10">
        <v>7</v>
      </c>
      <c r="AC64" s="10">
        <v>119</v>
      </c>
      <c r="AD64" s="10">
        <v>35</v>
      </c>
      <c r="AE64" s="10">
        <v>11</v>
      </c>
      <c r="AF64" s="10">
        <v>9</v>
      </c>
      <c r="AG64" s="10">
        <v>15</v>
      </c>
      <c r="AH64" s="10">
        <v>6</v>
      </c>
      <c r="AI64" s="10">
        <v>1</v>
      </c>
      <c r="AJ64" s="10">
        <v>1</v>
      </c>
      <c r="AK64" s="10">
        <v>0</v>
      </c>
      <c r="AL64" s="10">
        <v>85</v>
      </c>
      <c r="AM64" s="8"/>
    </row>
    <row r="65" spans="1:39" x14ac:dyDescent="0.2">
      <c r="A65" s="24"/>
      <c r="B65" s="24"/>
      <c r="C65" s="24"/>
      <c r="D65" s="11" t="s">
        <v>93</v>
      </c>
      <c r="E65" s="11"/>
      <c r="F65" s="11"/>
      <c r="G65" s="11"/>
      <c r="H65" s="11"/>
      <c r="I65" s="11"/>
      <c r="J65" s="11"/>
      <c r="K65" s="11"/>
      <c r="L65" s="11"/>
      <c r="M65" s="11"/>
      <c r="N65" s="11"/>
      <c r="O65" s="11"/>
      <c r="P65" s="11"/>
      <c r="Q65" s="11"/>
      <c r="R65" s="11"/>
      <c r="S65" s="11"/>
      <c r="T65" s="11"/>
      <c r="U65" s="11"/>
      <c r="V65" s="11"/>
      <c r="W65" s="11"/>
      <c r="X65" s="11"/>
      <c r="Y65" s="11"/>
      <c r="Z65" s="11"/>
      <c r="AA65" s="11"/>
      <c r="AB65" s="12" t="s">
        <v>346</v>
      </c>
      <c r="AC65" s="11"/>
      <c r="AD65" s="11"/>
      <c r="AE65" s="11"/>
      <c r="AF65" s="11"/>
      <c r="AG65" s="11"/>
      <c r="AH65" s="11"/>
      <c r="AI65" s="11"/>
      <c r="AJ65" s="11"/>
      <c r="AK65" s="11"/>
      <c r="AL65" s="11"/>
      <c r="AM65" s="8"/>
    </row>
    <row r="66" spans="1:39" x14ac:dyDescent="0.2">
      <c r="A66" s="27"/>
      <c r="B66" s="27"/>
      <c r="C66" s="23" t="s">
        <v>324</v>
      </c>
      <c r="D66" s="9">
        <v>0.1377424442987</v>
      </c>
      <c r="E66" s="9">
        <v>0.16965449723090001</v>
      </c>
      <c r="F66" s="9">
        <v>0.17772391487709999</v>
      </c>
      <c r="G66" s="9">
        <v>6.1828477445580003E-2</v>
      </c>
      <c r="H66" s="9">
        <v>0.1336664614268</v>
      </c>
      <c r="I66" s="9">
        <v>0.17636997106239999</v>
      </c>
      <c r="J66" s="9">
        <v>0.1616937576784</v>
      </c>
      <c r="K66" s="9">
        <v>9.2280113638860004E-2</v>
      </c>
      <c r="L66" s="9">
        <v>8.6310458380079988E-2</v>
      </c>
      <c r="M66" s="9">
        <v>0.15299374126099999</v>
      </c>
      <c r="N66" s="9">
        <v>0.15066101116130001</v>
      </c>
      <c r="O66" s="9">
        <v>0.12634050518260001</v>
      </c>
      <c r="P66" s="9">
        <v>0.1239229665683</v>
      </c>
      <c r="Q66" s="9">
        <v>7.6073341642869996E-2</v>
      </c>
      <c r="R66" s="9">
        <v>8.0427520137989997E-2</v>
      </c>
      <c r="S66" s="9">
        <v>0.1798041218801</v>
      </c>
      <c r="T66" s="9">
        <v>0.17042918348059999</v>
      </c>
      <c r="U66" s="9">
        <v>0.2192550774409</v>
      </c>
      <c r="V66" s="9">
        <v>0.15009452746259999</v>
      </c>
      <c r="W66" s="9">
        <v>0.1527723083926</v>
      </c>
      <c r="X66" s="9">
        <v>7.2337062925710002E-2</v>
      </c>
      <c r="Y66" s="9">
        <v>0.1984005470106</v>
      </c>
      <c r="Z66" s="9">
        <v>0.15470389806150001</v>
      </c>
      <c r="AA66" s="9">
        <v>0.1725051837304</v>
      </c>
      <c r="AB66" s="9">
        <v>0.1285408099025</v>
      </c>
      <c r="AC66" s="9">
        <v>5.1941070533849998E-2</v>
      </c>
      <c r="AD66" s="9">
        <v>0.2400560138108</v>
      </c>
      <c r="AE66" s="9">
        <v>0.15732719040750001</v>
      </c>
      <c r="AF66" s="9">
        <v>0.22649278359909999</v>
      </c>
      <c r="AG66" s="9">
        <v>0.2103129985046</v>
      </c>
      <c r="AH66" s="9">
        <v>0.2074008958569</v>
      </c>
      <c r="AI66" s="9">
        <v>0</v>
      </c>
      <c r="AJ66" s="9">
        <v>0.62432660112460003</v>
      </c>
      <c r="AK66" s="9">
        <v>0</v>
      </c>
      <c r="AL66" s="9">
        <v>0.15979161444760001</v>
      </c>
      <c r="AM66" s="8"/>
    </row>
    <row r="67" spans="1:39" x14ac:dyDescent="0.2">
      <c r="A67" s="24"/>
      <c r="B67" s="24"/>
      <c r="C67" s="24"/>
      <c r="D67" s="10">
        <v>103</v>
      </c>
      <c r="E67" s="10">
        <v>27</v>
      </c>
      <c r="F67" s="10">
        <v>27</v>
      </c>
      <c r="G67" s="10">
        <v>15</v>
      </c>
      <c r="H67" s="10">
        <v>34</v>
      </c>
      <c r="I67" s="10">
        <v>11</v>
      </c>
      <c r="J67" s="10">
        <v>15</v>
      </c>
      <c r="K67" s="10">
        <v>12</v>
      </c>
      <c r="L67" s="10">
        <v>18</v>
      </c>
      <c r="M67" s="10">
        <v>39</v>
      </c>
      <c r="N67" s="10">
        <v>41</v>
      </c>
      <c r="O67" s="10">
        <v>57</v>
      </c>
      <c r="P67" s="10">
        <v>17</v>
      </c>
      <c r="Q67" s="10">
        <v>9</v>
      </c>
      <c r="R67" s="10">
        <v>15</v>
      </c>
      <c r="S67" s="10">
        <v>22</v>
      </c>
      <c r="T67" s="10">
        <v>16</v>
      </c>
      <c r="U67" s="10">
        <v>6</v>
      </c>
      <c r="V67" s="10">
        <v>18</v>
      </c>
      <c r="W67" s="10">
        <v>20</v>
      </c>
      <c r="X67" s="10">
        <v>20</v>
      </c>
      <c r="Y67" s="10">
        <v>27</v>
      </c>
      <c r="Z67" s="10">
        <v>20</v>
      </c>
      <c r="AA67" s="10">
        <v>10</v>
      </c>
      <c r="AB67" s="10">
        <v>3</v>
      </c>
      <c r="AC67" s="10">
        <v>15</v>
      </c>
      <c r="AD67" s="10">
        <v>16</v>
      </c>
      <c r="AE67" s="10">
        <v>3</v>
      </c>
      <c r="AF67" s="10">
        <v>9</v>
      </c>
      <c r="AG67" s="10">
        <v>12</v>
      </c>
      <c r="AH67" s="10">
        <v>5</v>
      </c>
      <c r="AI67" s="10">
        <v>0</v>
      </c>
      <c r="AJ67" s="10">
        <v>1</v>
      </c>
      <c r="AK67" s="10">
        <v>0</v>
      </c>
      <c r="AL67" s="10">
        <v>42</v>
      </c>
      <c r="AM67" s="8"/>
    </row>
    <row r="68" spans="1:39" x14ac:dyDescent="0.2">
      <c r="A68" s="24"/>
      <c r="B68" s="24"/>
      <c r="C68" s="24"/>
      <c r="D68" s="11" t="s">
        <v>93</v>
      </c>
      <c r="E68" s="11"/>
      <c r="F68" s="12" t="s">
        <v>170</v>
      </c>
      <c r="G68" s="11"/>
      <c r="H68" s="11"/>
      <c r="I68" s="11"/>
      <c r="J68" s="11"/>
      <c r="K68" s="11"/>
      <c r="L68" s="11"/>
      <c r="M68" s="11"/>
      <c r="N68" s="11"/>
      <c r="O68" s="11"/>
      <c r="P68" s="11"/>
      <c r="Q68" s="11"/>
      <c r="R68" s="11"/>
      <c r="S68" s="11"/>
      <c r="T68" s="11"/>
      <c r="U68" s="11"/>
      <c r="V68" s="11"/>
      <c r="W68" s="11"/>
      <c r="X68" s="11"/>
      <c r="Y68" s="12" t="s">
        <v>109</v>
      </c>
      <c r="Z68" s="11"/>
      <c r="AA68" s="11"/>
      <c r="AB68" s="11"/>
      <c r="AC68" s="11"/>
      <c r="AD68" s="11"/>
      <c r="AE68" s="11"/>
      <c r="AF68" s="11"/>
      <c r="AG68" s="11"/>
      <c r="AH68" s="11"/>
      <c r="AI68" s="11"/>
      <c r="AJ68" s="12" t="s">
        <v>105</v>
      </c>
      <c r="AK68" s="11"/>
      <c r="AL68" s="11"/>
      <c r="AM68" s="8"/>
    </row>
    <row r="69" spans="1:39" x14ac:dyDescent="0.2">
      <c r="A69" s="27"/>
      <c r="B69" s="27"/>
      <c r="C69" s="23" t="s">
        <v>326</v>
      </c>
      <c r="D69" s="9">
        <v>9.9679045137769998E-2</v>
      </c>
      <c r="E69" s="9">
        <v>6.7091366995649993E-2</v>
      </c>
      <c r="F69" s="9">
        <v>0.1132821115226</v>
      </c>
      <c r="G69" s="9">
        <v>9.5814873351929994E-2</v>
      </c>
      <c r="H69" s="9">
        <v>0.1122201309754</v>
      </c>
      <c r="I69" s="9">
        <v>6.259766232528001E-2</v>
      </c>
      <c r="J69" s="9">
        <v>8.5184735434970002E-2</v>
      </c>
      <c r="K69" s="9">
        <v>0.1311807329552</v>
      </c>
      <c r="L69" s="9">
        <v>0.1227202987571</v>
      </c>
      <c r="M69" s="9">
        <v>9.1085811221230009E-2</v>
      </c>
      <c r="N69" s="9">
        <v>0.12339589532170001</v>
      </c>
      <c r="O69" s="9">
        <v>7.1827923714030004E-2</v>
      </c>
      <c r="P69" s="9">
        <v>8.3810810119540002E-2</v>
      </c>
      <c r="Q69" s="9">
        <v>4.7607865782739997E-2</v>
      </c>
      <c r="R69" s="9">
        <v>4.290714829766E-2</v>
      </c>
      <c r="S69" s="9">
        <v>0.10028239007879999</v>
      </c>
      <c r="T69" s="9">
        <v>0.17478753078750001</v>
      </c>
      <c r="U69" s="9">
        <v>0.10182135611980001</v>
      </c>
      <c r="V69" s="9">
        <v>0.1660145802453</v>
      </c>
      <c r="W69" s="9">
        <v>6.0211376735099999E-2</v>
      </c>
      <c r="X69" s="9">
        <v>7.6011525903450006E-2</v>
      </c>
      <c r="Y69" s="9">
        <v>6.2322711576099997E-2</v>
      </c>
      <c r="Z69" s="9">
        <v>0.19735624392590001</v>
      </c>
      <c r="AA69" s="9">
        <v>0.1361633543046</v>
      </c>
      <c r="AB69" s="9">
        <v>0</v>
      </c>
      <c r="AC69" s="9">
        <v>2.1383022964729999E-2</v>
      </c>
      <c r="AD69" s="9">
        <v>6.8964616695020006E-2</v>
      </c>
      <c r="AE69" s="9">
        <v>7.21937403768E-2</v>
      </c>
      <c r="AF69" s="9">
        <v>0.22285327664660001</v>
      </c>
      <c r="AG69" s="9">
        <v>0.32187419798820011</v>
      </c>
      <c r="AH69" s="9">
        <v>0.25487837604840002</v>
      </c>
      <c r="AI69" s="9">
        <v>0</v>
      </c>
      <c r="AJ69" s="9">
        <v>6.8955795595879998E-2</v>
      </c>
      <c r="AK69" s="9">
        <v>0.186674159295</v>
      </c>
      <c r="AL69" s="9">
        <v>0.15970455418810001</v>
      </c>
      <c r="AM69" s="8"/>
    </row>
    <row r="70" spans="1:39" x14ac:dyDescent="0.2">
      <c r="A70" s="24"/>
      <c r="B70" s="24"/>
      <c r="C70" s="24"/>
      <c r="D70" s="10">
        <v>88</v>
      </c>
      <c r="E70" s="10">
        <v>18</v>
      </c>
      <c r="F70" s="10">
        <v>29</v>
      </c>
      <c r="G70" s="10">
        <v>17</v>
      </c>
      <c r="H70" s="10">
        <v>24</v>
      </c>
      <c r="I70" s="10">
        <v>7</v>
      </c>
      <c r="J70" s="10">
        <v>13</v>
      </c>
      <c r="K70" s="10">
        <v>14</v>
      </c>
      <c r="L70" s="10">
        <v>21</v>
      </c>
      <c r="M70" s="10">
        <v>23</v>
      </c>
      <c r="N70" s="10">
        <v>44</v>
      </c>
      <c r="O70" s="10">
        <v>39</v>
      </c>
      <c r="P70" s="10">
        <v>17</v>
      </c>
      <c r="Q70" s="10">
        <v>8</v>
      </c>
      <c r="R70" s="10">
        <v>6</v>
      </c>
      <c r="S70" s="10">
        <v>22</v>
      </c>
      <c r="T70" s="10">
        <v>16</v>
      </c>
      <c r="U70" s="10">
        <v>3</v>
      </c>
      <c r="V70" s="10">
        <v>16</v>
      </c>
      <c r="W70" s="10">
        <v>13</v>
      </c>
      <c r="X70" s="10">
        <v>22</v>
      </c>
      <c r="Y70" s="10">
        <v>11</v>
      </c>
      <c r="Z70" s="10">
        <v>31</v>
      </c>
      <c r="AA70" s="10">
        <v>6</v>
      </c>
      <c r="AB70" s="10">
        <v>0</v>
      </c>
      <c r="AC70" s="10">
        <v>8</v>
      </c>
      <c r="AD70" s="10">
        <v>5</v>
      </c>
      <c r="AE70" s="10">
        <v>2</v>
      </c>
      <c r="AF70" s="10">
        <v>9</v>
      </c>
      <c r="AG70" s="10">
        <v>18</v>
      </c>
      <c r="AH70" s="10">
        <v>6</v>
      </c>
      <c r="AI70" s="10">
        <v>0</v>
      </c>
      <c r="AJ70" s="10">
        <v>2</v>
      </c>
      <c r="AK70" s="10">
        <v>1</v>
      </c>
      <c r="AL70" s="10">
        <v>37</v>
      </c>
      <c r="AM70" s="8"/>
    </row>
    <row r="71" spans="1:39" x14ac:dyDescent="0.2">
      <c r="A71" s="24"/>
      <c r="B71" s="24"/>
      <c r="C71" s="24"/>
      <c r="D71" s="11" t="s">
        <v>93</v>
      </c>
      <c r="E71" s="11"/>
      <c r="F71" s="11"/>
      <c r="G71" s="11"/>
      <c r="H71" s="11"/>
      <c r="I71" s="11"/>
      <c r="J71" s="11"/>
      <c r="K71" s="11"/>
      <c r="L71" s="11"/>
      <c r="M71" s="11"/>
      <c r="N71" s="12" t="s">
        <v>109</v>
      </c>
      <c r="O71" s="11"/>
      <c r="P71" s="11"/>
      <c r="Q71" s="11"/>
      <c r="R71" s="11"/>
      <c r="S71" s="11"/>
      <c r="T71" s="11"/>
      <c r="U71" s="11"/>
      <c r="V71" s="11"/>
      <c r="W71" s="11"/>
      <c r="X71" s="11"/>
      <c r="Y71" s="11"/>
      <c r="Z71" s="12" t="s">
        <v>347</v>
      </c>
      <c r="AA71" s="11"/>
      <c r="AB71" s="11"/>
      <c r="AC71" s="11"/>
      <c r="AD71" s="11"/>
      <c r="AE71" s="11"/>
      <c r="AF71" s="12" t="s">
        <v>137</v>
      </c>
      <c r="AG71" s="12" t="s">
        <v>137</v>
      </c>
      <c r="AH71" s="12" t="s">
        <v>137</v>
      </c>
      <c r="AI71" s="11"/>
      <c r="AJ71" s="11"/>
      <c r="AK71" s="11"/>
      <c r="AL71" s="12" t="s">
        <v>137</v>
      </c>
      <c r="AM71" s="8"/>
    </row>
    <row r="72" spans="1:39" x14ac:dyDescent="0.2">
      <c r="A72" s="27"/>
      <c r="B72" s="27"/>
      <c r="C72" s="23" t="s">
        <v>328</v>
      </c>
      <c r="D72" s="9">
        <v>4.947143541297E-2</v>
      </c>
      <c r="E72" s="9">
        <v>5.3693734150330012E-2</v>
      </c>
      <c r="F72" s="9">
        <v>8.2089931848299991E-2</v>
      </c>
      <c r="G72" s="9">
        <v>2.8589124956319999E-2</v>
      </c>
      <c r="H72" s="9">
        <v>2.8278549678220001E-2</v>
      </c>
      <c r="I72" s="9">
        <v>7.0878559336570002E-2</v>
      </c>
      <c r="J72" s="9">
        <v>2.3546452160449999E-2</v>
      </c>
      <c r="K72" s="9">
        <v>5.8483362543270002E-2</v>
      </c>
      <c r="L72" s="9">
        <v>3.4850224425040002E-2</v>
      </c>
      <c r="M72" s="9">
        <v>5.2294580726079988E-2</v>
      </c>
      <c r="N72" s="9">
        <v>3.1528474248319997E-2</v>
      </c>
      <c r="O72" s="9">
        <v>6.5831478981079994E-2</v>
      </c>
      <c r="P72" s="9">
        <v>2.6950386766280001E-2</v>
      </c>
      <c r="Q72" s="9">
        <v>1.8953949727320001E-2</v>
      </c>
      <c r="R72" s="9">
        <v>4.0047559563480002E-2</v>
      </c>
      <c r="S72" s="9">
        <v>4.2047011271709997E-2</v>
      </c>
      <c r="T72" s="9">
        <v>8.1365198340219991E-2</v>
      </c>
      <c r="U72" s="9">
        <v>0.1024142293889</v>
      </c>
      <c r="V72" s="9">
        <v>9.2229674308410003E-2</v>
      </c>
      <c r="W72" s="9">
        <v>5.7242927842270003E-2</v>
      </c>
      <c r="X72" s="9">
        <v>5.5304000767600007E-3</v>
      </c>
      <c r="Y72" s="9">
        <v>3.8174459188490002E-2</v>
      </c>
      <c r="Z72" s="9">
        <v>8.4792665639159992E-2</v>
      </c>
      <c r="AA72" s="9">
        <v>0.1141893000616</v>
      </c>
      <c r="AB72" s="9">
        <v>0</v>
      </c>
      <c r="AC72" s="9">
        <v>4.8706533419080001E-3</v>
      </c>
      <c r="AD72" s="9">
        <v>0</v>
      </c>
      <c r="AE72" s="9">
        <v>5.2393043135690001E-2</v>
      </c>
      <c r="AF72" s="9">
        <v>0.123816749437</v>
      </c>
      <c r="AG72" s="9">
        <v>3.6895583996300003E-2</v>
      </c>
      <c r="AH72" s="9">
        <v>1.3969948252269999E-2</v>
      </c>
      <c r="AI72" s="9">
        <v>0</v>
      </c>
      <c r="AJ72" s="9">
        <v>0.13887327456019999</v>
      </c>
      <c r="AK72" s="9">
        <v>0.81332584070500002</v>
      </c>
      <c r="AL72" s="9">
        <v>0.121692952134</v>
      </c>
      <c r="AM72" s="8"/>
    </row>
    <row r="73" spans="1:39" x14ac:dyDescent="0.2">
      <c r="A73" s="24"/>
      <c r="B73" s="24"/>
      <c r="C73" s="24"/>
      <c r="D73" s="10">
        <v>40</v>
      </c>
      <c r="E73" s="10">
        <v>12</v>
      </c>
      <c r="F73" s="10">
        <v>15</v>
      </c>
      <c r="G73" s="10">
        <v>5</v>
      </c>
      <c r="H73" s="10">
        <v>8</v>
      </c>
      <c r="I73" s="10">
        <v>6</v>
      </c>
      <c r="J73" s="10">
        <v>4</v>
      </c>
      <c r="K73" s="10">
        <v>8</v>
      </c>
      <c r="L73" s="10">
        <v>7</v>
      </c>
      <c r="M73" s="10">
        <v>11</v>
      </c>
      <c r="N73" s="10">
        <v>11</v>
      </c>
      <c r="O73" s="10">
        <v>26</v>
      </c>
      <c r="P73" s="10">
        <v>6</v>
      </c>
      <c r="Q73" s="10">
        <v>1</v>
      </c>
      <c r="R73" s="10">
        <v>5</v>
      </c>
      <c r="S73" s="10">
        <v>8</v>
      </c>
      <c r="T73" s="10">
        <v>6</v>
      </c>
      <c r="U73" s="10">
        <v>3</v>
      </c>
      <c r="V73" s="10">
        <v>11</v>
      </c>
      <c r="W73" s="10">
        <v>10</v>
      </c>
      <c r="X73" s="10">
        <v>2</v>
      </c>
      <c r="Y73" s="10">
        <v>6</v>
      </c>
      <c r="Z73" s="10">
        <v>8</v>
      </c>
      <c r="AA73" s="10">
        <v>11</v>
      </c>
      <c r="AB73" s="10">
        <v>0</v>
      </c>
      <c r="AC73" s="10">
        <v>2</v>
      </c>
      <c r="AD73" s="10">
        <v>0</v>
      </c>
      <c r="AE73" s="10">
        <v>1</v>
      </c>
      <c r="AF73" s="10">
        <v>5</v>
      </c>
      <c r="AG73" s="10">
        <v>2</v>
      </c>
      <c r="AH73" s="10">
        <v>1</v>
      </c>
      <c r="AI73" s="10">
        <v>0</v>
      </c>
      <c r="AJ73" s="10">
        <v>2</v>
      </c>
      <c r="AK73" s="10">
        <v>1</v>
      </c>
      <c r="AL73" s="10">
        <v>26</v>
      </c>
      <c r="AM73" s="8"/>
    </row>
    <row r="74" spans="1:39" x14ac:dyDescent="0.2">
      <c r="A74" s="24"/>
      <c r="B74" s="24"/>
      <c r="C74" s="24"/>
      <c r="D74" s="11" t="s">
        <v>93</v>
      </c>
      <c r="E74" s="11"/>
      <c r="F74" s="11"/>
      <c r="G74" s="11"/>
      <c r="H74" s="11"/>
      <c r="I74" s="11"/>
      <c r="J74" s="11"/>
      <c r="K74" s="11"/>
      <c r="L74" s="11"/>
      <c r="M74" s="11"/>
      <c r="N74" s="11"/>
      <c r="O74" s="11"/>
      <c r="P74" s="11"/>
      <c r="Q74" s="11"/>
      <c r="R74" s="11"/>
      <c r="S74" s="11"/>
      <c r="T74" s="11"/>
      <c r="U74" s="11"/>
      <c r="V74" s="11"/>
      <c r="W74" s="12" t="s">
        <v>109</v>
      </c>
      <c r="X74" s="11"/>
      <c r="Y74" s="11"/>
      <c r="Z74" s="12" t="s">
        <v>109</v>
      </c>
      <c r="AA74" s="12" t="s">
        <v>128</v>
      </c>
      <c r="AB74" s="11"/>
      <c r="AC74" s="11"/>
      <c r="AD74" s="11"/>
      <c r="AE74" s="11"/>
      <c r="AF74" s="12" t="s">
        <v>117</v>
      </c>
      <c r="AG74" s="11"/>
      <c r="AH74" s="11"/>
      <c r="AI74" s="11"/>
      <c r="AJ74" s="12" t="s">
        <v>105</v>
      </c>
      <c r="AK74" s="12" t="s">
        <v>348</v>
      </c>
      <c r="AL74" s="12" t="s">
        <v>137</v>
      </c>
      <c r="AM74" s="8"/>
    </row>
    <row r="75" spans="1:39" x14ac:dyDescent="0.2">
      <c r="A75" s="27"/>
      <c r="B75" s="27"/>
      <c r="C75" s="23" t="s">
        <v>39</v>
      </c>
      <c r="D75" s="9">
        <v>1</v>
      </c>
      <c r="E75" s="9">
        <v>1</v>
      </c>
      <c r="F75" s="9">
        <v>1</v>
      </c>
      <c r="G75" s="9">
        <v>1</v>
      </c>
      <c r="H75" s="9">
        <v>1</v>
      </c>
      <c r="I75" s="9">
        <v>1</v>
      </c>
      <c r="J75" s="9">
        <v>1</v>
      </c>
      <c r="K75" s="9">
        <v>1</v>
      </c>
      <c r="L75" s="9">
        <v>1</v>
      </c>
      <c r="M75" s="9">
        <v>1</v>
      </c>
      <c r="N75" s="9">
        <v>1</v>
      </c>
      <c r="O75" s="9">
        <v>1</v>
      </c>
      <c r="P75" s="9">
        <v>1</v>
      </c>
      <c r="Q75" s="9">
        <v>1</v>
      </c>
      <c r="R75" s="9">
        <v>1</v>
      </c>
      <c r="S75" s="9">
        <v>1</v>
      </c>
      <c r="T75" s="9">
        <v>1</v>
      </c>
      <c r="U75" s="9">
        <v>1</v>
      </c>
      <c r="V75" s="9">
        <v>1</v>
      </c>
      <c r="W75" s="9">
        <v>1</v>
      </c>
      <c r="X75" s="9">
        <v>1</v>
      </c>
      <c r="Y75" s="9">
        <v>1</v>
      </c>
      <c r="Z75" s="9">
        <v>1</v>
      </c>
      <c r="AA75" s="9">
        <v>1</v>
      </c>
      <c r="AB75" s="9">
        <v>1</v>
      </c>
      <c r="AC75" s="9">
        <v>1</v>
      </c>
      <c r="AD75" s="9">
        <v>1</v>
      </c>
      <c r="AE75" s="9">
        <v>1</v>
      </c>
      <c r="AF75" s="9">
        <v>1</v>
      </c>
      <c r="AG75" s="9">
        <v>1</v>
      </c>
      <c r="AH75" s="9">
        <v>1</v>
      </c>
      <c r="AI75" s="9">
        <v>1</v>
      </c>
      <c r="AJ75" s="9">
        <v>1</v>
      </c>
      <c r="AK75" s="9">
        <v>1</v>
      </c>
      <c r="AL75" s="9">
        <v>1</v>
      </c>
      <c r="AM75" s="8"/>
    </row>
    <row r="76" spans="1:39" x14ac:dyDescent="0.2">
      <c r="A76" s="24"/>
      <c r="B76" s="24"/>
      <c r="C76" s="24"/>
      <c r="D76" s="10">
        <v>844</v>
      </c>
      <c r="E76" s="10">
        <v>171</v>
      </c>
      <c r="F76" s="10">
        <v>248</v>
      </c>
      <c r="G76" s="10">
        <v>197</v>
      </c>
      <c r="H76" s="10">
        <v>228</v>
      </c>
      <c r="I76" s="10">
        <v>73</v>
      </c>
      <c r="J76" s="10">
        <v>135</v>
      </c>
      <c r="K76" s="10">
        <v>133</v>
      </c>
      <c r="L76" s="10">
        <v>185</v>
      </c>
      <c r="M76" s="10">
        <v>253</v>
      </c>
      <c r="N76" s="10">
        <v>338</v>
      </c>
      <c r="O76" s="10">
        <v>465</v>
      </c>
      <c r="P76" s="10">
        <v>197</v>
      </c>
      <c r="Q76" s="10">
        <v>91</v>
      </c>
      <c r="R76" s="10">
        <v>134</v>
      </c>
      <c r="S76" s="10">
        <v>181</v>
      </c>
      <c r="T76" s="10">
        <v>104</v>
      </c>
      <c r="U76" s="10">
        <v>34</v>
      </c>
      <c r="V76" s="10">
        <v>103</v>
      </c>
      <c r="W76" s="10">
        <v>194</v>
      </c>
      <c r="X76" s="10">
        <v>248</v>
      </c>
      <c r="Y76" s="10">
        <v>148</v>
      </c>
      <c r="Z76" s="10">
        <v>154</v>
      </c>
      <c r="AA76" s="10">
        <v>55</v>
      </c>
      <c r="AB76" s="10">
        <v>10</v>
      </c>
      <c r="AC76" s="10">
        <v>361</v>
      </c>
      <c r="AD76" s="10">
        <v>94</v>
      </c>
      <c r="AE76" s="10">
        <v>21</v>
      </c>
      <c r="AF76" s="10">
        <v>39</v>
      </c>
      <c r="AG76" s="10">
        <v>56</v>
      </c>
      <c r="AH76" s="10">
        <v>21</v>
      </c>
      <c r="AI76" s="10">
        <v>2</v>
      </c>
      <c r="AJ76" s="10">
        <v>7</v>
      </c>
      <c r="AK76" s="10">
        <v>2</v>
      </c>
      <c r="AL76" s="10">
        <v>241</v>
      </c>
      <c r="AM76" s="8"/>
    </row>
    <row r="77" spans="1:39" x14ac:dyDescent="0.2">
      <c r="A77" s="24"/>
      <c r="B77" s="24"/>
      <c r="C77" s="24"/>
      <c r="D77" s="11" t="s">
        <v>93</v>
      </c>
      <c r="E77" s="11" t="s">
        <v>93</v>
      </c>
      <c r="F77" s="11" t="s">
        <v>93</v>
      </c>
      <c r="G77" s="11" t="s">
        <v>93</v>
      </c>
      <c r="H77" s="11" t="s">
        <v>93</v>
      </c>
      <c r="I77" s="11" t="s">
        <v>93</v>
      </c>
      <c r="J77" s="11" t="s">
        <v>93</v>
      </c>
      <c r="K77" s="11" t="s">
        <v>93</v>
      </c>
      <c r="L77" s="11" t="s">
        <v>93</v>
      </c>
      <c r="M77" s="11" t="s">
        <v>93</v>
      </c>
      <c r="N77" s="11" t="s">
        <v>93</v>
      </c>
      <c r="O77" s="11" t="s">
        <v>93</v>
      </c>
      <c r="P77" s="11" t="s">
        <v>93</v>
      </c>
      <c r="Q77" s="11" t="s">
        <v>93</v>
      </c>
      <c r="R77" s="11" t="s">
        <v>93</v>
      </c>
      <c r="S77" s="11" t="s">
        <v>93</v>
      </c>
      <c r="T77" s="11" t="s">
        <v>93</v>
      </c>
      <c r="U77" s="11" t="s">
        <v>93</v>
      </c>
      <c r="V77" s="11" t="s">
        <v>93</v>
      </c>
      <c r="W77" s="11" t="s">
        <v>93</v>
      </c>
      <c r="X77" s="11" t="s">
        <v>93</v>
      </c>
      <c r="Y77" s="11" t="s">
        <v>93</v>
      </c>
      <c r="Z77" s="11" t="s">
        <v>93</v>
      </c>
      <c r="AA77" s="11" t="s">
        <v>93</v>
      </c>
      <c r="AB77" s="11" t="s">
        <v>93</v>
      </c>
      <c r="AC77" s="11" t="s">
        <v>93</v>
      </c>
      <c r="AD77" s="11" t="s">
        <v>93</v>
      </c>
      <c r="AE77" s="11" t="s">
        <v>93</v>
      </c>
      <c r="AF77" s="11" t="s">
        <v>93</v>
      </c>
      <c r="AG77" s="11" t="s">
        <v>93</v>
      </c>
      <c r="AH77" s="11" t="s">
        <v>93</v>
      </c>
      <c r="AI77" s="11" t="s">
        <v>93</v>
      </c>
      <c r="AJ77" s="11" t="s">
        <v>93</v>
      </c>
      <c r="AK77" s="11" t="s">
        <v>93</v>
      </c>
      <c r="AL77" s="11" t="s">
        <v>93</v>
      </c>
      <c r="AM77" s="8"/>
    </row>
    <row r="78" spans="1:39" x14ac:dyDescent="0.2">
      <c r="A78" s="13" t="s">
        <v>349</v>
      </c>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22"/>
    </row>
    <row r="79" spans="1:39" x14ac:dyDescent="0.2">
      <c r="A79" s="15" t="s">
        <v>100</v>
      </c>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row>
  </sheetData>
  <mergeCells count="38">
    <mergeCell ref="C54:C56"/>
    <mergeCell ref="C39:C41"/>
    <mergeCell ref="C72:C74"/>
    <mergeCell ref="C75:C77"/>
    <mergeCell ref="B6:B23"/>
    <mergeCell ref="B24:B41"/>
    <mergeCell ref="B42:B59"/>
    <mergeCell ref="B60:B77"/>
    <mergeCell ref="C57:C59"/>
    <mergeCell ref="C60:C62"/>
    <mergeCell ref="C63:C65"/>
    <mergeCell ref="C66:C68"/>
    <mergeCell ref="C69:C71"/>
    <mergeCell ref="C42:C44"/>
    <mergeCell ref="C45:C47"/>
    <mergeCell ref="C48:C50"/>
    <mergeCell ref="C51:C53"/>
    <mergeCell ref="C24:C26"/>
    <mergeCell ref="C27:C29"/>
    <mergeCell ref="C30:C32"/>
    <mergeCell ref="C33:C35"/>
    <mergeCell ref="C36:C38"/>
    <mergeCell ref="AI2:AK2"/>
    <mergeCell ref="A2:D2"/>
    <mergeCell ref="A3:C5"/>
    <mergeCell ref="C6:C8"/>
    <mergeCell ref="C9:C11"/>
    <mergeCell ref="A6:A77"/>
    <mergeCell ref="W3:AB3"/>
    <mergeCell ref="AC3:AL3"/>
    <mergeCell ref="E3:H3"/>
    <mergeCell ref="I3:M3"/>
    <mergeCell ref="N3:O3"/>
    <mergeCell ref="P3:V3"/>
    <mergeCell ref="C12:C14"/>
    <mergeCell ref="C15:C17"/>
    <mergeCell ref="C18:C20"/>
    <mergeCell ref="C21:C23"/>
  </mergeCells>
  <hyperlinks>
    <hyperlink ref="A1" location="'TOC'!A1:A1" display="Back to TOC" xr:uid="{00000000-0004-0000-1400-000000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L16"/>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bestFit="1" customWidth="1"/>
    <col min="2" max="2" width="25" style="1" bestFit="1" customWidth="1"/>
    <col min="3" max="37" width="12.6640625" style="1" customWidth="1"/>
  </cols>
  <sheetData>
    <row r="1" spans="1:38"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8"/>
    </row>
    <row r="2" spans="1:38" ht="36" customHeight="1" x14ac:dyDescent="0.2">
      <c r="A2" s="30" t="s">
        <v>350</v>
      </c>
      <c r="B2" s="29"/>
      <c r="C2" s="29"/>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8" t="s">
        <v>38</v>
      </c>
      <c r="AJ2" s="29"/>
      <c r="AK2" s="29"/>
      <c r="AL2" s="8"/>
    </row>
    <row r="3" spans="1:38" ht="37" customHeight="1" x14ac:dyDescent="0.2">
      <c r="A3" s="31"/>
      <c r="B3" s="29"/>
      <c r="C3" s="19" t="s">
        <v>39</v>
      </c>
      <c r="D3" s="32" t="s">
        <v>40</v>
      </c>
      <c r="E3" s="29"/>
      <c r="F3" s="29"/>
      <c r="G3" s="29"/>
      <c r="H3" s="32" t="s">
        <v>41</v>
      </c>
      <c r="I3" s="29"/>
      <c r="J3" s="29"/>
      <c r="K3" s="29"/>
      <c r="L3" s="29"/>
      <c r="M3" s="32" t="s">
        <v>42</v>
      </c>
      <c r="N3" s="29"/>
      <c r="O3" s="32" t="s">
        <v>43</v>
      </c>
      <c r="P3" s="29"/>
      <c r="Q3" s="29"/>
      <c r="R3" s="29"/>
      <c r="S3" s="29"/>
      <c r="T3" s="29"/>
      <c r="U3" s="29"/>
      <c r="V3" s="32" t="s">
        <v>44</v>
      </c>
      <c r="W3" s="29"/>
      <c r="X3" s="29"/>
      <c r="Y3" s="29"/>
      <c r="Z3" s="29"/>
      <c r="AA3" s="29"/>
      <c r="AB3" s="32" t="s">
        <v>45</v>
      </c>
      <c r="AC3" s="29"/>
      <c r="AD3" s="29"/>
      <c r="AE3" s="29"/>
      <c r="AF3" s="29"/>
      <c r="AG3" s="29"/>
      <c r="AH3" s="29"/>
      <c r="AI3" s="29"/>
      <c r="AJ3" s="29"/>
      <c r="AK3" s="29"/>
      <c r="AL3" s="8"/>
    </row>
    <row r="4" spans="1:38" ht="16" customHeight="1" x14ac:dyDescent="0.2">
      <c r="A4" s="24"/>
      <c r="B4" s="29"/>
      <c r="C4" s="20" t="s">
        <v>46</v>
      </c>
      <c r="D4" s="20" t="s">
        <v>46</v>
      </c>
      <c r="E4" s="20" t="s">
        <v>47</v>
      </c>
      <c r="F4" s="20" t="s">
        <v>48</v>
      </c>
      <c r="G4" s="20" t="s">
        <v>49</v>
      </c>
      <c r="H4" s="20" t="s">
        <v>46</v>
      </c>
      <c r="I4" s="20" t="s">
        <v>47</v>
      </c>
      <c r="J4" s="20" t="s">
        <v>48</v>
      </c>
      <c r="K4" s="20" t="s">
        <v>49</v>
      </c>
      <c r="L4" s="20" t="s">
        <v>50</v>
      </c>
      <c r="M4" s="20" t="s">
        <v>46</v>
      </c>
      <c r="N4" s="20" t="s">
        <v>47</v>
      </c>
      <c r="O4" s="20" t="s">
        <v>46</v>
      </c>
      <c r="P4" s="20" t="s">
        <v>47</v>
      </c>
      <c r="Q4" s="20" t="s">
        <v>48</v>
      </c>
      <c r="R4" s="20" t="s">
        <v>49</v>
      </c>
      <c r="S4" s="20" t="s">
        <v>50</v>
      </c>
      <c r="T4" s="20" t="s">
        <v>51</v>
      </c>
      <c r="U4" s="20" t="s">
        <v>52</v>
      </c>
      <c r="V4" s="20" t="s">
        <v>46</v>
      </c>
      <c r="W4" s="20" t="s">
        <v>47</v>
      </c>
      <c r="X4" s="20" t="s">
        <v>48</v>
      </c>
      <c r="Y4" s="20" t="s">
        <v>49</v>
      </c>
      <c r="Z4" s="20" t="s">
        <v>50</v>
      </c>
      <c r="AA4" s="20" t="s">
        <v>51</v>
      </c>
      <c r="AB4" s="20" t="s">
        <v>46</v>
      </c>
      <c r="AC4" s="20" t="s">
        <v>47</v>
      </c>
      <c r="AD4" s="20" t="s">
        <v>48</v>
      </c>
      <c r="AE4" s="20" t="s">
        <v>49</v>
      </c>
      <c r="AF4" s="20" t="s">
        <v>50</v>
      </c>
      <c r="AG4" s="20" t="s">
        <v>51</v>
      </c>
      <c r="AH4" s="20" t="s">
        <v>52</v>
      </c>
      <c r="AI4" s="20" t="s">
        <v>53</v>
      </c>
      <c r="AJ4" s="20" t="s">
        <v>54</v>
      </c>
      <c r="AK4" s="20" t="s">
        <v>55</v>
      </c>
      <c r="AL4" s="8"/>
    </row>
    <row r="5" spans="1:38" ht="25" x14ac:dyDescent="0.2">
      <c r="A5" s="24"/>
      <c r="B5" s="29"/>
      <c r="C5" s="19" t="s">
        <v>56</v>
      </c>
      <c r="D5" s="19" t="s">
        <v>57</v>
      </c>
      <c r="E5" s="19" t="s">
        <v>58</v>
      </c>
      <c r="F5" s="19" t="s">
        <v>59</v>
      </c>
      <c r="G5" s="19" t="s">
        <v>60</v>
      </c>
      <c r="H5" s="19" t="s">
        <v>61</v>
      </c>
      <c r="I5" s="19" t="s">
        <v>62</v>
      </c>
      <c r="J5" s="19" t="s">
        <v>63</v>
      </c>
      <c r="K5" s="19" t="s">
        <v>64</v>
      </c>
      <c r="L5" s="19" t="s">
        <v>65</v>
      </c>
      <c r="M5" s="19" t="s">
        <v>66</v>
      </c>
      <c r="N5" s="19" t="s">
        <v>67</v>
      </c>
      <c r="O5" s="19" t="s">
        <v>68</v>
      </c>
      <c r="P5" s="19" t="s">
        <v>69</v>
      </c>
      <c r="Q5" s="19" t="s">
        <v>70</v>
      </c>
      <c r="R5" s="19" t="s">
        <v>71</v>
      </c>
      <c r="S5" s="19" t="s">
        <v>72</v>
      </c>
      <c r="T5" s="19" t="s">
        <v>73</v>
      </c>
      <c r="U5" s="19" t="s">
        <v>74</v>
      </c>
      <c r="V5" s="19" t="s">
        <v>75</v>
      </c>
      <c r="W5" s="19" t="s">
        <v>76</v>
      </c>
      <c r="X5" s="19" t="s">
        <v>77</v>
      </c>
      <c r="Y5" s="19" t="s">
        <v>78</v>
      </c>
      <c r="Z5" s="19" t="s">
        <v>79</v>
      </c>
      <c r="AA5" s="19" t="s">
        <v>80</v>
      </c>
      <c r="AB5" s="19" t="s">
        <v>81</v>
      </c>
      <c r="AC5" s="19" t="s">
        <v>82</v>
      </c>
      <c r="AD5" s="19" t="s">
        <v>83</v>
      </c>
      <c r="AE5" s="19" t="s">
        <v>84</v>
      </c>
      <c r="AF5" s="19" t="s">
        <v>85</v>
      </c>
      <c r="AG5" s="19" t="s">
        <v>86</v>
      </c>
      <c r="AH5" s="19" t="s">
        <v>87</v>
      </c>
      <c r="AI5" s="19" t="s">
        <v>88</v>
      </c>
      <c r="AJ5" s="19" t="s">
        <v>89</v>
      </c>
      <c r="AK5" s="19" t="s">
        <v>90</v>
      </c>
      <c r="AL5" s="8"/>
    </row>
    <row r="6" spans="1:38" x14ac:dyDescent="0.2">
      <c r="A6" s="25" t="s">
        <v>351</v>
      </c>
      <c r="B6" s="23" t="s">
        <v>92</v>
      </c>
      <c r="C6" s="9">
        <v>0.30952580931250001</v>
      </c>
      <c r="D6" s="9">
        <v>0.25491327034920003</v>
      </c>
      <c r="E6" s="9">
        <v>0.32501925873460003</v>
      </c>
      <c r="F6" s="9">
        <v>0.31439205203350001</v>
      </c>
      <c r="G6" s="9">
        <v>0.32883167718509998</v>
      </c>
      <c r="H6" s="9">
        <v>0.21604404741079999</v>
      </c>
      <c r="I6" s="9">
        <v>0.32113788992929998</v>
      </c>
      <c r="J6" s="9">
        <v>0.4098656489818</v>
      </c>
      <c r="K6" s="9">
        <v>0.3213520103784</v>
      </c>
      <c r="L6" s="9">
        <v>0.32770041346750001</v>
      </c>
      <c r="M6" s="9">
        <v>0.33025117108800012</v>
      </c>
      <c r="N6" s="9">
        <v>0.29033424637380001</v>
      </c>
      <c r="O6" s="9">
        <v>0.28831617383859998</v>
      </c>
      <c r="P6" s="9">
        <v>0.3639863746209</v>
      </c>
      <c r="Q6" s="9">
        <v>0.29823892190360002</v>
      </c>
      <c r="R6" s="9">
        <v>0.2658176416152</v>
      </c>
      <c r="S6" s="9">
        <v>0.3020597531975</v>
      </c>
      <c r="T6" s="9">
        <v>0.5118436529764</v>
      </c>
      <c r="U6" s="9">
        <v>0.31753094627720002</v>
      </c>
      <c r="V6" s="9">
        <v>0.26857822606260001</v>
      </c>
      <c r="W6" s="9">
        <v>0.37473278380890002</v>
      </c>
      <c r="X6" s="9">
        <v>0.34886723285479998</v>
      </c>
      <c r="Y6" s="9">
        <v>0.24346574340380001</v>
      </c>
      <c r="Z6" s="9">
        <v>0.3270799855789</v>
      </c>
      <c r="AA6" s="9">
        <v>9.7907751035110013E-2</v>
      </c>
      <c r="AB6" s="9">
        <v>0.33358509536839998</v>
      </c>
      <c r="AC6" s="9">
        <v>0.25709245381610002</v>
      </c>
      <c r="AD6" s="9">
        <v>0.37569269152250001</v>
      </c>
      <c r="AE6" s="9">
        <v>0.34289356894079998</v>
      </c>
      <c r="AF6" s="9">
        <v>0.2070741732351</v>
      </c>
      <c r="AG6" s="9">
        <v>0.2650277599975</v>
      </c>
      <c r="AH6" s="9">
        <v>0.46235021298340001</v>
      </c>
      <c r="AI6" s="9">
        <v>0</v>
      </c>
      <c r="AJ6" s="9">
        <v>0.186674159295</v>
      </c>
      <c r="AK6" s="9">
        <v>0.3293063393565</v>
      </c>
      <c r="AL6" s="8"/>
    </row>
    <row r="7" spans="1:38" x14ac:dyDescent="0.2">
      <c r="A7" s="24"/>
      <c r="B7" s="24"/>
      <c r="C7" s="10">
        <v>272</v>
      </c>
      <c r="D7" s="10">
        <v>50</v>
      </c>
      <c r="E7" s="10">
        <v>79</v>
      </c>
      <c r="F7" s="10">
        <v>63</v>
      </c>
      <c r="G7" s="10">
        <v>80</v>
      </c>
      <c r="H7" s="10">
        <v>19</v>
      </c>
      <c r="I7" s="10">
        <v>45</v>
      </c>
      <c r="J7" s="10">
        <v>47</v>
      </c>
      <c r="K7" s="10">
        <v>58</v>
      </c>
      <c r="L7" s="10">
        <v>84</v>
      </c>
      <c r="M7" s="10">
        <v>102</v>
      </c>
      <c r="N7" s="10">
        <v>158</v>
      </c>
      <c r="O7" s="10">
        <v>61</v>
      </c>
      <c r="P7" s="10">
        <v>34</v>
      </c>
      <c r="Q7" s="10">
        <v>48</v>
      </c>
      <c r="R7" s="10">
        <v>52</v>
      </c>
      <c r="S7" s="10">
        <v>31</v>
      </c>
      <c r="T7" s="10">
        <v>13</v>
      </c>
      <c r="U7" s="10">
        <v>33</v>
      </c>
      <c r="V7" s="10">
        <v>52</v>
      </c>
      <c r="W7" s="10">
        <v>101</v>
      </c>
      <c r="X7" s="10">
        <v>49</v>
      </c>
      <c r="Y7" s="10">
        <v>41</v>
      </c>
      <c r="Z7" s="10">
        <v>17</v>
      </c>
      <c r="AA7" s="10">
        <v>2</v>
      </c>
      <c r="AB7" s="10">
        <v>133</v>
      </c>
      <c r="AC7" s="10">
        <v>28</v>
      </c>
      <c r="AD7" s="10">
        <v>8</v>
      </c>
      <c r="AE7" s="10">
        <v>12</v>
      </c>
      <c r="AF7" s="10">
        <v>14</v>
      </c>
      <c r="AG7" s="10">
        <v>4</v>
      </c>
      <c r="AH7" s="10">
        <v>1</v>
      </c>
      <c r="AI7" s="10">
        <v>0</v>
      </c>
      <c r="AJ7" s="10">
        <v>1</v>
      </c>
      <c r="AK7" s="10">
        <v>71</v>
      </c>
      <c r="AL7" s="8"/>
    </row>
    <row r="8" spans="1:38" x14ac:dyDescent="0.2">
      <c r="A8" s="24"/>
      <c r="B8" s="24"/>
      <c r="C8" s="11" t="s">
        <v>93</v>
      </c>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8"/>
    </row>
    <row r="9" spans="1:38" x14ac:dyDescent="0.2">
      <c r="A9" s="27"/>
      <c r="B9" s="23" t="s">
        <v>95</v>
      </c>
      <c r="C9" s="9">
        <v>0.69047419068750004</v>
      </c>
      <c r="D9" s="9">
        <v>0.74508672965079992</v>
      </c>
      <c r="E9" s="9">
        <v>0.67498074126540009</v>
      </c>
      <c r="F9" s="9">
        <v>0.68560794796650004</v>
      </c>
      <c r="G9" s="9">
        <v>0.67116832281490002</v>
      </c>
      <c r="H9" s="9">
        <v>0.78395595258919992</v>
      </c>
      <c r="I9" s="9">
        <v>0.67886211007070008</v>
      </c>
      <c r="J9" s="9">
        <v>0.5901343510182</v>
      </c>
      <c r="K9" s="9">
        <v>0.6786479896216</v>
      </c>
      <c r="L9" s="9">
        <v>0.67229958653249999</v>
      </c>
      <c r="M9" s="9">
        <v>0.66974882891209997</v>
      </c>
      <c r="N9" s="9">
        <v>0.7096657536262001</v>
      </c>
      <c r="O9" s="9">
        <v>0.71168382616139991</v>
      </c>
      <c r="P9" s="9">
        <v>0.6360136253791</v>
      </c>
      <c r="Q9" s="9">
        <v>0.70176107809639998</v>
      </c>
      <c r="R9" s="9">
        <v>0.73418235838490009</v>
      </c>
      <c r="S9" s="9">
        <v>0.6979402468025</v>
      </c>
      <c r="T9" s="9">
        <v>0.4881563470236</v>
      </c>
      <c r="U9" s="9">
        <v>0.68246905372279998</v>
      </c>
      <c r="V9" s="9">
        <v>0.73142177393740004</v>
      </c>
      <c r="W9" s="9">
        <v>0.62526721619110004</v>
      </c>
      <c r="X9" s="9">
        <v>0.65113276714519996</v>
      </c>
      <c r="Y9" s="9">
        <v>0.75653425659619999</v>
      </c>
      <c r="Z9" s="9">
        <v>0.67292001442110005</v>
      </c>
      <c r="AA9" s="9">
        <v>0.90209224896490003</v>
      </c>
      <c r="AB9" s="9">
        <v>0.66641490463159991</v>
      </c>
      <c r="AC9" s="9">
        <v>0.74290754618389998</v>
      </c>
      <c r="AD9" s="9">
        <v>0.62430730847749993</v>
      </c>
      <c r="AE9" s="9">
        <v>0.65710643105919997</v>
      </c>
      <c r="AF9" s="9">
        <v>0.79292582676489998</v>
      </c>
      <c r="AG9" s="9">
        <v>0.73497224000250005</v>
      </c>
      <c r="AH9" s="9">
        <v>0.53764978701659993</v>
      </c>
      <c r="AI9" s="9">
        <v>1</v>
      </c>
      <c r="AJ9" s="9">
        <v>0.81332584070500002</v>
      </c>
      <c r="AK9" s="9">
        <v>0.67069366064350011</v>
      </c>
      <c r="AL9" s="8"/>
    </row>
    <row r="10" spans="1:38" x14ac:dyDescent="0.2">
      <c r="A10" s="24"/>
      <c r="B10" s="24"/>
      <c r="C10" s="10">
        <v>572</v>
      </c>
      <c r="D10" s="10">
        <v>120</v>
      </c>
      <c r="E10" s="10">
        <v>170</v>
      </c>
      <c r="F10" s="10">
        <v>135</v>
      </c>
      <c r="G10" s="10">
        <v>147</v>
      </c>
      <c r="H10" s="10">
        <v>54</v>
      </c>
      <c r="I10" s="10">
        <v>90</v>
      </c>
      <c r="J10" s="10">
        <v>86</v>
      </c>
      <c r="K10" s="10">
        <v>127</v>
      </c>
      <c r="L10" s="10">
        <v>169</v>
      </c>
      <c r="M10" s="10">
        <v>236</v>
      </c>
      <c r="N10" s="10">
        <v>306</v>
      </c>
      <c r="O10" s="10">
        <v>137</v>
      </c>
      <c r="P10" s="10">
        <v>57</v>
      </c>
      <c r="Q10" s="10">
        <v>85</v>
      </c>
      <c r="R10" s="10">
        <v>129</v>
      </c>
      <c r="S10" s="10">
        <v>73</v>
      </c>
      <c r="T10" s="10">
        <v>21</v>
      </c>
      <c r="U10" s="10">
        <v>70</v>
      </c>
      <c r="V10" s="10">
        <v>142</v>
      </c>
      <c r="W10" s="10">
        <v>147</v>
      </c>
      <c r="X10" s="10">
        <v>99</v>
      </c>
      <c r="Y10" s="10">
        <v>113</v>
      </c>
      <c r="Z10" s="10">
        <v>38</v>
      </c>
      <c r="AA10" s="10">
        <v>7</v>
      </c>
      <c r="AB10" s="10">
        <v>227</v>
      </c>
      <c r="AC10" s="10">
        <v>67</v>
      </c>
      <c r="AD10" s="10">
        <v>13</v>
      </c>
      <c r="AE10" s="10">
        <v>27</v>
      </c>
      <c r="AF10" s="10">
        <v>42</v>
      </c>
      <c r="AG10" s="10">
        <v>17</v>
      </c>
      <c r="AH10" s="10">
        <v>1</v>
      </c>
      <c r="AI10" s="10">
        <v>7</v>
      </c>
      <c r="AJ10" s="10">
        <v>1</v>
      </c>
      <c r="AK10" s="10">
        <v>170</v>
      </c>
      <c r="AL10" s="8"/>
    </row>
    <row r="11" spans="1:38" x14ac:dyDescent="0.2">
      <c r="A11" s="24"/>
      <c r="B11" s="24"/>
      <c r="C11" s="11" t="s">
        <v>93</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8"/>
    </row>
    <row r="12" spans="1:38" x14ac:dyDescent="0.2">
      <c r="A12" s="27"/>
      <c r="B12" s="23" t="s">
        <v>39</v>
      </c>
      <c r="C12" s="9">
        <v>1</v>
      </c>
      <c r="D12" s="9">
        <v>1</v>
      </c>
      <c r="E12" s="9">
        <v>1</v>
      </c>
      <c r="F12" s="9">
        <v>1</v>
      </c>
      <c r="G12" s="9">
        <v>1</v>
      </c>
      <c r="H12" s="9">
        <v>1</v>
      </c>
      <c r="I12" s="9">
        <v>1</v>
      </c>
      <c r="J12" s="9">
        <v>1</v>
      </c>
      <c r="K12" s="9">
        <v>1</v>
      </c>
      <c r="L12" s="9">
        <v>1</v>
      </c>
      <c r="M12" s="9">
        <v>1</v>
      </c>
      <c r="N12" s="9">
        <v>1</v>
      </c>
      <c r="O12" s="9">
        <v>1</v>
      </c>
      <c r="P12" s="9">
        <v>1</v>
      </c>
      <c r="Q12" s="9">
        <v>1</v>
      </c>
      <c r="R12" s="9">
        <v>1</v>
      </c>
      <c r="S12" s="9">
        <v>1</v>
      </c>
      <c r="T12" s="9">
        <v>1</v>
      </c>
      <c r="U12" s="9">
        <v>1</v>
      </c>
      <c r="V12" s="9">
        <v>1</v>
      </c>
      <c r="W12" s="9">
        <v>1</v>
      </c>
      <c r="X12" s="9">
        <v>1</v>
      </c>
      <c r="Y12" s="9">
        <v>1</v>
      </c>
      <c r="Z12" s="9">
        <v>1</v>
      </c>
      <c r="AA12" s="9">
        <v>1</v>
      </c>
      <c r="AB12" s="9">
        <v>1</v>
      </c>
      <c r="AC12" s="9">
        <v>1</v>
      </c>
      <c r="AD12" s="9">
        <v>1</v>
      </c>
      <c r="AE12" s="9">
        <v>1</v>
      </c>
      <c r="AF12" s="9">
        <v>1</v>
      </c>
      <c r="AG12" s="9">
        <v>1</v>
      </c>
      <c r="AH12" s="9">
        <v>1</v>
      </c>
      <c r="AI12" s="9">
        <v>1</v>
      </c>
      <c r="AJ12" s="9">
        <v>1</v>
      </c>
      <c r="AK12" s="9">
        <v>1</v>
      </c>
      <c r="AL12" s="8"/>
    </row>
    <row r="13" spans="1:38" x14ac:dyDescent="0.2">
      <c r="A13" s="24"/>
      <c r="B13" s="24"/>
      <c r="C13" s="10">
        <v>844</v>
      </c>
      <c r="D13" s="10">
        <v>170</v>
      </c>
      <c r="E13" s="10">
        <v>249</v>
      </c>
      <c r="F13" s="10">
        <v>198</v>
      </c>
      <c r="G13" s="10">
        <v>227</v>
      </c>
      <c r="H13" s="10">
        <v>73</v>
      </c>
      <c r="I13" s="10">
        <v>135</v>
      </c>
      <c r="J13" s="10">
        <v>133</v>
      </c>
      <c r="K13" s="10">
        <v>185</v>
      </c>
      <c r="L13" s="10">
        <v>253</v>
      </c>
      <c r="M13" s="10">
        <v>338</v>
      </c>
      <c r="N13" s="10">
        <v>464</v>
      </c>
      <c r="O13" s="10">
        <v>198</v>
      </c>
      <c r="P13" s="10">
        <v>91</v>
      </c>
      <c r="Q13" s="10">
        <v>133</v>
      </c>
      <c r="R13" s="10">
        <v>181</v>
      </c>
      <c r="S13" s="10">
        <v>104</v>
      </c>
      <c r="T13" s="10">
        <v>34</v>
      </c>
      <c r="U13" s="10">
        <v>103</v>
      </c>
      <c r="V13" s="10">
        <v>194</v>
      </c>
      <c r="W13" s="10">
        <v>248</v>
      </c>
      <c r="X13" s="10">
        <v>148</v>
      </c>
      <c r="Y13" s="10">
        <v>154</v>
      </c>
      <c r="Z13" s="10">
        <v>55</v>
      </c>
      <c r="AA13" s="10">
        <v>9</v>
      </c>
      <c r="AB13" s="10">
        <v>360</v>
      </c>
      <c r="AC13" s="10">
        <v>95</v>
      </c>
      <c r="AD13" s="10">
        <v>21</v>
      </c>
      <c r="AE13" s="10">
        <v>39</v>
      </c>
      <c r="AF13" s="10">
        <v>56</v>
      </c>
      <c r="AG13" s="10">
        <v>21</v>
      </c>
      <c r="AH13" s="10">
        <v>2</v>
      </c>
      <c r="AI13" s="10">
        <v>7</v>
      </c>
      <c r="AJ13" s="10">
        <v>2</v>
      </c>
      <c r="AK13" s="10">
        <v>241</v>
      </c>
      <c r="AL13" s="8"/>
    </row>
    <row r="14" spans="1:38" x14ac:dyDescent="0.2">
      <c r="A14" s="24"/>
      <c r="B14" s="24"/>
      <c r="C14" s="11" t="s">
        <v>93</v>
      </c>
      <c r="D14" s="11" t="s">
        <v>93</v>
      </c>
      <c r="E14" s="11" t="s">
        <v>93</v>
      </c>
      <c r="F14" s="11" t="s">
        <v>93</v>
      </c>
      <c r="G14" s="11" t="s">
        <v>93</v>
      </c>
      <c r="H14" s="11" t="s">
        <v>93</v>
      </c>
      <c r="I14" s="11" t="s">
        <v>93</v>
      </c>
      <c r="J14" s="11" t="s">
        <v>93</v>
      </c>
      <c r="K14" s="11" t="s">
        <v>93</v>
      </c>
      <c r="L14" s="11" t="s">
        <v>93</v>
      </c>
      <c r="M14" s="11" t="s">
        <v>93</v>
      </c>
      <c r="N14" s="11" t="s">
        <v>93</v>
      </c>
      <c r="O14" s="11" t="s">
        <v>93</v>
      </c>
      <c r="P14" s="11" t="s">
        <v>93</v>
      </c>
      <c r="Q14" s="11" t="s">
        <v>93</v>
      </c>
      <c r="R14" s="11" t="s">
        <v>93</v>
      </c>
      <c r="S14" s="11" t="s">
        <v>93</v>
      </c>
      <c r="T14" s="11" t="s">
        <v>93</v>
      </c>
      <c r="U14" s="11" t="s">
        <v>93</v>
      </c>
      <c r="V14" s="11" t="s">
        <v>93</v>
      </c>
      <c r="W14" s="11" t="s">
        <v>93</v>
      </c>
      <c r="X14" s="11" t="s">
        <v>93</v>
      </c>
      <c r="Y14" s="11" t="s">
        <v>93</v>
      </c>
      <c r="Z14" s="11" t="s">
        <v>93</v>
      </c>
      <c r="AA14" s="11" t="s">
        <v>93</v>
      </c>
      <c r="AB14" s="11" t="s">
        <v>93</v>
      </c>
      <c r="AC14" s="11" t="s">
        <v>93</v>
      </c>
      <c r="AD14" s="11" t="s">
        <v>93</v>
      </c>
      <c r="AE14" s="11" t="s">
        <v>93</v>
      </c>
      <c r="AF14" s="11" t="s">
        <v>93</v>
      </c>
      <c r="AG14" s="11" t="s">
        <v>93</v>
      </c>
      <c r="AH14" s="11" t="s">
        <v>93</v>
      </c>
      <c r="AI14" s="11" t="s">
        <v>93</v>
      </c>
      <c r="AJ14" s="11" t="s">
        <v>93</v>
      </c>
      <c r="AK14" s="11" t="s">
        <v>93</v>
      </c>
      <c r="AL14" s="8"/>
    </row>
    <row r="15" spans="1:38" x14ac:dyDescent="0.2">
      <c r="A15" s="13" t="s">
        <v>352</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22"/>
    </row>
    <row r="16" spans="1:38" x14ac:dyDescent="0.2">
      <c r="A16" s="15" t="s">
        <v>100</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row>
  </sheetData>
  <mergeCells count="13">
    <mergeCell ref="B12:B14"/>
    <mergeCell ref="A6:A14"/>
    <mergeCell ref="AI2:AK2"/>
    <mergeCell ref="A2:C2"/>
    <mergeCell ref="A3:B5"/>
    <mergeCell ref="B6:B8"/>
    <mergeCell ref="B9:B11"/>
    <mergeCell ref="M3:N3"/>
    <mergeCell ref="O3:U3"/>
    <mergeCell ref="V3:AA3"/>
    <mergeCell ref="AB3:AK3"/>
    <mergeCell ref="D3:G3"/>
    <mergeCell ref="H3:L3"/>
  </mergeCells>
  <hyperlinks>
    <hyperlink ref="A1" location="'TOC'!A1:A1" display="Back to TOC" xr:uid="{00000000-0004-0000-1500-000000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L19"/>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2" customWidth="1"/>
    <col min="2" max="2" width="25" style="1" bestFit="1" customWidth="1"/>
    <col min="3" max="37" width="12.6640625" style="1" customWidth="1"/>
  </cols>
  <sheetData>
    <row r="1" spans="1:38"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8"/>
    </row>
    <row r="2" spans="1:38" ht="36" customHeight="1" x14ac:dyDescent="0.2">
      <c r="A2" s="30" t="s">
        <v>353</v>
      </c>
      <c r="B2" s="29"/>
      <c r="C2" s="29"/>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8" t="s">
        <v>38</v>
      </c>
      <c r="AJ2" s="29"/>
      <c r="AK2" s="29"/>
      <c r="AL2" s="8"/>
    </row>
    <row r="3" spans="1:38" ht="37" customHeight="1" x14ac:dyDescent="0.2">
      <c r="A3" s="31"/>
      <c r="B3" s="29"/>
      <c r="C3" s="19" t="s">
        <v>39</v>
      </c>
      <c r="D3" s="32" t="s">
        <v>40</v>
      </c>
      <c r="E3" s="29"/>
      <c r="F3" s="29"/>
      <c r="G3" s="29"/>
      <c r="H3" s="32" t="s">
        <v>41</v>
      </c>
      <c r="I3" s="29"/>
      <c r="J3" s="29"/>
      <c r="K3" s="29"/>
      <c r="L3" s="29"/>
      <c r="M3" s="32" t="s">
        <v>42</v>
      </c>
      <c r="N3" s="29"/>
      <c r="O3" s="32" t="s">
        <v>43</v>
      </c>
      <c r="P3" s="29"/>
      <c r="Q3" s="29"/>
      <c r="R3" s="29"/>
      <c r="S3" s="29"/>
      <c r="T3" s="29"/>
      <c r="U3" s="29"/>
      <c r="V3" s="32" t="s">
        <v>44</v>
      </c>
      <c r="W3" s="29"/>
      <c r="X3" s="29"/>
      <c r="Y3" s="29"/>
      <c r="Z3" s="29"/>
      <c r="AA3" s="29"/>
      <c r="AB3" s="32" t="s">
        <v>45</v>
      </c>
      <c r="AC3" s="29"/>
      <c r="AD3" s="29"/>
      <c r="AE3" s="29"/>
      <c r="AF3" s="29"/>
      <c r="AG3" s="29"/>
      <c r="AH3" s="29"/>
      <c r="AI3" s="29"/>
      <c r="AJ3" s="29"/>
      <c r="AK3" s="29"/>
      <c r="AL3" s="8"/>
    </row>
    <row r="4" spans="1:38" ht="16" customHeight="1" x14ac:dyDescent="0.2">
      <c r="A4" s="26"/>
      <c r="B4" s="29"/>
      <c r="C4" s="20" t="s">
        <v>46</v>
      </c>
      <c r="D4" s="20" t="s">
        <v>46</v>
      </c>
      <c r="E4" s="20" t="s">
        <v>47</v>
      </c>
      <c r="F4" s="20" t="s">
        <v>48</v>
      </c>
      <c r="G4" s="20" t="s">
        <v>49</v>
      </c>
      <c r="H4" s="20" t="s">
        <v>46</v>
      </c>
      <c r="I4" s="20" t="s">
        <v>47</v>
      </c>
      <c r="J4" s="20" t="s">
        <v>48</v>
      </c>
      <c r="K4" s="20" t="s">
        <v>49</v>
      </c>
      <c r="L4" s="20" t="s">
        <v>50</v>
      </c>
      <c r="M4" s="20" t="s">
        <v>46</v>
      </c>
      <c r="N4" s="20" t="s">
        <v>47</v>
      </c>
      <c r="O4" s="20" t="s">
        <v>46</v>
      </c>
      <c r="P4" s="20" t="s">
        <v>47</v>
      </c>
      <c r="Q4" s="20" t="s">
        <v>48</v>
      </c>
      <c r="R4" s="20" t="s">
        <v>49</v>
      </c>
      <c r="S4" s="20" t="s">
        <v>50</v>
      </c>
      <c r="T4" s="20" t="s">
        <v>51</v>
      </c>
      <c r="U4" s="20" t="s">
        <v>52</v>
      </c>
      <c r="V4" s="20" t="s">
        <v>46</v>
      </c>
      <c r="W4" s="20" t="s">
        <v>47</v>
      </c>
      <c r="X4" s="20" t="s">
        <v>48</v>
      </c>
      <c r="Y4" s="20" t="s">
        <v>49</v>
      </c>
      <c r="Z4" s="20" t="s">
        <v>50</v>
      </c>
      <c r="AA4" s="20" t="s">
        <v>51</v>
      </c>
      <c r="AB4" s="20" t="s">
        <v>46</v>
      </c>
      <c r="AC4" s="20" t="s">
        <v>47</v>
      </c>
      <c r="AD4" s="20" t="s">
        <v>48</v>
      </c>
      <c r="AE4" s="20" t="s">
        <v>49</v>
      </c>
      <c r="AF4" s="20" t="s">
        <v>50</v>
      </c>
      <c r="AG4" s="20" t="s">
        <v>51</v>
      </c>
      <c r="AH4" s="20" t="s">
        <v>52</v>
      </c>
      <c r="AI4" s="20" t="s">
        <v>53</v>
      </c>
      <c r="AJ4" s="20" t="s">
        <v>54</v>
      </c>
      <c r="AK4" s="20" t="s">
        <v>55</v>
      </c>
      <c r="AL4" s="8"/>
    </row>
    <row r="5" spans="1:38" ht="25" x14ac:dyDescent="0.2">
      <c r="A5" s="26"/>
      <c r="B5" s="29"/>
      <c r="C5" s="19" t="s">
        <v>56</v>
      </c>
      <c r="D5" s="19" t="s">
        <v>57</v>
      </c>
      <c r="E5" s="19" t="s">
        <v>58</v>
      </c>
      <c r="F5" s="19" t="s">
        <v>59</v>
      </c>
      <c r="G5" s="19" t="s">
        <v>60</v>
      </c>
      <c r="H5" s="19" t="s">
        <v>61</v>
      </c>
      <c r="I5" s="19" t="s">
        <v>62</v>
      </c>
      <c r="J5" s="19" t="s">
        <v>63</v>
      </c>
      <c r="K5" s="19" t="s">
        <v>64</v>
      </c>
      <c r="L5" s="19" t="s">
        <v>65</v>
      </c>
      <c r="M5" s="19" t="s">
        <v>66</v>
      </c>
      <c r="N5" s="19" t="s">
        <v>67</v>
      </c>
      <c r="O5" s="19" t="s">
        <v>68</v>
      </c>
      <c r="P5" s="19" t="s">
        <v>69</v>
      </c>
      <c r="Q5" s="19" t="s">
        <v>70</v>
      </c>
      <c r="R5" s="19" t="s">
        <v>71</v>
      </c>
      <c r="S5" s="19" t="s">
        <v>72</v>
      </c>
      <c r="T5" s="19" t="s">
        <v>73</v>
      </c>
      <c r="U5" s="19" t="s">
        <v>74</v>
      </c>
      <c r="V5" s="19" t="s">
        <v>75</v>
      </c>
      <c r="W5" s="19" t="s">
        <v>76</v>
      </c>
      <c r="X5" s="19" t="s">
        <v>77</v>
      </c>
      <c r="Y5" s="19" t="s">
        <v>78</v>
      </c>
      <c r="Z5" s="19" t="s">
        <v>79</v>
      </c>
      <c r="AA5" s="19" t="s">
        <v>80</v>
      </c>
      <c r="AB5" s="19" t="s">
        <v>81</v>
      </c>
      <c r="AC5" s="19" t="s">
        <v>82</v>
      </c>
      <c r="AD5" s="19" t="s">
        <v>83</v>
      </c>
      <c r="AE5" s="19" t="s">
        <v>84</v>
      </c>
      <c r="AF5" s="19" t="s">
        <v>85</v>
      </c>
      <c r="AG5" s="19" t="s">
        <v>86</v>
      </c>
      <c r="AH5" s="19" t="s">
        <v>87</v>
      </c>
      <c r="AI5" s="19" t="s">
        <v>88</v>
      </c>
      <c r="AJ5" s="19" t="s">
        <v>89</v>
      </c>
      <c r="AK5" s="19" t="s">
        <v>90</v>
      </c>
      <c r="AL5" s="8"/>
    </row>
    <row r="6" spans="1:38" x14ac:dyDescent="0.2">
      <c r="A6" s="25" t="s">
        <v>354</v>
      </c>
      <c r="B6" s="23" t="s">
        <v>355</v>
      </c>
      <c r="C6" s="9">
        <v>2.717316567058E-2</v>
      </c>
      <c r="D6" s="9">
        <v>5.035474654739E-2</v>
      </c>
      <c r="E6" s="9">
        <v>2.4473592354849999E-2</v>
      </c>
      <c r="F6" s="9">
        <v>2.3851872477270001E-2</v>
      </c>
      <c r="G6" s="9">
        <v>1.5636916160290001E-2</v>
      </c>
      <c r="H6" s="9">
        <v>0</v>
      </c>
      <c r="I6" s="9">
        <v>1.4943935688589999E-2</v>
      </c>
      <c r="J6" s="9">
        <v>7.3366899181680004E-2</v>
      </c>
      <c r="K6" s="9">
        <v>1.781748737036E-2</v>
      </c>
      <c r="L6" s="9">
        <v>4.2251642567439997E-2</v>
      </c>
      <c r="M6" s="9">
        <v>2.5240965857429999E-2</v>
      </c>
      <c r="N6" s="9">
        <v>2.947229376784E-2</v>
      </c>
      <c r="O6" s="9">
        <v>4.831440748449E-2</v>
      </c>
      <c r="P6" s="9">
        <v>1.435634192087E-2</v>
      </c>
      <c r="Q6" s="9">
        <v>6.3029369835399997E-3</v>
      </c>
      <c r="R6" s="9">
        <v>3.8045979837280003E-2</v>
      </c>
      <c r="S6" s="9">
        <v>1.4103561386859999E-2</v>
      </c>
      <c r="T6" s="9">
        <v>2.789977100952E-2</v>
      </c>
      <c r="U6" s="9">
        <v>1.8978340925780001E-2</v>
      </c>
      <c r="V6" s="9">
        <v>1.510320048229E-2</v>
      </c>
      <c r="W6" s="9">
        <v>4.96317242699E-2</v>
      </c>
      <c r="X6" s="9">
        <v>2.5204287778179998E-2</v>
      </c>
      <c r="Y6" s="9">
        <v>2.3529871295179999E-2</v>
      </c>
      <c r="Z6" s="9">
        <v>0</v>
      </c>
      <c r="AA6" s="9">
        <v>0</v>
      </c>
      <c r="AB6" s="9">
        <v>5.0474698649949988E-2</v>
      </c>
      <c r="AC6" s="9">
        <v>1.334739231862E-2</v>
      </c>
      <c r="AD6" s="9">
        <v>5.4256581768390003E-2</v>
      </c>
      <c r="AE6" s="9">
        <v>1.0713054607900001E-2</v>
      </c>
      <c r="AF6" s="9">
        <v>9.6235589390860007E-3</v>
      </c>
      <c r="AG6" s="9">
        <v>0</v>
      </c>
      <c r="AH6" s="9">
        <v>0</v>
      </c>
      <c r="AI6" s="9">
        <v>0</v>
      </c>
      <c r="AJ6" s="9">
        <v>0</v>
      </c>
      <c r="AK6" s="9">
        <v>6.8475033833499998E-3</v>
      </c>
      <c r="AL6" s="8"/>
    </row>
    <row r="7" spans="1:38" x14ac:dyDescent="0.2">
      <c r="A7" s="26"/>
      <c r="B7" s="24"/>
      <c r="C7" s="10">
        <v>28</v>
      </c>
      <c r="D7" s="10">
        <v>7</v>
      </c>
      <c r="E7" s="10">
        <v>9</v>
      </c>
      <c r="F7" s="10">
        <v>7</v>
      </c>
      <c r="G7" s="10">
        <v>5</v>
      </c>
      <c r="H7" s="10">
        <v>0</v>
      </c>
      <c r="I7" s="10">
        <v>3</v>
      </c>
      <c r="J7" s="10">
        <v>6</v>
      </c>
      <c r="K7" s="10">
        <v>5</v>
      </c>
      <c r="L7" s="10">
        <v>12</v>
      </c>
      <c r="M7" s="10">
        <v>7</v>
      </c>
      <c r="N7" s="10">
        <v>20</v>
      </c>
      <c r="O7" s="10">
        <v>8</v>
      </c>
      <c r="P7" s="10">
        <v>2</v>
      </c>
      <c r="Q7" s="10">
        <v>2</v>
      </c>
      <c r="R7" s="10">
        <v>11</v>
      </c>
      <c r="S7" s="10">
        <v>2</v>
      </c>
      <c r="T7" s="10">
        <v>1</v>
      </c>
      <c r="U7" s="10">
        <v>2</v>
      </c>
      <c r="V7" s="10">
        <v>5</v>
      </c>
      <c r="W7" s="10">
        <v>12</v>
      </c>
      <c r="X7" s="10">
        <v>5</v>
      </c>
      <c r="Y7" s="10">
        <v>5</v>
      </c>
      <c r="Z7" s="10">
        <v>0</v>
      </c>
      <c r="AA7" s="10">
        <v>0</v>
      </c>
      <c r="AB7" s="10">
        <v>20</v>
      </c>
      <c r="AC7" s="10">
        <v>3</v>
      </c>
      <c r="AD7" s="10">
        <v>1</v>
      </c>
      <c r="AE7" s="10">
        <v>1</v>
      </c>
      <c r="AF7" s="10">
        <v>1</v>
      </c>
      <c r="AG7" s="10">
        <v>0</v>
      </c>
      <c r="AH7" s="10">
        <v>0</v>
      </c>
      <c r="AI7" s="10">
        <v>0</v>
      </c>
      <c r="AJ7" s="10">
        <v>0</v>
      </c>
      <c r="AK7" s="10">
        <v>2</v>
      </c>
      <c r="AL7" s="8"/>
    </row>
    <row r="8" spans="1:38" x14ac:dyDescent="0.2">
      <c r="A8" s="26"/>
      <c r="B8" s="24"/>
      <c r="C8" s="11" t="s">
        <v>93</v>
      </c>
      <c r="D8" s="11"/>
      <c r="E8" s="11"/>
      <c r="F8" s="11"/>
      <c r="G8" s="11"/>
      <c r="H8" s="11"/>
      <c r="I8" s="11"/>
      <c r="J8" s="11"/>
      <c r="K8" s="11"/>
      <c r="L8" s="12" t="s">
        <v>105</v>
      </c>
      <c r="M8" s="11"/>
      <c r="N8" s="11"/>
      <c r="O8" s="11"/>
      <c r="P8" s="11"/>
      <c r="Q8" s="11"/>
      <c r="R8" s="11"/>
      <c r="S8" s="11"/>
      <c r="T8" s="11"/>
      <c r="U8" s="11"/>
      <c r="V8" s="11"/>
      <c r="W8" s="11"/>
      <c r="X8" s="11"/>
      <c r="Y8" s="11"/>
      <c r="Z8" s="11"/>
      <c r="AA8" s="11"/>
      <c r="AB8" s="11"/>
      <c r="AC8" s="11"/>
      <c r="AD8" s="11"/>
      <c r="AE8" s="11"/>
      <c r="AF8" s="11"/>
      <c r="AG8" s="11"/>
      <c r="AH8" s="11"/>
      <c r="AI8" s="11"/>
      <c r="AJ8" s="11"/>
      <c r="AK8" s="11"/>
      <c r="AL8" s="8"/>
    </row>
    <row r="9" spans="1:38" x14ac:dyDescent="0.2">
      <c r="A9" s="27"/>
      <c r="B9" s="23" t="s">
        <v>356</v>
      </c>
      <c r="C9" s="9">
        <v>8.6869716370900005E-2</v>
      </c>
      <c r="D9" s="9">
        <v>5.8059633561519997E-2</v>
      </c>
      <c r="E9" s="9">
        <v>6.7896781060759998E-2</v>
      </c>
      <c r="F9" s="9">
        <v>8.4364191125379989E-2</v>
      </c>
      <c r="G9" s="9">
        <v>0.1314368957848</v>
      </c>
      <c r="H9" s="9">
        <v>3.2703205959290001E-2</v>
      </c>
      <c r="I9" s="9">
        <v>7.1427566930759995E-2</v>
      </c>
      <c r="J9" s="9">
        <v>0.1245793219771</v>
      </c>
      <c r="K9" s="9">
        <v>0.12480410053050001</v>
      </c>
      <c r="L9" s="9">
        <v>9.4771409648549992E-2</v>
      </c>
      <c r="M9" s="9">
        <v>0.1033080922735</v>
      </c>
      <c r="N9" s="9">
        <v>6.3014647935019999E-2</v>
      </c>
      <c r="O9" s="9">
        <v>7.3144662609030006E-2</v>
      </c>
      <c r="P9" s="9">
        <v>5.2645956966049998E-2</v>
      </c>
      <c r="Q9" s="9">
        <v>7.5440845126130002E-2</v>
      </c>
      <c r="R9" s="9">
        <v>6.1922041370969988E-2</v>
      </c>
      <c r="S9" s="9">
        <v>9.2405068085789993E-2</v>
      </c>
      <c r="T9" s="9">
        <v>0.11046499441630001</v>
      </c>
      <c r="U9" s="9">
        <v>0.1911862671988</v>
      </c>
      <c r="V9" s="9">
        <v>8.7513388426580005E-2</v>
      </c>
      <c r="W9" s="9">
        <v>7.380848539913E-2</v>
      </c>
      <c r="X9" s="9">
        <v>6.313275407848E-2</v>
      </c>
      <c r="Y9" s="9">
        <v>0.10905305043000001</v>
      </c>
      <c r="Z9" s="9">
        <v>0.137650484155</v>
      </c>
      <c r="AA9" s="9">
        <v>0</v>
      </c>
      <c r="AB9" s="9">
        <v>6.1134005050579997E-2</v>
      </c>
      <c r="AC9" s="9">
        <v>8.0530208252439991E-2</v>
      </c>
      <c r="AD9" s="9">
        <v>0.175439735909</v>
      </c>
      <c r="AE9" s="9">
        <v>1.9227829564619998E-2</v>
      </c>
      <c r="AF9" s="9">
        <v>0.13333381859730001</v>
      </c>
      <c r="AG9" s="9">
        <v>9.8371543310109999E-2</v>
      </c>
      <c r="AH9" s="9">
        <v>0.46235021298340001</v>
      </c>
      <c r="AI9" s="9">
        <v>0</v>
      </c>
      <c r="AJ9" s="9">
        <v>0</v>
      </c>
      <c r="AK9" s="9">
        <v>0.1244703134089</v>
      </c>
      <c r="AL9" s="8"/>
    </row>
    <row r="10" spans="1:38" x14ac:dyDescent="0.2">
      <c r="A10" s="26"/>
      <c r="B10" s="24"/>
      <c r="C10" s="10">
        <v>86</v>
      </c>
      <c r="D10" s="10">
        <v>15</v>
      </c>
      <c r="E10" s="10">
        <v>22</v>
      </c>
      <c r="F10" s="10">
        <v>17</v>
      </c>
      <c r="G10" s="10">
        <v>32</v>
      </c>
      <c r="H10" s="10">
        <v>5</v>
      </c>
      <c r="I10" s="10">
        <v>10</v>
      </c>
      <c r="J10" s="10">
        <v>15</v>
      </c>
      <c r="K10" s="10">
        <v>22</v>
      </c>
      <c r="L10" s="10">
        <v>27</v>
      </c>
      <c r="M10" s="10">
        <v>34</v>
      </c>
      <c r="N10" s="10">
        <v>45</v>
      </c>
      <c r="O10" s="10">
        <v>16</v>
      </c>
      <c r="P10" s="10">
        <v>9</v>
      </c>
      <c r="Q10" s="10">
        <v>11</v>
      </c>
      <c r="R10" s="10">
        <v>15</v>
      </c>
      <c r="S10" s="10">
        <v>12</v>
      </c>
      <c r="T10" s="10">
        <v>2</v>
      </c>
      <c r="U10" s="10">
        <v>21</v>
      </c>
      <c r="V10" s="10">
        <v>16</v>
      </c>
      <c r="W10" s="10">
        <v>27</v>
      </c>
      <c r="X10" s="10">
        <v>12</v>
      </c>
      <c r="Y10" s="10">
        <v>16</v>
      </c>
      <c r="Z10" s="10">
        <v>11</v>
      </c>
      <c r="AA10" s="10">
        <v>0</v>
      </c>
      <c r="AB10" s="10">
        <v>26</v>
      </c>
      <c r="AC10" s="10">
        <v>10</v>
      </c>
      <c r="AD10" s="10">
        <v>4</v>
      </c>
      <c r="AE10" s="10">
        <v>2</v>
      </c>
      <c r="AF10" s="10">
        <v>8</v>
      </c>
      <c r="AG10" s="10">
        <v>2</v>
      </c>
      <c r="AH10" s="10">
        <v>1</v>
      </c>
      <c r="AI10" s="10">
        <v>0</v>
      </c>
      <c r="AJ10" s="10">
        <v>0</v>
      </c>
      <c r="AK10" s="10">
        <v>33</v>
      </c>
      <c r="AL10" s="8"/>
    </row>
    <row r="11" spans="1:38" x14ac:dyDescent="0.2">
      <c r="A11" s="26"/>
      <c r="B11" s="24"/>
      <c r="C11" s="11" t="s">
        <v>93</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8"/>
    </row>
    <row r="12" spans="1:38" x14ac:dyDescent="0.2">
      <c r="A12" s="27"/>
      <c r="B12" s="23" t="s">
        <v>357</v>
      </c>
      <c r="C12" s="9">
        <v>0.88595711795849996</v>
      </c>
      <c r="D12" s="9">
        <v>0.89158561989109997</v>
      </c>
      <c r="E12" s="9">
        <v>0.90762962658440005</v>
      </c>
      <c r="F12" s="9">
        <v>0.89178393639739995</v>
      </c>
      <c r="G12" s="9">
        <v>0.85292618805489995</v>
      </c>
      <c r="H12" s="9">
        <v>0.96729679404070001</v>
      </c>
      <c r="I12" s="9">
        <v>0.91362849738060004</v>
      </c>
      <c r="J12" s="9">
        <v>0.80205377884119999</v>
      </c>
      <c r="K12" s="9">
        <v>0.85737841209910004</v>
      </c>
      <c r="L12" s="9">
        <v>0.86297694778400003</v>
      </c>
      <c r="M12" s="9">
        <v>0.87145094186909999</v>
      </c>
      <c r="N12" s="9">
        <v>0.90751305829710005</v>
      </c>
      <c r="O12" s="9">
        <v>0.87854092990650001</v>
      </c>
      <c r="P12" s="9">
        <v>0.93299770111309999</v>
      </c>
      <c r="Q12" s="9">
        <v>0.91825621789029999</v>
      </c>
      <c r="R12" s="9">
        <v>0.90003197879170005</v>
      </c>
      <c r="S12" s="9">
        <v>0.89349137052740002</v>
      </c>
      <c r="T12" s="9">
        <v>0.86163523457419999</v>
      </c>
      <c r="U12" s="9">
        <v>0.78983539187549989</v>
      </c>
      <c r="V12" s="9">
        <v>0.89738341109109998</v>
      </c>
      <c r="W12" s="9">
        <v>0.87655979033099996</v>
      </c>
      <c r="X12" s="9">
        <v>0.91166295814330001</v>
      </c>
      <c r="Y12" s="9">
        <v>0.86741707827479997</v>
      </c>
      <c r="Z12" s="9">
        <v>0.86234951584499997</v>
      </c>
      <c r="AA12" s="9">
        <v>1</v>
      </c>
      <c r="AB12" s="9">
        <v>0.88839129629949998</v>
      </c>
      <c r="AC12" s="9">
        <v>0.90612239942890005</v>
      </c>
      <c r="AD12" s="9">
        <v>0.77030368232260005</v>
      </c>
      <c r="AE12" s="9">
        <v>0.97005911582750004</v>
      </c>
      <c r="AF12" s="9">
        <v>0.85704262246370011</v>
      </c>
      <c r="AG12" s="9">
        <v>0.90162845668989999</v>
      </c>
      <c r="AH12" s="9">
        <v>0.53764978701659993</v>
      </c>
      <c r="AI12" s="9">
        <v>1</v>
      </c>
      <c r="AJ12" s="9">
        <v>1</v>
      </c>
      <c r="AK12" s="9">
        <v>0.8686821832078</v>
      </c>
      <c r="AL12" s="8"/>
    </row>
    <row r="13" spans="1:38" x14ac:dyDescent="0.2">
      <c r="A13" s="26"/>
      <c r="B13" s="24"/>
      <c r="C13" s="10">
        <v>727</v>
      </c>
      <c r="D13" s="10">
        <v>148</v>
      </c>
      <c r="E13" s="10">
        <v>218</v>
      </c>
      <c r="F13" s="10">
        <v>173</v>
      </c>
      <c r="G13" s="10">
        <v>188</v>
      </c>
      <c r="H13" s="10">
        <v>68</v>
      </c>
      <c r="I13" s="10">
        <v>121</v>
      </c>
      <c r="J13" s="10">
        <v>112</v>
      </c>
      <c r="K13" s="10">
        <v>158</v>
      </c>
      <c r="L13" s="10">
        <v>213</v>
      </c>
      <c r="M13" s="10">
        <v>294</v>
      </c>
      <c r="N13" s="10">
        <v>399</v>
      </c>
      <c r="O13" s="10">
        <v>173</v>
      </c>
      <c r="P13" s="10">
        <v>80</v>
      </c>
      <c r="Q13" s="10">
        <v>119</v>
      </c>
      <c r="R13" s="10">
        <v>155</v>
      </c>
      <c r="S13" s="10">
        <v>90</v>
      </c>
      <c r="T13" s="10">
        <v>31</v>
      </c>
      <c r="U13" s="10">
        <v>79</v>
      </c>
      <c r="V13" s="10">
        <v>172</v>
      </c>
      <c r="W13" s="10">
        <v>208</v>
      </c>
      <c r="X13" s="10">
        <v>131</v>
      </c>
      <c r="Y13" s="10">
        <v>132</v>
      </c>
      <c r="Z13" s="10">
        <v>44</v>
      </c>
      <c r="AA13" s="10">
        <v>9</v>
      </c>
      <c r="AB13" s="10">
        <v>313</v>
      </c>
      <c r="AC13" s="10">
        <v>82</v>
      </c>
      <c r="AD13" s="10">
        <v>16</v>
      </c>
      <c r="AE13" s="10">
        <v>36</v>
      </c>
      <c r="AF13" s="10">
        <v>47</v>
      </c>
      <c r="AG13" s="10">
        <v>19</v>
      </c>
      <c r="AH13" s="10">
        <v>1</v>
      </c>
      <c r="AI13" s="10">
        <v>7</v>
      </c>
      <c r="AJ13" s="10">
        <v>2</v>
      </c>
      <c r="AK13" s="10">
        <v>204</v>
      </c>
      <c r="AL13" s="8"/>
    </row>
    <row r="14" spans="1:38" x14ac:dyDescent="0.2">
      <c r="A14" s="26"/>
      <c r="B14" s="24"/>
      <c r="C14" s="11" t="s">
        <v>93</v>
      </c>
      <c r="D14" s="11"/>
      <c r="E14" s="11"/>
      <c r="F14" s="11"/>
      <c r="G14" s="11"/>
      <c r="H14" s="12" t="s">
        <v>358</v>
      </c>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8"/>
    </row>
    <row r="15" spans="1:38" x14ac:dyDescent="0.2">
      <c r="A15" s="27"/>
      <c r="B15" s="23" t="s">
        <v>39</v>
      </c>
      <c r="C15" s="9">
        <v>1</v>
      </c>
      <c r="D15" s="9">
        <v>1</v>
      </c>
      <c r="E15" s="9">
        <v>1</v>
      </c>
      <c r="F15" s="9">
        <v>1</v>
      </c>
      <c r="G15" s="9">
        <v>1</v>
      </c>
      <c r="H15" s="9">
        <v>1</v>
      </c>
      <c r="I15" s="9">
        <v>1</v>
      </c>
      <c r="J15" s="9">
        <v>1</v>
      </c>
      <c r="K15" s="9">
        <v>1</v>
      </c>
      <c r="L15" s="9">
        <v>1</v>
      </c>
      <c r="M15" s="9">
        <v>1</v>
      </c>
      <c r="N15" s="9">
        <v>1</v>
      </c>
      <c r="O15" s="9">
        <v>1</v>
      </c>
      <c r="P15" s="9">
        <v>1</v>
      </c>
      <c r="Q15" s="9">
        <v>1</v>
      </c>
      <c r="R15" s="9">
        <v>1</v>
      </c>
      <c r="S15" s="9">
        <v>1</v>
      </c>
      <c r="T15" s="9">
        <v>1</v>
      </c>
      <c r="U15" s="9">
        <v>1</v>
      </c>
      <c r="V15" s="9">
        <v>1</v>
      </c>
      <c r="W15" s="9">
        <v>1</v>
      </c>
      <c r="X15" s="9">
        <v>1</v>
      </c>
      <c r="Y15" s="9">
        <v>1</v>
      </c>
      <c r="Z15" s="9">
        <v>1</v>
      </c>
      <c r="AA15" s="9">
        <v>1</v>
      </c>
      <c r="AB15" s="9">
        <v>1</v>
      </c>
      <c r="AC15" s="9">
        <v>1</v>
      </c>
      <c r="AD15" s="9">
        <v>1</v>
      </c>
      <c r="AE15" s="9">
        <v>1</v>
      </c>
      <c r="AF15" s="9">
        <v>1</v>
      </c>
      <c r="AG15" s="9">
        <v>1</v>
      </c>
      <c r="AH15" s="9">
        <v>1</v>
      </c>
      <c r="AI15" s="9">
        <v>1</v>
      </c>
      <c r="AJ15" s="9">
        <v>1</v>
      </c>
      <c r="AK15" s="9">
        <v>1</v>
      </c>
      <c r="AL15" s="8"/>
    </row>
    <row r="16" spans="1:38" x14ac:dyDescent="0.2">
      <c r="A16" s="26"/>
      <c r="B16" s="24"/>
      <c r="C16" s="10">
        <v>841</v>
      </c>
      <c r="D16" s="10">
        <v>170</v>
      </c>
      <c r="E16" s="10">
        <v>249</v>
      </c>
      <c r="F16" s="10">
        <v>197</v>
      </c>
      <c r="G16" s="10">
        <v>225</v>
      </c>
      <c r="H16" s="10">
        <v>73</v>
      </c>
      <c r="I16" s="10">
        <v>134</v>
      </c>
      <c r="J16" s="10">
        <v>133</v>
      </c>
      <c r="K16" s="10">
        <v>185</v>
      </c>
      <c r="L16" s="10">
        <v>252</v>
      </c>
      <c r="M16" s="10">
        <v>335</v>
      </c>
      <c r="N16" s="10">
        <v>464</v>
      </c>
      <c r="O16" s="10">
        <v>197</v>
      </c>
      <c r="P16" s="10">
        <v>91</v>
      </c>
      <c r="Q16" s="10">
        <v>132</v>
      </c>
      <c r="R16" s="10">
        <v>181</v>
      </c>
      <c r="S16" s="10">
        <v>104</v>
      </c>
      <c r="T16" s="10">
        <v>34</v>
      </c>
      <c r="U16" s="10">
        <v>102</v>
      </c>
      <c r="V16" s="10">
        <v>193</v>
      </c>
      <c r="W16" s="10">
        <v>247</v>
      </c>
      <c r="X16" s="10">
        <v>148</v>
      </c>
      <c r="Y16" s="10">
        <v>153</v>
      </c>
      <c r="Z16" s="10">
        <v>55</v>
      </c>
      <c r="AA16" s="10">
        <v>9</v>
      </c>
      <c r="AB16" s="10">
        <v>359</v>
      </c>
      <c r="AC16" s="10">
        <v>95</v>
      </c>
      <c r="AD16" s="10">
        <v>21</v>
      </c>
      <c r="AE16" s="10">
        <v>39</v>
      </c>
      <c r="AF16" s="10">
        <v>56</v>
      </c>
      <c r="AG16" s="10">
        <v>21</v>
      </c>
      <c r="AH16" s="10">
        <v>2</v>
      </c>
      <c r="AI16" s="10">
        <v>7</v>
      </c>
      <c r="AJ16" s="10">
        <v>2</v>
      </c>
      <c r="AK16" s="10">
        <v>239</v>
      </c>
      <c r="AL16" s="8"/>
    </row>
    <row r="17" spans="1:38" x14ac:dyDescent="0.2">
      <c r="A17" s="26"/>
      <c r="B17" s="24"/>
      <c r="C17" s="11" t="s">
        <v>93</v>
      </c>
      <c r="D17" s="11" t="s">
        <v>93</v>
      </c>
      <c r="E17" s="11" t="s">
        <v>93</v>
      </c>
      <c r="F17" s="11" t="s">
        <v>93</v>
      </c>
      <c r="G17" s="11" t="s">
        <v>93</v>
      </c>
      <c r="H17" s="11" t="s">
        <v>93</v>
      </c>
      <c r="I17" s="11" t="s">
        <v>93</v>
      </c>
      <c r="J17" s="11" t="s">
        <v>93</v>
      </c>
      <c r="K17" s="11" t="s">
        <v>93</v>
      </c>
      <c r="L17" s="11" t="s">
        <v>93</v>
      </c>
      <c r="M17" s="11" t="s">
        <v>93</v>
      </c>
      <c r="N17" s="11" t="s">
        <v>93</v>
      </c>
      <c r="O17" s="11" t="s">
        <v>93</v>
      </c>
      <c r="P17" s="11" t="s">
        <v>93</v>
      </c>
      <c r="Q17" s="11" t="s">
        <v>93</v>
      </c>
      <c r="R17" s="11" t="s">
        <v>93</v>
      </c>
      <c r="S17" s="11" t="s">
        <v>93</v>
      </c>
      <c r="T17" s="11" t="s">
        <v>93</v>
      </c>
      <c r="U17" s="11" t="s">
        <v>93</v>
      </c>
      <c r="V17" s="11" t="s">
        <v>93</v>
      </c>
      <c r="W17" s="11" t="s">
        <v>93</v>
      </c>
      <c r="X17" s="11" t="s">
        <v>93</v>
      </c>
      <c r="Y17" s="11" t="s">
        <v>93</v>
      </c>
      <c r="Z17" s="11" t="s">
        <v>93</v>
      </c>
      <c r="AA17" s="11" t="s">
        <v>93</v>
      </c>
      <c r="AB17" s="11" t="s">
        <v>93</v>
      </c>
      <c r="AC17" s="11" t="s">
        <v>93</v>
      </c>
      <c r="AD17" s="11" t="s">
        <v>93</v>
      </c>
      <c r="AE17" s="11" t="s">
        <v>93</v>
      </c>
      <c r="AF17" s="11" t="s">
        <v>93</v>
      </c>
      <c r="AG17" s="11" t="s">
        <v>93</v>
      </c>
      <c r="AH17" s="11" t="s">
        <v>93</v>
      </c>
      <c r="AI17" s="11" t="s">
        <v>93</v>
      </c>
      <c r="AJ17" s="11" t="s">
        <v>93</v>
      </c>
      <c r="AK17" s="11" t="s">
        <v>93</v>
      </c>
      <c r="AL17" s="8"/>
    </row>
    <row r="18" spans="1:38" x14ac:dyDescent="0.2">
      <c r="A18" s="13" t="s">
        <v>359</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22"/>
    </row>
    <row r="19" spans="1:38" x14ac:dyDescent="0.2">
      <c r="A19" s="15" t="s">
        <v>100</v>
      </c>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row>
  </sheetData>
  <mergeCells count="14">
    <mergeCell ref="B12:B14"/>
    <mergeCell ref="B15:B17"/>
    <mergeCell ref="A6:A17"/>
    <mergeCell ref="AI2:AK2"/>
    <mergeCell ref="A2:C2"/>
    <mergeCell ref="A3:B5"/>
    <mergeCell ref="B6:B8"/>
    <mergeCell ref="B9:B11"/>
    <mergeCell ref="M3:N3"/>
    <mergeCell ref="O3:U3"/>
    <mergeCell ref="V3:AA3"/>
    <mergeCell ref="AB3:AK3"/>
    <mergeCell ref="D3:G3"/>
    <mergeCell ref="H3:L3"/>
  </mergeCells>
  <hyperlinks>
    <hyperlink ref="A1" location="'TOC'!A1:A1" display="Back to TOC" xr:uid="{00000000-0004-0000-1600-000000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L25"/>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bestFit="1" customWidth="1"/>
    <col min="2" max="2" width="25" style="1" bestFit="1" customWidth="1"/>
    <col min="3" max="37" width="12.6640625" style="1" customWidth="1"/>
  </cols>
  <sheetData>
    <row r="1" spans="1:38"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8"/>
    </row>
    <row r="2" spans="1:38" ht="36" customHeight="1" x14ac:dyDescent="0.2">
      <c r="A2" s="30" t="s">
        <v>360</v>
      </c>
      <c r="B2" s="29"/>
      <c r="C2" s="29"/>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8" t="s">
        <v>38</v>
      </c>
      <c r="AJ2" s="29"/>
      <c r="AK2" s="29"/>
      <c r="AL2" s="8"/>
    </row>
    <row r="3" spans="1:38" ht="37" customHeight="1" x14ac:dyDescent="0.2">
      <c r="A3" s="31"/>
      <c r="B3" s="29"/>
      <c r="C3" s="19" t="s">
        <v>39</v>
      </c>
      <c r="D3" s="32" t="s">
        <v>40</v>
      </c>
      <c r="E3" s="29"/>
      <c r="F3" s="29"/>
      <c r="G3" s="29"/>
      <c r="H3" s="32" t="s">
        <v>41</v>
      </c>
      <c r="I3" s="29"/>
      <c r="J3" s="29"/>
      <c r="K3" s="29"/>
      <c r="L3" s="29"/>
      <c r="M3" s="32" t="s">
        <v>42</v>
      </c>
      <c r="N3" s="29"/>
      <c r="O3" s="32" t="s">
        <v>43</v>
      </c>
      <c r="P3" s="29"/>
      <c r="Q3" s="29"/>
      <c r="R3" s="29"/>
      <c r="S3" s="29"/>
      <c r="T3" s="29"/>
      <c r="U3" s="29"/>
      <c r="V3" s="32" t="s">
        <v>44</v>
      </c>
      <c r="W3" s="29"/>
      <c r="X3" s="29"/>
      <c r="Y3" s="29"/>
      <c r="Z3" s="29"/>
      <c r="AA3" s="29"/>
      <c r="AB3" s="32" t="s">
        <v>45</v>
      </c>
      <c r="AC3" s="29"/>
      <c r="AD3" s="29"/>
      <c r="AE3" s="29"/>
      <c r="AF3" s="29"/>
      <c r="AG3" s="29"/>
      <c r="AH3" s="29"/>
      <c r="AI3" s="29"/>
      <c r="AJ3" s="29"/>
      <c r="AK3" s="29"/>
      <c r="AL3" s="8"/>
    </row>
    <row r="4" spans="1:38" ht="16" customHeight="1" x14ac:dyDescent="0.2">
      <c r="A4" s="24"/>
      <c r="B4" s="29"/>
      <c r="C4" s="20" t="s">
        <v>46</v>
      </c>
      <c r="D4" s="20" t="s">
        <v>46</v>
      </c>
      <c r="E4" s="20" t="s">
        <v>47</v>
      </c>
      <c r="F4" s="20" t="s">
        <v>48</v>
      </c>
      <c r="G4" s="20" t="s">
        <v>49</v>
      </c>
      <c r="H4" s="20" t="s">
        <v>46</v>
      </c>
      <c r="I4" s="20" t="s">
        <v>47</v>
      </c>
      <c r="J4" s="20" t="s">
        <v>48</v>
      </c>
      <c r="K4" s="20" t="s">
        <v>49</v>
      </c>
      <c r="L4" s="20" t="s">
        <v>50</v>
      </c>
      <c r="M4" s="20" t="s">
        <v>46</v>
      </c>
      <c r="N4" s="20" t="s">
        <v>47</v>
      </c>
      <c r="O4" s="20" t="s">
        <v>46</v>
      </c>
      <c r="P4" s="20" t="s">
        <v>47</v>
      </c>
      <c r="Q4" s="20" t="s">
        <v>48</v>
      </c>
      <c r="R4" s="20" t="s">
        <v>49</v>
      </c>
      <c r="S4" s="20" t="s">
        <v>50</v>
      </c>
      <c r="T4" s="20" t="s">
        <v>51</v>
      </c>
      <c r="U4" s="20" t="s">
        <v>52</v>
      </c>
      <c r="V4" s="20" t="s">
        <v>46</v>
      </c>
      <c r="W4" s="20" t="s">
        <v>47</v>
      </c>
      <c r="X4" s="20" t="s">
        <v>48</v>
      </c>
      <c r="Y4" s="20" t="s">
        <v>49</v>
      </c>
      <c r="Z4" s="20" t="s">
        <v>50</v>
      </c>
      <c r="AA4" s="20" t="s">
        <v>51</v>
      </c>
      <c r="AB4" s="20" t="s">
        <v>46</v>
      </c>
      <c r="AC4" s="20" t="s">
        <v>47</v>
      </c>
      <c r="AD4" s="20" t="s">
        <v>48</v>
      </c>
      <c r="AE4" s="20" t="s">
        <v>49</v>
      </c>
      <c r="AF4" s="20" t="s">
        <v>50</v>
      </c>
      <c r="AG4" s="20" t="s">
        <v>51</v>
      </c>
      <c r="AH4" s="20" t="s">
        <v>52</v>
      </c>
      <c r="AI4" s="20" t="s">
        <v>53</v>
      </c>
      <c r="AJ4" s="20" t="s">
        <v>54</v>
      </c>
      <c r="AK4" s="20" t="s">
        <v>55</v>
      </c>
      <c r="AL4" s="8"/>
    </row>
    <row r="5" spans="1:38" ht="25" x14ac:dyDescent="0.2">
      <c r="A5" s="24"/>
      <c r="B5" s="29"/>
      <c r="C5" s="19" t="s">
        <v>56</v>
      </c>
      <c r="D5" s="19" t="s">
        <v>57</v>
      </c>
      <c r="E5" s="19" t="s">
        <v>58</v>
      </c>
      <c r="F5" s="19" t="s">
        <v>59</v>
      </c>
      <c r="G5" s="19" t="s">
        <v>60</v>
      </c>
      <c r="H5" s="19" t="s">
        <v>61</v>
      </c>
      <c r="I5" s="19" t="s">
        <v>62</v>
      </c>
      <c r="J5" s="19" t="s">
        <v>63</v>
      </c>
      <c r="K5" s="19" t="s">
        <v>64</v>
      </c>
      <c r="L5" s="19" t="s">
        <v>65</v>
      </c>
      <c r="M5" s="19" t="s">
        <v>66</v>
      </c>
      <c r="N5" s="19" t="s">
        <v>67</v>
      </c>
      <c r="O5" s="19" t="s">
        <v>68</v>
      </c>
      <c r="P5" s="19" t="s">
        <v>69</v>
      </c>
      <c r="Q5" s="19" t="s">
        <v>70</v>
      </c>
      <c r="R5" s="19" t="s">
        <v>71</v>
      </c>
      <c r="S5" s="19" t="s">
        <v>72</v>
      </c>
      <c r="T5" s="19" t="s">
        <v>73</v>
      </c>
      <c r="U5" s="19" t="s">
        <v>74</v>
      </c>
      <c r="V5" s="19" t="s">
        <v>75</v>
      </c>
      <c r="W5" s="19" t="s">
        <v>76</v>
      </c>
      <c r="X5" s="19" t="s">
        <v>77</v>
      </c>
      <c r="Y5" s="19" t="s">
        <v>78</v>
      </c>
      <c r="Z5" s="19" t="s">
        <v>79</v>
      </c>
      <c r="AA5" s="19" t="s">
        <v>80</v>
      </c>
      <c r="AB5" s="19" t="s">
        <v>81</v>
      </c>
      <c r="AC5" s="19" t="s">
        <v>82</v>
      </c>
      <c r="AD5" s="19" t="s">
        <v>83</v>
      </c>
      <c r="AE5" s="19" t="s">
        <v>84</v>
      </c>
      <c r="AF5" s="19" t="s">
        <v>85</v>
      </c>
      <c r="AG5" s="19" t="s">
        <v>86</v>
      </c>
      <c r="AH5" s="19" t="s">
        <v>87</v>
      </c>
      <c r="AI5" s="19" t="s">
        <v>88</v>
      </c>
      <c r="AJ5" s="19" t="s">
        <v>89</v>
      </c>
      <c r="AK5" s="19" t="s">
        <v>90</v>
      </c>
      <c r="AL5" s="8"/>
    </row>
    <row r="6" spans="1:38" x14ac:dyDescent="0.2">
      <c r="A6" s="25" t="s">
        <v>361</v>
      </c>
      <c r="B6" s="23" t="s">
        <v>61</v>
      </c>
      <c r="C6" s="9">
        <v>0.24803776374049999</v>
      </c>
      <c r="D6" s="9">
        <v>0.2525289394395</v>
      </c>
      <c r="E6" s="9">
        <v>0.23134102273570001</v>
      </c>
      <c r="F6" s="9">
        <v>0.26846623366610001</v>
      </c>
      <c r="G6" s="9">
        <v>0.24409099190030001</v>
      </c>
      <c r="H6" s="9">
        <v>1</v>
      </c>
      <c r="I6" s="9">
        <v>0</v>
      </c>
      <c r="J6" s="9">
        <v>0</v>
      </c>
      <c r="K6" s="9">
        <v>0</v>
      </c>
      <c r="L6" s="9">
        <v>0</v>
      </c>
      <c r="M6" s="9">
        <v>0.2096500529982</v>
      </c>
      <c r="N6" s="9">
        <v>0.28981128540349999</v>
      </c>
      <c r="O6" s="9">
        <v>0.2032397746731</v>
      </c>
      <c r="P6" s="9">
        <v>0.29121270149959999</v>
      </c>
      <c r="Q6" s="9">
        <v>0.25071464113539998</v>
      </c>
      <c r="R6" s="9">
        <v>0.2311094138558</v>
      </c>
      <c r="S6" s="9">
        <v>0.3141004032684</v>
      </c>
      <c r="T6" s="9">
        <v>0.20561840139410001</v>
      </c>
      <c r="U6" s="9">
        <v>0.25611173891529998</v>
      </c>
      <c r="V6" s="9">
        <v>0.2045417835319</v>
      </c>
      <c r="W6" s="9">
        <v>0.23939365499449999</v>
      </c>
      <c r="X6" s="9">
        <v>0.2354583033722</v>
      </c>
      <c r="Y6" s="9">
        <v>0.24492804870000001</v>
      </c>
      <c r="Z6" s="9">
        <v>0.37618466934189998</v>
      </c>
      <c r="AA6" s="9">
        <v>0.52642175426170001</v>
      </c>
      <c r="AB6" s="9">
        <v>0.30842519710209998</v>
      </c>
      <c r="AC6" s="9">
        <v>0.34020062165690002</v>
      </c>
      <c r="AD6" s="9">
        <v>5.5398792236549997E-2</v>
      </c>
      <c r="AE6" s="9">
        <v>0.106069286683</v>
      </c>
      <c r="AF6" s="9">
        <v>8.061640099405E-2</v>
      </c>
      <c r="AG6" s="9">
        <v>0</v>
      </c>
      <c r="AH6" s="9">
        <v>0</v>
      </c>
      <c r="AI6" s="9">
        <v>0</v>
      </c>
      <c r="AJ6" s="9">
        <v>0</v>
      </c>
      <c r="AK6" s="9">
        <v>0.20942264020439999</v>
      </c>
      <c r="AL6" s="8"/>
    </row>
    <row r="7" spans="1:38" x14ac:dyDescent="0.2">
      <c r="A7" s="24"/>
      <c r="B7" s="24"/>
      <c r="C7" s="10">
        <v>81</v>
      </c>
      <c r="D7" s="10">
        <v>11</v>
      </c>
      <c r="E7" s="10">
        <v>20</v>
      </c>
      <c r="F7" s="10">
        <v>18</v>
      </c>
      <c r="G7" s="10">
        <v>32</v>
      </c>
      <c r="H7" s="10">
        <v>81</v>
      </c>
      <c r="I7" s="10">
        <v>0</v>
      </c>
      <c r="J7" s="10">
        <v>0</v>
      </c>
      <c r="K7" s="10">
        <v>0</v>
      </c>
      <c r="L7" s="10">
        <v>0</v>
      </c>
      <c r="M7" s="10">
        <v>32</v>
      </c>
      <c r="N7" s="10">
        <v>49</v>
      </c>
      <c r="O7" s="10">
        <v>16</v>
      </c>
      <c r="P7" s="10">
        <v>6</v>
      </c>
      <c r="Q7" s="10">
        <v>10</v>
      </c>
      <c r="R7" s="10">
        <v>13</v>
      </c>
      <c r="S7" s="10">
        <v>14</v>
      </c>
      <c r="T7" s="10">
        <v>5</v>
      </c>
      <c r="U7" s="10">
        <v>17</v>
      </c>
      <c r="V7" s="10">
        <v>12</v>
      </c>
      <c r="W7" s="10">
        <v>18</v>
      </c>
      <c r="X7" s="10">
        <v>14</v>
      </c>
      <c r="Y7" s="10">
        <v>19</v>
      </c>
      <c r="Z7" s="10">
        <v>15</v>
      </c>
      <c r="AA7" s="10">
        <v>3</v>
      </c>
      <c r="AB7" s="10">
        <v>40</v>
      </c>
      <c r="AC7" s="10">
        <v>12</v>
      </c>
      <c r="AD7" s="10">
        <v>1</v>
      </c>
      <c r="AE7" s="10">
        <v>2</v>
      </c>
      <c r="AF7" s="10">
        <v>2</v>
      </c>
      <c r="AG7" s="10">
        <v>0</v>
      </c>
      <c r="AH7" s="10">
        <v>0</v>
      </c>
      <c r="AI7" s="10">
        <v>0</v>
      </c>
      <c r="AJ7" s="10">
        <v>0</v>
      </c>
      <c r="AK7" s="10">
        <v>24</v>
      </c>
      <c r="AL7" s="8"/>
    </row>
    <row r="8" spans="1:38" x14ac:dyDescent="0.2">
      <c r="A8" s="24"/>
      <c r="B8" s="24"/>
      <c r="C8" s="11" t="s">
        <v>93</v>
      </c>
      <c r="D8" s="11"/>
      <c r="E8" s="11"/>
      <c r="F8" s="11"/>
      <c r="G8" s="11"/>
      <c r="H8" s="12" t="s">
        <v>164</v>
      </c>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8"/>
    </row>
    <row r="9" spans="1:38" x14ac:dyDescent="0.2">
      <c r="A9" s="27"/>
      <c r="B9" s="23" t="s">
        <v>62</v>
      </c>
      <c r="C9" s="9">
        <v>0.20647810065979999</v>
      </c>
      <c r="D9" s="9">
        <v>0.1851762115394</v>
      </c>
      <c r="E9" s="9">
        <v>0.19613086766910001</v>
      </c>
      <c r="F9" s="9">
        <v>0.20634588457440001</v>
      </c>
      <c r="G9" s="9">
        <v>0.23483340894140001</v>
      </c>
      <c r="H9" s="9">
        <v>0</v>
      </c>
      <c r="I9" s="9">
        <v>1</v>
      </c>
      <c r="J9" s="9">
        <v>0</v>
      </c>
      <c r="K9" s="9">
        <v>0</v>
      </c>
      <c r="L9" s="9">
        <v>0</v>
      </c>
      <c r="M9" s="9">
        <v>0.18807951050980001</v>
      </c>
      <c r="N9" s="9">
        <v>0.22472037118140001</v>
      </c>
      <c r="O9" s="9">
        <v>0.126831683759</v>
      </c>
      <c r="P9" s="9">
        <v>0.14862511497290001</v>
      </c>
      <c r="Q9" s="9">
        <v>0.216334127683</v>
      </c>
      <c r="R9" s="9">
        <v>0.35906920522390001</v>
      </c>
      <c r="S9" s="9">
        <v>0.2317396546652</v>
      </c>
      <c r="T9" s="9">
        <v>0.18235131983549999</v>
      </c>
      <c r="U9" s="9">
        <v>0.16477851268839999</v>
      </c>
      <c r="V9" s="9">
        <v>0.13756349156350001</v>
      </c>
      <c r="W9" s="9">
        <v>0.19718656935850001</v>
      </c>
      <c r="X9" s="9">
        <v>0.2695772913901</v>
      </c>
      <c r="Y9" s="9">
        <v>0.243400881072</v>
      </c>
      <c r="Z9" s="9">
        <v>0.24455686161439999</v>
      </c>
      <c r="AA9" s="9">
        <v>0</v>
      </c>
      <c r="AB9" s="9">
        <v>0.18754778967079999</v>
      </c>
      <c r="AC9" s="9">
        <v>0.18719426886019999</v>
      </c>
      <c r="AD9" s="9">
        <v>0.1874286964536</v>
      </c>
      <c r="AE9" s="9">
        <v>0.1480676700303</v>
      </c>
      <c r="AF9" s="9">
        <v>1.7899261816069999E-2</v>
      </c>
      <c r="AG9" s="9">
        <v>0.1279977485822</v>
      </c>
      <c r="AH9" s="9">
        <v>0.25741807404200001</v>
      </c>
      <c r="AI9" s="9">
        <v>0.70640298954689995</v>
      </c>
      <c r="AJ9" s="9">
        <v>0</v>
      </c>
      <c r="AK9" s="9">
        <v>0.29014019307150002</v>
      </c>
      <c r="AL9" s="8"/>
    </row>
    <row r="10" spans="1:38" x14ac:dyDescent="0.2">
      <c r="A10" s="24"/>
      <c r="B10" s="24"/>
      <c r="C10" s="10">
        <v>146</v>
      </c>
      <c r="D10" s="10">
        <v>28</v>
      </c>
      <c r="E10" s="10">
        <v>43</v>
      </c>
      <c r="F10" s="10">
        <v>38</v>
      </c>
      <c r="G10" s="10">
        <v>37</v>
      </c>
      <c r="H10" s="10">
        <v>0</v>
      </c>
      <c r="I10" s="10">
        <v>146</v>
      </c>
      <c r="J10" s="10">
        <v>0</v>
      </c>
      <c r="K10" s="10">
        <v>0</v>
      </c>
      <c r="L10" s="10">
        <v>0</v>
      </c>
      <c r="M10" s="10">
        <v>58</v>
      </c>
      <c r="N10" s="10">
        <v>87</v>
      </c>
      <c r="O10" s="10">
        <v>24</v>
      </c>
      <c r="P10" s="10">
        <v>13</v>
      </c>
      <c r="Q10" s="10">
        <v>26</v>
      </c>
      <c r="R10" s="10">
        <v>38</v>
      </c>
      <c r="S10" s="10">
        <v>22</v>
      </c>
      <c r="T10" s="10">
        <v>6</v>
      </c>
      <c r="U10" s="10">
        <v>17</v>
      </c>
      <c r="V10" s="10">
        <v>27</v>
      </c>
      <c r="W10" s="10">
        <v>44</v>
      </c>
      <c r="X10" s="10">
        <v>30</v>
      </c>
      <c r="Y10" s="10">
        <v>34</v>
      </c>
      <c r="Z10" s="10">
        <v>11</v>
      </c>
      <c r="AA10" s="10">
        <v>0</v>
      </c>
      <c r="AB10" s="10">
        <v>68</v>
      </c>
      <c r="AC10" s="10">
        <v>15</v>
      </c>
      <c r="AD10" s="10">
        <v>3</v>
      </c>
      <c r="AE10" s="10">
        <v>4</v>
      </c>
      <c r="AF10" s="10">
        <v>1</v>
      </c>
      <c r="AG10" s="10">
        <v>1</v>
      </c>
      <c r="AH10" s="10">
        <v>1</v>
      </c>
      <c r="AI10" s="10">
        <v>2</v>
      </c>
      <c r="AJ10" s="10">
        <v>0</v>
      </c>
      <c r="AK10" s="10">
        <v>51</v>
      </c>
      <c r="AL10" s="8"/>
    </row>
    <row r="11" spans="1:38" x14ac:dyDescent="0.2">
      <c r="A11" s="24"/>
      <c r="B11" s="24"/>
      <c r="C11" s="11" t="s">
        <v>93</v>
      </c>
      <c r="D11" s="11"/>
      <c r="E11" s="11"/>
      <c r="F11" s="11"/>
      <c r="G11" s="11"/>
      <c r="H11" s="11"/>
      <c r="I11" s="12" t="s">
        <v>362</v>
      </c>
      <c r="J11" s="11"/>
      <c r="K11" s="11"/>
      <c r="L11" s="11"/>
      <c r="M11" s="11"/>
      <c r="N11" s="11"/>
      <c r="O11" s="11"/>
      <c r="P11" s="11"/>
      <c r="Q11" s="11"/>
      <c r="R11" s="12" t="s">
        <v>105</v>
      </c>
      <c r="S11" s="11"/>
      <c r="T11" s="11"/>
      <c r="U11" s="11"/>
      <c r="V11" s="11"/>
      <c r="W11" s="11"/>
      <c r="X11" s="11"/>
      <c r="Y11" s="11"/>
      <c r="Z11" s="11"/>
      <c r="AA11" s="11"/>
      <c r="AB11" s="11"/>
      <c r="AC11" s="11"/>
      <c r="AD11" s="11"/>
      <c r="AE11" s="11"/>
      <c r="AF11" s="11"/>
      <c r="AG11" s="11"/>
      <c r="AH11" s="11"/>
      <c r="AI11" s="12" t="s">
        <v>111</v>
      </c>
      <c r="AJ11" s="11"/>
      <c r="AK11" s="12" t="s">
        <v>106</v>
      </c>
      <c r="AL11" s="8"/>
    </row>
    <row r="12" spans="1:38" x14ac:dyDescent="0.2">
      <c r="A12" s="27"/>
      <c r="B12" s="23" t="s">
        <v>63</v>
      </c>
      <c r="C12" s="9">
        <v>0.16089695295299999</v>
      </c>
      <c r="D12" s="9">
        <v>0.1607350716216</v>
      </c>
      <c r="E12" s="9">
        <v>0.15178710885880001</v>
      </c>
      <c r="F12" s="9">
        <v>0.1607236287886</v>
      </c>
      <c r="G12" s="9">
        <v>0.170874013523</v>
      </c>
      <c r="H12" s="9">
        <v>0</v>
      </c>
      <c r="I12" s="9">
        <v>0</v>
      </c>
      <c r="J12" s="9">
        <v>1</v>
      </c>
      <c r="K12" s="9">
        <v>0</v>
      </c>
      <c r="L12" s="9">
        <v>0</v>
      </c>
      <c r="M12" s="9">
        <v>0.1816016970571</v>
      </c>
      <c r="N12" s="9">
        <v>0.13745182712019999</v>
      </c>
      <c r="O12" s="9">
        <v>0.19599243912209999</v>
      </c>
      <c r="P12" s="9">
        <v>0.1658846657387</v>
      </c>
      <c r="Q12" s="9">
        <v>0.1475657733663</v>
      </c>
      <c r="R12" s="9">
        <v>0.12940311937730001</v>
      </c>
      <c r="S12" s="9">
        <v>0.1216955209332</v>
      </c>
      <c r="T12" s="9">
        <v>0.22344366174120001</v>
      </c>
      <c r="U12" s="9">
        <v>0.1700796254486</v>
      </c>
      <c r="V12" s="9">
        <v>0.18324239174160001</v>
      </c>
      <c r="W12" s="9">
        <v>0.1678620709793</v>
      </c>
      <c r="X12" s="9">
        <v>0.1549527530291</v>
      </c>
      <c r="Y12" s="9">
        <v>0.1241410982869</v>
      </c>
      <c r="Z12" s="9">
        <v>0.15232728807340001</v>
      </c>
      <c r="AA12" s="9">
        <v>0.28087298657460003</v>
      </c>
      <c r="AB12" s="9">
        <v>0.14528908367330001</v>
      </c>
      <c r="AC12" s="9">
        <v>0.1391510953523</v>
      </c>
      <c r="AD12" s="9">
        <v>0.2754807502403</v>
      </c>
      <c r="AE12" s="9">
        <v>0.1569643005851</v>
      </c>
      <c r="AF12" s="9">
        <v>0.19936757517779999</v>
      </c>
      <c r="AG12" s="9">
        <v>0.54703293144050003</v>
      </c>
      <c r="AH12" s="9">
        <v>0.5212160773458</v>
      </c>
      <c r="AI12" s="9">
        <v>0</v>
      </c>
      <c r="AJ12" s="9">
        <v>0</v>
      </c>
      <c r="AK12" s="9">
        <v>0.1575436256261</v>
      </c>
      <c r="AL12" s="8"/>
    </row>
    <row r="13" spans="1:38" x14ac:dyDescent="0.2">
      <c r="A13" s="24"/>
      <c r="B13" s="24"/>
      <c r="C13" s="10">
        <v>144</v>
      </c>
      <c r="D13" s="10">
        <v>35</v>
      </c>
      <c r="E13" s="10">
        <v>32</v>
      </c>
      <c r="F13" s="10">
        <v>36</v>
      </c>
      <c r="G13" s="10">
        <v>41</v>
      </c>
      <c r="H13" s="10">
        <v>0</v>
      </c>
      <c r="I13" s="10">
        <v>0</v>
      </c>
      <c r="J13" s="10">
        <v>144</v>
      </c>
      <c r="K13" s="10">
        <v>0</v>
      </c>
      <c r="L13" s="10">
        <v>0</v>
      </c>
      <c r="M13" s="10">
        <v>66</v>
      </c>
      <c r="N13" s="10">
        <v>76</v>
      </c>
      <c r="O13" s="10">
        <v>35</v>
      </c>
      <c r="P13" s="10">
        <v>17</v>
      </c>
      <c r="Q13" s="10">
        <v>21</v>
      </c>
      <c r="R13" s="10">
        <v>27</v>
      </c>
      <c r="S13" s="10">
        <v>15</v>
      </c>
      <c r="T13" s="10">
        <v>8</v>
      </c>
      <c r="U13" s="10">
        <v>21</v>
      </c>
      <c r="V13" s="10">
        <v>37</v>
      </c>
      <c r="W13" s="10">
        <v>43</v>
      </c>
      <c r="X13" s="10">
        <v>26</v>
      </c>
      <c r="Y13" s="10">
        <v>26</v>
      </c>
      <c r="Z13" s="10">
        <v>10</v>
      </c>
      <c r="AA13" s="10">
        <v>2</v>
      </c>
      <c r="AB13" s="10">
        <v>59</v>
      </c>
      <c r="AC13" s="10">
        <v>22</v>
      </c>
      <c r="AD13" s="10">
        <v>7</v>
      </c>
      <c r="AE13" s="10">
        <v>5</v>
      </c>
      <c r="AF13" s="10">
        <v>8</v>
      </c>
      <c r="AG13" s="10">
        <v>9</v>
      </c>
      <c r="AH13" s="10">
        <v>1</v>
      </c>
      <c r="AI13" s="10">
        <v>0</v>
      </c>
      <c r="AJ13" s="10">
        <v>0</v>
      </c>
      <c r="AK13" s="10">
        <v>33</v>
      </c>
      <c r="AL13" s="8"/>
    </row>
    <row r="14" spans="1:38" x14ac:dyDescent="0.2">
      <c r="A14" s="24"/>
      <c r="B14" s="24"/>
      <c r="C14" s="11" t="s">
        <v>93</v>
      </c>
      <c r="D14" s="11"/>
      <c r="E14" s="11"/>
      <c r="F14" s="11"/>
      <c r="G14" s="11"/>
      <c r="H14" s="11"/>
      <c r="I14" s="11"/>
      <c r="J14" s="12" t="s">
        <v>363</v>
      </c>
      <c r="K14" s="11"/>
      <c r="L14" s="11"/>
      <c r="M14" s="11"/>
      <c r="N14" s="11"/>
      <c r="O14" s="11"/>
      <c r="P14" s="11"/>
      <c r="Q14" s="11"/>
      <c r="R14" s="11"/>
      <c r="S14" s="11"/>
      <c r="T14" s="11"/>
      <c r="U14" s="11"/>
      <c r="V14" s="11"/>
      <c r="W14" s="11"/>
      <c r="X14" s="11"/>
      <c r="Y14" s="11"/>
      <c r="Z14" s="11"/>
      <c r="AA14" s="11"/>
      <c r="AB14" s="11"/>
      <c r="AC14" s="11"/>
      <c r="AD14" s="11"/>
      <c r="AE14" s="11"/>
      <c r="AF14" s="11"/>
      <c r="AG14" s="12" t="s">
        <v>364</v>
      </c>
      <c r="AH14" s="11"/>
      <c r="AI14" s="11"/>
      <c r="AJ14" s="11"/>
      <c r="AK14" s="11"/>
      <c r="AL14" s="8"/>
    </row>
    <row r="15" spans="1:38" x14ac:dyDescent="0.2">
      <c r="A15" s="27"/>
      <c r="B15" s="23" t="s">
        <v>64</v>
      </c>
      <c r="C15" s="9">
        <v>0.1680348054245</v>
      </c>
      <c r="D15" s="9">
        <v>0.1882559170409</v>
      </c>
      <c r="E15" s="9">
        <v>0.17129557930889999</v>
      </c>
      <c r="F15" s="9">
        <v>0.15798148509330001</v>
      </c>
      <c r="G15" s="9">
        <v>0.15710781129090001</v>
      </c>
      <c r="H15" s="9">
        <v>0</v>
      </c>
      <c r="I15" s="9">
        <v>0</v>
      </c>
      <c r="J15" s="9">
        <v>0</v>
      </c>
      <c r="K15" s="9">
        <v>1</v>
      </c>
      <c r="L15" s="9">
        <v>0</v>
      </c>
      <c r="M15" s="9">
        <v>0.1974454485936</v>
      </c>
      <c r="N15" s="9">
        <v>0.1370552224953</v>
      </c>
      <c r="O15" s="9">
        <v>0.1990599939471</v>
      </c>
      <c r="P15" s="9">
        <v>0.16703084177479999</v>
      </c>
      <c r="Q15" s="9">
        <v>0.1798466584897</v>
      </c>
      <c r="R15" s="9">
        <v>0.15908749046410001</v>
      </c>
      <c r="S15" s="9">
        <v>0.12091969469240001</v>
      </c>
      <c r="T15" s="9">
        <v>0.19381373094150001</v>
      </c>
      <c r="U15" s="9">
        <v>0.1506985854332</v>
      </c>
      <c r="V15" s="9">
        <v>0.1810987117758</v>
      </c>
      <c r="W15" s="9">
        <v>0.17919773528339999</v>
      </c>
      <c r="X15" s="9">
        <v>0.18508720195450001</v>
      </c>
      <c r="Y15" s="9">
        <v>0.1648869187</v>
      </c>
      <c r="Z15" s="9">
        <v>7.6275471146270007E-2</v>
      </c>
      <c r="AA15" s="9">
        <v>8.8576420423840008E-2</v>
      </c>
      <c r="AB15" s="9">
        <v>0.15996667516800001</v>
      </c>
      <c r="AC15" s="9">
        <v>0.15497709111040001</v>
      </c>
      <c r="AD15" s="9">
        <v>0.24113100238189999</v>
      </c>
      <c r="AE15" s="9">
        <v>0.2395761400186</v>
      </c>
      <c r="AF15" s="9">
        <v>0.29025854292609998</v>
      </c>
      <c r="AG15" s="9">
        <v>0.15056449135979999</v>
      </c>
      <c r="AH15" s="9">
        <v>0.22136584861219999</v>
      </c>
      <c r="AI15" s="9">
        <v>0.1257526817338</v>
      </c>
      <c r="AJ15" s="9">
        <v>1</v>
      </c>
      <c r="AK15" s="9">
        <v>0.1353727158586</v>
      </c>
      <c r="AL15" s="8"/>
    </row>
    <row r="16" spans="1:38" x14ac:dyDescent="0.2">
      <c r="A16" s="24"/>
      <c r="B16" s="24"/>
      <c r="C16" s="10">
        <v>194</v>
      </c>
      <c r="D16" s="10">
        <v>42</v>
      </c>
      <c r="E16" s="10">
        <v>65</v>
      </c>
      <c r="F16" s="10">
        <v>43</v>
      </c>
      <c r="G16" s="10">
        <v>44</v>
      </c>
      <c r="H16" s="10">
        <v>0</v>
      </c>
      <c r="I16" s="10">
        <v>0</v>
      </c>
      <c r="J16" s="10">
        <v>0</v>
      </c>
      <c r="K16" s="10">
        <v>194</v>
      </c>
      <c r="L16" s="10">
        <v>0</v>
      </c>
      <c r="M16" s="10">
        <v>91</v>
      </c>
      <c r="N16" s="10">
        <v>102</v>
      </c>
      <c r="O16" s="10">
        <v>56</v>
      </c>
      <c r="P16" s="10">
        <v>23</v>
      </c>
      <c r="Q16" s="10">
        <v>33</v>
      </c>
      <c r="R16" s="10">
        <v>37</v>
      </c>
      <c r="S16" s="10">
        <v>20</v>
      </c>
      <c r="T16" s="10">
        <v>8</v>
      </c>
      <c r="U16" s="10">
        <v>17</v>
      </c>
      <c r="V16" s="10">
        <v>46</v>
      </c>
      <c r="W16" s="10">
        <v>65</v>
      </c>
      <c r="X16" s="10">
        <v>40</v>
      </c>
      <c r="Y16" s="10">
        <v>35</v>
      </c>
      <c r="Z16" s="10">
        <v>6</v>
      </c>
      <c r="AA16" s="10">
        <v>2</v>
      </c>
      <c r="AB16" s="10">
        <v>90</v>
      </c>
      <c r="AC16" s="10">
        <v>19</v>
      </c>
      <c r="AD16" s="10">
        <v>5</v>
      </c>
      <c r="AE16" s="10">
        <v>13</v>
      </c>
      <c r="AF16" s="10">
        <v>17</v>
      </c>
      <c r="AG16" s="10">
        <v>5</v>
      </c>
      <c r="AH16" s="10">
        <v>1</v>
      </c>
      <c r="AI16" s="10">
        <v>3</v>
      </c>
      <c r="AJ16" s="10">
        <v>2</v>
      </c>
      <c r="AK16" s="10">
        <v>39</v>
      </c>
      <c r="AL16" s="8"/>
    </row>
    <row r="17" spans="1:38" x14ac:dyDescent="0.2">
      <c r="A17" s="24"/>
      <c r="B17" s="24"/>
      <c r="C17" s="11" t="s">
        <v>93</v>
      </c>
      <c r="D17" s="11"/>
      <c r="E17" s="11"/>
      <c r="F17" s="11"/>
      <c r="G17" s="11"/>
      <c r="H17" s="11"/>
      <c r="I17" s="11"/>
      <c r="J17" s="11"/>
      <c r="K17" s="12" t="s">
        <v>365</v>
      </c>
      <c r="L17" s="11"/>
      <c r="M17" s="12" t="s">
        <v>109</v>
      </c>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8"/>
    </row>
    <row r="18" spans="1:38" x14ac:dyDescent="0.2">
      <c r="A18" s="27"/>
      <c r="B18" s="23" t="s">
        <v>65</v>
      </c>
      <c r="C18" s="9">
        <v>0.2165523772222</v>
      </c>
      <c r="D18" s="9">
        <v>0.21330386035849999</v>
      </c>
      <c r="E18" s="9">
        <v>0.24944542142750001</v>
      </c>
      <c r="F18" s="9">
        <v>0.2064827678775</v>
      </c>
      <c r="G18" s="9">
        <v>0.1930937743444</v>
      </c>
      <c r="H18" s="9">
        <v>0</v>
      </c>
      <c r="I18" s="9">
        <v>0</v>
      </c>
      <c r="J18" s="9">
        <v>0</v>
      </c>
      <c r="K18" s="9">
        <v>0</v>
      </c>
      <c r="L18" s="9">
        <v>1</v>
      </c>
      <c r="M18" s="9">
        <v>0.22322329084129999</v>
      </c>
      <c r="N18" s="9">
        <v>0.21096129379959999</v>
      </c>
      <c r="O18" s="9">
        <v>0.27487610849869998</v>
      </c>
      <c r="P18" s="9">
        <v>0.227246676014</v>
      </c>
      <c r="Q18" s="9">
        <v>0.20553879932560001</v>
      </c>
      <c r="R18" s="9">
        <v>0.1213307710789</v>
      </c>
      <c r="S18" s="9">
        <v>0.2115447264408</v>
      </c>
      <c r="T18" s="9">
        <v>0.1947728860878</v>
      </c>
      <c r="U18" s="9">
        <v>0.25833153751459997</v>
      </c>
      <c r="V18" s="9">
        <v>0.29355362138719998</v>
      </c>
      <c r="W18" s="9">
        <v>0.21635996938429999</v>
      </c>
      <c r="X18" s="9">
        <v>0.15492445025420001</v>
      </c>
      <c r="Y18" s="9">
        <v>0.22264305324110001</v>
      </c>
      <c r="Z18" s="9">
        <v>0.15065570982400001</v>
      </c>
      <c r="AA18" s="9">
        <v>0.1041288387398</v>
      </c>
      <c r="AB18" s="9">
        <v>0.19877125438570001</v>
      </c>
      <c r="AC18" s="9">
        <v>0.17847692302019999</v>
      </c>
      <c r="AD18" s="9">
        <v>0.24056075868769999</v>
      </c>
      <c r="AE18" s="9">
        <v>0.3493226026829</v>
      </c>
      <c r="AF18" s="9">
        <v>0.41185821908600001</v>
      </c>
      <c r="AG18" s="9">
        <v>0.17440482861750001</v>
      </c>
      <c r="AH18" s="9">
        <v>0</v>
      </c>
      <c r="AI18" s="9">
        <v>0.1678443287193</v>
      </c>
      <c r="AJ18" s="9">
        <v>0</v>
      </c>
      <c r="AK18" s="9">
        <v>0.20752082523929999</v>
      </c>
      <c r="AL18" s="8"/>
    </row>
    <row r="19" spans="1:38" x14ac:dyDescent="0.2">
      <c r="A19" s="24"/>
      <c r="B19" s="24"/>
      <c r="C19" s="10">
        <v>272</v>
      </c>
      <c r="D19" s="10">
        <v>64</v>
      </c>
      <c r="E19" s="10">
        <v>80</v>
      </c>
      <c r="F19" s="10">
        <v>62</v>
      </c>
      <c r="G19" s="10">
        <v>66</v>
      </c>
      <c r="H19" s="10">
        <v>0</v>
      </c>
      <c r="I19" s="10">
        <v>0</v>
      </c>
      <c r="J19" s="10">
        <v>0</v>
      </c>
      <c r="K19" s="10">
        <v>0</v>
      </c>
      <c r="L19" s="10">
        <v>272</v>
      </c>
      <c r="M19" s="10">
        <v>106</v>
      </c>
      <c r="N19" s="10">
        <v>166</v>
      </c>
      <c r="O19" s="10">
        <v>80</v>
      </c>
      <c r="P19" s="10">
        <v>32</v>
      </c>
      <c r="Q19" s="10">
        <v>48</v>
      </c>
      <c r="R19" s="10">
        <v>35</v>
      </c>
      <c r="S19" s="10">
        <v>36</v>
      </c>
      <c r="T19" s="10">
        <v>7</v>
      </c>
      <c r="U19" s="10">
        <v>34</v>
      </c>
      <c r="V19" s="10">
        <v>82</v>
      </c>
      <c r="W19" s="10">
        <v>84</v>
      </c>
      <c r="X19" s="10">
        <v>43</v>
      </c>
      <c r="Y19" s="10">
        <v>47</v>
      </c>
      <c r="Z19" s="10">
        <v>13</v>
      </c>
      <c r="AA19" s="10">
        <v>3</v>
      </c>
      <c r="AB19" s="10">
        <v>122</v>
      </c>
      <c r="AC19" s="10">
        <v>34</v>
      </c>
      <c r="AD19" s="10">
        <v>4</v>
      </c>
      <c r="AE19" s="10">
        <v>16</v>
      </c>
      <c r="AF19" s="10">
        <v>31</v>
      </c>
      <c r="AG19" s="10">
        <v>7</v>
      </c>
      <c r="AH19" s="10">
        <v>0</v>
      </c>
      <c r="AI19" s="10">
        <v>2</v>
      </c>
      <c r="AJ19" s="10">
        <v>0</v>
      </c>
      <c r="AK19" s="10">
        <v>56</v>
      </c>
      <c r="AL19" s="8"/>
    </row>
    <row r="20" spans="1:38" x14ac:dyDescent="0.2">
      <c r="A20" s="24"/>
      <c r="B20" s="24"/>
      <c r="C20" s="11" t="s">
        <v>93</v>
      </c>
      <c r="D20" s="11"/>
      <c r="E20" s="11"/>
      <c r="F20" s="11"/>
      <c r="G20" s="11"/>
      <c r="H20" s="11"/>
      <c r="I20" s="11"/>
      <c r="J20" s="11"/>
      <c r="K20" s="11"/>
      <c r="L20" s="12" t="s">
        <v>150</v>
      </c>
      <c r="M20" s="11"/>
      <c r="N20" s="11"/>
      <c r="O20" s="12" t="s">
        <v>98</v>
      </c>
      <c r="P20" s="11"/>
      <c r="Q20" s="11"/>
      <c r="R20" s="11"/>
      <c r="S20" s="11"/>
      <c r="T20" s="11"/>
      <c r="U20" s="11"/>
      <c r="V20" s="11"/>
      <c r="W20" s="11"/>
      <c r="X20" s="11"/>
      <c r="Y20" s="11"/>
      <c r="Z20" s="11"/>
      <c r="AA20" s="11"/>
      <c r="AB20" s="11"/>
      <c r="AC20" s="11"/>
      <c r="AD20" s="11"/>
      <c r="AE20" s="11"/>
      <c r="AF20" s="11"/>
      <c r="AG20" s="11"/>
      <c r="AH20" s="11"/>
      <c r="AI20" s="11"/>
      <c r="AJ20" s="11"/>
      <c r="AK20" s="11"/>
      <c r="AL20" s="8"/>
    </row>
    <row r="21" spans="1:38" x14ac:dyDescent="0.2">
      <c r="A21" s="27"/>
      <c r="B21" s="23" t="s">
        <v>39</v>
      </c>
      <c r="C21" s="9">
        <v>1</v>
      </c>
      <c r="D21" s="9">
        <v>1</v>
      </c>
      <c r="E21" s="9">
        <v>1</v>
      </c>
      <c r="F21" s="9">
        <v>1</v>
      </c>
      <c r="G21" s="9">
        <v>1</v>
      </c>
      <c r="H21" s="9">
        <v>1</v>
      </c>
      <c r="I21" s="9">
        <v>1</v>
      </c>
      <c r="J21" s="9">
        <v>1</v>
      </c>
      <c r="K21" s="9">
        <v>1</v>
      </c>
      <c r="L21" s="9">
        <v>1</v>
      </c>
      <c r="M21" s="9">
        <v>1</v>
      </c>
      <c r="N21" s="9">
        <v>1</v>
      </c>
      <c r="O21" s="9">
        <v>1</v>
      </c>
      <c r="P21" s="9">
        <v>1</v>
      </c>
      <c r="Q21" s="9">
        <v>1</v>
      </c>
      <c r="R21" s="9">
        <v>1</v>
      </c>
      <c r="S21" s="9">
        <v>1</v>
      </c>
      <c r="T21" s="9">
        <v>1</v>
      </c>
      <c r="U21" s="9">
        <v>1</v>
      </c>
      <c r="V21" s="9">
        <v>1</v>
      </c>
      <c r="W21" s="9">
        <v>1</v>
      </c>
      <c r="X21" s="9">
        <v>1</v>
      </c>
      <c r="Y21" s="9">
        <v>1</v>
      </c>
      <c r="Z21" s="9">
        <v>1</v>
      </c>
      <c r="AA21" s="9">
        <v>1</v>
      </c>
      <c r="AB21" s="9">
        <v>1</v>
      </c>
      <c r="AC21" s="9">
        <v>1</v>
      </c>
      <c r="AD21" s="9">
        <v>1</v>
      </c>
      <c r="AE21" s="9">
        <v>1</v>
      </c>
      <c r="AF21" s="9">
        <v>1</v>
      </c>
      <c r="AG21" s="9">
        <v>1</v>
      </c>
      <c r="AH21" s="9">
        <v>1</v>
      </c>
      <c r="AI21" s="9">
        <v>1</v>
      </c>
      <c r="AJ21" s="9">
        <v>1</v>
      </c>
      <c r="AK21" s="9">
        <v>1</v>
      </c>
      <c r="AL21" s="8"/>
    </row>
    <row r="22" spans="1:38" x14ac:dyDescent="0.2">
      <c r="A22" s="24"/>
      <c r="B22" s="24"/>
      <c r="C22" s="10">
        <v>837</v>
      </c>
      <c r="D22" s="10">
        <v>180</v>
      </c>
      <c r="E22" s="10">
        <v>240</v>
      </c>
      <c r="F22" s="10">
        <v>197</v>
      </c>
      <c r="G22" s="10">
        <v>220</v>
      </c>
      <c r="H22" s="10">
        <v>81</v>
      </c>
      <c r="I22" s="10">
        <v>146</v>
      </c>
      <c r="J22" s="10">
        <v>144</v>
      </c>
      <c r="K22" s="10">
        <v>194</v>
      </c>
      <c r="L22" s="10">
        <v>272</v>
      </c>
      <c r="M22" s="10">
        <v>353</v>
      </c>
      <c r="N22" s="10">
        <v>480</v>
      </c>
      <c r="O22" s="10">
        <v>211</v>
      </c>
      <c r="P22" s="10">
        <v>91</v>
      </c>
      <c r="Q22" s="10">
        <v>138</v>
      </c>
      <c r="R22" s="10">
        <v>150</v>
      </c>
      <c r="S22" s="10">
        <v>107</v>
      </c>
      <c r="T22" s="10">
        <v>34</v>
      </c>
      <c r="U22" s="10">
        <v>106</v>
      </c>
      <c r="V22" s="10">
        <v>204</v>
      </c>
      <c r="W22" s="10">
        <v>254</v>
      </c>
      <c r="X22" s="10">
        <v>153</v>
      </c>
      <c r="Y22" s="10">
        <v>161</v>
      </c>
      <c r="Z22" s="10">
        <v>55</v>
      </c>
      <c r="AA22" s="10">
        <v>10</v>
      </c>
      <c r="AB22" s="10">
        <v>379</v>
      </c>
      <c r="AC22" s="10">
        <v>102</v>
      </c>
      <c r="AD22" s="10">
        <v>20</v>
      </c>
      <c r="AE22" s="10">
        <v>40</v>
      </c>
      <c r="AF22" s="10">
        <v>59</v>
      </c>
      <c r="AG22" s="10">
        <v>22</v>
      </c>
      <c r="AH22" s="10">
        <v>3</v>
      </c>
      <c r="AI22" s="10">
        <v>7</v>
      </c>
      <c r="AJ22" s="10">
        <v>2</v>
      </c>
      <c r="AK22" s="10">
        <v>203</v>
      </c>
      <c r="AL22" s="8"/>
    </row>
    <row r="23" spans="1:38" x14ac:dyDescent="0.2">
      <c r="A23" s="24"/>
      <c r="B23" s="24"/>
      <c r="C23" s="11" t="s">
        <v>93</v>
      </c>
      <c r="D23" s="11" t="s">
        <v>93</v>
      </c>
      <c r="E23" s="11" t="s">
        <v>93</v>
      </c>
      <c r="F23" s="11" t="s">
        <v>93</v>
      </c>
      <c r="G23" s="11" t="s">
        <v>93</v>
      </c>
      <c r="H23" s="11" t="s">
        <v>93</v>
      </c>
      <c r="I23" s="11" t="s">
        <v>93</v>
      </c>
      <c r="J23" s="11" t="s">
        <v>93</v>
      </c>
      <c r="K23" s="11" t="s">
        <v>93</v>
      </c>
      <c r="L23" s="11" t="s">
        <v>93</v>
      </c>
      <c r="M23" s="11" t="s">
        <v>93</v>
      </c>
      <c r="N23" s="11" t="s">
        <v>93</v>
      </c>
      <c r="O23" s="11" t="s">
        <v>93</v>
      </c>
      <c r="P23" s="11" t="s">
        <v>93</v>
      </c>
      <c r="Q23" s="11" t="s">
        <v>93</v>
      </c>
      <c r="R23" s="11" t="s">
        <v>93</v>
      </c>
      <c r="S23" s="11" t="s">
        <v>93</v>
      </c>
      <c r="T23" s="11" t="s">
        <v>93</v>
      </c>
      <c r="U23" s="11" t="s">
        <v>93</v>
      </c>
      <c r="V23" s="11" t="s">
        <v>93</v>
      </c>
      <c r="W23" s="11" t="s">
        <v>93</v>
      </c>
      <c r="X23" s="11" t="s">
        <v>93</v>
      </c>
      <c r="Y23" s="11" t="s">
        <v>93</v>
      </c>
      <c r="Z23" s="11" t="s">
        <v>93</v>
      </c>
      <c r="AA23" s="11" t="s">
        <v>93</v>
      </c>
      <c r="AB23" s="11" t="s">
        <v>93</v>
      </c>
      <c r="AC23" s="11" t="s">
        <v>93</v>
      </c>
      <c r="AD23" s="11" t="s">
        <v>93</v>
      </c>
      <c r="AE23" s="11" t="s">
        <v>93</v>
      </c>
      <c r="AF23" s="11" t="s">
        <v>93</v>
      </c>
      <c r="AG23" s="11" t="s">
        <v>93</v>
      </c>
      <c r="AH23" s="11" t="s">
        <v>93</v>
      </c>
      <c r="AI23" s="11" t="s">
        <v>93</v>
      </c>
      <c r="AJ23" s="11" t="s">
        <v>93</v>
      </c>
      <c r="AK23" s="11" t="s">
        <v>93</v>
      </c>
      <c r="AL23" s="8"/>
    </row>
    <row r="24" spans="1:38" x14ac:dyDescent="0.2">
      <c r="A24" s="13" t="s">
        <v>366</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22"/>
    </row>
    <row r="25" spans="1:38" x14ac:dyDescent="0.2">
      <c r="A25" s="15" t="s">
        <v>100</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row>
  </sheetData>
  <mergeCells count="16">
    <mergeCell ref="B12:B14"/>
    <mergeCell ref="B15:B17"/>
    <mergeCell ref="B18:B20"/>
    <mergeCell ref="B21:B23"/>
    <mergeCell ref="A6:A23"/>
    <mergeCell ref="AI2:AK2"/>
    <mergeCell ref="A2:C2"/>
    <mergeCell ref="A3:B5"/>
    <mergeCell ref="B6:B8"/>
    <mergeCell ref="B9:B11"/>
    <mergeCell ref="M3:N3"/>
    <mergeCell ref="O3:U3"/>
    <mergeCell ref="V3:AA3"/>
    <mergeCell ref="AB3:AK3"/>
    <mergeCell ref="D3:G3"/>
    <mergeCell ref="H3:L3"/>
  </mergeCells>
  <hyperlinks>
    <hyperlink ref="A1" location="'TOC'!A1:A1" display="Back to TOC" xr:uid="{00000000-0004-0000-1700-000000000000}"/>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L19"/>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2" bestFit="1" customWidth="1"/>
    <col min="2" max="2" width="25" style="1" bestFit="1" customWidth="1"/>
    <col min="3" max="37" width="12.6640625" style="1" customWidth="1"/>
  </cols>
  <sheetData>
    <row r="1" spans="1:38"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8"/>
    </row>
    <row r="2" spans="1:38" ht="36" customHeight="1" x14ac:dyDescent="0.2">
      <c r="A2" s="30" t="s">
        <v>367</v>
      </c>
      <c r="B2" s="29"/>
      <c r="C2" s="29"/>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8" t="s">
        <v>38</v>
      </c>
      <c r="AJ2" s="29"/>
      <c r="AK2" s="29"/>
      <c r="AL2" s="8"/>
    </row>
    <row r="3" spans="1:38" ht="37" customHeight="1" x14ac:dyDescent="0.2">
      <c r="A3" s="31"/>
      <c r="B3" s="29"/>
      <c r="C3" s="19" t="s">
        <v>39</v>
      </c>
      <c r="D3" s="32" t="s">
        <v>40</v>
      </c>
      <c r="E3" s="29"/>
      <c r="F3" s="29"/>
      <c r="G3" s="29"/>
      <c r="H3" s="32" t="s">
        <v>41</v>
      </c>
      <c r="I3" s="29"/>
      <c r="J3" s="29"/>
      <c r="K3" s="29"/>
      <c r="L3" s="29"/>
      <c r="M3" s="32" t="s">
        <v>42</v>
      </c>
      <c r="N3" s="29"/>
      <c r="O3" s="32" t="s">
        <v>43</v>
      </c>
      <c r="P3" s="29"/>
      <c r="Q3" s="29"/>
      <c r="R3" s="29"/>
      <c r="S3" s="29"/>
      <c r="T3" s="29"/>
      <c r="U3" s="29"/>
      <c r="V3" s="32" t="s">
        <v>44</v>
      </c>
      <c r="W3" s="29"/>
      <c r="X3" s="29"/>
      <c r="Y3" s="29"/>
      <c r="Z3" s="29"/>
      <c r="AA3" s="29"/>
      <c r="AB3" s="32" t="s">
        <v>45</v>
      </c>
      <c r="AC3" s="29"/>
      <c r="AD3" s="29"/>
      <c r="AE3" s="29"/>
      <c r="AF3" s="29"/>
      <c r="AG3" s="29"/>
      <c r="AH3" s="29"/>
      <c r="AI3" s="29"/>
      <c r="AJ3" s="29"/>
      <c r="AK3" s="29"/>
      <c r="AL3" s="8"/>
    </row>
    <row r="4" spans="1:38" ht="16" customHeight="1" x14ac:dyDescent="0.2">
      <c r="A4" s="26"/>
      <c r="B4" s="29"/>
      <c r="C4" s="20" t="s">
        <v>46</v>
      </c>
      <c r="D4" s="20" t="s">
        <v>46</v>
      </c>
      <c r="E4" s="20" t="s">
        <v>47</v>
      </c>
      <c r="F4" s="20" t="s">
        <v>48</v>
      </c>
      <c r="G4" s="20" t="s">
        <v>49</v>
      </c>
      <c r="H4" s="20" t="s">
        <v>46</v>
      </c>
      <c r="I4" s="20" t="s">
        <v>47</v>
      </c>
      <c r="J4" s="20" t="s">
        <v>48</v>
      </c>
      <c r="K4" s="20" t="s">
        <v>49</v>
      </c>
      <c r="L4" s="20" t="s">
        <v>50</v>
      </c>
      <c r="M4" s="20" t="s">
        <v>46</v>
      </c>
      <c r="N4" s="20" t="s">
        <v>47</v>
      </c>
      <c r="O4" s="20" t="s">
        <v>46</v>
      </c>
      <c r="P4" s="20" t="s">
        <v>47</v>
      </c>
      <c r="Q4" s="20" t="s">
        <v>48</v>
      </c>
      <c r="R4" s="20" t="s">
        <v>49</v>
      </c>
      <c r="S4" s="20" t="s">
        <v>50</v>
      </c>
      <c r="T4" s="20" t="s">
        <v>51</v>
      </c>
      <c r="U4" s="20" t="s">
        <v>52</v>
      </c>
      <c r="V4" s="20" t="s">
        <v>46</v>
      </c>
      <c r="W4" s="20" t="s">
        <v>47</v>
      </c>
      <c r="X4" s="20" t="s">
        <v>48</v>
      </c>
      <c r="Y4" s="20" t="s">
        <v>49</v>
      </c>
      <c r="Z4" s="20" t="s">
        <v>50</v>
      </c>
      <c r="AA4" s="20" t="s">
        <v>51</v>
      </c>
      <c r="AB4" s="20" t="s">
        <v>46</v>
      </c>
      <c r="AC4" s="20" t="s">
        <v>47</v>
      </c>
      <c r="AD4" s="20" t="s">
        <v>48</v>
      </c>
      <c r="AE4" s="20" t="s">
        <v>49</v>
      </c>
      <c r="AF4" s="20" t="s">
        <v>50</v>
      </c>
      <c r="AG4" s="20" t="s">
        <v>51</v>
      </c>
      <c r="AH4" s="20" t="s">
        <v>52</v>
      </c>
      <c r="AI4" s="20" t="s">
        <v>53</v>
      </c>
      <c r="AJ4" s="20" t="s">
        <v>54</v>
      </c>
      <c r="AK4" s="20" t="s">
        <v>55</v>
      </c>
      <c r="AL4" s="8"/>
    </row>
    <row r="5" spans="1:38" ht="25" x14ac:dyDescent="0.2">
      <c r="A5" s="26"/>
      <c r="B5" s="29"/>
      <c r="C5" s="19" t="s">
        <v>56</v>
      </c>
      <c r="D5" s="19" t="s">
        <v>57</v>
      </c>
      <c r="E5" s="19" t="s">
        <v>58</v>
      </c>
      <c r="F5" s="19" t="s">
        <v>59</v>
      </c>
      <c r="G5" s="19" t="s">
        <v>60</v>
      </c>
      <c r="H5" s="19" t="s">
        <v>61</v>
      </c>
      <c r="I5" s="19" t="s">
        <v>62</v>
      </c>
      <c r="J5" s="19" t="s">
        <v>63</v>
      </c>
      <c r="K5" s="19" t="s">
        <v>64</v>
      </c>
      <c r="L5" s="19" t="s">
        <v>65</v>
      </c>
      <c r="M5" s="19" t="s">
        <v>66</v>
      </c>
      <c r="N5" s="19" t="s">
        <v>67</v>
      </c>
      <c r="O5" s="19" t="s">
        <v>68</v>
      </c>
      <c r="P5" s="19" t="s">
        <v>69</v>
      </c>
      <c r="Q5" s="19" t="s">
        <v>70</v>
      </c>
      <c r="R5" s="19" t="s">
        <v>71</v>
      </c>
      <c r="S5" s="19" t="s">
        <v>72</v>
      </c>
      <c r="T5" s="19" t="s">
        <v>73</v>
      </c>
      <c r="U5" s="19" t="s">
        <v>74</v>
      </c>
      <c r="V5" s="19" t="s">
        <v>75</v>
      </c>
      <c r="W5" s="19" t="s">
        <v>76</v>
      </c>
      <c r="X5" s="19" t="s">
        <v>77</v>
      </c>
      <c r="Y5" s="19" t="s">
        <v>78</v>
      </c>
      <c r="Z5" s="19" t="s">
        <v>79</v>
      </c>
      <c r="AA5" s="19" t="s">
        <v>80</v>
      </c>
      <c r="AB5" s="19" t="s">
        <v>81</v>
      </c>
      <c r="AC5" s="19" t="s">
        <v>82</v>
      </c>
      <c r="AD5" s="19" t="s">
        <v>83</v>
      </c>
      <c r="AE5" s="19" t="s">
        <v>84</v>
      </c>
      <c r="AF5" s="19" t="s">
        <v>85</v>
      </c>
      <c r="AG5" s="19" t="s">
        <v>86</v>
      </c>
      <c r="AH5" s="19" t="s">
        <v>87</v>
      </c>
      <c r="AI5" s="19" t="s">
        <v>88</v>
      </c>
      <c r="AJ5" s="19" t="s">
        <v>89</v>
      </c>
      <c r="AK5" s="19" t="s">
        <v>90</v>
      </c>
      <c r="AL5" s="8"/>
    </row>
    <row r="6" spans="1:38" x14ac:dyDescent="0.2">
      <c r="A6" s="25" t="s">
        <v>368</v>
      </c>
      <c r="B6" s="23" t="s">
        <v>67</v>
      </c>
      <c r="C6" s="9">
        <v>0.48852030736719998</v>
      </c>
      <c r="D6" s="9">
        <v>0.49640139494750002</v>
      </c>
      <c r="E6" s="9">
        <v>0.53163819243920007</v>
      </c>
      <c r="F6" s="9">
        <v>0.48983601719999997</v>
      </c>
      <c r="G6" s="9">
        <v>0.43511822658260002</v>
      </c>
      <c r="H6" s="9">
        <v>0.56909490764890003</v>
      </c>
      <c r="I6" s="9">
        <v>0.53304205990539999</v>
      </c>
      <c r="J6" s="9">
        <v>0.41609252244150002</v>
      </c>
      <c r="K6" s="9">
        <v>0.39726797360659999</v>
      </c>
      <c r="L6" s="9">
        <v>0.47448997184550001</v>
      </c>
      <c r="M6" s="9">
        <v>0</v>
      </c>
      <c r="N6" s="9">
        <v>1</v>
      </c>
      <c r="O6" s="9">
        <v>0.51084036600420002</v>
      </c>
      <c r="P6" s="9">
        <v>0.35738261419079997</v>
      </c>
      <c r="Q6" s="9">
        <v>0.63505060800140001</v>
      </c>
      <c r="R6" s="9">
        <v>0.56933144435149996</v>
      </c>
      <c r="S6" s="9">
        <v>0.44613680984319998</v>
      </c>
      <c r="T6" s="9">
        <v>0.25271508981219998</v>
      </c>
      <c r="U6" s="9">
        <v>0.40913941065010001</v>
      </c>
      <c r="V6" s="9">
        <v>0.61224165546309994</v>
      </c>
      <c r="W6" s="9">
        <v>0.46750161000770002</v>
      </c>
      <c r="X6" s="9">
        <v>0.5497644262336</v>
      </c>
      <c r="Y6" s="9">
        <v>0.35724969952910002</v>
      </c>
      <c r="Z6" s="9">
        <v>0.40495208975559999</v>
      </c>
      <c r="AA6" s="9">
        <v>0.45299834631529989</v>
      </c>
      <c r="AB6" s="9">
        <v>0.52369328299689999</v>
      </c>
      <c r="AC6" s="9">
        <v>0.4754472455</v>
      </c>
      <c r="AD6" s="9">
        <v>0.67371620290370005</v>
      </c>
      <c r="AE6" s="9">
        <v>0.38295897119929989</v>
      </c>
      <c r="AF6" s="9">
        <v>0.37765792997859998</v>
      </c>
      <c r="AG6" s="9">
        <v>0.40578466473120001</v>
      </c>
      <c r="AH6" s="9">
        <v>0</v>
      </c>
      <c r="AI6" s="9">
        <v>0.207829070156</v>
      </c>
      <c r="AJ6" s="9">
        <v>0.186674159295</v>
      </c>
      <c r="AK6" s="9">
        <v>0.50048110104999999</v>
      </c>
      <c r="AL6" s="8"/>
    </row>
    <row r="7" spans="1:38" x14ac:dyDescent="0.2">
      <c r="A7" s="26"/>
      <c r="B7" s="24"/>
      <c r="C7" s="10">
        <v>498</v>
      </c>
      <c r="D7" s="10">
        <v>106</v>
      </c>
      <c r="E7" s="10">
        <v>140</v>
      </c>
      <c r="F7" s="10">
        <v>125</v>
      </c>
      <c r="G7" s="10">
        <v>127</v>
      </c>
      <c r="H7" s="10">
        <v>49</v>
      </c>
      <c r="I7" s="10">
        <v>87</v>
      </c>
      <c r="J7" s="10">
        <v>76</v>
      </c>
      <c r="K7" s="10">
        <v>102</v>
      </c>
      <c r="L7" s="10">
        <v>166</v>
      </c>
      <c r="M7" s="10">
        <v>0</v>
      </c>
      <c r="N7" s="10">
        <v>498</v>
      </c>
      <c r="O7" s="10">
        <v>133</v>
      </c>
      <c r="P7" s="10">
        <v>51</v>
      </c>
      <c r="Q7" s="10">
        <v>96</v>
      </c>
      <c r="R7" s="10">
        <v>97</v>
      </c>
      <c r="S7" s="10">
        <v>59</v>
      </c>
      <c r="T7" s="10">
        <v>12</v>
      </c>
      <c r="U7" s="10">
        <v>50</v>
      </c>
      <c r="V7" s="10">
        <v>146</v>
      </c>
      <c r="W7" s="10">
        <v>159</v>
      </c>
      <c r="X7" s="10">
        <v>92</v>
      </c>
      <c r="Y7" s="10">
        <v>69</v>
      </c>
      <c r="Z7" s="10">
        <v>26</v>
      </c>
      <c r="AA7" s="10">
        <v>6</v>
      </c>
      <c r="AB7" s="10">
        <v>226</v>
      </c>
      <c r="AC7" s="10">
        <v>65</v>
      </c>
      <c r="AD7" s="10">
        <v>15</v>
      </c>
      <c r="AE7" s="10">
        <v>19</v>
      </c>
      <c r="AF7" s="10">
        <v>30</v>
      </c>
      <c r="AG7" s="10">
        <v>13</v>
      </c>
      <c r="AH7" s="10">
        <v>0</v>
      </c>
      <c r="AI7" s="10">
        <v>4</v>
      </c>
      <c r="AJ7" s="10">
        <v>1</v>
      </c>
      <c r="AK7" s="10">
        <v>125</v>
      </c>
      <c r="AL7" s="8"/>
    </row>
    <row r="8" spans="1:38" x14ac:dyDescent="0.2">
      <c r="A8" s="26"/>
      <c r="B8" s="24"/>
      <c r="C8" s="11" t="s">
        <v>93</v>
      </c>
      <c r="D8" s="11"/>
      <c r="E8" s="11"/>
      <c r="F8" s="11"/>
      <c r="G8" s="11"/>
      <c r="H8" s="11"/>
      <c r="I8" s="11"/>
      <c r="J8" s="11"/>
      <c r="K8" s="11"/>
      <c r="L8" s="11"/>
      <c r="M8" s="11"/>
      <c r="N8" s="12" t="s">
        <v>137</v>
      </c>
      <c r="O8" s="11"/>
      <c r="P8" s="11"/>
      <c r="Q8" s="12" t="s">
        <v>123</v>
      </c>
      <c r="R8" s="11"/>
      <c r="S8" s="11"/>
      <c r="T8" s="11"/>
      <c r="U8" s="11"/>
      <c r="V8" s="12" t="s">
        <v>98</v>
      </c>
      <c r="W8" s="11"/>
      <c r="X8" s="11"/>
      <c r="Y8" s="11"/>
      <c r="Z8" s="11"/>
      <c r="AA8" s="11"/>
      <c r="AB8" s="11"/>
      <c r="AC8" s="11"/>
      <c r="AD8" s="11"/>
      <c r="AE8" s="11"/>
      <c r="AF8" s="11"/>
      <c r="AG8" s="11"/>
      <c r="AH8" s="11"/>
      <c r="AI8" s="11"/>
      <c r="AJ8" s="11"/>
      <c r="AK8" s="11"/>
      <c r="AL8" s="8"/>
    </row>
    <row r="9" spans="1:38" x14ac:dyDescent="0.2">
      <c r="A9" s="27"/>
      <c r="B9" s="23" t="s">
        <v>66</v>
      </c>
      <c r="C9" s="9">
        <v>0.50840587389009995</v>
      </c>
      <c r="D9" s="9">
        <v>0.50359860505249998</v>
      </c>
      <c r="E9" s="9">
        <v>0.46836180756079998</v>
      </c>
      <c r="F9" s="9">
        <v>0.5044918572564</v>
      </c>
      <c r="G9" s="9">
        <v>0.55831178524489999</v>
      </c>
      <c r="H9" s="9">
        <v>0.43090509235110003</v>
      </c>
      <c r="I9" s="9">
        <v>0.46695794009460001</v>
      </c>
      <c r="J9" s="9">
        <v>0.57540885405749997</v>
      </c>
      <c r="K9" s="9">
        <v>0.59903519176380005</v>
      </c>
      <c r="L9" s="9">
        <v>0.52551002815449999</v>
      </c>
      <c r="M9" s="9">
        <v>1</v>
      </c>
      <c r="N9" s="9">
        <v>0</v>
      </c>
      <c r="O9" s="9">
        <v>0.48915963399579998</v>
      </c>
      <c r="P9" s="9">
        <v>0.63713709312290001</v>
      </c>
      <c r="Q9" s="9">
        <v>0.35672695392039999</v>
      </c>
      <c r="R9" s="9">
        <v>0.43066855564849998</v>
      </c>
      <c r="S9" s="9">
        <v>0.54527299530939999</v>
      </c>
      <c r="T9" s="9">
        <v>0.74728491018780008</v>
      </c>
      <c r="U9" s="9">
        <v>0.59086058934990004</v>
      </c>
      <c r="V9" s="9">
        <v>0.3823057426616</v>
      </c>
      <c r="W9" s="9">
        <v>0.5301519076683</v>
      </c>
      <c r="X9" s="9">
        <v>0.4502355737664</v>
      </c>
      <c r="Y9" s="9">
        <v>0.64275030047089998</v>
      </c>
      <c r="Z9" s="9">
        <v>0.58008392000779996</v>
      </c>
      <c r="AA9" s="9">
        <v>0.5470016536847</v>
      </c>
      <c r="AB9" s="9">
        <v>0.4734620679298</v>
      </c>
      <c r="AC9" s="9">
        <v>0.52455275450000005</v>
      </c>
      <c r="AD9" s="9">
        <v>0.32628379709630001</v>
      </c>
      <c r="AE9" s="9">
        <v>0.6170410288007</v>
      </c>
      <c r="AF9" s="9">
        <v>0.62234207002140007</v>
      </c>
      <c r="AG9" s="9">
        <v>0.59421533526879999</v>
      </c>
      <c r="AH9" s="9">
        <v>1</v>
      </c>
      <c r="AI9" s="9">
        <v>0.79217092984399995</v>
      </c>
      <c r="AJ9" s="9">
        <v>0.81332584070500002</v>
      </c>
      <c r="AK9" s="9">
        <v>0.49229967909630001</v>
      </c>
      <c r="AL9" s="8"/>
    </row>
    <row r="10" spans="1:38" x14ac:dyDescent="0.2">
      <c r="A10" s="26"/>
      <c r="B10" s="24"/>
      <c r="C10" s="10">
        <v>365</v>
      </c>
      <c r="D10" s="10">
        <v>82</v>
      </c>
      <c r="E10" s="10">
        <v>109</v>
      </c>
      <c r="F10" s="10">
        <v>75</v>
      </c>
      <c r="G10" s="10">
        <v>99</v>
      </c>
      <c r="H10" s="10">
        <v>32</v>
      </c>
      <c r="I10" s="10">
        <v>58</v>
      </c>
      <c r="J10" s="10">
        <v>66</v>
      </c>
      <c r="K10" s="10">
        <v>91</v>
      </c>
      <c r="L10" s="10">
        <v>106</v>
      </c>
      <c r="M10" s="10">
        <v>365</v>
      </c>
      <c r="N10" s="10">
        <v>0</v>
      </c>
      <c r="O10" s="10">
        <v>87</v>
      </c>
      <c r="P10" s="10">
        <v>43</v>
      </c>
      <c r="Q10" s="10">
        <v>46</v>
      </c>
      <c r="R10" s="10">
        <v>59</v>
      </c>
      <c r="S10" s="10">
        <v>50</v>
      </c>
      <c r="T10" s="10">
        <v>22</v>
      </c>
      <c r="U10" s="10">
        <v>58</v>
      </c>
      <c r="V10" s="10">
        <v>63</v>
      </c>
      <c r="W10" s="10">
        <v>108</v>
      </c>
      <c r="X10" s="10">
        <v>66</v>
      </c>
      <c r="Y10" s="10">
        <v>93</v>
      </c>
      <c r="Z10" s="10">
        <v>30</v>
      </c>
      <c r="AA10" s="10">
        <v>5</v>
      </c>
      <c r="AB10" s="10">
        <v>160</v>
      </c>
      <c r="AC10" s="10">
        <v>39</v>
      </c>
      <c r="AD10" s="10">
        <v>6</v>
      </c>
      <c r="AE10" s="10">
        <v>22</v>
      </c>
      <c r="AF10" s="10">
        <v>31</v>
      </c>
      <c r="AG10" s="10">
        <v>9</v>
      </c>
      <c r="AH10" s="10">
        <v>3</v>
      </c>
      <c r="AI10" s="10">
        <v>3</v>
      </c>
      <c r="AJ10" s="10">
        <v>1</v>
      </c>
      <c r="AK10" s="10">
        <v>91</v>
      </c>
      <c r="AL10" s="8"/>
    </row>
    <row r="11" spans="1:38" x14ac:dyDescent="0.2">
      <c r="A11" s="26"/>
      <c r="B11" s="24"/>
      <c r="C11" s="11" t="s">
        <v>93</v>
      </c>
      <c r="D11" s="11"/>
      <c r="E11" s="11"/>
      <c r="F11" s="11"/>
      <c r="G11" s="11"/>
      <c r="H11" s="11"/>
      <c r="I11" s="11"/>
      <c r="J11" s="11"/>
      <c r="K11" s="11"/>
      <c r="L11" s="11"/>
      <c r="M11" s="12" t="s">
        <v>128</v>
      </c>
      <c r="N11" s="11"/>
      <c r="O11" s="11"/>
      <c r="P11" s="11"/>
      <c r="Q11" s="11"/>
      <c r="R11" s="11"/>
      <c r="S11" s="11"/>
      <c r="T11" s="12" t="s">
        <v>170</v>
      </c>
      <c r="U11" s="11"/>
      <c r="V11" s="11"/>
      <c r="W11" s="11"/>
      <c r="X11" s="11"/>
      <c r="Y11" s="12" t="s">
        <v>105</v>
      </c>
      <c r="Z11" s="11"/>
      <c r="AA11" s="11"/>
      <c r="AB11" s="11"/>
      <c r="AC11" s="11"/>
      <c r="AD11" s="11"/>
      <c r="AE11" s="11"/>
      <c r="AF11" s="11"/>
      <c r="AG11" s="11"/>
      <c r="AH11" s="11"/>
      <c r="AI11" s="11"/>
      <c r="AJ11" s="11"/>
      <c r="AK11" s="11"/>
      <c r="AL11" s="8"/>
    </row>
    <row r="12" spans="1:38" x14ac:dyDescent="0.2">
      <c r="A12" s="27"/>
      <c r="B12" s="23" t="s">
        <v>369</v>
      </c>
      <c r="C12" s="9">
        <v>3.0738187427439998E-3</v>
      </c>
      <c r="D12" s="9">
        <v>0</v>
      </c>
      <c r="E12" s="9">
        <v>0</v>
      </c>
      <c r="F12" s="9">
        <v>5.6721255435889994E-3</v>
      </c>
      <c r="G12" s="9">
        <v>6.569988172486E-3</v>
      </c>
      <c r="H12" s="9">
        <v>0</v>
      </c>
      <c r="I12" s="9">
        <v>0</v>
      </c>
      <c r="J12" s="9">
        <v>8.498623501031E-3</v>
      </c>
      <c r="K12" s="9">
        <v>3.6968346295949998E-3</v>
      </c>
      <c r="L12" s="9">
        <v>0</v>
      </c>
      <c r="M12" s="9">
        <v>0</v>
      </c>
      <c r="N12" s="9">
        <v>0</v>
      </c>
      <c r="O12" s="9">
        <v>0</v>
      </c>
      <c r="P12" s="9">
        <v>5.480292686367E-3</v>
      </c>
      <c r="Q12" s="9">
        <v>8.2224380781440003E-3</v>
      </c>
      <c r="R12" s="9">
        <v>0</v>
      </c>
      <c r="S12" s="9">
        <v>8.5901948474060002E-3</v>
      </c>
      <c r="T12" s="9">
        <v>0</v>
      </c>
      <c r="U12" s="9">
        <v>0</v>
      </c>
      <c r="V12" s="9">
        <v>5.452601875305E-3</v>
      </c>
      <c r="W12" s="9">
        <v>2.3464823239529998E-3</v>
      </c>
      <c r="X12" s="9">
        <v>0</v>
      </c>
      <c r="Y12" s="9">
        <v>0</v>
      </c>
      <c r="Z12" s="9">
        <v>1.496399023655E-2</v>
      </c>
      <c r="AA12" s="9">
        <v>0</v>
      </c>
      <c r="AB12" s="9">
        <v>2.844649073337E-3</v>
      </c>
      <c r="AC12" s="9">
        <v>0</v>
      </c>
      <c r="AD12" s="9">
        <v>0</v>
      </c>
      <c r="AE12" s="9">
        <v>0</v>
      </c>
      <c r="AF12" s="9">
        <v>0</v>
      </c>
      <c r="AG12" s="9">
        <v>0</v>
      </c>
      <c r="AH12" s="9">
        <v>0</v>
      </c>
      <c r="AI12" s="9">
        <v>0</v>
      </c>
      <c r="AJ12" s="9">
        <v>0</v>
      </c>
      <c r="AK12" s="9">
        <v>7.2192198536880003E-3</v>
      </c>
      <c r="AL12" s="8"/>
    </row>
    <row r="13" spans="1:38" x14ac:dyDescent="0.2">
      <c r="A13" s="26"/>
      <c r="B13" s="24"/>
      <c r="C13" s="10">
        <v>4</v>
      </c>
      <c r="D13" s="10">
        <v>0</v>
      </c>
      <c r="E13" s="10">
        <v>0</v>
      </c>
      <c r="F13" s="10">
        <v>2</v>
      </c>
      <c r="G13" s="10">
        <v>2</v>
      </c>
      <c r="H13" s="10">
        <v>0</v>
      </c>
      <c r="I13" s="10">
        <v>0</v>
      </c>
      <c r="J13" s="10">
        <v>2</v>
      </c>
      <c r="K13" s="10">
        <v>1</v>
      </c>
      <c r="L13" s="10">
        <v>0</v>
      </c>
      <c r="M13" s="10">
        <v>0</v>
      </c>
      <c r="N13" s="10">
        <v>0</v>
      </c>
      <c r="O13" s="10">
        <v>0</v>
      </c>
      <c r="P13" s="10">
        <v>1</v>
      </c>
      <c r="Q13" s="10">
        <v>2</v>
      </c>
      <c r="R13" s="10">
        <v>0</v>
      </c>
      <c r="S13" s="10">
        <v>1</v>
      </c>
      <c r="T13" s="10">
        <v>0</v>
      </c>
      <c r="U13" s="10">
        <v>0</v>
      </c>
      <c r="V13" s="10">
        <v>2</v>
      </c>
      <c r="W13" s="10">
        <v>1</v>
      </c>
      <c r="X13" s="10">
        <v>0</v>
      </c>
      <c r="Y13" s="10">
        <v>0</v>
      </c>
      <c r="Z13" s="10">
        <v>1</v>
      </c>
      <c r="AA13" s="10">
        <v>0</v>
      </c>
      <c r="AB13" s="10">
        <v>2</v>
      </c>
      <c r="AC13" s="10">
        <v>0</v>
      </c>
      <c r="AD13" s="10">
        <v>0</v>
      </c>
      <c r="AE13" s="10">
        <v>0</v>
      </c>
      <c r="AF13" s="10">
        <v>0</v>
      </c>
      <c r="AG13" s="10">
        <v>0</v>
      </c>
      <c r="AH13" s="10">
        <v>0</v>
      </c>
      <c r="AI13" s="10">
        <v>0</v>
      </c>
      <c r="AJ13" s="10">
        <v>0</v>
      </c>
      <c r="AK13" s="10">
        <v>2</v>
      </c>
      <c r="AL13" s="8"/>
    </row>
    <row r="14" spans="1:38" x14ac:dyDescent="0.2">
      <c r="A14" s="26"/>
      <c r="B14" s="24"/>
      <c r="C14" s="11" t="s">
        <v>93</v>
      </c>
      <c r="D14" s="11"/>
      <c r="E14" s="11"/>
      <c r="F14" s="11"/>
      <c r="G14" s="11"/>
      <c r="H14" s="11"/>
      <c r="I14" s="11"/>
      <c r="J14" s="11"/>
      <c r="K14" s="11"/>
      <c r="L14" s="11"/>
      <c r="M14" s="11" t="s">
        <v>93</v>
      </c>
      <c r="N14" s="11" t="s">
        <v>93</v>
      </c>
      <c r="O14" s="11"/>
      <c r="P14" s="11"/>
      <c r="Q14" s="11"/>
      <c r="R14" s="11"/>
      <c r="S14" s="11"/>
      <c r="T14" s="11"/>
      <c r="U14" s="11"/>
      <c r="V14" s="11"/>
      <c r="W14" s="11"/>
      <c r="X14" s="11"/>
      <c r="Y14" s="11"/>
      <c r="Z14" s="11"/>
      <c r="AA14" s="11"/>
      <c r="AB14" s="11"/>
      <c r="AC14" s="11"/>
      <c r="AD14" s="11"/>
      <c r="AE14" s="11"/>
      <c r="AF14" s="11"/>
      <c r="AG14" s="11"/>
      <c r="AH14" s="11"/>
      <c r="AI14" s="11"/>
      <c r="AJ14" s="11"/>
      <c r="AK14" s="11"/>
      <c r="AL14" s="8"/>
    </row>
    <row r="15" spans="1:38" x14ac:dyDescent="0.2">
      <c r="A15" s="27"/>
      <c r="B15" s="23" t="s">
        <v>39</v>
      </c>
      <c r="C15" s="9">
        <v>1</v>
      </c>
      <c r="D15" s="9">
        <v>1</v>
      </c>
      <c r="E15" s="9">
        <v>1</v>
      </c>
      <c r="F15" s="9">
        <v>1</v>
      </c>
      <c r="G15" s="9">
        <v>1</v>
      </c>
      <c r="H15" s="9">
        <v>1</v>
      </c>
      <c r="I15" s="9">
        <v>1</v>
      </c>
      <c r="J15" s="9">
        <v>1</v>
      </c>
      <c r="K15" s="9">
        <v>1</v>
      </c>
      <c r="L15" s="9">
        <v>1</v>
      </c>
      <c r="M15" s="9">
        <v>1</v>
      </c>
      <c r="N15" s="9">
        <v>1</v>
      </c>
      <c r="O15" s="9">
        <v>1</v>
      </c>
      <c r="P15" s="9">
        <v>1</v>
      </c>
      <c r="Q15" s="9">
        <v>1</v>
      </c>
      <c r="R15" s="9">
        <v>1</v>
      </c>
      <c r="S15" s="9">
        <v>1</v>
      </c>
      <c r="T15" s="9">
        <v>1</v>
      </c>
      <c r="U15" s="9">
        <v>1</v>
      </c>
      <c r="V15" s="9">
        <v>1</v>
      </c>
      <c r="W15" s="9">
        <v>1</v>
      </c>
      <c r="X15" s="9">
        <v>1</v>
      </c>
      <c r="Y15" s="9">
        <v>1</v>
      </c>
      <c r="Z15" s="9">
        <v>1</v>
      </c>
      <c r="AA15" s="9">
        <v>1</v>
      </c>
      <c r="AB15" s="9">
        <v>1</v>
      </c>
      <c r="AC15" s="9">
        <v>1</v>
      </c>
      <c r="AD15" s="9">
        <v>1</v>
      </c>
      <c r="AE15" s="9">
        <v>1</v>
      </c>
      <c r="AF15" s="9">
        <v>1</v>
      </c>
      <c r="AG15" s="9">
        <v>1</v>
      </c>
      <c r="AH15" s="9">
        <v>1</v>
      </c>
      <c r="AI15" s="9">
        <v>1</v>
      </c>
      <c r="AJ15" s="9">
        <v>1</v>
      </c>
      <c r="AK15" s="9">
        <v>1</v>
      </c>
      <c r="AL15" s="8"/>
    </row>
    <row r="16" spans="1:38" x14ac:dyDescent="0.2">
      <c r="A16" s="26"/>
      <c r="B16" s="24"/>
      <c r="C16" s="10">
        <v>867</v>
      </c>
      <c r="D16" s="10">
        <v>188</v>
      </c>
      <c r="E16" s="10">
        <v>249</v>
      </c>
      <c r="F16" s="10">
        <v>202</v>
      </c>
      <c r="G16" s="10">
        <v>228</v>
      </c>
      <c r="H16" s="10">
        <v>81</v>
      </c>
      <c r="I16" s="10">
        <v>145</v>
      </c>
      <c r="J16" s="10">
        <v>144</v>
      </c>
      <c r="K16" s="10">
        <v>194</v>
      </c>
      <c r="L16" s="10">
        <v>272</v>
      </c>
      <c r="M16" s="10">
        <v>365</v>
      </c>
      <c r="N16" s="10">
        <v>498</v>
      </c>
      <c r="O16" s="10">
        <v>220</v>
      </c>
      <c r="P16" s="10">
        <v>95</v>
      </c>
      <c r="Q16" s="10">
        <v>144</v>
      </c>
      <c r="R16" s="10">
        <v>156</v>
      </c>
      <c r="S16" s="10">
        <v>110</v>
      </c>
      <c r="T16" s="10">
        <v>34</v>
      </c>
      <c r="U16" s="10">
        <v>108</v>
      </c>
      <c r="V16" s="10">
        <v>211</v>
      </c>
      <c r="W16" s="10">
        <v>268</v>
      </c>
      <c r="X16" s="10">
        <v>158</v>
      </c>
      <c r="Y16" s="10">
        <v>162</v>
      </c>
      <c r="Z16" s="10">
        <v>57</v>
      </c>
      <c r="AA16" s="10">
        <v>11</v>
      </c>
      <c r="AB16" s="10">
        <v>388</v>
      </c>
      <c r="AC16" s="10">
        <v>104</v>
      </c>
      <c r="AD16" s="10">
        <v>21</v>
      </c>
      <c r="AE16" s="10">
        <v>41</v>
      </c>
      <c r="AF16" s="10">
        <v>61</v>
      </c>
      <c r="AG16" s="10">
        <v>22</v>
      </c>
      <c r="AH16" s="10">
        <v>3</v>
      </c>
      <c r="AI16" s="10">
        <v>7</v>
      </c>
      <c r="AJ16" s="10">
        <v>2</v>
      </c>
      <c r="AK16" s="10">
        <v>218</v>
      </c>
      <c r="AL16" s="8"/>
    </row>
    <row r="17" spans="1:38" x14ac:dyDescent="0.2">
      <c r="A17" s="26"/>
      <c r="B17" s="24"/>
      <c r="C17" s="11" t="s">
        <v>93</v>
      </c>
      <c r="D17" s="11" t="s">
        <v>93</v>
      </c>
      <c r="E17" s="11" t="s">
        <v>93</v>
      </c>
      <c r="F17" s="11" t="s">
        <v>93</v>
      </c>
      <c r="G17" s="11" t="s">
        <v>93</v>
      </c>
      <c r="H17" s="11" t="s">
        <v>93</v>
      </c>
      <c r="I17" s="11" t="s">
        <v>93</v>
      </c>
      <c r="J17" s="11" t="s">
        <v>93</v>
      </c>
      <c r="K17" s="11" t="s">
        <v>93</v>
      </c>
      <c r="L17" s="11" t="s">
        <v>93</v>
      </c>
      <c r="M17" s="11" t="s">
        <v>93</v>
      </c>
      <c r="N17" s="11" t="s">
        <v>93</v>
      </c>
      <c r="O17" s="11" t="s">
        <v>93</v>
      </c>
      <c r="P17" s="11" t="s">
        <v>93</v>
      </c>
      <c r="Q17" s="11" t="s">
        <v>93</v>
      </c>
      <c r="R17" s="11" t="s">
        <v>93</v>
      </c>
      <c r="S17" s="11" t="s">
        <v>93</v>
      </c>
      <c r="T17" s="11" t="s">
        <v>93</v>
      </c>
      <c r="U17" s="11" t="s">
        <v>93</v>
      </c>
      <c r="V17" s="11" t="s">
        <v>93</v>
      </c>
      <c r="W17" s="11" t="s">
        <v>93</v>
      </c>
      <c r="X17" s="11" t="s">
        <v>93</v>
      </c>
      <c r="Y17" s="11" t="s">
        <v>93</v>
      </c>
      <c r="Z17" s="11" t="s">
        <v>93</v>
      </c>
      <c r="AA17" s="11" t="s">
        <v>93</v>
      </c>
      <c r="AB17" s="11" t="s">
        <v>93</v>
      </c>
      <c r="AC17" s="11" t="s">
        <v>93</v>
      </c>
      <c r="AD17" s="11" t="s">
        <v>93</v>
      </c>
      <c r="AE17" s="11" t="s">
        <v>93</v>
      </c>
      <c r="AF17" s="11" t="s">
        <v>93</v>
      </c>
      <c r="AG17" s="11" t="s">
        <v>93</v>
      </c>
      <c r="AH17" s="11" t="s">
        <v>93</v>
      </c>
      <c r="AI17" s="11" t="s">
        <v>93</v>
      </c>
      <c r="AJ17" s="11" t="s">
        <v>93</v>
      </c>
      <c r="AK17" s="11" t="s">
        <v>93</v>
      </c>
      <c r="AL17" s="8"/>
    </row>
    <row r="18" spans="1:38" x14ac:dyDescent="0.2">
      <c r="A18" s="13" t="s">
        <v>370</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22"/>
    </row>
    <row r="19" spans="1:38" x14ac:dyDescent="0.2">
      <c r="A19" s="15" t="s">
        <v>100</v>
      </c>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row>
  </sheetData>
  <mergeCells count="14">
    <mergeCell ref="B12:B14"/>
    <mergeCell ref="B15:B17"/>
    <mergeCell ref="A6:A17"/>
    <mergeCell ref="AI2:AK2"/>
    <mergeCell ref="A2:C2"/>
    <mergeCell ref="A3:B5"/>
    <mergeCell ref="B6:B8"/>
    <mergeCell ref="B9:B11"/>
    <mergeCell ref="M3:N3"/>
    <mergeCell ref="O3:U3"/>
    <mergeCell ref="V3:AA3"/>
    <mergeCell ref="AB3:AK3"/>
    <mergeCell ref="D3:G3"/>
    <mergeCell ref="H3:L3"/>
  </mergeCells>
  <hyperlinks>
    <hyperlink ref="A1" location="'TOC'!A1:A1" display="Back to TOC" xr:uid="{00000000-0004-0000-1800-00000000000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L28"/>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bestFit="1" customWidth="1"/>
    <col min="2" max="2" width="25" style="1" bestFit="1" customWidth="1"/>
    <col min="3" max="37" width="12.6640625" style="1" customWidth="1"/>
  </cols>
  <sheetData>
    <row r="1" spans="1:38"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8"/>
    </row>
    <row r="2" spans="1:38" ht="36" customHeight="1" x14ac:dyDescent="0.2">
      <c r="A2" s="30" t="s">
        <v>371</v>
      </c>
      <c r="B2" s="29"/>
      <c r="C2" s="29"/>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8" t="s">
        <v>38</v>
      </c>
      <c r="AJ2" s="29"/>
      <c r="AK2" s="29"/>
      <c r="AL2" s="8"/>
    </row>
    <row r="3" spans="1:38" ht="37" customHeight="1" x14ac:dyDescent="0.2">
      <c r="A3" s="31"/>
      <c r="B3" s="29"/>
      <c r="C3" s="19" t="s">
        <v>39</v>
      </c>
      <c r="D3" s="32" t="s">
        <v>40</v>
      </c>
      <c r="E3" s="29"/>
      <c r="F3" s="29"/>
      <c r="G3" s="29"/>
      <c r="H3" s="32" t="s">
        <v>41</v>
      </c>
      <c r="I3" s="29"/>
      <c r="J3" s="29"/>
      <c r="K3" s="29"/>
      <c r="L3" s="29"/>
      <c r="M3" s="32" t="s">
        <v>42</v>
      </c>
      <c r="N3" s="29"/>
      <c r="O3" s="32" t="s">
        <v>43</v>
      </c>
      <c r="P3" s="29"/>
      <c r="Q3" s="29"/>
      <c r="R3" s="29"/>
      <c r="S3" s="29"/>
      <c r="T3" s="29"/>
      <c r="U3" s="29"/>
      <c r="V3" s="32" t="s">
        <v>44</v>
      </c>
      <c r="W3" s="29"/>
      <c r="X3" s="29"/>
      <c r="Y3" s="29"/>
      <c r="Z3" s="29"/>
      <c r="AA3" s="29"/>
      <c r="AB3" s="32" t="s">
        <v>45</v>
      </c>
      <c r="AC3" s="29"/>
      <c r="AD3" s="29"/>
      <c r="AE3" s="29"/>
      <c r="AF3" s="29"/>
      <c r="AG3" s="29"/>
      <c r="AH3" s="29"/>
      <c r="AI3" s="29"/>
      <c r="AJ3" s="29"/>
      <c r="AK3" s="29"/>
      <c r="AL3" s="8"/>
    </row>
    <row r="4" spans="1:38" ht="16" customHeight="1" x14ac:dyDescent="0.2">
      <c r="A4" s="24"/>
      <c r="B4" s="29"/>
      <c r="C4" s="20" t="s">
        <v>46</v>
      </c>
      <c r="D4" s="20" t="s">
        <v>46</v>
      </c>
      <c r="E4" s="20" t="s">
        <v>47</v>
      </c>
      <c r="F4" s="20" t="s">
        <v>48</v>
      </c>
      <c r="G4" s="20" t="s">
        <v>49</v>
      </c>
      <c r="H4" s="20" t="s">
        <v>46</v>
      </c>
      <c r="I4" s="20" t="s">
        <v>47</v>
      </c>
      <c r="J4" s="20" t="s">
        <v>48</v>
      </c>
      <c r="K4" s="20" t="s">
        <v>49</v>
      </c>
      <c r="L4" s="20" t="s">
        <v>50</v>
      </c>
      <c r="M4" s="20" t="s">
        <v>46</v>
      </c>
      <c r="N4" s="20" t="s">
        <v>47</v>
      </c>
      <c r="O4" s="20" t="s">
        <v>46</v>
      </c>
      <c r="P4" s="20" t="s">
        <v>47</v>
      </c>
      <c r="Q4" s="20" t="s">
        <v>48</v>
      </c>
      <c r="R4" s="20" t="s">
        <v>49</v>
      </c>
      <c r="S4" s="20" t="s">
        <v>50</v>
      </c>
      <c r="T4" s="20" t="s">
        <v>51</v>
      </c>
      <c r="U4" s="20" t="s">
        <v>52</v>
      </c>
      <c r="V4" s="20" t="s">
        <v>46</v>
      </c>
      <c r="W4" s="20" t="s">
        <v>47</v>
      </c>
      <c r="X4" s="20" t="s">
        <v>48</v>
      </c>
      <c r="Y4" s="20" t="s">
        <v>49</v>
      </c>
      <c r="Z4" s="20" t="s">
        <v>50</v>
      </c>
      <c r="AA4" s="20" t="s">
        <v>51</v>
      </c>
      <c r="AB4" s="20" t="s">
        <v>46</v>
      </c>
      <c r="AC4" s="20" t="s">
        <v>47</v>
      </c>
      <c r="AD4" s="20" t="s">
        <v>48</v>
      </c>
      <c r="AE4" s="20" t="s">
        <v>49</v>
      </c>
      <c r="AF4" s="20" t="s">
        <v>50</v>
      </c>
      <c r="AG4" s="20" t="s">
        <v>51</v>
      </c>
      <c r="AH4" s="20" t="s">
        <v>52</v>
      </c>
      <c r="AI4" s="20" t="s">
        <v>53</v>
      </c>
      <c r="AJ4" s="20" t="s">
        <v>54</v>
      </c>
      <c r="AK4" s="20" t="s">
        <v>55</v>
      </c>
      <c r="AL4" s="8"/>
    </row>
    <row r="5" spans="1:38" ht="25" x14ac:dyDescent="0.2">
      <c r="A5" s="24"/>
      <c r="B5" s="29"/>
      <c r="C5" s="19" t="s">
        <v>56</v>
      </c>
      <c r="D5" s="19" t="s">
        <v>57</v>
      </c>
      <c r="E5" s="19" t="s">
        <v>58</v>
      </c>
      <c r="F5" s="19" t="s">
        <v>59</v>
      </c>
      <c r="G5" s="19" t="s">
        <v>60</v>
      </c>
      <c r="H5" s="19" t="s">
        <v>61</v>
      </c>
      <c r="I5" s="19" t="s">
        <v>62</v>
      </c>
      <c r="J5" s="19" t="s">
        <v>63</v>
      </c>
      <c r="K5" s="19" t="s">
        <v>64</v>
      </c>
      <c r="L5" s="19" t="s">
        <v>65</v>
      </c>
      <c r="M5" s="19" t="s">
        <v>66</v>
      </c>
      <c r="N5" s="19" t="s">
        <v>67</v>
      </c>
      <c r="O5" s="19" t="s">
        <v>68</v>
      </c>
      <c r="P5" s="19" t="s">
        <v>69</v>
      </c>
      <c r="Q5" s="19" t="s">
        <v>70</v>
      </c>
      <c r="R5" s="19" t="s">
        <v>71</v>
      </c>
      <c r="S5" s="19" t="s">
        <v>72</v>
      </c>
      <c r="T5" s="19" t="s">
        <v>73</v>
      </c>
      <c r="U5" s="19" t="s">
        <v>74</v>
      </c>
      <c r="V5" s="19" t="s">
        <v>75</v>
      </c>
      <c r="W5" s="19" t="s">
        <v>76</v>
      </c>
      <c r="X5" s="19" t="s">
        <v>77</v>
      </c>
      <c r="Y5" s="19" t="s">
        <v>78</v>
      </c>
      <c r="Z5" s="19" t="s">
        <v>79</v>
      </c>
      <c r="AA5" s="19" t="s">
        <v>80</v>
      </c>
      <c r="AB5" s="19" t="s">
        <v>81</v>
      </c>
      <c r="AC5" s="19" t="s">
        <v>82</v>
      </c>
      <c r="AD5" s="19" t="s">
        <v>83</v>
      </c>
      <c r="AE5" s="19" t="s">
        <v>84</v>
      </c>
      <c r="AF5" s="19" t="s">
        <v>85</v>
      </c>
      <c r="AG5" s="19" t="s">
        <v>86</v>
      </c>
      <c r="AH5" s="19" t="s">
        <v>87</v>
      </c>
      <c r="AI5" s="19" t="s">
        <v>88</v>
      </c>
      <c r="AJ5" s="19" t="s">
        <v>89</v>
      </c>
      <c r="AK5" s="19" t="s">
        <v>90</v>
      </c>
      <c r="AL5" s="8"/>
    </row>
    <row r="6" spans="1:38" x14ac:dyDescent="0.2">
      <c r="A6" s="25" t="s">
        <v>372</v>
      </c>
      <c r="B6" s="23" t="s">
        <v>75</v>
      </c>
      <c r="C6" s="9">
        <v>0.228348298206</v>
      </c>
      <c r="D6" s="9">
        <v>0.22378943523040001</v>
      </c>
      <c r="E6" s="9">
        <v>0.27588186480030003</v>
      </c>
      <c r="F6" s="9">
        <v>0.23149631881630001</v>
      </c>
      <c r="G6" s="9">
        <v>0.17855640985820001</v>
      </c>
      <c r="H6" s="9">
        <v>0.1882700364205</v>
      </c>
      <c r="I6" s="9">
        <v>0.1521059381348</v>
      </c>
      <c r="J6" s="9">
        <v>0.26001302709860002</v>
      </c>
      <c r="K6" s="9">
        <v>0.2460555066541</v>
      </c>
      <c r="L6" s="9">
        <v>0.3094863236125</v>
      </c>
      <c r="M6" s="9">
        <v>0.17209816374020001</v>
      </c>
      <c r="N6" s="9">
        <v>0.28682448821810003</v>
      </c>
      <c r="O6" s="9">
        <v>0.624759834146</v>
      </c>
      <c r="P6" s="9">
        <v>0.10195490801819999</v>
      </c>
      <c r="Q6" s="9">
        <v>0.22708744441709999</v>
      </c>
      <c r="R6" s="9">
        <v>0.1633485885497</v>
      </c>
      <c r="S6" s="9">
        <v>1.4492350850720001E-2</v>
      </c>
      <c r="T6" s="9">
        <v>0</v>
      </c>
      <c r="U6" s="9">
        <v>0</v>
      </c>
      <c r="V6" s="9">
        <v>1</v>
      </c>
      <c r="W6" s="9">
        <v>0</v>
      </c>
      <c r="X6" s="9">
        <v>0</v>
      </c>
      <c r="Y6" s="9">
        <v>0</v>
      </c>
      <c r="Z6" s="9">
        <v>0</v>
      </c>
      <c r="AA6" s="9">
        <v>0</v>
      </c>
      <c r="AB6" s="9">
        <v>0.2942706388261</v>
      </c>
      <c r="AC6" s="9">
        <v>0.32270040325499999</v>
      </c>
      <c r="AD6" s="9">
        <v>0.109768629842</v>
      </c>
      <c r="AE6" s="9">
        <v>0.28666040223389999</v>
      </c>
      <c r="AF6" s="9">
        <v>0.23626650375620001</v>
      </c>
      <c r="AG6" s="9">
        <v>6.4759188519669997E-2</v>
      </c>
      <c r="AH6" s="9">
        <v>0</v>
      </c>
      <c r="AI6" s="9">
        <v>0</v>
      </c>
      <c r="AJ6" s="9">
        <v>0</v>
      </c>
      <c r="AK6" s="9">
        <v>8.7672184879370008E-2</v>
      </c>
      <c r="AL6" s="8"/>
    </row>
    <row r="7" spans="1:38" x14ac:dyDescent="0.2">
      <c r="A7" s="24"/>
      <c r="B7" s="24"/>
      <c r="C7" s="10">
        <v>211</v>
      </c>
      <c r="D7" s="10">
        <v>43</v>
      </c>
      <c r="E7" s="10">
        <v>65</v>
      </c>
      <c r="F7" s="10">
        <v>54</v>
      </c>
      <c r="G7" s="10">
        <v>49</v>
      </c>
      <c r="H7" s="10">
        <v>12</v>
      </c>
      <c r="I7" s="10">
        <v>27</v>
      </c>
      <c r="J7" s="10">
        <v>37</v>
      </c>
      <c r="K7" s="10">
        <v>46</v>
      </c>
      <c r="L7" s="10">
        <v>82</v>
      </c>
      <c r="M7" s="10">
        <v>63</v>
      </c>
      <c r="N7" s="10">
        <v>146</v>
      </c>
      <c r="O7" s="10">
        <v>131</v>
      </c>
      <c r="P7" s="10">
        <v>13</v>
      </c>
      <c r="Q7" s="10">
        <v>38</v>
      </c>
      <c r="R7" s="10">
        <v>28</v>
      </c>
      <c r="S7" s="10">
        <v>1</v>
      </c>
      <c r="T7" s="10">
        <v>0</v>
      </c>
      <c r="U7" s="10">
        <v>0</v>
      </c>
      <c r="V7" s="10">
        <v>211</v>
      </c>
      <c r="W7" s="10">
        <v>0</v>
      </c>
      <c r="X7" s="10">
        <v>0</v>
      </c>
      <c r="Y7" s="10">
        <v>0</v>
      </c>
      <c r="Z7" s="10">
        <v>0</v>
      </c>
      <c r="AA7" s="10">
        <v>0</v>
      </c>
      <c r="AB7" s="10">
        <v>134</v>
      </c>
      <c r="AC7" s="10">
        <v>28</v>
      </c>
      <c r="AD7" s="10">
        <v>2</v>
      </c>
      <c r="AE7" s="10">
        <v>14</v>
      </c>
      <c r="AF7" s="10">
        <v>10</v>
      </c>
      <c r="AG7" s="10">
        <v>2</v>
      </c>
      <c r="AH7" s="10">
        <v>0</v>
      </c>
      <c r="AI7" s="10">
        <v>0</v>
      </c>
      <c r="AJ7" s="10">
        <v>0</v>
      </c>
      <c r="AK7" s="10">
        <v>21</v>
      </c>
      <c r="AL7" s="8"/>
    </row>
    <row r="8" spans="1:38" x14ac:dyDescent="0.2">
      <c r="A8" s="24"/>
      <c r="B8" s="24"/>
      <c r="C8" s="11" t="s">
        <v>93</v>
      </c>
      <c r="D8" s="11"/>
      <c r="E8" s="11"/>
      <c r="F8" s="11"/>
      <c r="G8" s="11"/>
      <c r="H8" s="11"/>
      <c r="I8" s="11"/>
      <c r="J8" s="11"/>
      <c r="K8" s="11"/>
      <c r="L8" s="12" t="s">
        <v>109</v>
      </c>
      <c r="M8" s="11"/>
      <c r="N8" s="12" t="s">
        <v>105</v>
      </c>
      <c r="O8" s="12" t="s">
        <v>246</v>
      </c>
      <c r="P8" s="11"/>
      <c r="Q8" s="12" t="s">
        <v>210</v>
      </c>
      <c r="R8" s="12" t="s">
        <v>210</v>
      </c>
      <c r="S8" s="11"/>
      <c r="T8" s="11"/>
      <c r="U8" s="11"/>
      <c r="V8" s="12" t="s">
        <v>248</v>
      </c>
      <c r="W8" s="11"/>
      <c r="X8" s="11"/>
      <c r="Y8" s="11"/>
      <c r="Z8" s="11"/>
      <c r="AA8" s="11"/>
      <c r="AB8" s="12" t="s">
        <v>266</v>
      </c>
      <c r="AC8" s="12" t="s">
        <v>96</v>
      </c>
      <c r="AD8" s="11"/>
      <c r="AE8" s="11"/>
      <c r="AF8" s="11"/>
      <c r="AG8" s="11"/>
      <c r="AH8" s="11"/>
      <c r="AI8" s="11"/>
      <c r="AJ8" s="11"/>
      <c r="AK8" s="11"/>
      <c r="AL8" s="8"/>
    </row>
    <row r="9" spans="1:38" x14ac:dyDescent="0.2">
      <c r="A9" s="27"/>
      <c r="B9" s="23" t="s">
        <v>76</v>
      </c>
      <c r="C9" s="9">
        <v>0.28708160697020002</v>
      </c>
      <c r="D9" s="9">
        <v>0.2434344971797</v>
      </c>
      <c r="E9" s="9">
        <v>0.23988811090119999</v>
      </c>
      <c r="F9" s="9">
        <v>0.36508561549270002</v>
      </c>
      <c r="G9" s="9">
        <v>0.30501766432600003</v>
      </c>
      <c r="H9" s="9">
        <v>0.2707898887713</v>
      </c>
      <c r="I9" s="9">
        <v>0.26794209591590001</v>
      </c>
      <c r="J9" s="9">
        <v>0.29271324404620003</v>
      </c>
      <c r="K9" s="9">
        <v>0.29920640416010003</v>
      </c>
      <c r="L9" s="9">
        <v>0.28031837783559999</v>
      </c>
      <c r="M9" s="9">
        <v>0.29888729593919999</v>
      </c>
      <c r="N9" s="9">
        <v>0.27429518005449999</v>
      </c>
      <c r="O9" s="9">
        <v>0.35980024984370002</v>
      </c>
      <c r="P9" s="9">
        <v>0.68121259727319994</v>
      </c>
      <c r="Q9" s="9">
        <v>0.49144642712699999</v>
      </c>
      <c r="R9" s="9">
        <v>0.1938046605031</v>
      </c>
      <c r="S9" s="9">
        <v>1.364022204435E-2</v>
      </c>
      <c r="T9" s="9">
        <v>0</v>
      </c>
      <c r="U9" s="9">
        <v>4.7246241259909998E-2</v>
      </c>
      <c r="V9" s="9">
        <v>0</v>
      </c>
      <c r="W9" s="9">
        <v>1</v>
      </c>
      <c r="X9" s="9">
        <v>0</v>
      </c>
      <c r="Y9" s="9">
        <v>0</v>
      </c>
      <c r="Z9" s="9">
        <v>0</v>
      </c>
      <c r="AA9" s="9">
        <v>0</v>
      </c>
      <c r="AB9" s="9">
        <v>0.41491823542470002</v>
      </c>
      <c r="AC9" s="9">
        <v>0.18160157148549999</v>
      </c>
      <c r="AD9" s="9">
        <v>0.4579482033201</v>
      </c>
      <c r="AE9" s="9">
        <v>0.32682520093560002</v>
      </c>
      <c r="AF9" s="9">
        <v>0.22598193225220001</v>
      </c>
      <c r="AG9" s="9">
        <v>0.2268421640986</v>
      </c>
      <c r="AH9" s="9">
        <v>0.25741807404200001</v>
      </c>
      <c r="AI9" s="9">
        <v>0</v>
      </c>
      <c r="AJ9" s="9">
        <v>0</v>
      </c>
      <c r="AK9" s="9">
        <v>0.1365058599224</v>
      </c>
      <c r="AL9" s="8"/>
    </row>
    <row r="10" spans="1:38" x14ac:dyDescent="0.2">
      <c r="A10" s="24"/>
      <c r="B10" s="24"/>
      <c r="C10" s="10">
        <v>269</v>
      </c>
      <c r="D10" s="10">
        <v>60</v>
      </c>
      <c r="E10" s="10">
        <v>71</v>
      </c>
      <c r="F10" s="10">
        <v>70</v>
      </c>
      <c r="G10" s="10">
        <v>68</v>
      </c>
      <c r="H10" s="10">
        <v>18</v>
      </c>
      <c r="I10" s="10">
        <v>44</v>
      </c>
      <c r="J10" s="10">
        <v>43</v>
      </c>
      <c r="K10" s="10">
        <v>65</v>
      </c>
      <c r="L10" s="10">
        <v>84</v>
      </c>
      <c r="M10" s="10">
        <v>108</v>
      </c>
      <c r="N10" s="10">
        <v>159</v>
      </c>
      <c r="O10" s="10">
        <v>85</v>
      </c>
      <c r="P10" s="10">
        <v>57</v>
      </c>
      <c r="Q10" s="10">
        <v>80</v>
      </c>
      <c r="R10" s="10">
        <v>41</v>
      </c>
      <c r="S10" s="10">
        <v>2</v>
      </c>
      <c r="T10" s="10">
        <v>0</v>
      </c>
      <c r="U10" s="10">
        <v>4</v>
      </c>
      <c r="V10" s="10">
        <v>0</v>
      </c>
      <c r="W10" s="10">
        <v>269</v>
      </c>
      <c r="X10" s="10">
        <v>0</v>
      </c>
      <c r="Y10" s="10">
        <v>0</v>
      </c>
      <c r="Z10" s="10">
        <v>0</v>
      </c>
      <c r="AA10" s="10">
        <v>0</v>
      </c>
      <c r="AB10" s="10">
        <v>154</v>
      </c>
      <c r="AC10" s="10">
        <v>34</v>
      </c>
      <c r="AD10" s="10">
        <v>10</v>
      </c>
      <c r="AE10" s="10">
        <v>12</v>
      </c>
      <c r="AF10" s="10">
        <v>16</v>
      </c>
      <c r="AG10" s="10">
        <v>6</v>
      </c>
      <c r="AH10" s="10">
        <v>1</v>
      </c>
      <c r="AI10" s="10">
        <v>0</v>
      </c>
      <c r="AJ10" s="10">
        <v>0</v>
      </c>
      <c r="AK10" s="10">
        <v>36</v>
      </c>
      <c r="AL10" s="8"/>
    </row>
    <row r="11" spans="1:38" x14ac:dyDescent="0.2">
      <c r="A11" s="24"/>
      <c r="B11" s="24"/>
      <c r="C11" s="11" t="s">
        <v>93</v>
      </c>
      <c r="D11" s="11"/>
      <c r="E11" s="11"/>
      <c r="F11" s="11"/>
      <c r="G11" s="11"/>
      <c r="H11" s="11"/>
      <c r="I11" s="11"/>
      <c r="J11" s="11"/>
      <c r="K11" s="11"/>
      <c r="L11" s="11"/>
      <c r="M11" s="11"/>
      <c r="N11" s="11"/>
      <c r="O11" s="12" t="s">
        <v>220</v>
      </c>
      <c r="P11" s="12" t="s">
        <v>373</v>
      </c>
      <c r="Q11" s="12" t="s">
        <v>374</v>
      </c>
      <c r="R11" s="12" t="s">
        <v>111</v>
      </c>
      <c r="S11" s="11"/>
      <c r="T11" s="11"/>
      <c r="U11" s="11"/>
      <c r="V11" s="11"/>
      <c r="W11" s="12" t="s">
        <v>375</v>
      </c>
      <c r="X11" s="11"/>
      <c r="Y11" s="11"/>
      <c r="Z11" s="11"/>
      <c r="AA11" s="11"/>
      <c r="AB11" s="12" t="s">
        <v>376</v>
      </c>
      <c r="AC11" s="11"/>
      <c r="AD11" s="12" t="s">
        <v>96</v>
      </c>
      <c r="AE11" s="11"/>
      <c r="AF11" s="11"/>
      <c r="AG11" s="11"/>
      <c r="AH11" s="11"/>
      <c r="AI11" s="11"/>
      <c r="AJ11" s="11"/>
      <c r="AK11" s="11"/>
      <c r="AL11" s="8"/>
    </row>
    <row r="12" spans="1:38" x14ac:dyDescent="0.2">
      <c r="A12" s="27"/>
      <c r="B12" s="23" t="s">
        <v>77</v>
      </c>
      <c r="C12" s="9">
        <v>0.1863133482497</v>
      </c>
      <c r="D12" s="9">
        <v>0.24551850709119999</v>
      </c>
      <c r="E12" s="9">
        <v>0.1410195682864</v>
      </c>
      <c r="F12" s="9">
        <v>0.1689143540576</v>
      </c>
      <c r="G12" s="9">
        <v>0.2015886896694</v>
      </c>
      <c r="H12" s="9">
        <v>0.1771390862419</v>
      </c>
      <c r="I12" s="9">
        <v>0.24362817149839999</v>
      </c>
      <c r="J12" s="9">
        <v>0.17970893649719999</v>
      </c>
      <c r="K12" s="9">
        <v>0.20553952074430001</v>
      </c>
      <c r="L12" s="9">
        <v>0.13349813700550001</v>
      </c>
      <c r="M12" s="9">
        <v>0.16434658707220001</v>
      </c>
      <c r="N12" s="9">
        <v>0.20884566049</v>
      </c>
      <c r="O12" s="9">
        <v>1.543991601035E-2</v>
      </c>
      <c r="P12" s="9">
        <v>0.16468758484349999</v>
      </c>
      <c r="Q12" s="9">
        <v>0.24586519940269999</v>
      </c>
      <c r="R12" s="9">
        <v>0.39502994959379989</v>
      </c>
      <c r="S12" s="9">
        <v>0.25444468097549999</v>
      </c>
      <c r="T12" s="9">
        <v>0.1855777180042</v>
      </c>
      <c r="U12" s="9">
        <v>8.7560922457120008E-2</v>
      </c>
      <c r="V12" s="9">
        <v>0</v>
      </c>
      <c r="W12" s="9">
        <v>0</v>
      </c>
      <c r="X12" s="9">
        <v>1</v>
      </c>
      <c r="Y12" s="9">
        <v>0</v>
      </c>
      <c r="Z12" s="9">
        <v>0</v>
      </c>
      <c r="AA12" s="9">
        <v>0</v>
      </c>
      <c r="AB12" s="9">
        <v>0.16341595218220001</v>
      </c>
      <c r="AC12" s="9">
        <v>0.25740167078620002</v>
      </c>
      <c r="AD12" s="9">
        <v>0.23715336611480001</v>
      </c>
      <c r="AE12" s="9">
        <v>0.1629740055792</v>
      </c>
      <c r="AF12" s="9">
        <v>0.22455567151549999</v>
      </c>
      <c r="AG12" s="9">
        <v>0.36389098075280002</v>
      </c>
      <c r="AH12" s="9">
        <v>0</v>
      </c>
      <c r="AI12" s="9">
        <v>8.2076388422280003E-2</v>
      </c>
      <c r="AJ12" s="9">
        <v>0.186674159295</v>
      </c>
      <c r="AK12" s="9">
        <v>0.17488180916269999</v>
      </c>
      <c r="AL12" s="8"/>
    </row>
    <row r="13" spans="1:38" x14ac:dyDescent="0.2">
      <c r="A13" s="24"/>
      <c r="B13" s="24"/>
      <c r="C13" s="10">
        <v>159</v>
      </c>
      <c r="D13" s="10">
        <v>39</v>
      </c>
      <c r="E13" s="10">
        <v>40</v>
      </c>
      <c r="F13" s="10">
        <v>35</v>
      </c>
      <c r="G13" s="10">
        <v>45</v>
      </c>
      <c r="H13" s="10">
        <v>14</v>
      </c>
      <c r="I13" s="10">
        <v>30</v>
      </c>
      <c r="J13" s="10">
        <v>26</v>
      </c>
      <c r="K13" s="10">
        <v>40</v>
      </c>
      <c r="L13" s="10">
        <v>43</v>
      </c>
      <c r="M13" s="10">
        <v>66</v>
      </c>
      <c r="N13" s="10">
        <v>92</v>
      </c>
      <c r="O13" s="10">
        <v>4</v>
      </c>
      <c r="P13" s="10">
        <v>17</v>
      </c>
      <c r="Q13" s="10">
        <v>22</v>
      </c>
      <c r="R13" s="10">
        <v>63</v>
      </c>
      <c r="S13" s="10">
        <v>34</v>
      </c>
      <c r="T13" s="10">
        <v>7</v>
      </c>
      <c r="U13" s="10">
        <v>12</v>
      </c>
      <c r="V13" s="10">
        <v>0</v>
      </c>
      <c r="W13" s="10">
        <v>0</v>
      </c>
      <c r="X13" s="10">
        <v>159</v>
      </c>
      <c r="Y13" s="10">
        <v>0</v>
      </c>
      <c r="Z13" s="10">
        <v>0</v>
      </c>
      <c r="AA13" s="10">
        <v>0</v>
      </c>
      <c r="AB13" s="10">
        <v>59</v>
      </c>
      <c r="AC13" s="10">
        <v>22</v>
      </c>
      <c r="AD13" s="10">
        <v>5</v>
      </c>
      <c r="AE13" s="10">
        <v>7</v>
      </c>
      <c r="AF13" s="10">
        <v>17</v>
      </c>
      <c r="AG13" s="10">
        <v>8</v>
      </c>
      <c r="AH13" s="10">
        <v>0</v>
      </c>
      <c r="AI13" s="10">
        <v>1</v>
      </c>
      <c r="AJ13" s="10">
        <v>1</v>
      </c>
      <c r="AK13" s="10">
        <v>39</v>
      </c>
      <c r="AL13" s="8"/>
    </row>
    <row r="14" spans="1:38" x14ac:dyDescent="0.2">
      <c r="A14" s="24"/>
      <c r="B14" s="24"/>
      <c r="C14" s="11" t="s">
        <v>93</v>
      </c>
      <c r="D14" s="11"/>
      <c r="E14" s="11"/>
      <c r="F14" s="11"/>
      <c r="G14" s="11"/>
      <c r="H14" s="11"/>
      <c r="I14" s="11"/>
      <c r="J14" s="11"/>
      <c r="K14" s="11"/>
      <c r="L14" s="11"/>
      <c r="M14" s="11"/>
      <c r="N14" s="11"/>
      <c r="O14" s="11"/>
      <c r="P14" s="12" t="s">
        <v>105</v>
      </c>
      <c r="Q14" s="12" t="s">
        <v>137</v>
      </c>
      <c r="R14" s="12" t="s">
        <v>377</v>
      </c>
      <c r="S14" s="12" t="s">
        <v>137</v>
      </c>
      <c r="T14" s="12" t="s">
        <v>105</v>
      </c>
      <c r="U14" s="11"/>
      <c r="V14" s="11"/>
      <c r="W14" s="11"/>
      <c r="X14" s="12" t="s">
        <v>378</v>
      </c>
      <c r="Y14" s="11"/>
      <c r="Z14" s="11"/>
      <c r="AA14" s="11"/>
      <c r="AB14" s="11"/>
      <c r="AC14" s="11"/>
      <c r="AD14" s="11"/>
      <c r="AE14" s="11"/>
      <c r="AF14" s="11"/>
      <c r="AG14" s="11"/>
      <c r="AH14" s="11"/>
      <c r="AI14" s="11"/>
      <c r="AJ14" s="11"/>
      <c r="AK14" s="11"/>
      <c r="AL14" s="8"/>
    </row>
    <row r="15" spans="1:38" x14ac:dyDescent="0.2">
      <c r="A15" s="27"/>
      <c r="B15" s="23" t="s">
        <v>78</v>
      </c>
      <c r="C15" s="9">
        <v>0.2014774225854</v>
      </c>
      <c r="D15" s="9">
        <v>0.20084698250169999</v>
      </c>
      <c r="E15" s="9">
        <v>0.2330997863532</v>
      </c>
      <c r="F15" s="9">
        <v>0.15606564274160001</v>
      </c>
      <c r="G15" s="9">
        <v>0.20783912552799999</v>
      </c>
      <c r="H15" s="9">
        <v>0.2051052242401</v>
      </c>
      <c r="I15" s="9">
        <v>0.24485228227129999</v>
      </c>
      <c r="J15" s="9">
        <v>0.1602594953374</v>
      </c>
      <c r="K15" s="9">
        <v>0.2038182000231</v>
      </c>
      <c r="L15" s="9">
        <v>0.2135512906665</v>
      </c>
      <c r="M15" s="9">
        <v>0.25529147368999999</v>
      </c>
      <c r="N15" s="9">
        <v>0.1476705294791</v>
      </c>
      <c r="O15" s="9">
        <v>0</v>
      </c>
      <c r="P15" s="9">
        <v>5.2144909865150003E-2</v>
      </c>
      <c r="Q15" s="9">
        <v>1.6968337867760001E-3</v>
      </c>
      <c r="R15" s="9">
        <v>0.1691206183748</v>
      </c>
      <c r="S15" s="9">
        <v>0.59252078381609996</v>
      </c>
      <c r="T15" s="9">
        <v>0.70538080526689995</v>
      </c>
      <c r="U15" s="9">
        <v>0.42180581774589998</v>
      </c>
      <c r="V15" s="9">
        <v>0</v>
      </c>
      <c r="W15" s="9">
        <v>0</v>
      </c>
      <c r="X15" s="9">
        <v>0</v>
      </c>
      <c r="Y15" s="9">
        <v>1</v>
      </c>
      <c r="Z15" s="9">
        <v>0</v>
      </c>
      <c r="AA15" s="9">
        <v>0</v>
      </c>
      <c r="AB15" s="9">
        <v>0.10025611005769999</v>
      </c>
      <c r="AC15" s="9">
        <v>0.15169218500119999</v>
      </c>
      <c r="AD15" s="9">
        <v>0.1166633916018</v>
      </c>
      <c r="AE15" s="9">
        <v>0.17294928836510001</v>
      </c>
      <c r="AF15" s="9">
        <v>0.25289532899290001</v>
      </c>
      <c r="AG15" s="9">
        <v>0.2165099180468</v>
      </c>
      <c r="AH15" s="9">
        <v>0.22136584861219999</v>
      </c>
      <c r="AI15" s="9">
        <v>0.91792361157770008</v>
      </c>
      <c r="AJ15" s="9">
        <v>0.81332584070500002</v>
      </c>
      <c r="AK15" s="9">
        <v>0.3581209506577</v>
      </c>
      <c r="AL15" s="8"/>
    </row>
    <row r="16" spans="1:38" x14ac:dyDescent="0.2">
      <c r="A16" s="24"/>
      <c r="B16" s="24"/>
      <c r="C16" s="10">
        <v>162</v>
      </c>
      <c r="D16" s="10">
        <v>35</v>
      </c>
      <c r="E16" s="10">
        <v>51</v>
      </c>
      <c r="F16" s="10">
        <v>32</v>
      </c>
      <c r="G16" s="10">
        <v>44</v>
      </c>
      <c r="H16" s="10">
        <v>19</v>
      </c>
      <c r="I16" s="10">
        <v>34</v>
      </c>
      <c r="J16" s="10">
        <v>26</v>
      </c>
      <c r="K16" s="10">
        <v>35</v>
      </c>
      <c r="L16" s="10">
        <v>47</v>
      </c>
      <c r="M16" s="10">
        <v>93</v>
      </c>
      <c r="N16" s="10">
        <v>69</v>
      </c>
      <c r="O16" s="10">
        <v>0</v>
      </c>
      <c r="P16" s="10">
        <v>8</v>
      </c>
      <c r="Q16" s="10">
        <v>1</v>
      </c>
      <c r="R16" s="10">
        <v>18</v>
      </c>
      <c r="S16" s="10">
        <v>62</v>
      </c>
      <c r="T16" s="10">
        <v>24</v>
      </c>
      <c r="U16" s="10">
        <v>49</v>
      </c>
      <c r="V16" s="10">
        <v>0</v>
      </c>
      <c r="W16" s="10">
        <v>0</v>
      </c>
      <c r="X16" s="10">
        <v>0</v>
      </c>
      <c r="Y16" s="10">
        <v>162</v>
      </c>
      <c r="Z16" s="10">
        <v>0</v>
      </c>
      <c r="AA16" s="10">
        <v>0</v>
      </c>
      <c r="AB16" s="10">
        <v>35</v>
      </c>
      <c r="AC16" s="10">
        <v>14</v>
      </c>
      <c r="AD16" s="10">
        <v>2</v>
      </c>
      <c r="AE16" s="10">
        <v>7</v>
      </c>
      <c r="AF16" s="10">
        <v>15</v>
      </c>
      <c r="AG16" s="10">
        <v>5</v>
      </c>
      <c r="AH16" s="10">
        <v>1</v>
      </c>
      <c r="AI16" s="10">
        <v>6</v>
      </c>
      <c r="AJ16" s="10">
        <v>1</v>
      </c>
      <c r="AK16" s="10">
        <v>76</v>
      </c>
      <c r="AL16" s="8"/>
    </row>
    <row r="17" spans="1:38" x14ac:dyDescent="0.2">
      <c r="A17" s="24"/>
      <c r="B17" s="24"/>
      <c r="C17" s="11" t="s">
        <v>93</v>
      </c>
      <c r="D17" s="11"/>
      <c r="E17" s="11"/>
      <c r="F17" s="11"/>
      <c r="G17" s="11"/>
      <c r="H17" s="11"/>
      <c r="I17" s="11"/>
      <c r="J17" s="11"/>
      <c r="K17" s="11"/>
      <c r="L17" s="11"/>
      <c r="M17" s="12" t="s">
        <v>109</v>
      </c>
      <c r="N17" s="11"/>
      <c r="O17" s="11"/>
      <c r="P17" s="12" t="s">
        <v>294</v>
      </c>
      <c r="Q17" s="11"/>
      <c r="R17" s="12" t="s">
        <v>294</v>
      </c>
      <c r="S17" s="12" t="s">
        <v>150</v>
      </c>
      <c r="T17" s="12" t="s">
        <v>150</v>
      </c>
      <c r="U17" s="12" t="s">
        <v>238</v>
      </c>
      <c r="V17" s="11"/>
      <c r="W17" s="11"/>
      <c r="X17" s="11"/>
      <c r="Y17" s="12" t="s">
        <v>379</v>
      </c>
      <c r="Z17" s="11"/>
      <c r="AA17" s="11"/>
      <c r="AB17" s="11"/>
      <c r="AC17" s="11"/>
      <c r="AD17" s="11"/>
      <c r="AE17" s="11"/>
      <c r="AF17" s="11"/>
      <c r="AG17" s="11"/>
      <c r="AH17" s="11"/>
      <c r="AI17" s="12" t="s">
        <v>380</v>
      </c>
      <c r="AJ17" s="12" t="s">
        <v>105</v>
      </c>
      <c r="AK17" s="12" t="s">
        <v>137</v>
      </c>
      <c r="AL17" s="8"/>
    </row>
    <row r="18" spans="1:38" x14ac:dyDescent="0.2">
      <c r="A18" s="27"/>
      <c r="B18" s="23" t="s">
        <v>79</v>
      </c>
      <c r="C18" s="9">
        <v>7.6901803849380002E-2</v>
      </c>
      <c r="D18" s="9">
        <v>5.0495964943120003E-2</v>
      </c>
      <c r="E18" s="9">
        <v>0.107810784807</v>
      </c>
      <c r="F18" s="9">
        <v>5.0050243453630003E-2</v>
      </c>
      <c r="G18" s="9">
        <v>8.8849738530749997E-2</v>
      </c>
      <c r="H18" s="9">
        <v>0.11712869065500001</v>
      </c>
      <c r="I18" s="9">
        <v>9.1471512179489997E-2</v>
      </c>
      <c r="J18" s="9">
        <v>7.3115573965760003E-2</v>
      </c>
      <c r="K18" s="9">
        <v>3.50562659033E-2</v>
      </c>
      <c r="L18" s="9">
        <v>5.3728243571179987E-2</v>
      </c>
      <c r="M18" s="9">
        <v>8.7941726874259996E-2</v>
      </c>
      <c r="N18" s="9">
        <v>6.3890420258050001E-2</v>
      </c>
      <c r="O18" s="9">
        <v>0</v>
      </c>
      <c r="P18" s="9">
        <v>0</v>
      </c>
      <c r="Q18" s="9">
        <v>0</v>
      </c>
      <c r="R18" s="9">
        <v>5.6046991012089998E-3</v>
      </c>
      <c r="S18" s="9">
        <v>0.12490196231340001</v>
      </c>
      <c r="T18" s="9">
        <v>8.9192633643400007E-2</v>
      </c>
      <c r="U18" s="9">
        <v>0.4385234963454</v>
      </c>
      <c r="V18" s="9">
        <v>0</v>
      </c>
      <c r="W18" s="9">
        <v>0</v>
      </c>
      <c r="X18" s="9">
        <v>0</v>
      </c>
      <c r="Y18" s="9">
        <v>0</v>
      </c>
      <c r="Z18" s="9">
        <v>1</v>
      </c>
      <c r="AA18" s="9">
        <v>0</v>
      </c>
      <c r="AB18" s="9">
        <v>1.1493118970180001E-2</v>
      </c>
      <c r="AC18" s="9">
        <v>3.5740916661450003E-2</v>
      </c>
      <c r="AD18" s="9">
        <v>7.8466409121199995E-2</v>
      </c>
      <c r="AE18" s="9">
        <v>5.0591102886200001E-2</v>
      </c>
      <c r="AF18" s="9">
        <v>5.0252137406170003E-2</v>
      </c>
      <c r="AG18" s="9">
        <v>0.1279977485822</v>
      </c>
      <c r="AH18" s="9">
        <v>0.5212160773458</v>
      </c>
      <c r="AI18" s="9">
        <v>0</v>
      </c>
      <c r="AJ18" s="9">
        <v>0</v>
      </c>
      <c r="AK18" s="9">
        <v>0.2215364987466</v>
      </c>
      <c r="AL18" s="8"/>
    </row>
    <row r="19" spans="1:38" x14ac:dyDescent="0.2">
      <c r="A19" s="24"/>
      <c r="B19" s="24"/>
      <c r="C19" s="10">
        <v>57</v>
      </c>
      <c r="D19" s="10">
        <v>9</v>
      </c>
      <c r="E19" s="10">
        <v>22</v>
      </c>
      <c r="F19" s="10">
        <v>8</v>
      </c>
      <c r="G19" s="10">
        <v>18</v>
      </c>
      <c r="H19" s="10">
        <v>15</v>
      </c>
      <c r="I19" s="10">
        <v>11</v>
      </c>
      <c r="J19" s="10">
        <v>10</v>
      </c>
      <c r="K19" s="10">
        <v>6</v>
      </c>
      <c r="L19" s="10">
        <v>13</v>
      </c>
      <c r="M19" s="10">
        <v>30</v>
      </c>
      <c r="N19" s="10">
        <v>26</v>
      </c>
      <c r="O19" s="10">
        <v>0</v>
      </c>
      <c r="P19" s="10">
        <v>0</v>
      </c>
      <c r="Q19" s="10">
        <v>0</v>
      </c>
      <c r="R19" s="10">
        <v>1</v>
      </c>
      <c r="S19" s="10">
        <v>12</v>
      </c>
      <c r="T19" s="10">
        <v>2</v>
      </c>
      <c r="U19" s="10">
        <v>42</v>
      </c>
      <c r="V19" s="10">
        <v>0</v>
      </c>
      <c r="W19" s="10">
        <v>0</v>
      </c>
      <c r="X19" s="10">
        <v>0</v>
      </c>
      <c r="Y19" s="10">
        <v>0</v>
      </c>
      <c r="Z19" s="10">
        <v>57</v>
      </c>
      <c r="AA19" s="10">
        <v>0</v>
      </c>
      <c r="AB19" s="10">
        <v>4</v>
      </c>
      <c r="AC19" s="10">
        <v>4</v>
      </c>
      <c r="AD19" s="10">
        <v>2</v>
      </c>
      <c r="AE19" s="10">
        <v>1</v>
      </c>
      <c r="AF19" s="10">
        <v>3</v>
      </c>
      <c r="AG19" s="10">
        <v>1</v>
      </c>
      <c r="AH19" s="10">
        <v>1</v>
      </c>
      <c r="AI19" s="10">
        <v>0</v>
      </c>
      <c r="AJ19" s="10">
        <v>0</v>
      </c>
      <c r="AK19" s="10">
        <v>41</v>
      </c>
      <c r="AL19" s="8"/>
    </row>
    <row r="20" spans="1:38" x14ac:dyDescent="0.2">
      <c r="A20" s="24"/>
      <c r="B20" s="24"/>
      <c r="C20" s="11" t="s">
        <v>93</v>
      </c>
      <c r="D20" s="11"/>
      <c r="E20" s="11"/>
      <c r="F20" s="11"/>
      <c r="G20" s="11"/>
      <c r="H20" s="11"/>
      <c r="I20" s="11"/>
      <c r="J20" s="11"/>
      <c r="K20" s="11"/>
      <c r="L20" s="11"/>
      <c r="M20" s="11"/>
      <c r="N20" s="11"/>
      <c r="O20" s="11"/>
      <c r="P20" s="11"/>
      <c r="Q20" s="11"/>
      <c r="R20" s="11"/>
      <c r="S20" s="12" t="s">
        <v>381</v>
      </c>
      <c r="T20" s="12" t="s">
        <v>105</v>
      </c>
      <c r="U20" s="12" t="s">
        <v>382</v>
      </c>
      <c r="V20" s="11"/>
      <c r="W20" s="11"/>
      <c r="X20" s="11"/>
      <c r="Y20" s="11"/>
      <c r="Z20" s="12" t="s">
        <v>383</v>
      </c>
      <c r="AA20" s="11"/>
      <c r="AB20" s="11"/>
      <c r="AC20" s="11"/>
      <c r="AD20" s="11"/>
      <c r="AE20" s="11"/>
      <c r="AF20" s="11"/>
      <c r="AG20" s="11"/>
      <c r="AH20" s="12" t="s">
        <v>117</v>
      </c>
      <c r="AI20" s="11"/>
      <c r="AJ20" s="11"/>
      <c r="AK20" s="12" t="s">
        <v>117</v>
      </c>
      <c r="AL20" s="8"/>
    </row>
    <row r="21" spans="1:38" x14ac:dyDescent="0.2">
      <c r="A21" s="27"/>
      <c r="B21" s="23" t="s">
        <v>80</v>
      </c>
      <c r="C21" s="9">
        <v>1.987752013935E-2</v>
      </c>
      <c r="D21" s="9">
        <v>3.5914613053960001E-2</v>
      </c>
      <c r="E21" s="9">
        <v>2.299884851957E-3</v>
      </c>
      <c r="F21" s="9">
        <v>2.8387825438110002E-2</v>
      </c>
      <c r="G21" s="9">
        <v>1.81483720876E-2</v>
      </c>
      <c r="H21" s="9">
        <v>4.1567073671289999E-2</v>
      </c>
      <c r="I21" s="9">
        <v>0</v>
      </c>
      <c r="J21" s="9">
        <v>3.418972305476E-2</v>
      </c>
      <c r="K21" s="9">
        <v>1.0324102515050001E-2</v>
      </c>
      <c r="L21" s="9">
        <v>9.4176273087389992E-3</v>
      </c>
      <c r="M21" s="9">
        <v>2.143475268407E-2</v>
      </c>
      <c r="N21" s="9">
        <v>1.8473721500259999E-2</v>
      </c>
      <c r="O21" s="9">
        <v>0</v>
      </c>
      <c r="P21" s="9">
        <v>0</v>
      </c>
      <c r="Q21" s="9">
        <v>3.3904095266390002E-2</v>
      </c>
      <c r="R21" s="9">
        <v>7.3091483877419997E-2</v>
      </c>
      <c r="S21" s="9">
        <v>0</v>
      </c>
      <c r="T21" s="9">
        <v>1.984884308548E-2</v>
      </c>
      <c r="U21" s="9">
        <v>4.8635221917170002E-3</v>
      </c>
      <c r="V21" s="9">
        <v>0</v>
      </c>
      <c r="W21" s="9">
        <v>0</v>
      </c>
      <c r="X21" s="9">
        <v>0</v>
      </c>
      <c r="Y21" s="9">
        <v>0</v>
      </c>
      <c r="Z21" s="9">
        <v>0</v>
      </c>
      <c r="AA21" s="9">
        <v>1</v>
      </c>
      <c r="AB21" s="9">
        <v>1.5645944539150001E-2</v>
      </c>
      <c r="AC21" s="9">
        <v>5.0863252810720003E-2</v>
      </c>
      <c r="AD21" s="9">
        <v>0</v>
      </c>
      <c r="AE21" s="9">
        <v>0</v>
      </c>
      <c r="AF21" s="9">
        <v>1.004842607709E-2</v>
      </c>
      <c r="AG21" s="9">
        <v>0</v>
      </c>
      <c r="AH21" s="9">
        <v>0</v>
      </c>
      <c r="AI21" s="9">
        <v>0</v>
      </c>
      <c r="AJ21" s="9">
        <v>0</v>
      </c>
      <c r="AK21" s="9">
        <v>2.1282696631310001E-2</v>
      </c>
      <c r="AL21" s="8"/>
    </row>
    <row r="22" spans="1:38" x14ac:dyDescent="0.2">
      <c r="A22" s="24"/>
      <c r="B22" s="24"/>
      <c r="C22" s="10">
        <v>11</v>
      </c>
      <c r="D22" s="10">
        <v>3</v>
      </c>
      <c r="E22" s="10">
        <v>1</v>
      </c>
      <c r="F22" s="10">
        <v>3</v>
      </c>
      <c r="G22" s="10">
        <v>4</v>
      </c>
      <c r="H22" s="10">
        <v>3</v>
      </c>
      <c r="I22" s="10">
        <v>0</v>
      </c>
      <c r="J22" s="10">
        <v>2</v>
      </c>
      <c r="K22" s="10">
        <v>2</v>
      </c>
      <c r="L22" s="10">
        <v>3</v>
      </c>
      <c r="M22" s="10">
        <v>5</v>
      </c>
      <c r="N22" s="10">
        <v>6</v>
      </c>
      <c r="O22" s="10">
        <v>0</v>
      </c>
      <c r="P22" s="10">
        <v>0</v>
      </c>
      <c r="Q22" s="10">
        <v>3</v>
      </c>
      <c r="R22" s="10">
        <v>6</v>
      </c>
      <c r="S22" s="10">
        <v>0</v>
      </c>
      <c r="T22" s="10">
        <v>1</v>
      </c>
      <c r="U22" s="10">
        <v>1</v>
      </c>
      <c r="V22" s="10">
        <v>0</v>
      </c>
      <c r="W22" s="10">
        <v>0</v>
      </c>
      <c r="X22" s="10">
        <v>0</v>
      </c>
      <c r="Y22" s="10">
        <v>0</v>
      </c>
      <c r="Z22" s="10">
        <v>0</v>
      </c>
      <c r="AA22" s="10">
        <v>11</v>
      </c>
      <c r="AB22" s="10">
        <v>3</v>
      </c>
      <c r="AC22" s="10">
        <v>2</v>
      </c>
      <c r="AD22" s="10">
        <v>0</v>
      </c>
      <c r="AE22" s="10">
        <v>0</v>
      </c>
      <c r="AF22" s="10">
        <v>1</v>
      </c>
      <c r="AG22" s="10">
        <v>0</v>
      </c>
      <c r="AH22" s="10">
        <v>0</v>
      </c>
      <c r="AI22" s="10">
        <v>0</v>
      </c>
      <c r="AJ22" s="10">
        <v>0</v>
      </c>
      <c r="AK22" s="10">
        <v>5</v>
      </c>
      <c r="AL22" s="8"/>
    </row>
    <row r="23" spans="1:38" x14ac:dyDescent="0.2">
      <c r="A23" s="24"/>
      <c r="B23" s="24"/>
      <c r="C23" s="11" t="s">
        <v>93</v>
      </c>
      <c r="D23" s="12" t="s">
        <v>109</v>
      </c>
      <c r="E23" s="11"/>
      <c r="F23" s="12" t="s">
        <v>109</v>
      </c>
      <c r="G23" s="11"/>
      <c r="H23" s="11"/>
      <c r="I23" s="11"/>
      <c r="J23" s="11"/>
      <c r="K23" s="11"/>
      <c r="L23" s="11"/>
      <c r="M23" s="11"/>
      <c r="N23" s="11"/>
      <c r="O23" s="11"/>
      <c r="P23" s="11"/>
      <c r="Q23" s="11"/>
      <c r="R23" s="12" t="s">
        <v>118</v>
      </c>
      <c r="S23" s="11"/>
      <c r="T23" s="11"/>
      <c r="U23" s="11"/>
      <c r="V23" s="11"/>
      <c r="W23" s="11"/>
      <c r="X23" s="11"/>
      <c r="Y23" s="11"/>
      <c r="Z23" s="11"/>
      <c r="AA23" s="12" t="s">
        <v>384</v>
      </c>
      <c r="AB23" s="11"/>
      <c r="AC23" s="11"/>
      <c r="AD23" s="11"/>
      <c r="AE23" s="11"/>
      <c r="AF23" s="11"/>
      <c r="AG23" s="11"/>
      <c r="AH23" s="11"/>
      <c r="AI23" s="11"/>
      <c r="AJ23" s="11"/>
      <c r="AK23" s="11"/>
      <c r="AL23" s="8"/>
    </row>
    <row r="24" spans="1:38" x14ac:dyDescent="0.2">
      <c r="A24" s="27"/>
      <c r="B24" s="23" t="s">
        <v>39</v>
      </c>
      <c r="C24" s="9">
        <v>1</v>
      </c>
      <c r="D24" s="9">
        <v>1</v>
      </c>
      <c r="E24" s="9">
        <v>1</v>
      </c>
      <c r="F24" s="9">
        <v>1</v>
      </c>
      <c r="G24" s="9">
        <v>1</v>
      </c>
      <c r="H24" s="9">
        <v>1</v>
      </c>
      <c r="I24" s="9">
        <v>1</v>
      </c>
      <c r="J24" s="9">
        <v>1</v>
      </c>
      <c r="K24" s="9">
        <v>1</v>
      </c>
      <c r="L24" s="9">
        <v>1</v>
      </c>
      <c r="M24" s="9">
        <v>1</v>
      </c>
      <c r="N24" s="9">
        <v>1</v>
      </c>
      <c r="O24" s="9">
        <v>1</v>
      </c>
      <c r="P24" s="9">
        <v>1</v>
      </c>
      <c r="Q24" s="9">
        <v>1</v>
      </c>
      <c r="R24" s="9">
        <v>1</v>
      </c>
      <c r="S24" s="9">
        <v>1</v>
      </c>
      <c r="T24" s="9">
        <v>1</v>
      </c>
      <c r="U24" s="9">
        <v>1</v>
      </c>
      <c r="V24" s="9">
        <v>1</v>
      </c>
      <c r="W24" s="9">
        <v>1</v>
      </c>
      <c r="X24" s="9">
        <v>1</v>
      </c>
      <c r="Y24" s="9">
        <v>1</v>
      </c>
      <c r="Z24" s="9">
        <v>1</v>
      </c>
      <c r="AA24" s="9">
        <v>1</v>
      </c>
      <c r="AB24" s="9">
        <v>1</v>
      </c>
      <c r="AC24" s="9">
        <v>1</v>
      </c>
      <c r="AD24" s="9">
        <v>1</v>
      </c>
      <c r="AE24" s="9">
        <v>1</v>
      </c>
      <c r="AF24" s="9">
        <v>1</v>
      </c>
      <c r="AG24" s="9">
        <v>1</v>
      </c>
      <c r="AH24" s="9">
        <v>1</v>
      </c>
      <c r="AI24" s="9">
        <v>1</v>
      </c>
      <c r="AJ24" s="9">
        <v>1</v>
      </c>
      <c r="AK24" s="9">
        <v>1</v>
      </c>
      <c r="AL24" s="8"/>
    </row>
    <row r="25" spans="1:38" x14ac:dyDescent="0.2">
      <c r="A25" s="24"/>
      <c r="B25" s="24"/>
      <c r="C25" s="10">
        <v>869</v>
      </c>
      <c r="D25" s="10">
        <v>189</v>
      </c>
      <c r="E25" s="10">
        <v>250</v>
      </c>
      <c r="F25" s="10">
        <v>202</v>
      </c>
      <c r="G25" s="10">
        <v>228</v>
      </c>
      <c r="H25" s="10">
        <v>81</v>
      </c>
      <c r="I25" s="10">
        <v>146</v>
      </c>
      <c r="J25" s="10">
        <v>144</v>
      </c>
      <c r="K25" s="10">
        <v>194</v>
      </c>
      <c r="L25" s="10">
        <v>272</v>
      </c>
      <c r="M25" s="10">
        <v>365</v>
      </c>
      <c r="N25" s="10">
        <v>498</v>
      </c>
      <c r="O25" s="10">
        <v>220</v>
      </c>
      <c r="P25" s="10">
        <v>95</v>
      </c>
      <c r="Q25" s="10">
        <v>144</v>
      </c>
      <c r="R25" s="10">
        <v>157</v>
      </c>
      <c r="S25" s="10">
        <v>111</v>
      </c>
      <c r="T25" s="10">
        <v>34</v>
      </c>
      <c r="U25" s="10">
        <v>108</v>
      </c>
      <c r="V25" s="10">
        <v>211</v>
      </c>
      <c r="W25" s="10">
        <v>269</v>
      </c>
      <c r="X25" s="10">
        <v>159</v>
      </c>
      <c r="Y25" s="10">
        <v>162</v>
      </c>
      <c r="Z25" s="10">
        <v>57</v>
      </c>
      <c r="AA25" s="10">
        <v>11</v>
      </c>
      <c r="AB25" s="10">
        <v>389</v>
      </c>
      <c r="AC25" s="10">
        <v>104</v>
      </c>
      <c r="AD25" s="10">
        <v>21</v>
      </c>
      <c r="AE25" s="10">
        <v>41</v>
      </c>
      <c r="AF25" s="10">
        <v>62</v>
      </c>
      <c r="AG25" s="10">
        <v>22</v>
      </c>
      <c r="AH25" s="10">
        <v>3</v>
      </c>
      <c r="AI25" s="10">
        <v>7</v>
      </c>
      <c r="AJ25" s="10">
        <v>2</v>
      </c>
      <c r="AK25" s="10">
        <v>218</v>
      </c>
      <c r="AL25" s="8"/>
    </row>
    <row r="26" spans="1:38" x14ac:dyDescent="0.2">
      <c r="A26" s="24"/>
      <c r="B26" s="24"/>
      <c r="C26" s="11" t="s">
        <v>93</v>
      </c>
      <c r="D26" s="11" t="s">
        <v>93</v>
      </c>
      <c r="E26" s="11" t="s">
        <v>93</v>
      </c>
      <c r="F26" s="11" t="s">
        <v>93</v>
      </c>
      <c r="G26" s="11" t="s">
        <v>93</v>
      </c>
      <c r="H26" s="11" t="s">
        <v>93</v>
      </c>
      <c r="I26" s="11" t="s">
        <v>93</v>
      </c>
      <c r="J26" s="11" t="s">
        <v>93</v>
      </c>
      <c r="K26" s="11" t="s">
        <v>93</v>
      </c>
      <c r="L26" s="11" t="s">
        <v>93</v>
      </c>
      <c r="M26" s="11" t="s">
        <v>93</v>
      </c>
      <c r="N26" s="11" t="s">
        <v>93</v>
      </c>
      <c r="O26" s="11" t="s">
        <v>93</v>
      </c>
      <c r="P26" s="11" t="s">
        <v>93</v>
      </c>
      <c r="Q26" s="11" t="s">
        <v>93</v>
      </c>
      <c r="R26" s="11" t="s">
        <v>93</v>
      </c>
      <c r="S26" s="11" t="s">
        <v>93</v>
      </c>
      <c r="T26" s="11" t="s">
        <v>93</v>
      </c>
      <c r="U26" s="11" t="s">
        <v>93</v>
      </c>
      <c r="V26" s="11" t="s">
        <v>93</v>
      </c>
      <c r="W26" s="11" t="s">
        <v>93</v>
      </c>
      <c r="X26" s="11" t="s">
        <v>93</v>
      </c>
      <c r="Y26" s="11" t="s">
        <v>93</v>
      </c>
      <c r="Z26" s="11" t="s">
        <v>93</v>
      </c>
      <c r="AA26" s="11" t="s">
        <v>93</v>
      </c>
      <c r="AB26" s="11" t="s">
        <v>93</v>
      </c>
      <c r="AC26" s="11" t="s">
        <v>93</v>
      </c>
      <c r="AD26" s="11" t="s">
        <v>93</v>
      </c>
      <c r="AE26" s="11" t="s">
        <v>93</v>
      </c>
      <c r="AF26" s="11" t="s">
        <v>93</v>
      </c>
      <c r="AG26" s="11" t="s">
        <v>93</v>
      </c>
      <c r="AH26" s="11" t="s">
        <v>93</v>
      </c>
      <c r="AI26" s="11" t="s">
        <v>93</v>
      </c>
      <c r="AJ26" s="11" t="s">
        <v>93</v>
      </c>
      <c r="AK26" s="11" t="s">
        <v>93</v>
      </c>
      <c r="AL26" s="8"/>
    </row>
    <row r="27" spans="1:38" x14ac:dyDescent="0.2">
      <c r="A27" s="13" t="s">
        <v>385</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22"/>
    </row>
    <row r="28" spans="1:38" x14ac:dyDescent="0.2">
      <c r="A28" s="15" t="s">
        <v>100</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row>
  </sheetData>
  <mergeCells count="17">
    <mergeCell ref="B24:B26"/>
    <mergeCell ref="AI2:AK2"/>
    <mergeCell ref="A2:C2"/>
    <mergeCell ref="A3:B5"/>
    <mergeCell ref="B6:B8"/>
    <mergeCell ref="B9:B11"/>
    <mergeCell ref="A6:A26"/>
    <mergeCell ref="M3:N3"/>
    <mergeCell ref="O3:U3"/>
    <mergeCell ref="V3:AA3"/>
    <mergeCell ref="AB3:AK3"/>
    <mergeCell ref="D3:G3"/>
    <mergeCell ref="H3:L3"/>
    <mergeCell ref="B12:B14"/>
    <mergeCell ref="B15:B17"/>
    <mergeCell ref="B18:B20"/>
    <mergeCell ref="B21:B23"/>
  </mergeCells>
  <hyperlinks>
    <hyperlink ref="A1" location="'TOC'!A1:A1" display="Back to TOC" xr:uid="{00000000-0004-0000-1900-000000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L31"/>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bestFit="1" customWidth="1"/>
    <col min="2" max="2" width="25" style="1" bestFit="1" customWidth="1"/>
    <col min="3" max="37" width="12.6640625" style="1" customWidth="1"/>
  </cols>
  <sheetData>
    <row r="1" spans="1:38"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8"/>
    </row>
    <row r="2" spans="1:38" ht="36" customHeight="1" x14ac:dyDescent="0.2">
      <c r="A2" s="30" t="s">
        <v>386</v>
      </c>
      <c r="B2" s="29"/>
      <c r="C2" s="29"/>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8" t="s">
        <v>38</v>
      </c>
      <c r="AJ2" s="29"/>
      <c r="AK2" s="29"/>
      <c r="AL2" s="8"/>
    </row>
    <row r="3" spans="1:38" ht="37" customHeight="1" x14ac:dyDescent="0.2">
      <c r="A3" s="31"/>
      <c r="B3" s="29"/>
      <c r="C3" s="19" t="s">
        <v>39</v>
      </c>
      <c r="D3" s="32" t="s">
        <v>40</v>
      </c>
      <c r="E3" s="29"/>
      <c r="F3" s="29"/>
      <c r="G3" s="29"/>
      <c r="H3" s="32" t="s">
        <v>41</v>
      </c>
      <c r="I3" s="29"/>
      <c r="J3" s="29"/>
      <c r="K3" s="29"/>
      <c r="L3" s="29"/>
      <c r="M3" s="32" t="s">
        <v>42</v>
      </c>
      <c r="N3" s="29"/>
      <c r="O3" s="32" t="s">
        <v>43</v>
      </c>
      <c r="P3" s="29"/>
      <c r="Q3" s="29"/>
      <c r="R3" s="29"/>
      <c r="S3" s="29"/>
      <c r="T3" s="29"/>
      <c r="U3" s="29"/>
      <c r="V3" s="32" t="s">
        <v>44</v>
      </c>
      <c r="W3" s="29"/>
      <c r="X3" s="29"/>
      <c r="Y3" s="29"/>
      <c r="Z3" s="29"/>
      <c r="AA3" s="29"/>
      <c r="AB3" s="32" t="s">
        <v>45</v>
      </c>
      <c r="AC3" s="29"/>
      <c r="AD3" s="29"/>
      <c r="AE3" s="29"/>
      <c r="AF3" s="29"/>
      <c r="AG3" s="29"/>
      <c r="AH3" s="29"/>
      <c r="AI3" s="29"/>
      <c r="AJ3" s="29"/>
      <c r="AK3" s="29"/>
      <c r="AL3" s="8"/>
    </row>
    <row r="4" spans="1:38" ht="16" customHeight="1" x14ac:dyDescent="0.2">
      <c r="A4" s="24"/>
      <c r="B4" s="29"/>
      <c r="C4" s="20" t="s">
        <v>46</v>
      </c>
      <c r="D4" s="20" t="s">
        <v>46</v>
      </c>
      <c r="E4" s="20" t="s">
        <v>47</v>
      </c>
      <c r="F4" s="20" t="s">
        <v>48</v>
      </c>
      <c r="G4" s="20" t="s">
        <v>49</v>
      </c>
      <c r="H4" s="20" t="s">
        <v>46</v>
      </c>
      <c r="I4" s="20" t="s">
        <v>47</v>
      </c>
      <c r="J4" s="20" t="s">
        <v>48</v>
      </c>
      <c r="K4" s="20" t="s">
        <v>49</v>
      </c>
      <c r="L4" s="20" t="s">
        <v>50</v>
      </c>
      <c r="M4" s="20" t="s">
        <v>46</v>
      </c>
      <c r="N4" s="20" t="s">
        <v>47</v>
      </c>
      <c r="O4" s="20" t="s">
        <v>46</v>
      </c>
      <c r="P4" s="20" t="s">
        <v>47</v>
      </c>
      <c r="Q4" s="20" t="s">
        <v>48</v>
      </c>
      <c r="R4" s="20" t="s">
        <v>49</v>
      </c>
      <c r="S4" s="20" t="s">
        <v>50</v>
      </c>
      <c r="T4" s="20" t="s">
        <v>51</v>
      </c>
      <c r="U4" s="20" t="s">
        <v>52</v>
      </c>
      <c r="V4" s="20" t="s">
        <v>46</v>
      </c>
      <c r="W4" s="20" t="s">
        <v>47</v>
      </c>
      <c r="X4" s="20" t="s">
        <v>48</v>
      </c>
      <c r="Y4" s="20" t="s">
        <v>49</v>
      </c>
      <c r="Z4" s="20" t="s">
        <v>50</v>
      </c>
      <c r="AA4" s="20" t="s">
        <v>51</v>
      </c>
      <c r="AB4" s="20" t="s">
        <v>46</v>
      </c>
      <c r="AC4" s="20" t="s">
        <v>47</v>
      </c>
      <c r="AD4" s="20" t="s">
        <v>48</v>
      </c>
      <c r="AE4" s="20" t="s">
        <v>49</v>
      </c>
      <c r="AF4" s="20" t="s">
        <v>50</v>
      </c>
      <c r="AG4" s="20" t="s">
        <v>51</v>
      </c>
      <c r="AH4" s="20" t="s">
        <v>52</v>
      </c>
      <c r="AI4" s="20" t="s">
        <v>53</v>
      </c>
      <c r="AJ4" s="20" t="s">
        <v>54</v>
      </c>
      <c r="AK4" s="20" t="s">
        <v>55</v>
      </c>
      <c r="AL4" s="8"/>
    </row>
    <row r="5" spans="1:38" ht="25" x14ac:dyDescent="0.2">
      <c r="A5" s="24"/>
      <c r="B5" s="29"/>
      <c r="C5" s="19" t="s">
        <v>56</v>
      </c>
      <c r="D5" s="19" t="s">
        <v>57</v>
      </c>
      <c r="E5" s="19" t="s">
        <v>58</v>
      </c>
      <c r="F5" s="19" t="s">
        <v>59</v>
      </c>
      <c r="G5" s="19" t="s">
        <v>60</v>
      </c>
      <c r="H5" s="19" t="s">
        <v>61</v>
      </c>
      <c r="I5" s="19" t="s">
        <v>62</v>
      </c>
      <c r="J5" s="19" t="s">
        <v>63</v>
      </c>
      <c r="K5" s="19" t="s">
        <v>64</v>
      </c>
      <c r="L5" s="19" t="s">
        <v>65</v>
      </c>
      <c r="M5" s="19" t="s">
        <v>66</v>
      </c>
      <c r="N5" s="19" t="s">
        <v>67</v>
      </c>
      <c r="O5" s="19" t="s">
        <v>68</v>
      </c>
      <c r="P5" s="19" t="s">
        <v>69</v>
      </c>
      <c r="Q5" s="19" t="s">
        <v>70</v>
      </c>
      <c r="R5" s="19" t="s">
        <v>71</v>
      </c>
      <c r="S5" s="19" t="s">
        <v>72</v>
      </c>
      <c r="T5" s="19" t="s">
        <v>73</v>
      </c>
      <c r="U5" s="19" t="s">
        <v>74</v>
      </c>
      <c r="V5" s="19" t="s">
        <v>75</v>
      </c>
      <c r="W5" s="19" t="s">
        <v>76</v>
      </c>
      <c r="X5" s="19" t="s">
        <v>77</v>
      </c>
      <c r="Y5" s="19" t="s">
        <v>78</v>
      </c>
      <c r="Z5" s="19" t="s">
        <v>79</v>
      </c>
      <c r="AA5" s="19" t="s">
        <v>80</v>
      </c>
      <c r="AB5" s="19" t="s">
        <v>81</v>
      </c>
      <c r="AC5" s="19" t="s">
        <v>82</v>
      </c>
      <c r="AD5" s="19" t="s">
        <v>83</v>
      </c>
      <c r="AE5" s="19" t="s">
        <v>84</v>
      </c>
      <c r="AF5" s="19" t="s">
        <v>85</v>
      </c>
      <c r="AG5" s="19" t="s">
        <v>86</v>
      </c>
      <c r="AH5" s="19" t="s">
        <v>87</v>
      </c>
      <c r="AI5" s="19" t="s">
        <v>88</v>
      </c>
      <c r="AJ5" s="19" t="s">
        <v>89</v>
      </c>
      <c r="AK5" s="19" t="s">
        <v>90</v>
      </c>
      <c r="AL5" s="8"/>
    </row>
    <row r="6" spans="1:38" x14ac:dyDescent="0.2">
      <c r="A6" s="25" t="s">
        <v>387</v>
      </c>
      <c r="B6" s="23" t="s">
        <v>68</v>
      </c>
      <c r="C6" s="9">
        <v>0.22885847112470001</v>
      </c>
      <c r="D6" s="9">
        <v>0.25311901591359998</v>
      </c>
      <c r="E6" s="9">
        <v>0.24235363216780001</v>
      </c>
      <c r="F6" s="9">
        <v>0.22143024474709999</v>
      </c>
      <c r="G6" s="9">
        <v>0.20140844801659999</v>
      </c>
      <c r="H6" s="9">
        <v>0.19492031160430001</v>
      </c>
      <c r="I6" s="9">
        <v>0.14612346459680001</v>
      </c>
      <c r="J6" s="9">
        <v>0.28977285357920002</v>
      </c>
      <c r="K6" s="9">
        <v>0.28180645614700001</v>
      </c>
      <c r="L6" s="9">
        <v>0.30195361793030001</v>
      </c>
      <c r="M6" s="9">
        <v>0.23135772826590001</v>
      </c>
      <c r="N6" s="9">
        <v>0.25144705018590002</v>
      </c>
      <c r="O6" s="9">
        <v>1</v>
      </c>
      <c r="P6" s="9">
        <v>0</v>
      </c>
      <c r="Q6" s="9">
        <v>0</v>
      </c>
      <c r="R6" s="9">
        <v>0</v>
      </c>
      <c r="S6" s="9">
        <v>0</v>
      </c>
      <c r="T6" s="9">
        <v>0</v>
      </c>
      <c r="U6" s="9">
        <v>0</v>
      </c>
      <c r="V6" s="9">
        <v>0.65641891351660009</v>
      </c>
      <c r="W6" s="9">
        <v>0.30069198797259999</v>
      </c>
      <c r="X6" s="9">
        <v>1.9882304795629999E-2</v>
      </c>
      <c r="Y6" s="9">
        <v>0</v>
      </c>
      <c r="Z6" s="9">
        <v>0</v>
      </c>
      <c r="AA6" s="9">
        <v>0</v>
      </c>
      <c r="AB6" s="9">
        <v>0.33239951889539998</v>
      </c>
      <c r="AC6" s="9">
        <v>0.27446970119870001</v>
      </c>
      <c r="AD6" s="9">
        <v>9.6660776210689997E-2</v>
      </c>
      <c r="AE6" s="9">
        <v>0.3024813414359</v>
      </c>
      <c r="AF6" s="9">
        <v>0.30236630779340001</v>
      </c>
      <c r="AG6" s="9">
        <v>6.4759188519669997E-2</v>
      </c>
      <c r="AH6" s="9">
        <v>0</v>
      </c>
      <c r="AI6" s="9">
        <v>0</v>
      </c>
      <c r="AJ6" s="9">
        <v>0</v>
      </c>
      <c r="AK6" s="9">
        <v>6.1107358316190012E-2</v>
      </c>
      <c r="AL6" s="8"/>
    </row>
    <row r="7" spans="1:38" x14ac:dyDescent="0.2">
      <c r="A7" s="24"/>
      <c r="B7" s="24"/>
      <c r="C7" s="10">
        <v>220</v>
      </c>
      <c r="D7" s="10">
        <v>45</v>
      </c>
      <c r="E7" s="10">
        <v>69</v>
      </c>
      <c r="F7" s="10">
        <v>48</v>
      </c>
      <c r="G7" s="10">
        <v>58</v>
      </c>
      <c r="H7" s="10">
        <v>16</v>
      </c>
      <c r="I7" s="10">
        <v>24</v>
      </c>
      <c r="J7" s="10">
        <v>35</v>
      </c>
      <c r="K7" s="10">
        <v>56</v>
      </c>
      <c r="L7" s="10">
        <v>80</v>
      </c>
      <c r="M7" s="10">
        <v>87</v>
      </c>
      <c r="N7" s="10">
        <v>133</v>
      </c>
      <c r="O7" s="10">
        <v>220</v>
      </c>
      <c r="P7" s="10">
        <v>0</v>
      </c>
      <c r="Q7" s="10">
        <v>0</v>
      </c>
      <c r="R7" s="10">
        <v>0</v>
      </c>
      <c r="S7" s="10">
        <v>0</v>
      </c>
      <c r="T7" s="10">
        <v>0</v>
      </c>
      <c r="U7" s="10">
        <v>0</v>
      </c>
      <c r="V7" s="10">
        <v>131</v>
      </c>
      <c r="W7" s="10">
        <v>85</v>
      </c>
      <c r="X7" s="10">
        <v>4</v>
      </c>
      <c r="Y7" s="10">
        <v>0</v>
      </c>
      <c r="Z7" s="10">
        <v>0</v>
      </c>
      <c r="AA7" s="10">
        <v>0</v>
      </c>
      <c r="AB7" s="10">
        <v>138</v>
      </c>
      <c r="AC7" s="10">
        <v>29</v>
      </c>
      <c r="AD7" s="10">
        <v>2</v>
      </c>
      <c r="AE7" s="10">
        <v>14</v>
      </c>
      <c r="AF7" s="10">
        <v>15</v>
      </c>
      <c r="AG7" s="10">
        <v>2</v>
      </c>
      <c r="AH7" s="10">
        <v>0</v>
      </c>
      <c r="AI7" s="10">
        <v>0</v>
      </c>
      <c r="AJ7" s="10">
        <v>0</v>
      </c>
      <c r="AK7" s="10">
        <v>20</v>
      </c>
      <c r="AL7" s="8"/>
    </row>
    <row r="8" spans="1:38" x14ac:dyDescent="0.2">
      <c r="A8" s="24"/>
      <c r="B8" s="24"/>
      <c r="C8" s="11" t="s">
        <v>93</v>
      </c>
      <c r="D8" s="11"/>
      <c r="E8" s="11"/>
      <c r="F8" s="11"/>
      <c r="G8" s="11"/>
      <c r="H8" s="11"/>
      <c r="I8" s="11"/>
      <c r="J8" s="11"/>
      <c r="K8" s="11"/>
      <c r="L8" s="12" t="s">
        <v>109</v>
      </c>
      <c r="M8" s="11"/>
      <c r="N8" s="11"/>
      <c r="O8" s="12" t="s">
        <v>246</v>
      </c>
      <c r="P8" s="11"/>
      <c r="Q8" s="11"/>
      <c r="R8" s="11"/>
      <c r="S8" s="11"/>
      <c r="T8" s="11"/>
      <c r="U8" s="11"/>
      <c r="V8" s="12" t="s">
        <v>388</v>
      </c>
      <c r="W8" s="12" t="s">
        <v>310</v>
      </c>
      <c r="X8" s="11"/>
      <c r="Y8" s="11"/>
      <c r="Z8" s="11"/>
      <c r="AA8" s="11"/>
      <c r="AB8" s="12" t="s">
        <v>266</v>
      </c>
      <c r="AC8" s="12" t="s">
        <v>96</v>
      </c>
      <c r="AD8" s="11"/>
      <c r="AE8" s="12" t="s">
        <v>266</v>
      </c>
      <c r="AF8" s="12" t="s">
        <v>266</v>
      </c>
      <c r="AG8" s="11"/>
      <c r="AH8" s="11"/>
      <c r="AI8" s="11"/>
      <c r="AJ8" s="11"/>
      <c r="AK8" s="11"/>
      <c r="AL8" s="8"/>
    </row>
    <row r="9" spans="1:38" x14ac:dyDescent="0.2">
      <c r="A9" s="27"/>
      <c r="B9" s="23" t="s">
        <v>69</v>
      </c>
      <c r="C9" s="9">
        <v>0.1168030688519</v>
      </c>
      <c r="D9" s="9">
        <v>6.1696608313650002E-2</v>
      </c>
      <c r="E9" s="9">
        <v>0.1005535626701</v>
      </c>
      <c r="F9" s="9">
        <v>0.20046309035109999</v>
      </c>
      <c r="G9" s="9">
        <v>0.1041238667143</v>
      </c>
      <c r="H9" s="9">
        <v>0.14349217944010001</v>
      </c>
      <c r="I9" s="9">
        <v>8.797391776258999E-2</v>
      </c>
      <c r="J9" s="9">
        <v>0.1260068481003</v>
      </c>
      <c r="K9" s="9">
        <v>0.1214879344803</v>
      </c>
      <c r="L9" s="9">
        <v>0.12825382013619999</v>
      </c>
      <c r="M9" s="9">
        <v>0.15379901383120001</v>
      </c>
      <c r="N9" s="9">
        <v>8.9780500091410004E-2</v>
      </c>
      <c r="O9" s="9">
        <v>0</v>
      </c>
      <c r="P9" s="9">
        <v>1</v>
      </c>
      <c r="Q9" s="9">
        <v>0</v>
      </c>
      <c r="R9" s="9">
        <v>0</v>
      </c>
      <c r="S9" s="9">
        <v>0</v>
      </c>
      <c r="T9" s="9">
        <v>0</v>
      </c>
      <c r="U9" s="9">
        <v>0</v>
      </c>
      <c r="V9" s="9">
        <v>5.4671801333089999E-2</v>
      </c>
      <c r="W9" s="9">
        <v>0.29055632069280002</v>
      </c>
      <c r="X9" s="9">
        <v>0.1082355467852</v>
      </c>
      <c r="Y9" s="9">
        <v>3.1691190940790002E-2</v>
      </c>
      <c r="Z9" s="9">
        <v>0</v>
      </c>
      <c r="AA9" s="9">
        <v>0</v>
      </c>
      <c r="AB9" s="9">
        <v>0.19045826359580001</v>
      </c>
      <c r="AC9" s="9">
        <v>7.6125896619870001E-2</v>
      </c>
      <c r="AD9" s="9">
        <v>0.16462683985779999</v>
      </c>
      <c r="AE9" s="9">
        <v>0.1254762122169</v>
      </c>
      <c r="AF9" s="9">
        <v>0.101963943721</v>
      </c>
      <c r="AG9" s="9">
        <v>4.7943136111750002E-2</v>
      </c>
      <c r="AH9" s="9">
        <v>0</v>
      </c>
      <c r="AI9" s="9">
        <v>0</v>
      </c>
      <c r="AJ9" s="9">
        <v>0</v>
      </c>
      <c r="AK9" s="9">
        <v>3.6618521701010001E-2</v>
      </c>
      <c r="AL9" s="8"/>
    </row>
    <row r="10" spans="1:38" x14ac:dyDescent="0.2">
      <c r="A10" s="24"/>
      <c r="B10" s="24"/>
      <c r="C10" s="10">
        <v>95</v>
      </c>
      <c r="D10" s="10">
        <v>17</v>
      </c>
      <c r="E10" s="10">
        <v>26</v>
      </c>
      <c r="F10" s="10">
        <v>33</v>
      </c>
      <c r="G10" s="10">
        <v>19</v>
      </c>
      <c r="H10" s="10">
        <v>6</v>
      </c>
      <c r="I10" s="10">
        <v>13</v>
      </c>
      <c r="J10" s="10">
        <v>17</v>
      </c>
      <c r="K10" s="10">
        <v>23</v>
      </c>
      <c r="L10" s="10">
        <v>32</v>
      </c>
      <c r="M10" s="10">
        <v>43</v>
      </c>
      <c r="N10" s="10">
        <v>51</v>
      </c>
      <c r="O10" s="10">
        <v>0</v>
      </c>
      <c r="P10" s="10">
        <v>95</v>
      </c>
      <c r="Q10" s="10">
        <v>0</v>
      </c>
      <c r="R10" s="10">
        <v>0</v>
      </c>
      <c r="S10" s="10">
        <v>0</v>
      </c>
      <c r="T10" s="10">
        <v>0</v>
      </c>
      <c r="U10" s="10">
        <v>0</v>
      </c>
      <c r="V10" s="10">
        <v>13</v>
      </c>
      <c r="W10" s="10">
        <v>57</v>
      </c>
      <c r="X10" s="10">
        <v>17</v>
      </c>
      <c r="Y10" s="10">
        <v>8</v>
      </c>
      <c r="Z10" s="10">
        <v>0</v>
      </c>
      <c r="AA10" s="10">
        <v>0</v>
      </c>
      <c r="AB10" s="10">
        <v>61</v>
      </c>
      <c r="AC10" s="10">
        <v>9</v>
      </c>
      <c r="AD10" s="10">
        <v>3</v>
      </c>
      <c r="AE10" s="10">
        <v>4</v>
      </c>
      <c r="AF10" s="10">
        <v>7</v>
      </c>
      <c r="AG10" s="10">
        <v>1</v>
      </c>
      <c r="AH10" s="10">
        <v>0</v>
      </c>
      <c r="AI10" s="10">
        <v>0</v>
      </c>
      <c r="AJ10" s="10">
        <v>0</v>
      </c>
      <c r="AK10" s="10">
        <v>10</v>
      </c>
      <c r="AL10" s="8"/>
    </row>
    <row r="11" spans="1:38" x14ac:dyDescent="0.2">
      <c r="A11" s="24"/>
      <c r="B11" s="24"/>
      <c r="C11" s="11" t="s">
        <v>93</v>
      </c>
      <c r="D11" s="11"/>
      <c r="E11" s="11"/>
      <c r="F11" s="12" t="s">
        <v>105</v>
      </c>
      <c r="G11" s="11"/>
      <c r="H11" s="11"/>
      <c r="I11" s="11"/>
      <c r="J11" s="11"/>
      <c r="K11" s="11"/>
      <c r="L11" s="11"/>
      <c r="M11" s="11"/>
      <c r="N11" s="11"/>
      <c r="O11" s="11"/>
      <c r="P11" s="12" t="s">
        <v>389</v>
      </c>
      <c r="Q11" s="11"/>
      <c r="R11" s="11"/>
      <c r="S11" s="11"/>
      <c r="T11" s="11"/>
      <c r="U11" s="11"/>
      <c r="V11" s="11"/>
      <c r="W11" s="12" t="s">
        <v>390</v>
      </c>
      <c r="X11" s="11"/>
      <c r="Y11" s="11"/>
      <c r="Z11" s="11"/>
      <c r="AA11" s="11"/>
      <c r="AB11" s="12" t="s">
        <v>266</v>
      </c>
      <c r="AC11" s="11"/>
      <c r="AD11" s="11"/>
      <c r="AE11" s="11"/>
      <c r="AF11" s="11"/>
      <c r="AG11" s="11"/>
      <c r="AH11" s="11"/>
      <c r="AI11" s="11"/>
      <c r="AJ11" s="11"/>
      <c r="AK11" s="11"/>
      <c r="AL11" s="8"/>
    </row>
    <row r="12" spans="1:38" x14ac:dyDescent="0.2">
      <c r="A12" s="27"/>
      <c r="B12" s="23" t="s">
        <v>70</v>
      </c>
      <c r="C12" s="9">
        <v>0.14444489061419999</v>
      </c>
      <c r="D12" s="9">
        <v>0.2017813413514</v>
      </c>
      <c r="E12" s="9">
        <v>0.10347337238279999</v>
      </c>
      <c r="F12" s="9">
        <v>0.1548700863626</v>
      </c>
      <c r="G12" s="9">
        <v>0.13348173971319999</v>
      </c>
      <c r="H12" s="9">
        <v>0.15182532893889999</v>
      </c>
      <c r="I12" s="9">
        <v>0.1573741442645</v>
      </c>
      <c r="J12" s="9">
        <v>0.13775905663999999</v>
      </c>
      <c r="K12" s="9">
        <v>0.1607627650084</v>
      </c>
      <c r="L12" s="9">
        <v>0.14256509278740001</v>
      </c>
      <c r="M12" s="9">
        <v>0.1064889432465</v>
      </c>
      <c r="N12" s="9">
        <v>0.19728990600810001</v>
      </c>
      <c r="O12" s="9">
        <v>0</v>
      </c>
      <c r="P12" s="9">
        <v>0</v>
      </c>
      <c r="Q12" s="9">
        <v>1</v>
      </c>
      <c r="R12" s="9">
        <v>0</v>
      </c>
      <c r="S12" s="9">
        <v>0</v>
      </c>
      <c r="T12" s="9">
        <v>0</v>
      </c>
      <c r="U12" s="9">
        <v>0</v>
      </c>
      <c r="V12" s="9">
        <v>0.15059005778080001</v>
      </c>
      <c r="W12" s="9">
        <v>0.25922194793440001</v>
      </c>
      <c r="X12" s="9">
        <v>0.1998269442848</v>
      </c>
      <c r="Y12" s="9">
        <v>1.275304443814E-3</v>
      </c>
      <c r="Z12" s="9">
        <v>0</v>
      </c>
      <c r="AA12" s="9">
        <v>0.25828008097420002</v>
      </c>
      <c r="AB12" s="9">
        <v>0.20913651989590001</v>
      </c>
      <c r="AC12" s="9">
        <v>0.13023980286920001</v>
      </c>
      <c r="AD12" s="9">
        <v>4.9488916430460002E-2</v>
      </c>
      <c r="AE12" s="9">
        <v>0.14874874331929999</v>
      </c>
      <c r="AF12" s="9">
        <v>6.5697185157710003E-2</v>
      </c>
      <c r="AG12" s="9">
        <v>0.2269502806409</v>
      </c>
      <c r="AH12" s="9">
        <v>0.25741807404200001</v>
      </c>
      <c r="AI12" s="9">
        <v>0</v>
      </c>
      <c r="AJ12" s="9">
        <v>0</v>
      </c>
      <c r="AK12" s="9">
        <v>7.7427203796780003E-2</v>
      </c>
      <c r="AL12" s="8"/>
    </row>
    <row r="13" spans="1:38" x14ac:dyDescent="0.2">
      <c r="A13" s="24"/>
      <c r="B13" s="24"/>
      <c r="C13" s="10">
        <v>144</v>
      </c>
      <c r="D13" s="10">
        <v>40</v>
      </c>
      <c r="E13" s="10">
        <v>34</v>
      </c>
      <c r="F13" s="10">
        <v>38</v>
      </c>
      <c r="G13" s="10">
        <v>32</v>
      </c>
      <c r="H13" s="10">
        <v>10</v>
      </c>
      <c r="I13" s="10">
        <v>26</v>
      </c>
      <c r="J13" s="10">
        <v>21</v>
      </c>
      <c r="K13" s="10">
        <v>33</v>
      </c>
      <c r="L13" s="10">
        <v>48</v>
      </c>
      <c r="M13" s="10">
        <v>46</v>
      </c>
      <c r="N13" s="10">
        <v>96</v>
      </c>
      <c r="O13" s="10">
        <v>0</v>
      </c>
      <c r="P13" s="10">
        <v>0</v>
      </c>
      <c r="Q13" s="10">
        <v>144</v>
      </c>
      <c r="R13" s="10">
        <v>0</v>
      </c>
      <c r="S13" s="10">
        <v>0</v>
      </c>
      <c r="T13" s="10">
        <v>0</v>
      </c>
      <c r="U13" s="10">
        <v>0</v>
      </c>
      <c r="V13" s="10">
        <v>38</v>
      </c>
      <c r="W13" s="10">
        <v>80</v>
      </c>
      <c r="X13" s="10">
        <v>22</v>
      </c>
      <c r="Y13" s="10">
        <v>1</v>
      </c>
      <c r="Z13" s="10">
        <v>0</v>
      </c>
      <c r="AA13" s="10">
        <v>3</v>
      </c>
      <c r="AB13" s="10">
        <v>82</v>
      </c>
      <c r="AC13" s="10">
        <v>19</v>
      </c>
      <c r="AD13" s="10">
        <v>2</v>
      </c>
      <c r="AE13" s="10">
        <v>7</v>
      </c>
      <c r="AF13" s="10">
        <v>4</v>
      </c>
      <c r="AG13" s="10">
        <v>5</v>
      </c>
      <c r="AH13" s="10">
        <v>1</v>
      </c>
      <c r="AI13" s="10">
        <v>0</v>
      </c>
      <c r="AJ13" s="10">
        <v>0</v>
      </c>
      <c r="AK13" s="10">
        <v>24</v>
      </c>
      <c r="AL13" s="8"/>
    </row>
    <row r="14" spans="1:38" x14ac:dyDescent="0.2">
      <c r="A14" s="24"/>
      <c r="B14" s="24"/>
      <c r="C14" s="11" t="s">
        <v>93</v>
      </c>
      <c r="D14" s="11"/>
      <c r="E14" s="11"/>
      <c r="F14" s="11"/>
      <c r="G14" s="11"/>
      <c r="H14" s="11"/>
      <c r="I14" s="11"/>
      <c r="J14" s="11"/>
      <c r="K14" s="11"/>
      <c r="L14" s="11"/>
      <c r="M14" s="11"/>
      <c r="N14" s="12" t="s">
        <v>105</v>
      </c>
      <c r="O14" s="11"/>
      <c r="P14" s="11"/>
      <c r="Q14" s="12" t="s">
        <v>391</v>
      </c>
      <c r="R14" s="11"/>
      <c r="S14" s="11"/>
      <c r="T14" s="11"/>
      <c r="U14" s="11"/>
      <c r="V14" s="12" t="s">
        <v>140</v>
      </c>
      <c r="W14" s="12" t="s">
        <v>161</v>
      </c>
      <c r="X14" s="12" t="s">
        <v>140</v>
      </c>
      <c r="Y14" s="11"/>
      <c r="Z14" s="11"/>
      <c r="AA14" s="12" t="s">
        <v>140</v>
      </c>
      <c r="AB14" s="12" t="s">
        <v>96</v>
      </c>
      <c r="AC14" s="11"/>
      <c r="AD14" s="11"/>
      <c r="AE14" s="11"/>
      <c r="AF14" s="11"/>
      <c r="AG14" s="11"/>
      <c r="AH14" s="11"/>
      <c r="AI14" s="11"/>
      <c r="AJ14" s="11"/>
      <c r="AK14" s="11"/>
      <c r="AL14" s="8"/>
    </row>
    <row r="15" spans="1:38" x14ac:dyDescent="0.2">
      <c r="A15" s="27"/>
      <c r="B15" s="23" t="s">
        <v>71</v>
      </c>
      <c r="C15" s="9">
        <v>0.21911367437590001</v>
      </c>
      <c r="D15" s="9">
        <v>0.2015609897807</v>
      </c>
      <c r="E15" s="9">
        <v>0.23572430359720001</v>
      </c>
      <c r="F15" s="9">
        <v>0.1982763435063</v>
      </c>
      <c r="G15" s="9">
        <v>0.2337769307334</v>
      </c>
      <c r="H15" s="9">
        <v>0.1682569941898</v>
      </c>
      <c r="I15" s="9">
        <v>0.3140345713162</v>
      </c>
      <c r="J15" s="9">
        <v>0.1452346435844</v>
      </c>
      <c r="K15" s="9">
        <v>0.17096612995550001</v>
      </c>
      <c r="L15" s="9">
        <v>0.10117688383120001</v>
      </c>
      <c r="M15" s="9">
        <v>0.15305280892590001</v>
      </c>
      <c r="N15" s="9">
        <v>0.210567455529</v>
      </c>
      <c r="O15" s="9">
        <v>0</v>
      </c>
      <c r="P15" s="9">
        <v>0</v>
      </c>
      <c r="Q15" s="9">
        <v>0</v>
      </c>
      <c r="R15" s="9">
        <v>1</v>
      </c>
      <c r="S15" s="9">
        <v>0</v>
      </c>
      <c r="T15" s="9">
        <v>0</v>
      </c>
      <c r="U15" s="9">
        <v>0</v>
      </c>
      <c r="V15" s="9">
        <v>0.12974417600320001</v>
      </c>
      <c r="W15" s="9">
        <v>0.1224416330333</v>
      </c>
      <c r="X15" s="9">
        <v>0.38455310119219999</v>
      </c>
      <c r="Y15" s="9">
        <v>0.15224408794040001</v>
      </c>
      <c r="Z15" s="9">
        <v>1.3218617627380001E-2</v>
      </c>
      <c r="AA15" s="9">
        <v>0.66692169004739998</v>
      </c>
      <c r="AB15" s="9">
        <v>0.13660993149289999</v>
      </c>
      <c r="AC15" s="9">
        <v>0.28813833363219998</v>
      </c>
      <c r="AD15" s="9">
        <v>0.25671735498729997</v>
      </c>
      <c r="AE15" s="9">
        <v>0.21149399312709999</v>
      </c>
      <c r="AF15" s="9">
        <v>8.1800361788539999E-2</v>
      </c>
      <c r="AG15" s="9">
        <v>0.17784664407779999</v>
      </c>
      <c r="AH15" s="9">
        <v>0</v>
      </c>
      <c r="AI15" s="9">
        <v>0.76319987568479997</v>
      </c>
      <c r="AJ15" s="9">
        <v>0.186674159295</v>
      </c>
      <c r="AK15" s="9">
        <v>0.31912979338109998</v>
      </c>
      <c r="AL15" s="8"/>
    </row>
    <row r="16" spans="1:38" x14ac:dyDescent="0.2">
      <c r="A16" s="24"/>
      <c r="B16" s="24"/>
      <c r="C16" s="10">
        <v>199</v>
      </c>
      <c r="D16" s="10">
        <v>40</v>
      </c>
      <c r="E16" s="10">
        <v>57</v>
      </c>
      <c r="F16" s="10">
        <v>51</v>
      </c>
      <c r="G16" s="10">
        <v>51</v>
      </c>
      <c r="H16" s="10">
        <v>13</v>
      </c>
      <c r="I16" s="10">
        <v>38</v>
      </c>
      <c r="J16" s="10">
        <v>27</v>
      </c>
      <c r="K16" s="10">
        <v>37</v>
      </c>
      <c r="L16" s="10">
        <v>35</v>
      </c>
      <c r="M16" s="10">
        <v>59</v>
      </c>
      <c r="N16" s="10">
        <v>97</v>
      </c>
      <c r="O16" s="10">
        <v>0</v>
      </c>
      <c r="P16" s="10">
        <v>0</v>
      </c>
      <c r="Q16" s="10">
        <v>0</v>
      </c>
      <c r="R16" s="10">
        <v>199</v>
      </c>
      <c r="S16" s="10">
        <v>0</v>
      </c>
      <c r="T16" s="10">
        <v>0</v>
      </c>
      <c r="U16" s="10">
        <v>0</v>
      </c>
      <c r="V16" s="10">
        <v>28</v>
      </c>
      <c r="W16" s="10">
        <v>41</v>
      </c>
      <c r="X16" s="10">
        <v>63</v>
      </c>
      <c r="Y16" s="10">
        <v>18</v>
      </c>
      <c r="Z16" s="10">
        <v>1</v>
      </c>
      <c r="AA16" s="10">
        <v>6</v>
      </c>
      <c r="AB16" s="10">
        <v>61</v>
      </c>
      <c r="AC16" s="10">
        <v>21</v>
      </c>
      <c r="AD16" s="10">
        <v>5</v>
      </c>
      <c r="AE16" s="10">
        <v>8</v>
      </c>
      <c r="AF16" s="10">
        <v>8</v>
      </c>
      <c r="AG16" s="10">
        <v>5</v>
      </c>
      <c r="AH16" s="10">
        <v>0</v>
      </c>
      <c r="AI16" s="10">
        <v>3</v>
      </c>
      <c r="AJ16" s="10">
        <v>1</v>
      </c>
      <c r="AK16" s="10">
        <v>87</v>
      </c>
      <c r="AL16" s="8"/>
    </row>
    <row r="17" spans="1:38" x14ac:dyDescent="0.2">
      <c r="A17" s="24"/>
      <c r="B17" s="24"/>
      <c r="C17" s="11" t="s">
        <v>93</v>
      </c>
      <c r="D17" s="11"/>
      <c r="E17" s="11"/>
      <c r="F17" s="11"/>
      <c r="G17" s="11"/>
      <c r="H17" s="11"/>
      <c r="I17" s="12" t="s">
        <v>111</v>
      </c>
      <c r="J17" s="11"/>
      <c r="K17" s="11"/>
      <c r="L17" s="11"/>
      <c r="M17" s="11"/>
      <c r="N17" s="11"/>
      <c r="O17" s="11"/>
      <c r="P17" s="11"/>
      <c r="Q17" s="11"/>
      <c r="R17" s="12" t="s">
        <v>392</v>
      </c>
      <c r="S17" s="11"/>
      <c r="T17" s="11"/>
      <c r="U17" s="11"/>
      <c r="V17" s="11"/>
      <c r="W17" s="11"/>
      <c r="X17" s="12" t="s">
        <v>393</v>
      </c>
      <c r="Y17" s="12" t="s">
        <v>106</v>
      </c>
      <c r="Z17" s="11"/>
      <c r="AA17" s="12" t="s">
        <v>394</v>
      </c>
      <c r="AB17" s="11"/>
      <c r="AC17" s="11"/>
      <c r="AD17" s="11"/>
      <c r="AE17" s="11"/>
      <c r="AF17" s="11"/>
      <c r="AG17" s="11"/>
      <c r="AH17" s="11"/>
      <c r="AI17" s="12" t="s">
        <v>395</v>
      </c>
      <c r="AJ17" s="11"/>
      <c r="AK17" s="12" t="s">
        <v>395</v>
      </c>
      <c r="AL17" s="8"/>
    </row>
    <row r="18" spans="1:38" x14ac:dyDescent="0.2">
      <c r="A18" s="27"/>
      <c r="B18" s="23" t="s">
        <v>72</v>
      </c>
      <c r="C18" s="9">
        <v>0.12888337436649999</v>
      </c>
      <c r="D18" s="9">
        <v>0.11259526541540001</v>
      </c>
      <c r="E18" s="9">
        <v>0.1372174472662</v>
      </c>
      <c r="F18" s="9">
        <v>0.1020281481522</v>
      </c>
      <c r="G18" s="9">
        <v>0.15684146407669999</v>
      </c>
      <c r="H18" s="9">
        <v>0.17146611811609999</v>
      </c>
      <c r="I18" s="9">
        <v>0.1519686438425</v>
      </c>
      <c r="J18" s="9">
        <v>0.10241283855159999</v>
      </c>
      <c r="K18" s="9">
        <v>9.7437340933359998E-2</v>
      </c>
      <c r="L18" s="9">
        <v>0.13227168217980001</v>
      </c>
      <c r="M18" s="9">
        <v>0.14400002037740001</v>
      </c>
      <c r="N18" s="9">
        <v>0.122615270102</v>
      </c>
      <c r="O18" s="9">
        <v>0</v>
      </c>
      <c r="P18" s="9">
        <v>0</v>
      </c>
      <c r="Q18" s="9">
        <v>0</v>
      </c>
      <c r="R18" s="9">
        <v>0</v>
      </c>
      <c r="S18" s="9">
        <v>1</v>
      </c>
      <c r="T18" s="9">
        <v>0</v>
      </c>
      <c r="U18" s="9">
        <v>0</v>
      </c>
      <c r="V18" s="9">
        <v>8.5750513663469998E-3</v>
      </c>
      <c r="W18" s="9">
        <v>6.419655774749E-3</v>
      </c>
      <c r="X18" s="9">
        <v>0.1845206925924</v>
      </c>
      <c r="Y18" s="9">
        <v>0.39734968426869999</v>
      </c>
      <c r="Z18" s="9">
        <v>0.21944637169840001</v>
      </c>
      <c r="AA18" s="9">
        <v>0</v>
      </c>
      <c r="AB18" s="9">
        <v>7.6252810520449993E-2</v>
      </c>
      <c r="AC18" s="9">
        <v>0.1156132498804</v>
      </c>
      <c r="AD18" s="9">
        <v>0.2636640440338</v>
      </c>
      <c r="AE18" s="9">
        <v>6.1774063261330003E-2</v>
      </c>
      <c r="AF18" s="9">
        <v>0.1914508588328</v>
      </c>
      <c r="AG18" s="9">
        <v>0.1118202913824</v>
      </c>
      <c r="AH18" s="9">
        <v>0</v>
      </c>
      <c r="AI18" s="9">
        <v>0</v>
      </c>
      <c r="AJ18" s="9">
        <v>0</v>
      </c>
      <c r="AK18" s="9">
        <v>0.21230522210960001</v>
      </c>
      <c r="AL18" s="8"/>
    </row>
    <row r="19" spans="1:38" x14ac:dyDescent="0.2">
      <c r="A19" s="24"/>
      <c r="B19" s="24"/>
      <c r="C19" s="10">
        <v>111</v>
      </c>
      <c r="D19" s="10">
        <v>25</v>
      </c>
      <c r="E19" s="10">
        <v>31</v>
      </c>
      <c r="F19" s="10">
        <v>20</v>
      </c>
      <c r="G19" s="10">
        <v>35</v>
      </c>
      <c r="H19" s="10">
        <v>14</v>
      </c>
      <c r="I19" s="10">
        <v>22</v>
      </c>
      <c r="J19" s="10">
        <v>15</v>
      </c>
      <c r="K19" s="10">
        <v>20</v>
      </c>
      <c r="L19" s="10">
        <v>36</v>
      </c>
      <c r="M19" s="10">
        <v>50</v>
      </c>
      <c r="N19" s="10">
        <v>59</v>
      </c>
      <c r="O19" s="10">
        <v>0</v>
      </c>
      <c r="P19" s="10">
        <v>0</v>
      </c>
      <c r="Q19" s="10">
        <v>0</v>
      </c>
      <c r="R19" s="10">
        <v>0</v>
      </c>
      <c r="S19" s="10">
        <v>111</v>
      </c>
      <c r="T19" s="10">
        <v>0</v>
      </c>
      <c r="U19" s="10">
        <v>0</v>
      </c>
      <c r="V19" s="10">
        <v>1</v>
      </c>
      <c r="W19" s="10">
        <v>2</v>
      </c>
      <c r="X19" s="10">
        <v>34</v>
      </c>
      <c r="Y19" s="10">
        <v>62</v>
      </c>
      <c r="Z19" s="10">
        <v>12</v>
      </c>
      <c r="AA19" s="10">
        <v>0</v>
      </c>
      <c r="AB19" s="10">
        <v>25</v>
      </c>
      <c r="AC19" s="10">
        <v>11</v>
      </c>
      <c r="AD19" s="10">
        <v>5</v>
      </c>
      <c r="AE19" s="10">
        <v>2</v>
      </c>
      <c r="AF19" s="10">
        <v>14</v>
      </c>
      <c r="AG19" s="10">
        <v>4</v>
      </c>
      <c r="AH19" s="10">
        <v>0</v>
      </c>
      <c r="AI19" s="10">
        <v>0</v>
      </c>
      <c r="AJ19" s="10">
        <v>0</v>
      </c>
      <c r="AK19" s="10">
        <v>50</v>
      </c>
      <c r="AL19" s="8"/>
    </row>
    <row r="20" spans="1:38" x14ac:dyDescent="0.2">
      <c r="A20" s="24"/>
      <c r="B20" s="24"/>
      <c r="C20" s="11" t="s">
        <v>93</v>
      </c>
      <c r="D20" s="11"/>
      <c r="E20" s="11"/>
      <c r="F20" s="11"/>
      <c r="G20" s="11"/>
      <c r="H20" s="11"/>
      <c r="I20" s="11"/>
      <c r="J20" s="11"/>
      <c r="K20" s="11"/>
      <c r="L20" s="11"/>
      <c r="M20" s="11"/>
      <c r="N20" s="11"/>
      <c r="O20" s="11"/>
      <c r="P20" s="11"/>
      <c r="Q20" s="11"/>
      <c r="R20" s="11"/>
      <c r="S20" s="12" t="s">
        <v>396</v>
      </c>
      <c r="T20" s="11"/>
      <c r="U20" s="11"/>
      <c r="V20" s="11"/>
      <c r="W20" s="11"/>
      <c r="X20" s="12" t="s">
        <v>217</v>
      </c>
      <c r="Y20" s="12" t="s">
        <v>174</v>
      </c>
      <c r="Z20" s="12" t="s">
        <v>217</v>
      </c>
      <c r="AA20" s="11"/>
      <c r="AB20" s="11"/>
      <c r="AC20" s="11"/>
      <c r="AD20" s="11"/>
      <c r="AE20" s="11"/>
      <c r="AF20" s="11"/>
      <c r="AG20" s="11"/>
      <c r="AH20" s="11"/>
      <c r="AI20" s="11"/>
      <c r="AJ20" s="11"/>
      <c r="AK20" s="12" t="s">
        <v>105</v>
      </c>
      <c r="AL20" s="8"/>
    </row>
    <row r="21" spans="1:38" x14ac:dyDescent="0.2">
      <c r="A21" s="27"/>
      <c r="B21" s="23" t="s">
        <v>73</v>
      </c>
      <c r="C21" s="9">
        <v>4.2099135621810002E-2</v>
      </c>
      <c r="D21" s="9">
        <v>8.2474421845190007E-2</v>
      </c>
      <c r="E21" s="9">
        <v>1.791766756181E-2</v>
      </c>
      <c r="F21" s="9">
        <v>3.4379530673239997E-2</v>
      </c>
      <c r="G21" s="9">
        <v>4.2733860150379999E-2</v>
      </c>
      <c r="H21" s="9">
        <v>3.7969511917920001E-2</v>
      </c>
      <c r="I21" s="9">
        <v>4.0450673574650001E-2</v>
      </c>
      <c r="J21" s="9">
        <v>6.3607900872169998E-2</v>
      </c>
      <c r="K21" s="9">
        <v>5.2829455891739999E-2</v>
      </c>
      <c r="L21" s="9">
        <v>4.1196126901909998E-2</v>
      </c>
      <c r="M21" s="9">
        <v>6.5016831240290007E-2</v>
      </c>
      <c r="N21" s="9">
        <v>2.2882248576630002E-2</v>
      </c>
      <c r="O21" s="9">
        <v>0</v>
      </c>
      <c r="P21" s="9">
        <v>0</v>
      </c>
      <c r="Q21" s="9">
        <v>0</v>
      </c>
      <c r="R21" s="9">
        <v>0</v>
      </c>
      <c r="S21" s="9">
        <v>0</v>
      </c>
      <c r="T21" s="9">
        <v>1</v>
      </c>
      <c r="U21" s="9">
        <v>0</v>
      </c>
      <c r="V21" s="9">
        <v>0</v>
      </c>
      <c r="W21" s="9">
        <v>0</v>
      </c>
      <c r="X21" s="9">
        <v>4.3959607934580001E-2</v>
      </c>
      <c r="Y21" s="9">
        <v>0.15451448619079999</v>
      </c>
      <c r="Z21" s="9">
        <v>5.1187558075139999E-2</v>
      </c>
      <c r="AA21" s="9">
        <v>4.4070192478339987E-2</v>
      </c>
      <c r="AB21" s="9">
        <v>2.9502609224790002E-2</v>
      </c>
      <c r="AC21" s="9">
        <v>3.2846392502050001E-2</v>
      </c>
      <c r="AD21" s="9">
        <v>0</v>
      </c>
      <c r="AE21" s="9">
        <v>0</v>
      </c>
      <c r="AF21" s="9">
        <v>4.2165662104410001E-2</v>
      </c>
      <c r="AG21" s="9">
        <v>9.1323994055399996E-2</v>
      </c>
      <c r="AH21" s="9">
        <v>0</v>
      </c>
      <c r="AI21" s="9">
        <v>0</v>
      </c>
      <c r="AJ21" s="9">
        <v>0</v>
      </c>
      <c r="AK21" s="9">
        <v>7.3875597524480002E-2</v>
      </c>
      <c r="AL21" s="8"/>
    </row>
    <row r="22" spans="1:38" x14ac:dyDescent="0.2">
      <c r="A22" s="24"/>
      <c r="B22" s="24"/>
      <c r="C22" s="10">
        <v>34</v>
      </c>
      <c r="D22" s="10">
        <v>12</v>
      </c>
      <c r="E22" s="10">
        <v>7</v>
      </c>
      <c r="F22" s="10">
        <v>6</v>
      </c>
      <c r="G22" s="10">
        <v>9</v>
      </c>
      <c r="H22" s="10">
        <v>5</v>
      </c>
      <c r="I22" s="10">
        <v>6</v>
      </c>
      <c r="J22" s="10">
        <v>8</v>
      </c>
      <c r="K22" s="10">
        <v>8</v>
      </c>
      <c r="L22" s="10">
        <v>7</v>
      </c>
      <c r="M22" s="10">
        <v>22</v>
      </c>
      <c r="N22" s="10">
        <v>12</v>
      </c>
      <c r="O22" s="10">
        <v>0</v>
      </c>
      <c r="P22" s="10">
        <v>0</v>
      </c>
      <c r="Q22" s="10">
        <v>0</v>
      </c>
      <c r="R22" s="10">
        <v>0</v>
      </c>
      <c r="S22" s="10">
        <v>0</v>
      </c>
      <c r="T22" s="10">
        <v>34</v>
      </c>
      <c r="U22" s="10">
        <v>0</v>
      </c>
      <c r="V22" s="10">
        <v>0</v>
      </c>
      <c r="W22" s="10">
        <v>0</v>
      </c>
      <c r="X22" s="10">
        <v>7</v>
      </c>
      <c r="Y22" s="10">
        <v>24</v>
      </c>
      <c r="Z22" s="10">
        <v>2</v>
      </c>
      <c r="AA22" s="10">
        <v>1</v>
      </c>
      <c r="AB22" s="10">
        <v>11</v>
      </c>
      <c r="AC22" s="10">
        <v>4</v>
      </c>
      <c r="AD22" s="10">
        <v>0</v>
      </c>
      <c r="AE22" s="10">
        <v>0</v>
      </c>
      <c r="AF22" s="10">
        <v>3</v>
      </c>
      <c r="AG22" s="10">
        <v>1</v>
      </c>
      <c r="AH22" s="10">
        <v>0</v>
      </c>
      <c r="AI22" s="10">
        <v>0</v>
      </c>
      <c r="AJ22" s="10">
        <v>0</v>
      </c>
      <c r="AK22" s="10">
        <v>15</v>
      </c>
      <c r="AL22" s="8"/>
    </row>
    <row r="23" spans="1:38" x14ac:dyDescent="0.2">
      <c r="A23" s="24"/>
      <c r="B23" s="24"/>
      <c r="C23" s="11" t="s">
        <v>93</v>
      </c>
      <c r="D23" s="11"/>
      <c r="E23" s="11"/>
      <c r="F23" s="11"/>
      <c r="G23" s="11"/>
      <c r="H23" s="11"/>
      <c r="I23" s="11"/>
      <c r="J23" s="11"/>
      <c r="K23" s="11"/>
      <c r="L23" s="11"/>
      <c r="M23" s="12" t="s">
        <v>109</v>
      </c>
      <c r="N23" s="11"/>
      <c r="O23" s="11"/>
      <c r="P23" s="11"/>
      <c r="Q23" s="11"/>
      <c r="R23" s="11"/>
      <c r="S23" s="11"/>
      <c r="T23" s="12" t="s">
        <v>397</v>
      </c>
      <c r="U23" s="11"/>
      <c r="V23" s="11"/>
      <c r="W23" s="11"/>
      <c r="X23" s="11"/>
      <c r="Y23" s="12" t="s">
        <v>217</v>
      </c>
      <c r="Z23" s="11"/>
      <c r="AA23" s="12" t="s">
        <v>173</v>
      </c>
      <c r="AB23" s="11"/>
      <c r="AC23" s="11"/>
      <c r="AD23" s="11"/>
      <c r="AE23" s="11"/>
      <c r="AF23" s="11"/>
      <c r="AG23" s="11"/>
      <c r="AH23" s="11"/>
      <c r="AI23" s="11"/>
      <c r="AJ23" s="11"/>
      <c r="AK23" s="11"/>
      <c r="AL23" s="8"/>
    </row>
    <row r="24" spans="1:38" x14ac:dyDescent="0.2">
      <c r="A24" s="27"/>
      <c r="B24" s="23" t="s">
        <v>74</v>
      </c>
      <c r="C24" s="9">
        <v>0.119797385045</v>
      </c>
      <c r="D24" s="9">
        <v>8.6772357380010004E-2</v>
      </c>
      <c r="E24" s="9">
        <v>0.162760014354</v>
      </c>
      <c r="F24" s="9">
        <v>8.8552556207450006E-2</v>
      </c>
      <c r="G24" s="9">
        <v>0.1276336905954</v>
      </c>
      <c r="H24" s="9">
        <v>0.1320695557929</v>
      </c>
      <c r="I24" s="9">
        <v>0.1020745846427</v>
      </c>
      <c r="J24" s="9">
        <v>0.13520585867240001</v>
      </c>
      <c r="K24" s="9">
        <v>0.1147099175836</v>
      </c>
      <c r="L24" s="9">
        <v>0.15258277623309999</v>
      </c>
      <c r="M24" s="9">
        <v>0.14628465411280001</v>
      </c>
      <c r="N24" s="9">
        <v>0.105417569507</v>
      </c>
      <c r="O24" s="9">
        <v>0</v>
      </c>
      <c r="P24" s="9">
        <v>0</v>
      </c>
      <c r="Q24" s="9">
        <v>0</v>
      </c>
      <c r="R24" s="9">
        <v>0</v>
      </c>
      <c r="S24" s="9">
        <v>0</v>
      </c>
      <c r="T24" s="9">
        <v>0</v>
      </c>
      <c r="U24" s="9">
        <v>1</v>
      </c>
      <c r="V24" s="9">
        <v>0</v>
      </c>
      <c r="W24" s="9">
        <v>2.06684545922E-2</v>
      </c>
      <c r="X24" s="9">
        <v>5.9021802415209997E-2</v>
      </c>
      <c r="Y24" s="9">
        <v>0.26292524621550001</v>
      </c>
      <c r="Z24" s="9">
        <v>0.71614745259909995</v>
      </c>
      <c r="AA24" s="9">
        <v>3.072803650007E-2</v>
      </c>
      <c r="AB24" s="9">
        <v>2.564034637475E-2</v>
      </c>
      <c r="AC24" s="9">
        <v>8.2566623297679997E-2</v>
      </c>
      <c r="AD24" s="9">
        <v>0.16884206848</v>
      </c>
      <c r="AE24" s="9">
        <v>0.1500256466396</v>
      </c>
      <c r="AF24" s="9">
        <v>0.21455568060220001</v>
      </c>
      <c r="AG24" s="9">
        <v>0.2793564652121</v>
      </c>
      <c r="AH24" s="9">
        <v>0.74258192595799999</v>
      </c>
      <c r="AI24" s="9">
        <v>0.23680012431520001</v>
      </c>
      <c r="AJ24" s="9">
        <v>0.81332584070500002</v>
      </c>
      <c r="AK24" s="9">
        <v>0.2195363031708</v>
      </c>
      <c r="AL24" s="8"/>
    </row>
    <row r="25" spans="1:38" x14ac:dyDescent="0.2">
      <c r="A25" s="24"/>
      <c r="B25" s="24"/>
      <c r="C25" s="10">
        <v>108</v>
      </c>
      <c r="D25" s="10">
        <v>15</v>
      </c>
      <c r="E25" s="10">
        <v>40</v>
      </c>
      <c r="F25" s="10">
        <v>19</v>
      </c>
      <c r="G25" s="10">
        <v>34</v>
      </c>
      <c r="H25" s="10">
        <v>17</v>
      </c>
      <c r="I25" s="10">
        <v>17</v>
      </c>
      <c r="J25" s="10">
        <v>21</v>
      </c>
      <c r="K25" s="10">
        <v>17</v>
      </c>
      <c r="L25" s="10">
        <v>34</v>
      </c>
      <c r="M25" s="10">
        <v>58</v>
      </c>
      <c r="N25" s="10">
        <v>50</v>
      </c>
      <c r="O25" s="10">
        <v>0</v>
      </c>
      <c r="P25" s="10">
        <v>0</v>
      </c>
      <c r="Q25" s="10">
        <v>0</v>
      </c>
      <c r="R25" s="10">
        <v>0</v>
      </c>
      <c r="S25" s="10">
        <v>0</v>
      </c>
      <c r="T25" s="10">
        <v>0</v>
      </c>
      <c r="U25" s="10">
        <v>108</v>
      </c>
      <c r="V25" s="10">
        <v>0</v>
      </c>
      <c r="W25" s="10">
        <v>4</v>
      </c>
      <c r="X25" s="10">
        <v>12</v>
      </c>
      <c r="Y25" s="10">
        <v>49</v>
      </c>
      <c r="Z25" s="10">
        <v>42</v>
      </c>
      <c r="AA25" s="10">
        <v>1</v>
      </c>
      <c r="AB25" s="10">
        <v>11</v>
      </c>
      <c r="AC25" s="10">
        <v>11</v>
      </c>
      <c r="AD25" s="10">
        <v>4</v>
      </c>
      <c r="AE25" s="10">
        <v>6</v>
      </c>
      <c r="AF25" s="10">
        <v>11</v>
      </c>
      <c r="AG25" s="10">
        <v>4</v>
      </c>
      <c r="AH25" s="10">
        <v>2</v>
      </c>
      <c r="AI25" s="10">
        <v>4</v>
      </c>
      <c r="AJ25" s="10">
        <v>1</v>
      </c>
      <c r="AK25" s="10">
        <v>54</v>
      </c>
      <c r="AL25" s="8"/>
    </row>
    <row r="26" spans="1:38" x14ac:dyDescent="0.2">
      <c r="A26" s="24"/>
      <c r="B26" s="24"/>
      <c r="C26" s="11" t="s">
        <v>93</v>
      </c>
      <c r="D26" s="11"/>
      <c r="E26" s="11"/>
      <c r="F26" s="11"/>
      <c r="G26" s="11"/>
      <c r="H26" s="11"/>
      <c r="I26" s="11"/>
      <c r="J26" s="11"/>
      <c r="K26" s="11"/>
      <c r="L26" s="11"/>
      <c r="M26" s="11"/>
      <c r="N26" s="11"/>
      <c r="O26" s="11"/>
      <c r="P26" s="11"/>
      <c r="Q26" s="11"/>
      <c r="R26" s="11"/>
      <c r="S26" s="11"/>
      <c r="T26" s="11"/>
      <c r="U26" s="12" t="s">
        <v>398</v>
      </c>
      <c r="V26" s="11"/>
      <c r="W26" s="11"/>
      <c r="X26" s="12" t="s">
        <v>105</v>
      </c>
      <c r="Y26" s="12" t="s">
        <v>238</v>
      </c>
      <c r="Z26" s="12" t="s">
        <v>383</v>
      </c>
      <c r="AA26" s="12" t="s">
        <v>105</v>
      </c>
      <c r="AB26" s="11"/>
      <c r="AC26" s="11"/>
      <c r="AD26" s="11"/>
      <c r="AE26" s="11"/>
      <c r="AF26" s="12" t="s">
        <v>137</v>
      </c>
      <c r="AG26" s="12" t="s">
        <v>137</v>
      </c>
      <c r="AH26" s="12" t="s">
        <v>117</v>
      </c>
      <c r="AI26" s="11"/>
      <c r="AJ26" s="12" t="s">
        <v>117</v>
      </c>
      <c r="AK26" s="12" t="s">
        <v>137</v>
      </c>
      <c r="AL26" s="8"/>
    </row>
    <row r="27" spans="1:38" x14ac:dyDescent="0.2">
      <c r="A27" s="27"/>
      <c r="B27" s="23" t="s">
        <v>39</v>
      </c>
      <c r="C27" s="9">
        <v>1</v>
      </c>
      <c r="D27" s="9">
        <v>1</v>
      </c>
      <c r="E27" s="9">
        <v>1</v>
      </c>
      <c r="F27" s="9">
        <v>1</v>
      </c>
      <c r="G27" s="9">
        <v>1</v>
      </c>
      <c r="H27" s="9">
        <v>1</v>
      </c>
      <c r="I27" s="9">
        <v>1</v>
      </c>
      <c r="J27" s="9">
        <v>1</v>
      </c>
      <c r="K27" s="9">
        <v>1</v>
      </c>
      <c r="L27" s="9">
        <v>1</v>
      </c>
      <c r="M27" s="9">
        <v>1</v>
      </c>
      <c r="N27" s="9">
        <v>1</v>
      </c>
      <c r="O27" s="9">
        <v>1</v>
      </c>
      <c r="P27" s="9">
        <v>1</v>
      </c>
      <c r="Q27" s="9">
        <v>1</v>
      </c>
      <c r="R27" s="9">
        <v>1</v>
      </c>
      <c r="S27" s="9">
        <v>1</v>
      </c>
      <c r="T27" s="9">
        <v>1</v>
      </c>
      <c r="U27" s="9">
        <v>1</v>
      </c>
      <c r="V27" s="9">
        <v>1</v>
      </c>
      <c r="W27" s="9">
        <v>1</v>
      </c>
      <c r="X27" s="9">
        <v>1</v>
      </c>
      <c r="Y27" s="9">
        <v>1</v>
      </c>
      <c r="Z27" s="9">
        <v>1</v>
      </c>
      <c r="AA27" s="9">
        <v>1</v>
      </c>
      <c r="AB27" s="9">
        <v>1</v>
      </c>
      <c r="AC27" s="9">
        <v>1</v>
      </c>
      <c r="AD27" s="9">
        <v>1</v>
      </c>
      <c r="AE27" s="9">
        <v>1</v>
      </c>
      <c r="AF27" s="9">
        <v>1</v>
      </c>
      <c r="AG27" s="9">
        <v>1</v>
      </c>
      <c r="AH27" s="9">
        <v>1</v>
      </c>
      <c r="AI27" s="9">
        <v>1</v>
      </c>
      <c r="AJ27" s="9">
        <v>1</v>
      </c>
      <c r="AK27" s="9">
        <v>1</v>
      </c>
      <c r="AL27" s="8"/>
    </row>
    <row r="28" spans="1:38" x14ac:dyDescent="0.2">
      <c r="A28" s="24"/>
      <c r="B28" s="24"/>
      <c r="C28" s="10">
        <v>911</v>
      </c>
      <c r="D28" s="10">
        <v>194</v>
      </c>
      <c r="E28" s="10">
        <v>264</v>
      </c>
      <c r="F28" s="10">
        <v>215</v>
      </c>
      <c r="G28" s="10">
        <v>238</v>
      </c>
      <c r="H28" s="10">
        <v>81</v>
      </c>
      <c r="I28" s="10">
        <v>146</v>
      </c>
      <c r="J28" s="10">
        <v>144</v>
      </c>
      <c r="K28" s="10">
        <v>194</v>
      </c>
      <c r="L28" s="10">
        <v>272</v>
      </c>
      <c r="M28" s="10">
        <v>365</v>
      </c>
      <c r="N28" s="10">
        <v>498</v>
      </c>
      <c r="O28" s="10">
        <v>220</v>
      </c>
      <c r="P28" s="10">
        <v>95</v>
      </c>
      <c r="Q28" s="10">
        <v>144</v>
      </c>
      <c r="R28" s="10">
        <v>199</v>
      </c>
      <c r="S28" s="10">
        <v>111</v>
      </c>
      <c r="T28" s="10">
        <v>34</v>
      </c>
      <c r="U28" s="10">
        <v>108</v>
      </c>
      <c r="V28" s="10">
        <v>211</v>
      </c>
      <c r="W28" s="10">
        <v>269</v>
      </c>
      <c r="X28" s="10">
        <v>159</v>
      </c>
      <c r="Y28" s="10">
        <v>162</v>
      </c>
      <c r="Z28" s="10">
        <v>57</v>
      </c>
      <c r="AA28" s="10">
        <v>11</v>
      </c>
      <c r="AB28" s="10">
        <v>389</v>
      </c>
      <c r="AC28" s="10">
        <v>104</v>
      </c>
      <c r="AD28" s="10">
        <v>21</v>
      </c>
      <c r="AE28" s="10">
        <v>41</v>
      </c>
      <c r="AF28" s="10">
        <v>62</v>
      </c>
      <c r="AG28" s="10">
        <v>22</v>
      </c>
      <c r="AH28" s="10">
        <v>3</v>
      </c>
      <c r="AI28" s="10">
        <v>7</v>
      </c>
      <c r="AJ28" s="10">
        <v>2</v>
      </c>
      <c r="AK28" s="10">
        <v>260</v>
      </c>
      <c r="AL28" s="8"/>
    </row>
    <row r="29" spans="1:38" x14ac:dyDescent="0.2">
      <c r="A29" s="24"/>
      <c r="B29" s="24"/>
      <c r="C29" s="11" t="s">
        <v>93</v>
      </c>
      <c r="D29" s="11" t="s">
        <v>93</v>
      </c>
      <c r="E29" s="11" t="s">
        <v>93</v>
      </c>
      <c r="F29" s="11" t="s">
        <v>93</v>
      </c>
      <c r="G29" s="11" t="s">
        <v>93</v>
      </c>
      <c r="H29" s="11" t="s">
        <v>93</v>
      </c>
      <c r="I29" s="11" t="s">
        <v>93</v>
      </c>
      <c r="J29" s="11" t="s">
        <v>93</v>
      </c>
      <c r="K29" s="11" t="s">
        <v>93</v>
      </c>
      <c r="L29" s="11" t="s">
        <v>93</v>
      </c>
      <c r="M29" s="11" t="s">
        <v>93</v>
      </c>
      <c r="N29" s="11" t="s">
        <v>93</v>
      </c>
      <c r="O29" s="11" t="s">
        <v>93</v>
      </c>
      <c r="P29" s="11" t="s">
        <v>93</v>
      </c>
      <c r="Q29" s="11" t="s">
        <v>93</v>
      </c>
      <c r="R29" s="11" t="s">
        <v>93</v>
      </c>
      <c r="S29" s="11" t="s">
        <v>93</v>
      </c>
      <c r="T29" s="11" t="s">
        <v>93</v>
      </c>
      <c r="U29" s="11" t="s">
        <v>93</v>
      </c>
      <c r="V29" s="11" t="s">
        <v>93</v>
      </c>
      <c r="W29" s="11" t="s">
        <v>93</v>
      </c>
      <c r="X29" s="11" t="s">
        <v>93</v>
      </c>
      <c r="Y29" s="11" t="s">
        <v>93</v>
      </c>
      <c r="Z29" s="11" t="s">
        <v>93</v>
      </c>
      <c r="AA29" s="11" t="s">
        <v>93</v>
      </c>
      <c r="AB29" s="11" t="s">
        <v>93</v>
      </c>
      <c r="AC29" s="11" t="s">
        <v>93</v>
      </c>
      <c r="AD29" s="11" t="s">
        <v>93</v>
      </c>
      <c r="AE29" s="11" t="s">
        <v>93</v>
      </c>
      <c r="AF29" s="11" t="s">
        <v>93</v>
      </c>
      <c r="AG29" s="11" t="s">
        <v>93</v>
      </c>
      <c r="AH29" s="11" t="s">
        <v>93</v>
      </c>
      <c r="AI29" s="11" t="s">
        <v>93</v>
      </c>
      <c r="AJ29" s="11" t="s">
        <v>93</v>
      </c>
      <c r="AK29" s="11" t="s">
        <v>93</v>
      </c>
      <c r="AL29" s="8"/>
    </row>
    <row r="30" spans="1:38" x14ac:dyDescent="0.2">
      <c r="A30" s="13" t="s">
        <v>399</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22"/>
    </row>
    <row r="31" spans="1:38" x14ac:dyDescent="0.2">
      <c r="A31" s="15" t="s">
        <v>100</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row>
  </sheetData>
  <mergeCells count="18">
    <mergeCell ref="B27:B29"/>
    <mergeCell ref="A6:A29"/>
    <mergeCell ref="B12:B14"/>
    <mergeCell ref="B15:B17"/>
    <mergeCell ref="B18:B20"/>
    <mergeCell ref="B21:B23"/>
    <mergeCell ref="B24:B26"/>
    <mergeCell ref="AI2:AK2"/>
    <mergeCell ref="A2:C2"/>
    <mergeCell ref="A3:B5"/>
    <mergeCell ref="B6:B8"/>
    <mergeCell ref="B9:B11"/>
    <mergeCell ref="M3:N3"/>
    <mergeCell ref="O3:U3"/>
    <mergeCell ref="V3:AA3"/>
    <mergeCell ref="AB3:AK3"/>
    <mergeCell ref="D3:G3"/>
    <mergeCell ref="H3:L3"/>
  </mergeCells>
  <hyperlinks>
    <hyperlink ref="A1" location="'TOC'!A1:A1" display="Back to TOC" xr:uid="{00000000-0004-0000-1A00-000000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L40"/>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bestFit="1" customWidth="1"/>
    <col min="2" max="2" width="25" style="1" bestFit="1" customWidth="1"/>
    <col min="3" max="37" width="12.6640625" style="1" customWidth="1"/>
  </cols>
  <sheetData>
    <row r="1" spans="1:38"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8"/>
    </row>
    <row r="2" spans="1:38" ht="36" customHeight="1" x14ac:dyDescent="0.2">
      <c r="A2" s="30" t="s">
        <v>400</v>
      </c>
      <c r="B2" s="29"/>
      <c r="C2" s="29"/>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8" t="s">
        <v>38</v>
      </c>
      <c r="AJ2" s="29"/>
      <c r="AK2" s="29"/>
      <c r="AL2" s="8"/>
    </row>
    <row r="3" spans="1:38" ht="37" customHeight="1" x14ac:dyDescent="0.2">
      <c r="A3" s="31"/>
      <c r="B3" s="29"/>
      <c r="C3" s="19" t="s">
        <v>39</v>
      </c>
      <c r="D3" s="32" t="s">
        <v>40</v>
      </c>
      <c r="E3" s="29"/>
      <c r="F3" s="29"/>
      <c r="G3" s="29"/>
      <c r="H3" s="32" t="s">
        <v>41</v>
      </c>
      <c r="I3" s="29"/>
      <c r="J3" s="29"/>
      <c r="K3" s="29"/>
      <c r="L3" s="29"/>
      <c r="M3" s="32" t="s">
        <v>42</v>
      </c>
      <c r="N3" s="29"/>
      <c r="O3" s="32" t="s">
        <v>43</v>
      </c>
      <c r="P3" s="29"/>
      <c r="Q3" s="29"/>
      <c r="R3" s="29"/>
      <c r="S3" s="29"/>
      <c r="T3" s="29"/>
      <c r="U3" s="29"/>
      <c r="V3" s="32" t="s">
        <v>44</v>
      </c>
      <c r="W3" s="29"/>
      <c r="X3" s="29"/>
      <c r="Y3" s="29"/>
      <c r="Z3" s="29"/>
      <c r="AA3" s="29"/>
      <c r="AB3" s="32" t="s">
        <v>45</v>
      </c>
      <c r="AC3" s="29"/>
      <c r="AD3" s="29"/>
      <c r="AE3" s="29"/>
      <c r="AF3" s="29"/>
      <c r="AG3" s="29"/>
      <c r="AH3" s="29"/>
      <c r="AI3" s="29"/>
      <c r="AJ3" s="29"/>
      <c r="AK3" s="29"/>
      <c r="AL3" s="8"/>
    </row>
    <row r="4" spans="1:38" ht="16" customHeight="1" x14ac:dyDescent="0.2">
      <c r="A4" s="24"/>
      <c r="B4" s="29"/>
      <c r="C4" s="20" t="s">
        <v>46</v>
      </c>
      <c r="D4" s="20" t="s">
        <v>46</v>
      </c>
      <c r="E4" s="20" t="s">
        <v>47</v>
      </c>
      <c r="F4" s="20" t="s">
        <v>48</v>
      </c>
      <c r="G4" s="20" t="s">
        <v>49</v>
      </c>
      <c r="H4" s="20" t="s">
        <v>46</v>
      </c>
      <c r="I4" s="20" t="s">
        <v>47</v>
      </c>
      <c r="J4" s="20" t="s">
        <v>48</v>
      </c>
      <c r="K4" s="20" t="s">
        <v>49</v>
      </c>
      <c r="L4" s="20" t="s">
        <v>50</v>
      </c>
      <c r="M4" s="20" t="s">
        <v>46</v>
      </c>
      <c r="N4" s="20" t="s">
        <v>47</v>
      </c>
      <c r="O4" s="20" t="s">
        <v>46</v>
      </c>
      <c r="P4" s="20" t="s">
        <v>47</v>
      </c>
      <c r="Q4" s="20" t="s">
        <v>48</v>
      </c>
      <c r="R4" s="20" t="s">
        <v>49</v>
      </c>
      <c r="S4" s="20" t="s">
        <v>50</v>
      </c>
      <c r="T4" s="20" t="s">
        <v>51</v>
      </c>
      <c r="U4" s="20" t="s">
        <v>52</v>
      </c>
      <c r="V4" s="20" t="s">
        <v>46</v>
      </c>
      <c r="W4" s="20" t="s">
        <v>47</v>
      </c>
      <c r="X4" s="20" t="s">
        <v>48</v>
      </c>
      <c r="Y4" s="20" t="s">
        <v>49</v>
      </c>
      <c r="Z4" s="20" t="s">
        <v>50</v>
      </c>
      <c r="AA4" s="20" t="s">
        <v>51</v>
      </c>
      <c r="AB4" s="20" t="s">
        <v>46</v>
      </c>
      <c r="AC4" s="20" t="s">
        <v>47</v>
      </c>
      <c r="AD4" s="20" t="s">
        <v>48</v>
      </c>
      <c r="AE4" s="20" t="s">
        <v>49</v>
      </c>
      <c r="AF4" s="20" t="s">
        <v>50</v>
      </c>
      <c r="AG4" s="20" t="s">
        <v>51</v>
      </c>
      <c r="AH4" s="20" t="s">
        <v>52</v>
      </c>
      <c r="AI4" s="20" t="s">
        <v>53</v>
      </c>
      <c r="AJ4" s="20" t="s">
        <v>54</v>
      </c>
      <c r="AK4" s="20" t="s">
        <v>55</v>
      </c>
      <c r="AL4" s="8"/>
    </row>
    <row r="5" spans="1:38" ht="25" x14ac:dyDescent="0.2">
      <c r="A5" s="24"/>
      <c r="B5" s="29"/>
      <c r="C5" s="19" t="s">
        <v>56</v>
      </c>
      <c r="D5" s="19" t="s">
        <v>57</v>
      </c>
      <c r="E5" s="19" t="s">
        <v>58</v>
      </c>
      <c r="F5" s="19" t="s">
        <v>59</v>
      </c>
      <c r="G5" s="19" t="s">
        <v>60</v>
      </c>
      <c r="H5" s="19" t="s">
        <v>61</v>
      </c>
      <c r="I5" s="19" t="s">
        <v>62</v>
      </c>
      <c r="J5" s="19" t="s">
        <v>63</v>
      </c>
      <c r="K5" s="19" t="s">
        <v>64</v>
      </c>
      <c r="L5" s="19" t="s">
        <v>65</v>
      </c>
      <c r="M5" s="19" t="s">
        <v>66</v>
      </c>
      <c r="N5" s="19" t="s">
        <v>67</v>
      </c>
      <c r="O5" s="19" t="s">
        <v>68</v>
      </c>
      <c r="P5" s="19" t="s">
        <v>69</v>
      </c>
      <c r="Q5" s="19" t="s">
        <v>70</v>
      </c>
      <c r="R5" s="19" t="s">
        <v>71</v>
      </c>
      <c r="S5" s="19" t="s">
        <v>72</v>
      </c>
      <c r="T5" s="19" t="s">
        <v>73</v>
      </c>
      <c r="U5" s="19" t="s">
        <v>74</v>
      </c>
      <c r="V5" s="19" t="s">
        <v>75</v>
      </c>
      <c r="W5" s="19" t="s">
        <v>76</v>
      </c>
      <c r="X5" s="19" t="s">
        <v>77</v>
      </c>
      <c r="Y5" s="19" t="s">
        <v>78</v>
      </c>
      <c r="Z5" s="19" t="s">
        <v>79</v>
      </c>
      <c r="AA5" s="19" t="s">
        <v>80</v>
      </c>
      <c r="AB5" s="19" t="s">
        <v>81</v>
      </c>
      <c r="AC5" s="19" t="s">
        <v>82</v>
      </c>
      <c r="AD5" s="19" t="s">
        <v>83</v>
      </c>
      <c r="AE5" s="19" t="s">
        <v>84</v>
      </c>
      <c r="AF5" s="19" t="s">
        <v>85</v>
      </c>
      <c r="AG5" s="19" t="s">
        <v>86</v>
      </c>
      <c r="AH5" s="19" t="s">
        <v>87</v>
      </c>
      <c r="AI5" s="19" t="s">
        <v>88</v>
      </c>
      <c r="AJ5" s="19" t="s">
        <v>89</v>
      </c>
      <c r="AK5" s="19" t="s">
        <v>90</v>
      </c>
      <c r="AL5" s="8"/>
    </row>
    <row r="6" spans="1:38" x14ac:dyDescent="0.2">
      <c r="A6" s="25" t="s">
        <v>401</v>
      </c>
      <c r="B6" s="23" t="s">
        <v>81</v>
      </c>
      <c r="C6" s="9">
        <v>0.42683836980340001</v>
      </c>
      <c r="D6" s="9">
        <v>0.41880345791180001</v>
      </c>
      <c r="E6" s="9">
        <v>0.3137857271626</v>
      </c>
      <c r="F6" s="9">
        <v>0.58157062445740004</v>
      </c>
      <c r="G6" s="9">
        <v>0.41784010984449999</v>
      </c>
      <c r="H6" s="9">
        <v>0.56300458251149998</v>
      </c>
      <c r="I6" s="9">
        <v>0.41126129581760001</v>
      </c>
      <c r="J6" s="9">
        <v>0.40885098759350003</v>
      </c>
      <c r="K6" s="9">
        <v>0.43103263845500001</v>
      </c>
      <c r="L6" s="9">
        <v>0.41559518648720001</v>
      </c>
      <c r="M6" s="9">
        <v>0.41657838633709998</v>
      </c>
      <c r="N6" s="9">
        <v>0.47953077492009999</v>
      </c>
      <c r="O6" s="9">
        <v>0.61995026040099999</v>
      </c>
      <c r="P6" s="9">
        <v>0.69599964750859999</v>
      </c>
      <c r="Q6" s="9">
        <v>0.6180037995055</v>
      </c>
      <c r="R6" s="9">
        <v>0.26611922155689999</v>
      </c>
      <c r="S6" s="9">
        <v>0.25253548407960003</v>
      </c>
      <c r="T6" s="9">
        <v>0.29912361478339999</v>
      </c>
      <c r="U6" s="9">
        <v>9.1356615536139996E-2</v>
      </c>
      <c r="V6" s="9">
        <v>0.57664877969000006</v>
      </c>
      <c r="W6" s="9">
        <v>0.64672459607319999</v>
      </c>
      <c r="X6" s="9">
        <v>0.39247563675969999</v>
      </c>
      <c r="Y6" s="9">
        <v>0.22266229858039999</v>
      </c>
      <c r="Z6" s="9">
        <v>6.6874969953590005E-2</v>
      </c>
      <c r="AA6" s="9">
        <v>0.35221010260399999</v>
      </c>
      <c r="AB6" s="9">
        <v>1</v>
      </c>
      <c r="AC6" s="9">
        <v>0</v>
      </c>
      <c r="AD6" s="9">
        <v>0</v>
      </c>
      <c r="AE6" s="9">
        <v>0</v>
      </c>
      <c r="AF6" s="9">
        <v>0</v>
      </c>
      <c r="AG6" s="9">
        <v>0</v>
      </c>
      <c r="AH6" s="9">
        <v>0</v>
      </c>
      <c r="AI6" s="9">
        <v>0</v>
      </c>
      <c r="AJ6" s="9">
        <v>0</v>
      </c>
      <c r="AK6" s="9">
        <v>0</v>
      </c>
      <c r="AL6" s="8"/>
    </row>
    <row r="7" spans="1:38" x14ac:dyDescent="0.2">
      <c r="A7" s="24"/>
      <c r="B7" s="24"/>
      <c r="C7" s="10">
        <v>389</v>
      </c>
      <c r="D7" s="10">
        <v>77</v>
      </c>
      <c r="E7" s="10">
        <v>100</v>
      </c>
      <c r="F7" s="10">
        <v>112</v>
      </c>
      <c r="G7" s="10">
        <v>100</v>
      </c>
      <c r="H7" s="10">
        <v>40</v>
      </c>
      <c r="I7" s="10">
        <v>68</v>
      </c>
      <c r="J7" s="10">
        <v>59</v>
      </c>
      <c r="K7" s="10">
        <v>90</v>
      </c>
      <c r="L7" s="10">
        <v>122</v>
      </c>
      <c r="M7" s="10">
        <v>160</v>
      </c>
      <c r="N7" s="10">
        <v>226</v>
      </c>
      <c r="O7" s="10">
        <v>138</v>
      </c>
      <c r="P7" s="10">
        <v>61</v>
      </c>
      <c r="Q7" s="10">
        <v>82</v>
      </c>
      <c r="R7" s="10">
        <v>61</v>
      </c>
      <c r="S7" s="10">
        <v>25</v>
      </c>
      <c r="T7" s="10">
        <v>11</v>
      </c>
      <c r="U7" s="10">
        <v>11</v>
      </c>
      <c r="V7" s="10">
        <v>134</v>
      </c>
      <c r="W7" s="10">
        <v>154</v>
      </c>
      <c r="X7" s="10">
        <v>59</v>
      </c>
      <c r="Y7" s="10">
        <v>35</v>
      </c>
      <c r="Z7" s="10">
        <v>4</v>
      </c>
      <c r="AA7" s="10">
        <v>3</v>
      </c>
      <c r="AB7" s="10">
        <v>389</v>
      </c>
      <c r="AC7" s="10">
        <v>0</v>
      </c>
      <c r="AD7" s="10">
        <v>0</v>
      </c>
      <c r="AE7" s="10">
        <v>0</v>
      </c>
      <c r="AF7" s="10">
        <v>0</v>
      </c>
      <c r="AG7" s="10">
        <v>0</v>
      </c>
      <c r="AH7" s="10">
        <v>0</v>
      </c>
      <c r="AI7" s="10">
        <v>0</v>
      </c>
      <c r="AJ7" s="10">
        <v>0</v>
      </c>
      <c r="AK7" s="10">
        <v>0</v>
      </c>
      <c r="AL7" s="8"/>
    </row>
    <row r="8" spans="1:38" x14ac:dyDescent="0.2">
      <c r="A8" s="24"/>
      <c r="B8" s="24"/>
      <c r="C8" s="11" t="s">
        <v>93</v>
      </c>
      <c r="D8" s="11"/>
      <c r="E8" s="11"/>
      <c r="F8" s="12" t="s">
        <v>402</v>
      </c>
      <c r="G8" s="11"/>
      <c r="H8" s="11"/>
      <c r="I8" s="11"/>
      <c r="J8" s="11"/>
      <c r="K8" s="11"/>
      <c r="L8" s="11"/>
      <c r="M8" s="11"/>
      <c r="N8" s="11"/>
      <c r="O8" s="12" t="s">
        <v>403</v>
      </c>
      <c r="P8" s="12" t="s">
        <v>374</v>
      </c>
      <c r="Q8" s="12" t="s">
        <v>403</v>
      </c>
      <c r="R8" s="11"/>
      <c r="S8" s="11"/>
      <c r="T8" s="11"/>
      <c r="U8" s="11"/>
      <c r="V8" s="12" t="s">
        <v>130</v>
      </c>
      <c r="W8" s="12" t="s">
        <v>317</v>
      </c>
      <c r="X8" s="12" t="s">
        <v>106</v>
      </c>
      <c r="Y8" s="11"/>
      <c r="Z8" s="11"/>
      <c r="AA8" s="11"/>
      <c r="AB8" s="12" t="s">
        <v>404</v>
      </c>
      <c r="AC8" s="11"/>
      <c r="AD8" s="11"/>
      <c r="AE8" s="11"/>
      <c r="AF8" s="11"/>
      <c r="AG8" s="11"/>
      <c r="AH8" s="11"/>
      <c r="AI8" s="11"/>
      <c r="AJ8" s="11"/>
      <c r="AK8" s="11"/>
      <c r="AL8" s="8"/>
    </row>
    <row r="9" spans="1:38" x14ac:dyDescent="0.2">
      <c r="A9" s="27"/>
      <c r="B9" s="23" t="s">
        <v>82</v>
      </c>
      <c r="C9" s="9">
        <v>0.12985329534420001</v>
      </c>
      <c r="D9" s="9">
        <v>0.1604570095899</v>
      </c>
      <c r="E9" s="9">
        <v>0.12983579821149999</v>
      </c>
      <c r="F9" s="9">
        <v>0.1003468560138</v>
      </c>
      <c r="G9" s="9">
        <v>0.13158319162839999</v>
      </c>
      <c r="H9" s="9">
        <v>0.1909076280127</v>
      </c>
      <c r="I9" s="9">
        <v>0.1261898829801</v>
      </c>
      <c r="J9" s="9">
        <v>0.12037735477310001</v>
      </c>
      <c r="K9" s="9">
        <v>0.1283731634667</v>
      </c>
      <c r="L9" s="9">
        <v>0.1147162918999</v>
      </c>
      <c r="M9" s="9">
        <v>0.14076949571729999</v>
      </c>
      <c r="N9" s="9">
        <v>0.13278519523169999</v>
      </c>
      <c r="O9" s="9">
        <v>0.15573290775570001</v>
      </c>
      <c r="P9" s="9">
        <v>8.4631325480449993E-2</v>
      </c>
      <c r="Q9" s="9">
        <v>0.11708318318240001</v>
      </c>
      <c r="R9" s="9">
        <v>0.1707593660856</v>
      </c>
      <c r="S9" s="9">
        <v>0.11648330559470001</v>
      </c>
      <c r="T9" s="9">
        <v>0.10131353633659999</v>
      </c>
      <c r="U9" s="9">
        <v>8.9497346846229994E-2</v>
      </c>
      <c r="V9" s="9">
        <v>0.19237714541930001</v>
      </c>
      <c r="W9" s="9">
        <v>8.6112457056E-2</v>
      </c>
      <c r="X9" s="9">
        <v>0.18806983274200001</v>
      </c>
      <c r="Y9" s="9">
        <v>0.1024916696145</v>
      </c>
      <c r="Z9" s="9">
        <v>6.3267534017919999E-2</v>
      </c>
      <c r="AA9" s="9">
        <v>0.3483322427535</v>
      </c>
      <c r="AB9" s="9">
        <v>0</v>
      </c>
      <c r="AC9" s="9">
        <v>1</v>
      </c>
      <c r="AD9" s="9">
        <v>0</v>
      </c>
      <c r="AE9" s="9">
        <v>0</v>
      </c>
      <c r="AF9" s="9">
        <v>0</v>
      </c>
      <c r="AG9" s="9">
        <v>0</v>
      </c>
      <c r="AH9" s="9">
        <v>0</v>
      </c>
      <c r="AI9" s="9">
        <v>0</v>
      </c>
      <c r="AJ9" s="9">
        <v>0</v>
      </c>
      <c r="AK9" s="9">
        <v>0</v>
      </c>
      <c r="AL9" s="8"/>
    </row>
    <row r="10" spans="1:38" x14ac:dyDescent="0.2">
      <c r="A10" s="24"/>
      <c r="B10" s="24"/>
      <c r="C10" s="10">
        <v>104</v>
      </c>
      <c r="D10" s="10">
        <v>24</v>
      </c>
      <c r="E10" s="10">
        <v>28</v>
      </c>
      <c r="F10" s="10">
        <v>27</v>
      </c>
      <c r="G10" s="10">
        <v>25</v>
      </c>
      <c r="H10" s="10">
        <v>12</v>
      </c>
      <c r="I10" s="10">
        <v>15</v>
      </c>
      <c r="J10" s="10">
        <v>22</v>
      </c>
      <c r="K10" s="10">
        <v>19</v>
      </c>
      <c r="L10" s="10">
        <v>34</v>
      </c>
      <c r="M10" s="10">
        <v>39</v>
      </c>
      <c r="N10" s="10">
        <v>65</v>
      </c>
      <c r="O10" s="10">
        <v>29</v>
      </c>
      <c r="P10" s="10">
        <v>9</v>
      </c>
      <c r="Q10" s="10">
        <v>19</v>
      </c>
      <c r="R10" s="10">
        <v>21</v>
      </c>
      <c r="S10" s="10">
        <v>11</v>
      </c>
      <c r="T10" s="10">
        <v>4</v>
      </c>
      <c r="U10" s="10">
        <v>11</v>
      </c>
      <c r="V10" s="10">
        <v>28</v>
      </c>
      <c r="W10" s="10">
        <v>34</v>
      </c>
      <c r="X10" s="10">
        <v>22</v>
      </c>
      <c r="Y10" s="10">
        <v>14</v>
      </c>
      <c r="Z10" s="10">
        <v>4</v>
      </c>
      <c r="AA10" s="10">
        <v>2</v>
      </c>
      <c r="AB10" s="10">
        <v>0</v>
      </c>
      <c r="AC10" s="10">
        <v>104</v>
      </c>
      <c r="AD10" s="10">
        <v>0</v>
      </c>
      <c r="AE10" s="10">
        <v>0</v>
      </c>
      <c r="AF10" s="10">
        <v>0</v>
      </c>
      <c r="AG10" s="10">
        <v>0</v>
      </c>
      <c r="AH10" s="10">
        <v>0</v>
      </c>
      <c r="AI10" s="10">
        <v>0</v>
      </c>
      <c r="AJ10" s="10">
        <v>0</v>
      </c>
      <c r="AK10" s="10">
        <v>0</v>
      </c>
      <c r="AL10" s="8"/>
    </row>
    <row r="11" spans="1:38" x14ac:dyDescent="0.2">
      <c r="A11" s="24"/>
      <c r="B11" s="24"/>
      <c r="C11" s="11" t="s">
        <v>93</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2" t="s">
        <v>405</v>
      </c>
      <c r="AD11" s="11"/>
      <c r="AE11" s="11"/>
      <c r="AF11" s="11"/>
      <c r="AG11" s="11"/>
      <c r="AH11" s="11"/>
      <c r="AI11" s="11"/>
      <c r="AJ11" s="11"/>
      <c r="AK11" s="11"/>
      <c r="AL11" s="8"/>
    </row>
    <row r="12" spans="1:38" x14ac:dyDescent="0.2">
      <c r="A12" s="27"/>
      <c r="B12" s="23" t="s">
        <v>83</v>
      </c>
      <c r="C12" s="9">
        <v>1.768085208464E-2</v>
      </c>
      <c r="D12" s="9">
        <v>7.9632583174770004E-3</v>
      </c>
      <c r="E12" s="9">
        <v>2.158874045452E-2</v>
      </c>
      <c r="F12" s="9">
        <v>2.0642417578990001E-2</v>
      </c>
      <c r="G12" s="9">
        <v>1.861408734881E-2</v>
      </c>
      <c r="H12" s="9">
        <v>4.0632792681219998E-3</v>
      </c>
      <c r="I12" s="9">
        <v>1.6514151746169999E-2</v>
      </c>
      <c r="J12" s="9">
        <v>3.114853463344E-2</v>
      </c>
      <c r="K12" s="9">
        <v>2.6106460048960001E-2</v>
      </c>
      <c r="L12" s="9">
        <v>2.0209520622229998E-2</v>
      </c>
      <c r="M12" s="9">
        <v>1.1922438920110001E-2</v>
      </c>
      <c r="N12" s="9">
        <v>2.5619728825780001E-2</v>
      </c>
      <c r="O12" s="9">
        <v>7.4676933659860003E-3</v>
      </c>
      <c r="P12" s="9">
        <v>2.4920088430019999E-2</v>
      </c>
      <c r="Q12" s="9">
        <v>6.057716597075E-3</v>
      </c>
      <c r="R12" s="9">
        <v>2.0715190843379999E-2</v>
      </c>
      <c r="S12" s="9">
        <v>3.6170724001539999E-2</v>
      </c>
      <c r="T12" s="9">
        <v>0</v>
      </c>
      <c r="U12" s="9">
        <v>2.491933890992E-2</v>
      </c>
      <c r="V12" s="9">
        <v>8.9100968946120001E-3</v>
      </c>
      <c r="W12" s="9">
        <v>2.9567387553149999E-2</v>
      </c>
      <c r="X12" s="9">
        <v>2.3593223706679999E-2</v>
      </c>
      <c r="Y12" s="9">
        <v>1.0732729266550001E-2</v>
      </c>
      <c r="Z12" s="9">
        <v>1.8912511900300001E-2</v>
      </c>
      <c r="AA12" s="9">
        <v>0</v>
      </c>
      <c r="AB12" s="9">
        <v>0</v>
      </c>
      <c r="AC12" s="9">
        <v>0</v>
      </c>
      <c r="AD12" s="9">
        <v>1</v>
      </c>
      <c r="AE12" s="9">
        <v>0</v>
      </c>
      <c r="AF12" s="9">
        <v>0</v>
      </c>
      <c r="AG12" s="9">
        <v>0</v>
      </c>
      <c r="AH12" s="9">
        <v>0</v>
      </c>
      <c r="AI12" s="9">
        <v>0</v>
      </c>
      <c r="AJ12" s="9">
        <v>0</v>
      </c>
      <c r="AK12" s="9">
        <v>0</v>
      </c>
      <c r="AL12" s="8"/>
    </row>
    <row r="13" spans="1:38" x14ac:dyDescent="0.2">
      <c r="A13" s="24"/>
      <c r="B13" s="24"/>
      <c r="C13" s="10">
        <v>21</v>
      </c>
      <c r="D13" s="10">
        <v>2</v>
      </c>
      <c r="E13" s="10">
        <v>6</v>
      </c>
      <c r="F13" s="10">
        <v>7</v>
      </c>
      <c r="G13" s="10">
        <v>6</v>
      </c>
      <c r="H13" s="10">
        <v>1</v>
      </c>
      <c r="I13" s="10">
        <v>3</v>
      </c>
      <c r="J13" s="10">
        <v>7</v>
      </c>
      <c r="K13" s="10">
        <v>5</v>
      </c>
      <c r="L13" s="10">
        <v>4</v>
      </c>
      <c r="M13" s="10">
        <v>6</v>
      </c>
      <c r="N13" s="10">
        <v>15</v>
      </c>
      <c r="O13" s="10">
        <v>2</v>
      </c>
      <c r="P13" s="10">
        <v>3</v>
      </c>
      <c r="Q13" s="10">
        <v>2</v>
      </c>
      <c r="R13" s="10">
        <v>5</v>
      </c>
      <c r="S13" s="10">
        <v>5</v>
      </c>
      <c r="T13" s="10">
        <v>0</v>
      </c>
      <c r="U13" s="10">
        <v>4</v>
      </c>
      <c r="V13" s="10">
        <v>2</v>
      </c>
      <c r="W13" s="10">
        <v>10</v>
      </c>
      <c r="X13" s="10">
        <v>5</v>
      </c>
      <c r="Y13" s="10">
        <v>2</v>
      </c>
      <c r="Z13" s="10">
        <v>2</v>
      </c>
      <c r="AA13" s="10">
        <v>0</v>
      </c>
      <c r="AB13" s="10">
        <v>0</v>
      </c>
      <c r="AC13" s="10">
        <v>0</v>
      </c>
      <c r="AD13" s="10">
        <v>21</v>
      </c>
      <c r="AE13" s="10">
        <v>0</v>
      </c>
      <c r="AF13" s="10">
        <v>0</v>
      </c>
      <c r="AG13" s="10">
        <v>0</v>
      </c>
      <c r="AH13" s="10">
        <v>0</v>
      </c>
      <c r="AI13" s="10">
        <v>0</v>
      </c>
      <c r="AJ13" s="10">
        <v>0</v>
      </c>
      <c r="AK13" s="10">
        <v>0</v>
      </c>
      <c r="AL13" s="8"/>
    </row>
    <row r="14" spans="1:38" x14ac:dyDescent="0.2">
      <c r="A14" s="24"/>
      <c r="B14" s="24"/>
      <c r="C14" s="11" t="s">
        <v>93</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2" t="s">
        <v>406</v>
      </c>
      <c r="AE14" s="11"/>
      <c r="AF14" s="11"/>
      <c r="AG14" s="11"/>
      <c r="AH14" s="11"/>
      <c r="AI14" s="11"/>
      <c r="AJ14" s="11"/>
      <c r="AK14" s="11"/>
      <c r="AL14" s="8"/>
    </row>
    <row r="15" spans="1:38" x14ac:dyDescent="0.2">
      <c r="A15" s="27"/>
      <c r="B15" s="23" t="s">
        <v>84</v>
      </c>
      <c r="C15" s="9">
        <v>4.0798627361350003E-2</v>
      </c>
      <c r="D15" s="9">
        <v>4.2090630671200002E-2</v>
      </c>
      <c r="E15" s="9">
        <v>5.1755224758989998E-2</v>
      </c>
      <c r="F15" s="9">
        <v>3.1382680486479998E-2</v>
      </c>
      <c r="G15" s="9">
        <v>3.6291860713450003E-2</v>
      </c>
      <c r="H15" s="9">
        <v>1.8535379158E-2</v>
      </c>
      <c r="I15" s="9">
        <v>3.1082495479390002E-2</v>
      </c>
      <c r="J15" s="9">
        <v>4.2284646374560003E-2</v>
      </c>
      <c r="K15" s="9">
        <v>6.1797933014670001E-2</v>
      </c>
      <c r="L15" s="9">
        <v>6.9918703239729998E-2</v>
      </c>
      <c r="M15" s="9">
        <v>5.202666668481E-2</v>
      </c>
      <c r="N15" s="9">
        <v>3.3604090449739998E-2</v>
      </c>
      <c r="O15" s="9">
        <v>5.3923385367199997E-2</v>
      </c>
      <c r="P15" s="9">
        <v>4.3828105505019997E-2</v>
      </c>
      <c r="Q15" s="9">
        <v>4.2014255563819998E-2</v>
      </c>
      <c r="R15" s="9">
        <v>3.937985449485E-2</v>
      </c>
      <c r="S15" s="9">
        <v>1.955486500864E-2</v>
      </c>
      <c r="T15" s="9">
        <v>0</v>
      </c>
      <c r="U15" s="9">
        <v>5.1093272608529999E-2</v>
      </c>
      <c r="V15" s="9">
        <v>5.3692577224389998E-2</v>
      </c>
      <c r="W15" s="9">
        <v>4.8691650057669997E-2</v>
      </c>
      <c r="X15" s="9">
        <v>3.7412669114939998E-2</v>
      </c>
      <c r="Y15" s="9">
        <v>3.6714423799029998E-2</v>
      </c>
      <c r="Z15" s="9">
        <v>2.8137269093069999E-2</v>
      </c>
      <c r="AA15" s="9">
        <v>0</v>
      </c>
      <c r="AB15" s="9">
        <v>0</v>
      </c>
      <c r="AC15" s="9">
        <v>0</v>
      </c>
      <c r="AD15" s="9">
        <v>0</v>
      </c>
      <c r="AE15" s="9">
        <v>1</v>
      </c>
      <c r="AF15" s="9">
        <v>0</v>
      </c>
      <c r="AG15" s="9">
        <v>0</v>
      </c>
      <c r="AH15" s="9">
        <v>0</v>
      </c>
      <c r="AI15" s="9">
        <v>0</v>
      </c>
      <c r="AJ15" s="9">
        <v>0</v>
      </c>
      <c r="AK15" s="9">
        <v>0</v>
      </c>
      <c r="AL15" s="8"/>
    </row>
    <row r="16" spans="1:38" x14ac:dyDescent="0.2">
      <c r="A16" s="24"/>
      <c r="B16" s="24"/>
      <c r="C16" s="10">
        <v>41</v>
      </c>
      <c r="D16" s="10">
        <v>13</v>
      </c>
      <c r="E16" s="10">
        <v>13</v>
      </c>
      <c r="F16" s="10">
        <v>6</v>
      </c>
      <c r="G16" s="10">
        <v>9</v>
      </c>
      <c r="H16" s="10">
        <v>2</v>
      </c>
      <c r="I16" s="10">
        <v>4</v>
      </c>
      <c r="J16" s="10">
        <v>5</v>
      </c>
      <c r="K16" s="10">
        <v>13</v>
      </c>
      <c r="L16" s="10">
        <v>16</v>
      </c>
      <c r="M16" s="10">
        <v>22</v>
      </c>
      <c r="N16" s="10">
        <v>19</v>
      </c>
      <c r="O16" s="10">
        <v>14</v>
      </c>
      <c r="P16" s="10">
        <v>4</v>
      </c>
      <c r="Q16" s="10">
        <v>7</v>
      </c>
      <c r="R16" s="10">
        <v>8</v>
      </c>
      <c r="S16" s="10">
        <v>2</v>
      </c>
      <c r="T16" s="10">
        <v>0</v>
      </c>
      <c r="U16" s="10">
        <v>6</v>
      </c>
      <c r="V16" s="10">
        <v>14</v>
      </c>
      <c r="W16" s="10">
        <v>12</v>
      </c>
      <c r="X16" s="10">
        <v>7</v>
      </c>
      <c r="Y16" s="10">
        <v>7</v>
      </c>
      <c r="Z16" s="10">
        <v>1</v>
      </c>
      <c r="AA16" s="10">
        <v>0</v>
      </c>
      <c r="AB16" s="10">
        <v>0</v>
      </c>
      <c r="AC16" s="10">
        <v>0</v>
      </c>
      <c r="AD16" s="10">
        <v>0</v>
      </c>
      <c r="AE16" s="10">
        <v>41</v>
      </c>
      <c r="AF16" s="10">
        <v>0</v>
      </c>
      <c r="AG16" s="10">
        <v>0</v>
      </c>
      <c r="AH16" s="10">
        <v>0</v>
      </c>
      <c r="AI16" s="10">
        <v>0</v>
      </c>
      <c r="AJ16" s="10">
        <v>0</v>
      </c>
      <c r="AK16" s="10">
        <v>0</v>
      </c>
      <c r="AL16" s="8"/>
    </row>
    <row r="17" spans="1:38" x14ac:dyDescent="0.2">
      <c r="A17" s="24"/>
      <c r="B17" s="24"/>
      <c r="C17" s="11" t="s">
        <v>93</v>
      </c>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2" t="s">
        <v>407</v>
      </c>
      <c r="AF17" s="11"/>
      <c r="AG17" s="11"/>
      <c r="AH17" s="11"/>
      <c r="AI17" s="11"/>
      <c r="AJ17" s="11"/>
      <c r="AK17" s="11"/>
      <c r="AL17" s="8"/>
    </row>
    <row r="18" spans="1:38" x14ac:dyDescent="0.2">
      <c r="A18" s="27"/>
      <c r="B18" s="23" t="s">
        <v>85</v>
      </c>
      <c r="C18" s="9">
        <v>6.2080978611280008E-2</v>
      </c>
      <c r="D18" s="9">
        <v>9.5897572885589991E-2</v>
      </c>
      <c r="E18" s="9">
        <v>6.0104524576150002E-2</v>
      </c>
      <c r="F18" s="9">
        <v>3.474748923834E-2</v>
      </c>
      <c r="G18" s="9">
        <v>6.1417901597439997E-2</v>
      </c>
      <c r="H18" s="9">
        <v>2.0711931022270001E-2</v>
      </c>
      <c r="I18" s="9">
        <v>5.5242855162329994E-3</v>
      </c>
      <c r="J18" s="9">
        <v>7.8962647232050001E-2</v>
      </c>
      <c r="K18" s="9">
        <v>0.110078057172</v>
      </c>
      <c r="L18" s="9">
        <v>0.12119920583920001</v>
      </c>
      <c r="M18" s="9">
        <v>7.8497747244829996E-2</v>
      </c>
      <c r="N18" s="9">
        <v>4.9574070441959987E-2</v>
      </c>
      <c r="O18" s="9">
        <v>8.2020980891139988E-2</v>
      </c>
      <c r="P18" s="9">
        <v>5.4193964863130002E-2</v>
      </c>
      <c r="Q18" s="9">
        <v>2.8235997336119999E-2</v>
      </c>
      <c r="R18" s="9">
        <v>2.3176310310409998E-2</v>
      </c>
      <c r="S18" s="9">
        <v>9.2218695628689992E-2</v>
      </c>
      <c r="T18" s="9">
        <v>6.2179081080180013E-2</v>
      </c>
      <c r="U18" s="9">
        <v>0.11118628852699999</v>
      </c>
      <c r="V18" s="9">
        <v>6.7338230775980001E-2</v>
      </c>
      <c r="W18" s="9">
        <v>5.1230155661059998E-2</v>
      </c>
      <c r="X18" s="9">
        <v>7.8439963697369997E-2</v>
      </c>
      <c r="Y18" s="9">
        <v>8.1690536403059996E-2</v>
      </c>
      <c r="Z18" s="9">
        <v>4.252803708235E-2</v>
      </c>
      <c r="AA18" s="9">
        <v>3.2899793045679998E-2</v>
      </c>
      <c r="AB18" s="9">
        <v>0</v>
      </c>
      <c r="AC18" s="9">
        <v>0</v>
      </c>
      <c r="AD18" s="9">
        <v>0</v>
      </c>
      <c r="AE18" s="9">
        <v>0</v>
      </c>
      <c r="AF18" s="9">
        <v>1</v>
      </c>
      <c r="AG18" s="9">
        <v>0</v>
      </c>
      <c r="AH18" s="9">
        <v>0</v>
      </c>
      <c r="AI18" s="9">
        <v>0</v>
      </c>
      <c r="AJ18" s="9">
        <v>0</v>
      </c>
      <c r="AK18" s="9">
        <v>0</v>
      </c>
      <c r="AL18" s="8"/>
    </row>
    <row r="19" spans="1:38" x14ac:dyDescent="0.2">
      <c r="A19" s="24"/>
      <c r="B19" s="24"/>
      <c r="C19" s="10">
        <v>62</v>
      </c>
      <c r="D19" s="10">
        <v>21</v>
      </c>
      <c r="E19" s="10">
        <v>15</v>
      </c>
      <c r="F19" s="10">
        <v>9</v>
      </c>
      <c r="G19" s="10">
        <v>17</v>
      </c>
      <c r="H19" s="10">
        <v>2</v>
      </c>
      <c r="I19" s="10">
        <v>1</v>
      </c>
      <c r="J19" s="10">
        <v>8</v>
      </c>
      <c r="K19" s="10">
        <v>17</v>
      </c>
      <c r="L19" s="10">
        <v>31</v>
      </c>
      <c r="M19" s="10">
        <v>31</v>
      </c>
      <c r="N19" s="10">
        <v>30</v>
      </c>
      <c r="O19" s="10">
        <v>15</v>
      </c>
      <c r="P19" s="10">
        <v>7</v>
      </c>
      <c r="Q19" s="10">
        <v>4</v>
      </c>
      <c r="R19" s="10">
        <v>8</v>
      </c>
      <c r="S19" s="10">
        <v>14</v>
      </c>
      <c r="T19" s="10">
        <v>3</v>
      </c>
      <c r="U19" s="10">
        <v>11</v>
      </c>
      <c r="V19" s="10">
        <v>10</v>
      </c>
      <c r="W19" s="10">
        <v>16</v>
      </c>
      <c r="X19" s="10">
        <v>17</v>
      </c>
      <c r="Y19" s="10">
        <v>15</v>
      </c>
      <c r="Z19" s="10">
        <v>3</v>
      </c>
      <c r="AA19" s="10">
        <v>1</v>
      </c>
      <c r="AB19" s="10">
        <v>0</v>
      </c>
      <c r="AC19" s="10">
        <v>0</v>
      </c>
      <c r="AD19" s="10">
        <v>0</v>
      </c>
      <c r="AE19" s="10">
        <v>0</v>
      </c>
      <c r="AF19" s="10">
        <v>62</v>
      </c>
      <c r="AG19" s="10">
        <v>0</v>
      </c>
      <c r="AH19" s="10">
        <v>0</v>
      </c>
      <c r="AI19" s="10">
        <v>0</v>
      </c>
      <c r="AJ19" s="10">
        <v>0</v>
      </c>
      <c r="AK19" s="10">
        <v>0</v>
      </c>
      <c r="AL19" s="8"/>
    </row>
    <row r="20" spans="1:38" x14ac:dyDescent="0.2">
      <c r="A20" s="24"/>
      <c r="B20" s="24"/>
      <c r="C20" s="11" t="s">
        <v>93</v>
      </c>
      <c r="D20" s="11"/>
      <c r="E20" s="11"/>
      <c r="F20" s="11"/>
      <c r="G20" s="11"/>
      <c r="H20" s="11"/>
      <c r="I20" s="11"/>
      <c r="J20" s="12" t="s">
        <v>109</v>
      </c>
      <c r="K20" s="12" t="s">
        <v>128</v>
      </c>
      <c r="L20" s="12" t="s">
        <v>128</v>
      </c>
      <c r="M20" s="11"/>
      <c r="N20" s="11"/>
      <c r="O20" s="11"/>
      <c r="P20" s="11"/>
      <c r="Q20" s="11"/>
      <c r="R20" s="11"/>
      <c r="S20" s="11"/>
      <c r="T20" s="11"/>
      <c r="U20" s="12" t="s">
        <v>98</v>
      </c>
      <c r="V20" s="11"/>
      <c r="W20" s="11"/>
      <c r="X20" s="11"/>
      <c r="Y20" s="11"/>
      <c r="Z20" s="11"/>
      <c r="AA20" s="11"/>
      <c r="AB20" s="11"/>
      <c r="AC20" s="11"/>
      <c r="AD20" s="11"/>
      <c r="AE20" s="11"/>
      <c r="AF20" s="12" t="s">
        <v>408</v>
      </c>
      <c r="AG20" s="11"/>
      <c r="AH20" s="11"/>
      <c r="AI20" s="11"/>
      <c r="AJ20" s="11"/>
      <c r="AK20" s="11"/>
      <c r="AL20" s="8"/>
    </row>
    <row r="21" spans="1:38" x14ac:dyDescent="0.2">
      <c r="A21" s="27"/>
      <c r="B21" s="23" t="s">
        <v>86</v>
      </c>
      <c r="C21" s="9">
        <v>1.8324181589710001E-2</v>
      </c>
      <c r="D21" s="9">
        <v>3.1300998019500002E-2</v>
      </c>
      <c r="E21" s="9">
        <v>9.3485397259519994E-3</v>
      </c>
      <c r="F21" s="9">
        <v>1.208320308387E-2</v>
      </c>
      <c r="G21" s="9">
        <v>2.3176893105629998E-2</v>
      </c>
      <c r="H21" s="9">
        <v>0</v>
      </c>
      <c r="I21" s="9">
        <v>1.2358637258590001E-2</v>
      </c>
      <c r="J21" s="9">
        <v>6.7780989310180007E-2</v>
      </c>
      <c r="K21" s="9">
        <v>1.786345931358E-2</v>
      </c>
      <c r="L21" s="9">
        <v>1.6056016300869998E-2</v>
      </c>
      <c r="M21" s="9">
        <v>2.2502711390299999E-2</v>
      </c>
      <c r="N21" s="9">
        <v>1.5992433835869999E-2</v>
      </c>
      <c r="O21" s="9">
        <v>5.1851221595819999E-3</v>
      </c>
      <c r="P21" s="9">
        <v>7.5213668675610003E-3</v>
      </c>
      <c r="Q21" s="9">
        <v>2.879075982969E-2</v>
      </c>
      <c r="R21" s="9">
        <v>1.487307540474E-2</v>
      </c>
      <c r="S21" s="9">
        <v>1.5898212898110001E-2</v>
      </c>
      <c r="T21" s="9">
        <v>3.9749924217009999E-2</v>
      </c>
      <c r="U21" s="9">
        <v>4.2730303294049997E-2</v>
      </c>
      <c r="V21" s="9">
        <v>5.4478730360379996E-3</v>
      </c>
      <c r="W21" s="9">
        <v>1.5178951461219999E-2</v>
      </c>
      <c r="X21" s="9">
        <v>3.7518950344589998E-2</v>
      </c>
      <c r="Y21" s="9">
        <v>2.064309294997E-2</v>
      </c>
      <c r="Z21" s="9">
        <v>3.1973425159710002E-2</v>
      </c>
      <c r="AA21" s="9">
        <v>0</v>
      </c>
      <c r="AB21" s="9">
        <v>0</v>
      </c>
      <c r="AC21" s="9">
        <v>0</v>
      </c>
      <c r="AD21" s="9">
        <v>0</v>
      </c>
      <c r="AE21" s="9">
        <v>0</v>
      </c>
      <c r="AF21" s="9">
        <v>0</v>
      </c>
      <c r="AG21" s="9">
        <v>1</v>
      </c>
      <c r="AH21" s="9">
        <v>0</v>
      </c>
      <c r="AI21" s="9">
        <v>0</v>
      </c>
      <c r="AJ21" s="9">
        <v>0</v>
      </c>
      <c r="AK21" s="9">
        <v>0</v>
      </c>
      <c r="AL21" s="8"/>
    </row>
    <row r="22" spans="1:38" x14ac:dyDescent="0.2">
      <c r="A22" s="24"/>
      <c r="B22" s="24"/>
      <c r="C22" s="10">
        <v>22</v>
      </c>
      <c r="D22" s="10">
        <v>7</v>
      </c>
      <c r="E22" s="10">
        <v>5</v>
      </c>
      <c r="F22" s="10">
        <v>2</v>
      </c>
      <c r="G22" s="10">
        <v>8</v>
      </c>
      <c r="H22" s="10">
        <v>0</v>
      </c>
      <c r="I22" s="10">
        <v>1</v>
      </c>
      <c r="J22" s="10">
        <v>9</v>
      </c>
      <c r="K22" s="10">
        <v>5</v>
      </c>
      <c r="L22" s="10">
        <v>7</v>
      </c>
      <c r="M22" s="10">
        <v>9</v>
      </c>
      <c r="N22" s="10">
        <v>13</v>
      </c>
      <c r="O22" s="10">
        <v>2</v>
      </c>
      <c r="P22" s="10">
        <v>1</v>
      </c>
      <c r="Q22" s="10">
        <v>5</v>
      </c>
      <c r="R22" s="10">
        <v>5</v>
      </c>
      <c r="S22" s="10">
        <v>4</v>
      </c>
      <c r="T22" s="10">
        <v>1</v>
      </c>
      <c r="U22" s="10">
        <v>4</v>
      </c>
      <c r="V22" s="10">
        <v>2</v>
      </c>
      <c r="W22" s="10">
        <v>6</v>
      </c>
      <c r="X22" s="10">
        <v>8</v>
      </c>
      <c r="Y22" s="10">
        <v>5</v>
      </c>
      <c r="Z22" s="10">
        <v>1</v>
      </c>
      <c r="AA22" s="10">
        <v>0</v>
      </c>
      <c r="AB22" s="10">
        <v>0</v>
      </c>
      <c r="AC22" s="10">
        <v>0</v>
      </c>
      <c r="AD22" s="10">
        <v>0</v>
      </c>
      <c r="AE22" s="10">
        <v>0</v>
      </c>
      <c r="AF22" s="10">
        <v>0</v>
      </c>
      <c r="AG22" s="10">
        <v>22</v>
      </c>
      <c r="AH22" s="10">
        <v>0</v>
      </c>
      <c r="AI22" s="10">
        <v>0</v>
      </c>
      <c r="AJ22" s="10">
        <v>0</v>
      </c>
      <c r="AK22" s="10">
        <v>0</v>
      </c>
      <c r="AL22" s="8"/>
    </row>
    <row r="23" spans="1:38" x14ac:dyDescent="0.2">
      <c r="A23" s="24"/>
      <c r="B23" s="24"/>
      <c r="C23" s="11" t="s">
        <v>93</v>
      </c>
      <c r="D23" s="11"/>
      <c r="E23" s="11"/>
      <c r="F23" s="11"/>
      <c r="G23" s="11"/>
      <c r="H23" s="11"/>
      <c r="I23" s="11"/>
      <c r="J23" s="12" t="s">
        <v>105</v>
      </c>
      <c r="K23" s="11"/>
      <c r="L23" s="11"/>
      <c r="M23" s="11"/>
      <c r="N23" s="11"/>
      <c r="O23" s="11"/>
      <c r="P23" s="11"/>
      <c r="Q23" s="11"/>
      <c r="R23" s="11"/>
      <c r="S23" s="11"/>
      <c r="T23" s="11"/>
      <c r="U23" s="11"/>
      <c r="V23" s="11"/>
      <c r="W23" s="11"/>
      <c r="X23" s="11"/>
      <c r="Y23" s="11"/>
      <c r="Z23" s="11"/>
      <c r="AA23" s="11"/>
      <c r="AB23" s="11"/>
      <c r="AC23" s="11"/>
      <c r="AD23" s="11"/>
      <c r="AE23" s="11"/>
      <c r="AF23" s="11"/>
      <c r="AG23" s="12" t="s">
        <v>409</v>
      </c>
      <c r="AH23" s="11"/>
      <c r="AI23" s="11"/>
      <c r="AJ23" s="11"/>
      <c r="AK23" s="11"/>
      <c r="AL23" s="8"/>
    </row>
    <row r="24" spans="1:38" x14ac:dyDescent="0.2">
      <c r="A24" s="27"/>
      <c r="B24" s="23" t="s">
        <v>87</v>
      </c>
      <c r="C24" s="9">
        <v>4.3789587763740003E-3</v>
      </c>
      <c r="D24" s="9">
        <v>4.5599003924679986E-3</v>
      </c>
      <c r="E24" s="9">
        <v>7.9634935542090002E-3</v>
      </c>
      <c r="F24" s="9">
        <v>4.7793796211570002E-3</v>
      </c>
      <c r="G24" s="9">
        <v>0</v>
      </c>
      <c r="H24" s="9">
        <v>0</v>
      </c>
      <c r="I24" s="9">
        <v>5.9395502532910002E-3</v>
      </c>
      <c r="J24" s="9">
        <v>1.5433289575219999E-2</v>
      </c>
      <c r="K24" s="9">
        <v>6.2762450844329994E-3</v>
      </c>
      <c r="L24" s="9">
        <v>0</v>
      </c>
      <c r="M24" s="9">
        <v>9.0497642182109997E-3</v>
      </c>
      <c r="N24" s="9">
        <v>0</v>
      </c>
      <c r="O24" s="9">
        <v>0</v>
      </c>
      <c r="P24" s="9">
        <v>0</v>
      </c>
      <c r="Q24" s="9">
        <v>7.8038283647880007E-3</v>
      </c>
      <c r="R24" s="9">
        <v>0</v>
      </c>
      <c r="S24" s="9">
        <v>0</v>
      </c>
      <c r="T24" s="9">
        <v>0</v>
      </c>
      <c r="U24" s="9">
        <v>2.7143627889949999E-2</v>
      </c>
      <c r="V24" s="9">
        <v>0</v>
      </c>
      <c r="W24" s="9">
        <v>4.1162647206370003E-3</v>
      </c>
      <c r="X24" s="9">
        <v>0</v>
      </c>
      <c r="Y24" s="9">
        <v>5.043753609657E-3</v>
      </c>
      <c r="Z24" s="9">
        <v>3.1113645933229999E-2</v>
      </c>
      <c r="AA24" s="9">
        <v>0</v>
      </c>
      <c r="AB24" s="9">
        <v>0</v>
      </c>
      <c r="AC24" s="9">
        <v>0</v>
      </c>
      <c r="AD24" s="9">
        <v>0</v>
      </c>
      <c r="AE24" s="9">
        <v>0</v>
      </c>
      <c r="AF24" s="9">
        <v>0</v>
      </c>
      <c r="AG24" s="9">
        <v>0</v>
      </c>
      <c r="AH24" s="9">
        <v>1</v>
      </c>
      <c r="AI24" s="9">
        <v>0</v>
      </c>
      <c r="AJ24" s="9">
        <v>0</v>
      </c>
      <c r="AK24" s="9">
        <v>0</v>
      </c>
      <c r="AL24" s="8"/>
    </row>
    <row r="25" spans="1:38" x14ac:dyDescent="0.2">
      <c r="A25" s="24"/>
      <c r="B25" s="24"/>
      <c r="C25" s="10">
        <v>3</v>
      </c>
      <c r="D25" s="10">
        <v>1</v>
      </c>
      <c r="E25" s="10">
        <v>1</v>
      </c>
      <c r="F25" s="10">
        <v>1</v>
      </c>
      <c r="G25" s="10">
        <v>0</v>
      </c>
      <c r="H25" s="10">
        <v>0</v>
      </c>
      <c r="I25" s="10">
        <v>1</v>
      </c>
      <c r="J25" s="10">
        <v>1</v>
      </c>
      <c r="K25" s="10">
        <v>1</v>
      </c>
      <c r="L25" s="10">
        <v>0</v>
      </c>
      <c r="M25" s="10">
        <v>3</v>
      </c>
      <c r="N25" s="10">
        <v>0</v>
      </c>
      <c r="O25" s="10">
        <v>0</v>
      </c>
      <c r="P25" s="10">
        <v>0</v>
      </c>
      <c r="Q25" s="10">
        <v>1</v>
      </c>
      <c r="R25" s="10">
        <v>0</v>
      </c>
      <c r="S25" s="10">
        <v>0</v>
      </c>
      <c r="T25" s="10">
        <v>0</v>
      </c>
      <c r="U25" s="10">
        <v>2</v>
      </c>
      <c r="V25" s="10">
        <v>0</v>
      </c>
      <c r="W25" s="10">
        <v>1</v>
      </c>
      <c r="X25" s="10">
        <v>0</v>
      </c>
      <c r="Y25" s="10">
        <v>1</v>
      </c>
      <c r="Z25" s="10">
        <v>1</v>
      </c>
      <c r="AA25" s="10">
        <v>0</v>
      </c>
      <c r="AB25" s="10">
        <v>0</v>
      </c>
      <c r="AC25" s="10">
        <v>0</v>
      </c>
      <c r="AD25" s="10">
        <v>0</v>
      </c>
      <c r="AE25" s="10">
        <v>0</v>
      </c>
      <c r="AF25" s="10">
        <v>0</v>
      </c>
      <c r="AG25" s="10">
        <v>0</v>
      </c>
      <c r="AH25" s="10">
        <v>3</v>
      </c>
      <c r="AI25" s="10">
        <v>0</v>
      </c>
      <c r="AJ25" s="10">
        <v>0</v>
      </c>
      <c r="AK25" s="10">
        <v>0</v>
      </c>
      <c r="AL25" s="8"/>
    </row>
    <row r="26" spans="1:38" x14ac:dyDescent="0.2">
      <c r="A26" s="24"/>
      <c r="B26" s="24"/>
      <c r="C26" s="11" t="s">
        <v>93</v>
      </c>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2" t="s">
        <v>410</v>
      </c>
      <c r="AI26" s="11"/>
      <c r="AJ26" s="11"/>
      <c r="AK26" s="11"/>
      <c r="AL26" s="8"/>
    </row>
    <row r="27" spans="1:38" x14ac:dyDescent="0.2">
      <c r="A27" s="27"/>
      <c r="B27" s="23" t="s">
        <v>88</v>
      </c>
      <c r="C27" s="9">
        <v>1.441373090162E-2</v>
      </c>
      <c r="D27" s="9">
        <v>7.2851119007200007E-3</v>
      </c>
      <c r="E27" s="9">
        <v>4.3191628866769999E-2</v>
      </c>
      <c r="F27" s="9">
        <v>2.0609409925860002E-3</v>
      </c>
      <c r="G27" s="9">
        <v>0</v>
      </c>
      <c r="H27" s="9">
        <v>0</v>
      </c>
      <c r="I27" s="9">
        <v>5.365035573811E-2</v>
      </c>
      <c r="J27" s="9">
        <v>0</v>
      </c>
      <c r="K27" s="9">
        <v>1.173578330667E-2</v>
      </c>
      <c r="L27" s="9">
        <v>1.2154519365550001E-2</v>
      </c>
      <c r="M27" s="9">
        <v>2.359726764193E-2</v>
      </c>
      <c r="N27" s="9">
        <v>6.4428355989920002E-3</v>
      </c>
      <c r="O27" s="9">
        <v>0</v>
      </c>
      <c r="P27" s="9">
        <v>0</v>
      </c>
      <c r="Q27" s="9">
        <v>0</v>
      </c>
      <c r="R27" s="9">
        <v>5.020479741212E-2</v>
      </c>
      <c r="S27" s="9">
        <v>0</v>
      </c>
      <c r="T27" s="9">
        <v>0</v>
      </c>
      <c r="U27" s="9">
        <v>2.8491216799649999E-2</v>
      </c>
      <c r="V27" s="9">
        <v>0</v>
      </c>
      <c r="W27" s="9">
        <v>0</v>
      </c>
      <c r="X27" s="9">
        <v>6.6565538416150007E-3</v>
      </c>
      <c r="Y27" s="9">
        <v>6.8842294446789992E-2</v>
      </c>
      <c r="Z27" s="9">
        <v>0</v>
      </c>
      <c r="AA27" s="9">
        <v>0</v>
      </c>
      <c r="AB27" s="9">
        <v>0</v>
      </c>
      <c r="AC27" s="9">
        <v>0</v>
      </c>
      <c r="AD27" s="9">
        <v>0</v>
      </c>
      <c r="AE27" s="9">
        <v>0</v>
      </c>
      <c r="AF27" s="9">
        <v>0</v>
      </c>
      <c r="AG27" s="9">
        <v>0</v>
      </c>
      <c r="AH27" s="9">
        <v>0</v>
      </c>
      <c r="AI27" s="9">
        <v>1</v>
      </c>
      <c r="AJ27" s="9">
        <v>0</v>
      </c>
      <c r="AK27" s="9">
        <v>0</v>
      </c>
      <c r="AL27" s="8"/>
    </row>
    <row r="28" spans="1:38" x14ac:dyDescent="0.2">
      <c r="A28" s="24"/>
      <c r="B28" s="24"/>
      <c r="C28" s="10">
        <v>7</v>
      </c>
      <c r="D28" s="10">
        <v>2</v>
      </c>
      <c r="E28" s="10">
        <v>4</v>
      </c>
      <c r="F28" s="10">
        <v>1</v>
      </c>
      <c r="G28" s="10">
        <v>0</v>
      </c>
      <c r="H28" s="10">
        <v>0</v>
      </c>
      <c r="I28" s="10">
        <v>2</v>
      </c>
      <c r="J28" s="10">
        <v>0</v>
      </c>
      <c r="K28" s="10">
        <v>3</v>
      </c>
      <c r="L28" s="10">
        <v>2</v>
      </c>
      <c r="M28" s="10">
        <v>3</v>
      </c>
      <c r="N28" s="10">
        <v>4</v>
      </c>
      <c r="O28" s="10">
        <v>0</v>
      </c>
      <c r="P28" s="10">
        <v>0</v>
      </c>
      <c r="Q28" s="10">
        <v>0</v>
      </c>
      <c r="R28" s="10">
        <v>3</v>
      </c>
      <c r="S28" s="10">
        <v>0</v>
      </c>
      <c r="T28" s="10">
        <v>0</v>
      </c>
      <c r="U28" s="10">
        <v>4</v>
      </c>
      <c r="V28" s="10">
        <v>0</v>
      </c>
      <c r="W28" s="10">
        <v>0</v>
      </c>
      <c r="X28" s="10">
        <v>1</v>
      </c>
      <c r="Y28" s="10">
        <v>6</v>
      </c>
      <c r="Z28" s="10">
        <v>0</v>
      </c>
      <c r="AA28" s="10">
        <v>0</v>
      </c>
      <c r="AB28" s="10">
        <v>0</v>
      </c>
      <c r="AC28" s="10">
        <v>0</v>
      </c>
      <c r="AD28" s="10">
        <v>0</v>
      </c>
      <c r="AE28" s="10">
        <v>0</v>
      </c>
      <c r="AF28" s="10">
        <v>0</v>
      </c>
      <c r="AG28" s="10">
        <v>0</v>
      </c>
      <c r="AH28" s="10">
        <v>0</v>
      </c>
      <c r="AI28" s="10">
        <v>7</v>
      </c>
      <c r="AJ28" s="10">
        <v>0</v>
      </c>
      <c r="AK28" s="10">
        <v>0</v>
      </c>
      <c r="AL28" s="8"/>
    </row>
    <row r="29" spans="1:38" x14ac:dyDescent="0.2">
      <c r="A29" s="24"/>
      <c r="B29" s="24"/>
      <c r="C29" s="11" t="s">
        <v>93</v>
      </c>
      <c r="D29" s="11"/>
      <c r="E29" s="12" t="s">
        <v>170</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2" t="s">
        <v>411</v>
      </c>
      <c r="AJ29" s="11"/>
      <c r="AK29" s="11"/>
      <c r="AL29" s="8"/>
    </row>
    <row r="30" spans="1:38" x14ac:dyDescent="0.2">
      <c r="A30" s="27"/>
      <c r="B30" s="23" t="s">
        <v>89</v>
      </c>
      <c r="C30" s="9">
        <v>2.0467723974960002E-3</v>
      </c>
      <c r="D30" s="9">
        <v>9.628162912194E-3</v>
      </c>
      <c r="E30" s="9">
        <v>0</v>
      </c>
      <c r="F30" s="9">
        <v>0</v>
      </c>
      <c r="G30" s="9">
        <v>0</v>
      </c>
      <c r="H30" s="9">
        <v>0</v>
      </c>
      <c r="I30" s="9">
        <v>0</v>
      </c>
      <c r="J30" s="9">
        <v>0</v>
      </c>
      <c r="K30" s="9">
        <v>1.325219959839E-2</v>
      </c>
      <c r="L30" s="9">
        <v>0</v>
      </c>
      <c r="M30" s="9">
        <v>3.440333384592E-3</v>
      </c>
      <c r="N30" s="9">
        <v>8.2176587201099988E-4</v>
      </c>
      <c r="O30" s="9">
        <v>0</v>
      </c>
      <c r="P30" s="9">
        <v>0</v>
      </c>
      <c r="Q30" s="9">
        <v>0</v>
      </c>
      <c r="R30" s="9">
        <v>1.7437502139429999E-3</v>
      </c>
      <c r="S30" s="9">
        <v>0</v>
      </c>
      <c r="T30" s="9">
        <v>0</v>
      </c>
      <c r="U30" s="9">
        <v>1.389590332293E-2</v>
      </c>
      <c r="V30" s="9">
        <v>0</v>
      </c>
      <c r="W30" s="9">
        <v>0</v>
      </c>
      <c r="X30" s="9">
        <v>2.1498519689099999E-3</v>
      </c>
      <c r="Y30" s="9">
        <v>8.6617672133910001E-3</v>
      </c>
      <c r="Z30" s="9">
        <v>0</v>
      </c>
      <c r="AA30" s="9">
        <v>0</v>
      </c>
      <c r="AB30" s="9">
        <v>0</v>
      </c>
      <c r="AC30" s="9">
        <v>0</v>
      </c>
      <c r="AD30" s="9">
        <v>0</v>
      </c>
      <c r="AE30" s="9">
        <v>0</v>
      </c>
      <c r="AF30" s="9">
        <v>0</v>
      </c>
      <c r="AG30" s="9">
        <v>0</v>
      </c>
      <c r="AH30" s="9">
        <v>0</v>
      </c>
      <c r="AI30" s="9">
        <v>0</v>
      </c>
      <c r="AJ30" s="9">
        <v>1</v>
      </c>
      <c r="AK30" s="9">
        <v>0</v>
      </c>
      <c r="AL30" s="8"/>
    </row>
    <row r="31" spans="1:38" x14ac:dyDescent="0.2">
      <c r="A31" s="24"/>
      <c r="B31" s="24"/>
      <c r="C31" s="10">
        <v>2</v>
      </c>
      <c r="D31" s="10">
        <v>2</v>
      </c>
      <c r="E31" s="10">
        <v>0</v>
      </c>
      <c r="F31" s="10">
        <v>0</v>
      </c>
      <c r="G31" s="10">
        <v>0</v>
      </c>
      <c r="H31" s="10">
        <v>0</v>
      </c>
      <c r="I31" s="10">
        <v>0</v>
      </c>
      <c r="J31" s="10">
        <v>0</v>
      </c>
      <c r="K31" s="10">
        <v>2</v>
      </c>
      <c r="L31" s="10">
        <v>0</v>
      </c>
      <c r="M31" s="10">
        <v>1</v>
      </c>
      <c r="N31" s="10">
        <v>1</v>
      </c>
      <c r="O31" s="10">
        <v>0</v>
      </c>
      <c r="P31" s="10">
        <v>0</v>
      </c>
      <c r="Q31" s="10">
        <v>0</v>
      </c>
      <c r="R31" s="10">
        <v>1</v>
      </c>
      <c r="S31" s="10">
        <v>0</v>
      </c>
      <c r="T31" s="10">
        <v>0</v>
      </c>
      <c r="U31" s="10">
        <v>1</v>
      </c>
      <c r="V31" s="10">
        <v>0</v>
      </c>
      <c r="W31" s="10">
        <v>0</v>
      </c>
      <c r="X31" s="10">
        <v>1</v>
      </c>
      <c r="Y31" s="10">
        <v>1</v>
      </c>
      <c r="Z31" s="10">
        <v>0</v>
      </c>
      <c r="AA31" s="10">
        <v>0</v>
      </c>
      <c r="AB31" s="10">
        <v>0</v>
      </c>
      <c r="AC31" s="10">
        <v>0</v>
      </c>
      <c r="AD31" s="10">
        <v>0</v>
      </c>
      <c r="AE31" s="10">
        <v>0</v>
      </c>
      <c r="AF31" s="10">
        <v>0</v>
      </c>
      <c r="AG31" s="10">
        <v>0</v>
      </c>
      <c r="AH31" s="10">
        <v>0</v>
      </c>
      <c r="AI31" s="10">
        <v>0</v>
      </c>
      <c r="AJ31" s="10">
        <v>2</v>
      </c>
      <c r="AK31" s="10">
        <v>0</v>
      </c>
      <c r="AL31" s="8"/>
    </row>
    <row r="32" spans="1:38" x14ac:dyDescent="0.2">
      <c r="A32" s="24"/>
      <c r="B32" s="24"/>
      <c r="C32" s="11" t="s">
        <v>93</v>
      </c>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2" t="s">
        <v>412</v>
      </c>
      <c r="AK32" s="11"/>
      <c r="AL32" s="8"/>
    </row>
    <row r="33" spans="1:38" x14ac:dyDescent="0.2">
      <c r="A33" s="27"/>
      <c r="B33" s="23" t="s">
        <v>90</v>
      </c>
      <c r="C33" s="9">
        <v>0.28358423312999997</v>
      </c>
      <c r="D33" s="9">
        <v>0.22201389739919999</v>
      </c>
      <c r="E33" s="9">
        <v>0.36242632268929997</v>
      </c>
      <c r="F33" s="9">
        <v>0.21238640852730001</v>
      </c>
      <c r="G33" s="9">
        <v>0.31107595576180003</v>
      </c>
      <c r="H33" s="9">
        <v>0.20277720002739999</v>
      </c>
      <c r="I33" s="9">
        <v>0.33747934521060002</v>
      </c>
      <c r="J33" s="9">
        <v>0.235161550508</v>
      </c>
      <c r="K33" s="9">
        <v>0.19348406053969999</v>
      </c>
      <c r="L33" s="9">
        <v>0.23015055624540001</v>
      </c>
      <c r="M33" s="9">
        <v>0.24161518846079999</v>
      </c>
      <c r="N33" s="9">
        <v>0.25562910482380002</v>
      </c>
      <c r="O33" s="9">
        <v>7.5719650059419996E-2</v>
      </c>
      <c r="P33" s="9">
        <v>8.8905501345209997E-2</v>
      </c>
      <c r="Q33" s="9">
        <v>0.1520104596206</v>
      </c>
      <c r="R33" s="9">
        <v>0.41302843367809999</v>
      </c>
      <c r="S33" s="9">
        <v>0.46713871278870001</v>
      </c>
      <c r="T33" s="9">
        <v>0.49763384358290003</v>
      </c>
      <c r="U33" s="9">
        <v>0.51968608626559998</v>
      </c>
      <c r="V33" s="9">
        <v>9.5585296959680002E-2</v>
      </c>
      <c r="W33" s="9">
        <v>0.1183785374171</v>
      </c>
      <c r="X33" s="9">
        <v>0.23368331782419999</v>
      </c>
      <c r="Y33" s="9">
        <v>0.44251743411659999</v>
      </c>
      <c r="Z33" s="9">
        <v>0.71719260685980002</v>
      </c>
      <c r="AA33" s="9">
        <v>0.26655786159680001</v>
      </c>
      <c r="AB33" s="9">
        <v>0</v>
      </c>
      <c r="AC33" s="9">
        <v>0</v>
      </c>
      <c r="AD33" s="9">
        <v>0</v>
      </c>
      <c r="AE33" s="9">
        <v>0</v>
      </c>
      <c r="AF33" s="9">
        <v>0</v>
      </c>
      <c r="AG33" s="9">
        <v>0</v>
      </c>
      <c r="AH33" s="9">
        <v>0</v>
      </c>
      <c r="AI33" s="9">
        <v>0</v>
      </c>
      <c r="AJ33" s="9">
        <v>0</v>
      </c>
      <c r="AK33" s="9">
        <v>1</v>
      </c>
      <c r="AL33" s="8"/>
    </row>
    <row r="34" spans="1:38" x14ac:dyDescent="0.2">
      <c r="A34" s="24"/>
      <c r="B34" s="24"/>
      <c r="C34" s="10">
        <v>260</v>
      </c>
      <c r="D34" s="10">
        <v>45</v>
      </c>
      <c r="E34" s="10">
        <v>92</v>
      </c>
      <c r="F34" s="10">
        <v>50</v>
      </c>
      <c r="G34" s="10">
        <v>73</v>
      </c>
      <c r="H34" s="10">
        <v>24</v>
      </c>
      <c r="I34" s="10">
        <v>51</v>
      </c>
      <c r="J34" s="10">
        <v>33</v>
      </c>
      <c r="K34" s="10">
        <v>39</v>
      </c>
      <c r="L34" s="10">
        <v>56</v>
      </c>
      <c r="M34" s="10">
        <v>91</v>
      </c>
      <c r="N34" s="10">
        <v>125</v>
      </c>
      <c r="O34" s="10">
        <v>20</v>
      </c>
      <c r="P34" s="10">
        <v>10</v>
      </c>
      <c r="Q34" s="10">
        <v>24</v>
      </c>
      <c r="R34" s="10">
        <v>87</v>
      </c>
      <c r="S34" s="10">
        <v>50</v>
      </c>
      <c r="T34" s="10">
        <v>15</v>
      </c>
      <c r="U34" s="10">
        <v>54</v>
      </c>
      <c r="V34" s="10">
        <v>21</v>
      </c>
      <c r="W34" s="10">
        <v>36</v>
      </c>
      <c r="X34" s="10">
        <v>39</v>
      </c>
      <c r="Y34" s="10">
        <v>76</v>
      </c>
      <c r="Z34" s="10">
        <v>41</v>
      </c>
      <c r="AA34" s="10">
        <v>5</v>
      </c>
      <c r="AB34" s="10">
        <v>0</v>
      </c>
      <c r="AC34" s="10">
        <v>0</v>
      </c>
      <c r="AD34" s="10">
        <v>0</v>
      </c>
      <c r="AE34" s="10">
        <v>0</v>
      </c>
      <c r="AF34" s="10">
        <v>0</v>
      </c>
      <c r="AG34" s="10">
        <v>0</v>
      </c>
      <c r="AH34" s="10">
        <v>0</v>
      </c>
      <c r="AI34" s="10">
        <v>0</v>
      </c>
      <c r="AJ34" s="10">
        <v>0</v>
      </c>
      <c r="AK34" s="10">
        <v>260</v>
      </c>
      <c r="AL34" s="8"/>
    </row>
    <row r="35" spans="1:38" x14ac:dyDescent="0.2">
      <c r="A35" s="24"/>
      <c r="B35" s="24"/>
      <c r="C35" s="11" t="s">
        <v>93</v>
      </c>
      <c r="D35" s="11"/>
      <c r="E35" s="12" t="s">
        <v>170</v>
      </c>
      <c r="F35" s="11"/>
      <c r="G35" s="11"/>
      <c r="H35" s="11"/>
      <c r="I35" s="11"/>
      <c r="J35" s="11"/>
      <c r="K35" s="11"/>
      <c r="L35" s="11"/>
      <c r="M35" s="11"/>
      <c r="N35" s="11"/>
      <c r="O35" s="11"/>
      <c r="P35" s="11"/>
      <c r="Q35" s="11"/>
      <c r="R35" s="12" t="s">
        <v>238</v>
      </c>
      <c r="S35" s="12" t="s">
        <v>238</v>
      </c>
      <c r="T35" s="12" t="s">
        <v>174</v>
      </c>
      <c r="U35" s="12" t="s">
        <v>238</v>
      </c>
      <c r="V35" s="11"/>
      <c r="W35" s="11"/>
      <c r="X35" s="11"/>
      <c r="Y35" s="12" t="s">
        <v>174</v>
      </c>
      <c r="Z35" s="12" t="s">
        <v>238</v>
      </c>
      <c r="AA35" s="11"/>
      <c r="AB35" s="11"/>
      <c r="AC35" s="11"/>
      <c r="AD35" s="11"/>
      <c r="AE35" s="11"/>
      <c r="AF35" s="11"/>
      <c r="AG35" s="11"/>
      <c r="AH35" s="11"/>
      <c r="AI35" s="11"/>
      <c r="AJ35" s="11"/>
      <c r="AK35" s="12" t="s">
        <v>413</v>
      </c>
      <c r="AL35" s="8"/>
    </row>
    <row r="36" spans="1:38" x14ac:dyDescent="0.2">
      <c r="A36" s="27"/>
      <c r="B36" s="23" t="s">
        <v>39</v>
      </c>
      <c r="C36" s="9">
        <v>1</v>
      </c>
      <c r="D36" s="9">
        <v>1</v>
      </c>
      <c r="E36" s="9">
        <v>1</v>
      </c>
      <c r="F36" s="9">
        <v>1</v>
      </c>
      <c r="G36" s="9">
        <v>1</v>
      </c>
      <c r="H36" s="9">
        <v>1</v>
      </c>
      <c r="I36" s="9">
        <v>1</v>
      </c>
      <c r="J36" s="9">
        <v>1</v>
      </c>
      <c r="K36" s="9">
        <v>1</v>
      </c>
      <c r="L36" s="9">
        <v>1</v>
      </c>
      <c r="M36" s="9">
        <v>1</v>
      </c>
      <c r="N36" s="9">
        <v>1</v>
      </c>
      <c r="O36" s="9">
        <v>1</v>
      </c>
      <c r="P36" s="9">
        <v>1</v>
      </c>
      <c r="Q36" s="9">
        <v>1</v>
      </c>
      <c r="R36" s="9">
        <v>1</v>
      </c>
      <c r="S36" s="9">
        <v>1</v>
      </c>
      <c r="T36" s="9">
        <v>1</v>
      </c>
      <c r="U36" s="9">
        <v>1</v>
      </c>
      <c r="V36" s="9">
        <v>1</v>
      </c>
      <c r="W36" s="9">
        <v>1</v>
      </c>
      <c r="X36" s="9">
        <v>1</v>
      </c>
      <c r="Y36" s="9">
        <v>1</v>
      </c>
      <c r="Z36" s="9">
        <v>1</v>
      </c>
      <c r="AA36" s="9">
        <v>1</v>
      </c>
      <c r="AB36" s="9">
        <v>1</v>
      </c>
      <c r="AC36" s="9">
        <v>1</v>
      </c>
      <c r="AD36" s="9">
        <v>1</v>
      </c>
      <c r="AE36" s="9">
        <v>1</v>
      </c>
      <c r="AF36" s="9">
        <v>1</v>
      </c>
      <c r="AG36" s="9">
        <v>1</v>
      </c>
      <c r="AH36" s="9">
        <v>1</v>
      </c>
      <c r="AI36" s="9">
        <v>1</v>
      </c>
      <c r="AJ36" s="9">
        <v>1</v>
      </c>
      <c r="AK36" s="9">
        <v>1</v>
      </c>
      <c r="AL36" s="8"/>
    </row>
    <row r="37" spans="1:38" x14ac:dyDescent="0.2">
      <c r="A37" s="24"/>
      <c r="B37" s="24"/>
      <c r="C37" s="10">
        <v>911</v>
      </c>
      <c r="D37" s="10">
        <v>194</v>
      </c>
      <c r="E37" s="10">
        <v>264</v>
      </c>
      <c r="F37" s="10">
        <v>215</v>
      </c>
      <c r="G37" s="10">
        <v>238</v>
      </c>
      <c r="H37" s="10">
        <v>81</v>
      </c>
      <c r="I37" s="10">
        <v>146</v>
      </c>
      <c r="J37" s="10">
        <v>144</v>
      </c>
      <c r="K37" s="10">
        <v>194</v>
      </c>
      <c r="L37" s="10">
        <v>272</v>
      </c>
      <c r="M37" s="10">
        <v>365</v>
      </c>
      <c r="N37" s="10">
        <v>498</v>
      </c>
      <c r="O37" s="10">
        <v>220</v>
      </c>
      <c r="P37" s="10">
        <v>95</v>
      </c>
      <c r="Q37" s="10">
        <v>144</v>
      </c>
      <c r="R37" s="10">
        <v>199</v>
      </c>
      <c r="S37" s="10">
        <v>111</v>
      </c>
      <c r="T37" s="10">
        <v>34</v>
      </c>
      <c r="U37" s="10">
        <v>108</v>
      </c>
      <c r="V37" s="10">
        <v>211</v>
      </c>
      <c r="W37" s="10">
        <v>269</v>
      </c>
      <c r="X37" s="10">
        <v>159</v>
      </c>
      <c r="Y37" s="10">
        <v>162</v>
      </c>
      <c r="Z37" s="10">
        <v>57</v>
      </c>
      <c r="AA37" s="10">
        <v>11</v>
      </c>
      <c r="AB37" s="10">
        <v>389</v>
      </c>
      <c r="AC37" s="10">
        <v>104</v>
      </c>
      <c r="AD37" s="10">
        <v>21</v>
      </c>
      <c r="AE37" s="10">
        <v>41</v>
      </c>
      <c r="AF37" s="10">
        <v>62</v>
      </c>
      <c r="AG37" s="10">
        <v>22</v>
      </c>
      <c r="AH37" s="10">
        <v>3</v>
      </c>
      <c r="AI37" s="10">
        <v>7</v>
      </c>
      <c r="AJ37" s="10">
        <v>2</v>
      </c>
      <c r="AK37" s="10">
        <v>260</v>
      </c>
      <c r="AL37" s="8"/>
    </row>
    <row r="38" spans="1:38" x14ac:dyDescent="0.2">
      <c r="A38" s="24"/>
      <c r="B38" s="24"/>
      <c r="C38" s="11" t="s">
        <v>93</v>
      </c>
      <c r="D38" s="11" t="s">
        <v>93</v>
      </c>
      <c r="E38" s="11" t="s">
        <v>93</v>
      </c>
      <c r="F38" s="11" t="s">
        <v>93</v>
      </c>
      <c r="G38" s="11" t="s">
        <v>93</v>
      </c>
      <c r="H38" s="11" t="s">
        <v>93</v>
      </c>
      <c r="I38" s="11" t="s">
        <v>93</v>
      </c>
      <c r="J38" s="11" t="s">
        <v>93</v>
      </c>
      <c r="K38" s="11" t="s">
        <v>93</v>
      </c>
      <c r="L38" s="11" t="s">
        <v>93</v>
      </c>
      <c r="M38" s="11" t="s">
        <v>93</v>
      </c>
      <c r="N38" s="11" t="s">
        <v>93</v>
      </c>
      <c r="O38" s="11" t="s">
        <v>93</v>
      </c>
      <c r="P38" s="11" t="s">
        <v>93</v>
      </c>
      <c r="Q38" s="11" t="s">
        <v>93</v>
      </c>
      <c r="R38" s="11" t="s">
        <v>93</v>
      </c>
      <c r="S38" s="11" t="s">
        <v>93</v>
      </c>
      <c r="T38" s="11" t="s">
        <v>93</v>
      </c>
      <c r="U38" s="11" t="s">
        <v>93</v>
      </c>
      <c r="V38" s="11" t="s">
        <v>93</v>
      </c>
      <c r="W38" s="11" t="s">
        <v>93</v>
      </c>
      <c r="X38" s="11" t="s">
        <v>93</v>
      </c>
      <c r="Y38" s="11" t="s">
        <v>93</v>
      </c>
      <c r="Z38" s="11" t="s">
        <v>93</v>
      </c>
      <c r="AA38" s="11" t="s">
        <v>93</v>
      </c>
      <c r="AB38" s="11" t="s">
        <v>93</v>
      </c>
      <c r="AC38" s="11" t="s">
        <v>93</v>
      </c>
      <c r="AD38" s="11" t="s">
        <v>93</v>
      </c>
      <c r="AE38" s="11" t="s">
        <v>93</v>
      </c>
      <c r="AF38" s="11" t="s">
        <v>93</v>
      </c>
      <c r="AG38" s="11" t="s">
        <v>93</v>
      </c>
      <c r="AH38" s="11" t="s">
        <v>93</v>
      </c>
      <c r="AI38" s="11" t="s">
        <v>93</v>
      </c>
      <c r="AJ38" s="11" t="s">
        <v>93</v>
      </c>
      <c r="AK38" s="11" t="s">
        <v>93</v>
      </c>
      <c r="AL38" s="8"/>
    </row>
    <row r="39" spans="1:38" x14ac:dyDescent="0.2">
      <c r="A39" s="13" t="s">
        <v>399</v>
      </c>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22"/>
    </row>
    <row r="40" spans="1:38" x14ac:dyDescent="0.2">
      <c r="A40" s="15" t="s">
        <v>100</v>
      </c>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row>
  </sheetData>
  <mergeCells count="21">
    <mergeCell ref="B27:B29"/>
    <mergeCell ref="B30:B32"/>
    <mergeCell ref="B33:B35"/>
    <mergeCell ref="B36:B38"/>
    <mergeCell ref="A6:A38"/>
    <mergeCell ref="B12:B14"/>
    <mergeCell ref="B15:B17"/>
    <mergeCell ref="B18:B20"/>
    <mergeCell ref="B21:B23"/>
    <mergeCell ref="B24:B26"/>
    <mergeCell ref="AI2:AK2"/>
    <mergeCell ref="A2:C2"/>
    <mergeCell ref="A3:B5"/>
    <mergeCell ref="B6:B8"/>
    <mergeCell ref="B9:B11"/>
    <mergeCell ref="M3:N3"/>
    <mergeCell ref="O3:U3"/>
    <mergeCell ref="V3:AA3"/>
    <mergeCell ref="AB3:AK3"/>
    <mergeCell ref="D3:G3"/>
    <mergeCell ref="H3:L3"/>
  </mergeCells>
  <hyperlinks>
    <hyperlink ref="A1" location="'TOC'!A1:A1" display="Back to TOC" xr:uid="{00000000-0004-0000-1B00-000000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L31"/>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bestFit="1" customWidth="1"/>
    <col min="2" max="2" width="25" style="1" bestFit="1" customWidth="1"/>
    <col min="3" max="37" width="12.6640625" style="1" customWidth="1"/>
  </cols>
  <sheetData>
    <row r="1" spans="1:38"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8"/>
    </row>
    <row r="2" spans="1:38" ht="36" customHeight="1" x14ac:dyDescent="0.2">
      <c r="A2" s="30" t="s">
        <v>414</v>
      </c>
      <c r="B2" s="29"/>
      <c r="C2" s="29"/>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8" t="s">
        <v>38</v>
      </c>
      <c r="AJ2" s="29"/>
      <c r="AK2" s="29"/>
      <c r="AL2" s="8"/>
    </row>
    <row r="3" spans="1:38" ht="37" customHeight="1" x14ac:dyDescent="0.2">
      <c r="A3" s="31"/>
      <c r="B3" s="29"/>
      <c r="C3" s="19" t="s">
        <v>39</v>
      </c>
      <c r="D3" s="32" t="s">
        <v>40</v>
      </c>
      <c r="E3" s="29"/>
      <c r="F3" s="29"/>
      <c r="G3" s="29"/>
      <c r="H3" s="32" t="s">
        <v>41</v>
      </c>
      <c r="I3" s="29"/>
      <c r="J3" s="29"/>
      <c r="K3" s="29"/>
      <c r="L3" s="29"/>
      <c r="M3" s="32" t="s">
        <v>42</v>
      </c>
      <c r="N3" s="29"/>
      <c r="O3" s="32" t="s">
        <v>43</v>
      </c>
      <c r="P3" s="29"/>
      <c r="Q3" s="29"/>
      <c r="R3" s="29"/>
      <c r="S3" s="29"/>
      <c r="T3" s="29"/>
      <c r="U3" s="29"/>
      <c r="V3" s="32" t="s">
        <v>44</v>
      </c>
      <c r="W3" s="29"/>
      <c r="X3" s="29"/>
      <c r="Y3" s="29"/>
      <c r="Z3" s="29"/>
      <c r="AA3" s="29"/>
      <c r="AB3" s="32" t="s">
        <v>45</v>
      </c>
      <c r="AC3" s="29"/>
      <c r="AD3" s="29"/>
      <c r="AE3" s="29"/>
      <c r="AF3" s="29"/>
      <c r="AG3" s="29"/>
      <c r="AH3" s="29"/>
      <c r="AI3" s="29"/>
      <c r="AJ3" s="29"/>
      <c r="AK3" s="29"/>
      <c r="AL3" s="8"/>
    </row>
    <row r="4" spans="1:38" ht="16" customHeight="1" x14ac:dyDescent="0.2">
      <c r="A4" s="24"/>
      <c r="B4" s="29"/>
      <c r="C4" s="20" t="s">
        <v>46</v>
      </c>
      <c r="D4" s="20" t="s">
        <v>46</v>
      </c>
      <c r="E4" s="20" t="s">
        <v>47</v>
      </c>
      <c r="F4" s="20" t="s">
        <v>48</v>
      </c>
      <c r="G4" s="20" t="s">
        <v>49</v>
      </c>
      <c r="H4" s="20" t="s">
        <v>46</v>
      </c>
      <c r="I4" s="20" t="s">
        <v>47</v>
      </c>
      <c r="J4" s="20" t="s">
        <v>48</v>
      </c>
      <c r="K4" s="20" t="s">
        <v>49</v>
      </c>
      <c r="L4" s="20" t="s">
        <v>50</v>
      </c>
      <c r="M4" s="20" t="s">
        <v>46</v>
      </c>
      <c r="N4" s="20" t="s">
        <v>47</v>
      </c>
      <c r="O4" s="20" t="s">
        <v>46</v>
      </c>
      <c r="P4" s="20" t="s">
        <v>47</v>
      </c>
      <c r="Q4" s="20" t="s">
        <v>48</v>
      </c>
      <c r="R4" s="20" t="s">
        <v>49</v>
      </c>
      <c r="S4" s="20" t="s">
        <v>50</v>
      </c>
      <c r="T4" s="20" t="s">
        <v>51</v>
      </c>
      <c r="U4" s="20" t="s">
        <v>52</v>
      </c>
      <c r="V4" s="20" t="s">
        <v>46</v>
      </c>
      <c r="W4" s="20" t="s">
        <v>47</v>
      </c>
      <c r="X4" s="20" t="s">
        <v>48</v>
      </c>
      <c r="Y4" s="20" t="s">
        <v>49</v>
      </c>
      <c r="Z4" s="20" t="s">
        <v>50</v>
      </c>
      <c r="AA4" s="20" t="s">
        <v>51</v>
      </c>
      <c r="AB4" s="20" t="s">
        <v>46</v>
      </c>
      <c r="AC4" s="20" t="s">
        <v>47</v>
      </c>
      <c r="AD4" s="20" t="s">
        <v>48</v>
      </c>
      <c r="AE4" s="20" t="s">
        <v>49</v>
      </c>
      <c r="AF4" s="20" t="s">
        <v>50</v>
      </c>
      <c r="AG4" s="20" t="s">
        <v>51</v>
      </c>
      <c r="AH4" s="20" t="s">
        <v>52</v>
      </c>
      <c r="AI4" s="20" t="s">
        <v>53</v>
      </c>
      <c r="AJ4" s="20" t="s">
        <v>54</v>
      </c>
      <c r="AK4" s="20" t="s">
        <v>55</v>
      </c>
      <c r="AL4" s="8"/>
    </row>
    <row r="5" spans="1:38" ht="25" x14ac:dyDescent="0.2">
      <c r="A5" s="24"/>
      <c r="B5" s="29"/>
      <c r="C5" s="19" t="s">
        <v>56</v>
      </c>
      <c r="D5" s="19" t="s">
        <v>57</v>
      </c>
      <c r="E5" s="19" t="s">
        <v>58</v>
      </c>
      <c r="F5" s="19" t="s">
        <v>59</v>
      </c>
      <c r="G5" s="19" t="s">
        <v>60</v>
      </c>
      <c r="H5" s="19" t="s">
        <v>61</v>
      </c>
      <c r="I5" s="19" t="s">
        <v>62</v>
      </c>
      <c r="J5" s="19" t="s">
        <v>63</v>
      </c>
      <c r="K5" s="19" t="s">
        <v>64</v>
      </c>
      <c r="L5" s="19" t="s">
        <v>65</v>
      </c>
      <c r="M5" s="19" t="s">
        <v>66</v>
      </c>
      <c r="N5" s="19" t="s">
        <v>67</v>
      </c>
      <c r="O5" s="19" t="s">
        <v>68</v>
      </c>
      <c r="P5" s="19" t="s">
        <v>69</v>
      </c>
      <c r="Q5" s="19" t="s">
        <v>70</v>
      </c>
      <c r="R5" s="19" t="s">
        <v>71</v>
      </c>
      <c r="S5" s="19" t="s">
        <v>72</v>
      </c>
      <c r="T5" s="19" t="s">
        <v>73</v>
      </c>
      <c r="U5" s="19" t="s">
        <v>74</v>
      </c>
      <c r="V5" s="19" t="s">
        <v>75</v>
      </c>
      <c r="W5" s="19" t="s">
        <v>76</v>
      </c>
      <c r="X5" s="19" t="s">
        <v>77</v>
      </c>
      <c r="Y5" s="19" t="s">
        <v>78</v>
      </c>
      <c r="Z5" s="19" t="s">
        <v>79</v>
      </c>
      <c r="AA5" s="19" t="s">
        <v>80</v>
      </c>
      <c r="AB5" s="19" t="s">
        <v>81</v>
      </c>
      <c r="AC5" s="19" t="s">
        <v>82</v>
      </c>
      <c r="AD5" s="19" t="s">
        <v>83</v>
      </c>
      <c r="AE5" s="19" t="s">
        <v>84</v>
      </c>
      <c r="AF5" s="19" t="s">
        <v>85</v>
      </c>
      <c r="AG5" s="19" t="s">
        <v>86</v>
      </c>
      <c r="AH5" s="19" t="s">
        <v>87</v>
      </c>
      <c r="AI5" s="19" t="s">
        <v>88</v>
      </c>
      <c r="AJ5" s="19" t="s">
        <v>89</v>
      </c>
      <c r="AK5" s="19" t="s">
        <v>90</v>
      </c>
      <c r="AL5" s="8"/>
    </row>
    <row r="6" spans="1:38" x14ac:dyDescent="0.2">
      <c r="A6" s="25" t="s">
        <v>415</v>
      </c>
      <c r="B6" s="23" t="s">
        <v>416</v>
      </c>
      <c r="C6" s="9">
        <v>3.6015203359169988E-2</v>
      </c>
      <c r="D6" s="9">
        <v>6.6725175644920004E-2</v>
      </c>
      <c r="E6" s="9">
        <v>2.113248131217E-2</v>
      </c>
      <c r="F6" s="9">
        <v>5.0671362491749999E-2</v>
      </c>
      <c r="G6" s="9">
        <v>1.442869875385E-2</v>
      </c>
      <c r="H6" s="9">
        <v>8.4156075182630005E-3</v>
      </c>
      <c r="I6" s="9">
        <v>2.5199073259820001E-2</v>
      </c>
      <c r="J6" s="9">
        <v>2.1590481292889999E-2</v>
      </c>
      <c r="K6" s="9">
        <v>6.8139501074780007E-2</v>
      </c>
      <c r="L6" s="9">
        <v>5.1290352932179997E-2</v>
      </c>
      <c r="M6" s="9">
        <v>4.2138031978560003E-2</v>
      </c>
      <c r="N6" s="9">
        <v>2.888537440988E-2</v>
      </c>
      <c r="O6" s="9">
        <v>4.8799811680100003E-2</v>
      </c>
      <c r="P6" s="9">
        <v>4.9156650034479998E-2</v>
      </c>
      <c r="Q6" s="9">
        <v>7.5137343947649995E-2</v>
      </c>
      <c r="R6" s="9">
        <v>2.6029434967430001E-2</v>
      </c>
      <c r="S6" s="9">
        <v>9.8876016232090011E-3</v>
      </c>
      <c r="T6" s="9">
        <v>3.0270157397979999E-2</v>
      </c>
      <c r="U6" s="9">
        <v>0</v>
      </c>
      <c r="V6" s="9">
        <v>6.0080881968660002E-2</v>
      </c>
      <c r="W6" s="9">
        <v>5.0089974146250001E-2</v>
      </c>
      <c r="X6" s="9">
        <v>1.256810890865E-2</v>
      </c>
      <c r="Y6" s="9">
        <v>1.326142640214E-2</v>
      </c>
      <c r="Z6" s="9">
        <v>1.73720113025E-2</v>
      </c>
      <c r="AA6" s="9">
        <v>5.0593204747579987E-2</v>
      </c>
      <c r="AB6" s="9">
        <v>4.8573281415889999E-2</v>
      </c>
      <c r="AC6" s="9">
        <v>3.1976510424180003E-2</v>
      </c>
      <c r="AD6" s="9">
        <v>0</v>
      </c>
      <c r="AE6" s="9">
        <v>3.1235057255839999E-2</v>
      </c>
      <c r="AF6" s="9">
        <v>2.05271806292E-2</v>
      </c>
      <c r="AG6" s="9">
        <v>0</v>
      </c>
      <c r="AH6" s="9">
        <v>0</v>
      </c>
      <c r="AI6" s="9">
        <v>0</v>
      </c>
      <c r="AJ6" s="9">
        <v>0</v>
      </c>
      <c r="AK6" s="9">
        <v>3.026019053854E-2</v>
      </c>
      <c r="AL6" s="8"/>
    </row>
    <row r="7" spans="1:38" x14ac:dyDescent="0.2">
      <c r="A7" s="24"/>
      <c r="B7" s="24"/>
      <c r="C7" s="10">
        <v>32</v>
      </c>
      <c r="D7" s="10">
        <v>13</v>
      </c>
      <c r="E7" s="10">
        <v>5</v>
      </c>
      <c r="F7" s="10">
        <v>11</v>
      </c>
      <c r="G7" s="10">
        <v>3</v>
      </c>
      <c r="H7" s="10">
        <v>2</v>
      </c>
      <c r="I7" s="10">
        <v>4</v>
      </c>
      <c r="J7" s="10">
        <v>3</v>
      </c>
      <c r="K7" s="10">
        <v>9</v>
      </c>
      <c r="L7" s="10">
        <v>9</v>
      </c>
      <c r="M7" s="10">
        <v>16</v>
      </c>
      <c r="N7" s="10">
        <v>14</v>
      </c>
      <c r="O7" s="10">
        <v>10</v>
      </c>
      <c r="P7" s="10">
        <v>5</v>
      </c>
      <c r="Q7" s="10">
        <v>10</v>
      </c>
      <c r="R7" s="10">
        <v>5</v>
      </c>
      <c r="S7" s="10">
        <v>1</v>
      </c>
      <c r="T7" s="10">
        <v>1</v>
      </c>
      <c r="U7" s="10">
        <v>0</v>
      </c>
      <c r="V7" s="10">
        <v>12</v>
      </c>
      <c r="W7" s="10">
        <v>12</v>
      </c>
      <c r="X7" s="10">
        <v>2</v>
      </c>
      <c r="Y7" s="10">
        <v>2</v>
      </c>
      <c r="Z7" s="10">
        <v>1</v>
      </c>
      <c r="AA7" s="10">
        <v>1</v>
      </c>
      <c r="AB7" s="10">
        <v>18</v>
      </c>
      <c r="AC7" s="10">
        <v>4</v>
      </c>
      <c r="AD7" s="10">
        <v>0</v>
      </c>
      <c r="AE7" s="10">
        <v>1</v>
      </c>
      <c r="AF7" s="10">
        <v>1</v>
      </c>
      <c r="AG7" s="10">
        <v>0</v>
      </c>
      <c r="AH7" s="10">
        <v>0</v>
      </c>
      <c r="AI7" s="10">
        <v>0</v>
      </c>
      <c r="AJ7" s="10">
        <v>0</v>
      </c>
      <c r="AK7" s="10">
        <v>8</v>
      </c>
      <c r="AL7" s="8"/>
    </row>
    <row r="8" spans="1:38" x14ac:dyDescent="0.2">
      <c r="A8" s="24"/>
      <c r="B8" s="24"/>
      <c r="C8" s="11" t="s">
        <v>93</v>
      </c>
      <c r="D8" s="11"/>
      <c r="E8" s="11"/>
      <c r="F8" s="11"/>
      <c r="G8" s="11"/>
      <c r="H8" s="11"/>
      <c r="I8" s="11"/>
      <c r="J8" s="11"/>
      <c r="K8" s="12" t="s">
        <v>105</v>
      </c>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8"/>
    </row>
    <row r="9" spans="1:38" x14ac:dyDescent="0.2">
      <c r="A9" s="27"/>
      <c r="B9" s="23" t="s">
        <v>417</v>
      </c>
      <c r="C9" s="9">
        <v>4.0599311562710003E-2</v>
      </c>
      <c r="D9" s="9">
        <v>0.1909820487744</v>
      </c>
      <c r="E9" s="9">
        <v>0</v>
      </c>
      <c r="F9" s="9">
        <v>0</v>
      </c>
      <c r="G9" s="9">
        <v>0</v>
      </c>
      <c r="H9" s="9">
        <v>0</v>
      </c>
      <c r="I9" s="9">
        <v>5.0298200435340001E-2</v>
      </c>
      <c r="J9" s="9">
        <v>4.1114968018909993E-2</v>
      </c>
      <c r="K9" s="9">
        <v>5.8068482720910003E-2</v>
      </c>
      <c r="L9" s="9">
        <v>8.0408410879489994E-2</v>
      </c>
      <c r="M9" s="9">
        <v>5.0270368110480003E-2</v>
      </c>
      <c r="N9" s="9">
        <v>3.5003197595830003E-2</v>
      </c>
      <c r="O9" s="9">
        <v>5.2997688060149997E-2</v>
      </c>
      <c r="P9" s="9">
        <v>4.9358551374810003E-2</v>
      </c>
      <c r="Q9" s="9">
        <v>2.021496248376E-2</v>
      </c>
      <c r="R9" s="9">
        <v>4.0576342987400003E-2</v>
      </c>
      <c r="S9" s="9">
        <v>3.5938425500829999E-2</v>
      </c>
      <c r="T9" s="9">
        <v>0.14875522111200001</v>
      </c>
      <c r="U9" s="9">
        <v>0</v>
      </c>
      <c r="V9" s="9">
        <v>5.0279424283109997E-2</v>
      </c>
      <c r="W9" s="9">
        <v>2.887047062808E-2</v>
      </c>
      <c r="X9" s="9">
        <v>6.1033059821399997E-2</v>
      </c>
      <c r="Y9" s="9">
        <v>4.3778593662180003E-2</v>
      </c>
      <c r="Z9" s="9">
        <v>3.3815546772640002E-2</v>
      </c>
      <c r="AA9" s="9">
        <v>0</v>
      </c>
      <c r="AB9" s="9">
        <v>5.5422340304709987E-2</v>
      </c>
      <c r="AC9" s="9">
        <v>7.5704503945830004E-2</v>
      </c>
      <c r="AD9" s="9">
        <v>0</v>
      </c>
      <c r="AE9" s="9">
        <v>0</v>
      </c>
      <c r="AF9" s="9">
        <v>0</v>
      </c>
      <c r="AG9" s="9">
        <v>0</v>
      </c>
      <c r="AH9" s="9">
        <v>0</v>
      </c>
      <c r="AI9" s="9">
        <v>0</v>
      </c>
      <c r="AJ9" s="9">
        <v>0</v>
      </c>
      <c r="AK9" s="9">
        <v>2.5080558210499999E-2</v>
      </c>
      <c r="AL9" s="8"/>
    </row>
    <row r="10" spans="1:38" x14ac:dyDescent="0.2">
      <c r="A10" s="24"/>
      <c r="B10" s="24"/>
      <c r="C10" s="10">
        <v>10</v>
      </c>
      <c r="D10" s="10">
        <v>10</v>
      </c>
      <c r="E10" s="10">
        <v>0</v>
      </c>
      <c r="F10" s="10">
        <v>0</v>
      </c>
      <c r="G10" s="10">
        <v>0</v>
      </c>
      <c r="H10" s="10">
        <v>0</v>
      </c>
      <c r="I10" s="10">
        <v>2</v>
      </c>
      <c r="J10" s="10">
        <v>1</v>
      </c>
      <c r="K10" s="10">
        <v>2</v>
      </c>
      <c r="L10" s="10">
        <v>5</v>
      </c>
      <c r="M10" s="10">
        <v>5</v>
      </c>
      <c r="N10" s="10">
        <v>5</v>
      </c>
      <c r="O10" s="10">
        <v>2</v>
      </c>
      <c r="P10" s="10">
        <v>2</v>
      </c>
      <c r="Q10" s="10">
        <v>1</v>
      </c>
      <c r="R10" s="10">
        <v>2</v>
      </c>
      <c r="S10" s="10">
        <v>1</v>
      </c>
      <c r="T10" s="10">
        <v>2</v>
      </c>
      <c r="U10" s="10">
        <v>0</v>
      </c>
      <c r="V10" s="10">
        <v>3</v>
      </c>
      <c r="W10" s="10">
        <v>2</v>
      </c>
      <c r="X10" s="10">
        <v>2</v>
      </c>
      <c r="Y10" s="10">
        <v>2</v>
      </c>
      <c r="Z10" s="10">
        <v>1</v>
      </c>
      <c r="AA10" s="10">
        <v>0</v>
      </c>
      <c r="AB10" s="10">
        <v>6</v>
      </c>
      <c r="AC10" s="10">
        <v>2</v>
      </c>
      <c r="AD10" s="10">
        <v>0</v>
      </c>
      <c r="AE10" s="10">
        <v>0</v>
      </c>
      <c r="AF10" s="10">
        <v>0</v>
      </c>
      <c r="AG10" s="10">
        <v>0</v>
      </c>
      <c r="AH10" s="10">
        <v>0</v>
      </c>
      <c r="AI10" s="10">
        <v>0</v>
      </c>
      <c r="AJ10" s="10">
        <v>0</v>
      </c>
      <c r="AK10" s="10">
        <v>2</v>
      </c>
      <c r="AL10" s="8"/>
    </row>
    <row r="11" spans="1:38" x14ac:dyDescent="0.2">
      <c r="A11" s="24"/>
      <c r="B11" s="24"/>
      <c r="C11" s="11" t="s">
        <v>93</v>
      </c>
      <c r="D11" s="12" t="s">
        <v>418</v>
      </c>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8"/>
    </row>
    <row r="12" spans="1:38" x14ac:dyDescent="0.2">
      <c r="A12" s="27"/>
      <c r="B12" s="23" t="s">
        <v>419</v>
      </c>
      <c r="C12" s="9">
        <v>0.15942672142389999</v>
      </c>
      <c r="D12" s="9">
        <v>0.35666227973890002</v>
      </c>
      <c r="E12" s="9">
        <v>0.29171354765469998</v>
      </c>
      <c r="F12" s="9">
        <v>0</v>
      </c>
      <c r="G12" s="9">
        <v>0</v>
      </c>
      <c r="H12" s="9">
        <v>0.19874009591569999</v>
      </c>
      <c r="I12" s="9">
        <v>0.156942240865</v>
      </c>
      <c r="J12" s="9">
        <v>0.1360522488135</v>
      </c>
      <c r="K12" s="9">
        <v>0.15288380972160001</v>
      </c>
      <c r="L12" s="9">
        <v>8.3964690029370001E-2</v>
      </c>
      <c r="M12" s="9">
        <v>0.15723869523260001</v>
      </c>
      <c r="N12" s="9">
        <v>0.15102638529929999</v>
      </c>
      <c r="O12" s="9">
        <v>0.12785987019459999</v>
      </c>
      <c r="P12" s="9">
        <v>0.1095111563188</v>
      </c>
      <c r="Q12" s="9">
        <v>0.19669887939069999</v>
      </c>
      <c r="R12" s="9">
        <v>0.20414285375710001</v>
      </c>
      <c r="S12" s="9">
        <v>0.17057778653950001</v>
      </c>
      <c r="T12" s="9">
        <v>0.1085251326145</v>
      </c>
      <c r="U12" s="9">
        <v>0.14756226920519999</v>
      </c>
      <c r="V12" s="9">
        <v>0.1116334703347</v>
      </c>
      <c r="W12" s="9">
        <v>0.12115220054879999</v>
      </c>
      <c r="X12" s="9">
        <v>0.24870880579259999</v>
      </c>
      <c r="Y12" s="9">
        <v>0.1561926198695</v>
      </c>
      <c r="Z12" s="9">
        <v>0.14606166970930001</v>
      </c>
      <c r="AA12" s="9">
        <v>0.31760420625340002</v>
      </c>
      <c r="AB12" s="9">
        <v>0.1537941865828</v>
      </c>
      <c r="AC12" s="9">
        <v>0.16144956408239999</v>
      </c>
      <c r="AD12" s="9">
        <v>0.13395003960349999</v>
      </c>
      <c r="AE12" s="9">
        <v>0.11547015156150001</v>
      </c>
      <c r="AF12" s="9">
        <v>0.22531869168909999</v>
      </c>
      <c r="AG12" s="9">
        <v>0.1673769704918</v>
      </c>
      <c r="AH12" s="9">
        <v>0.5212160773458</v>
      </c>
      <c r="AI12" s="9">
        <v>0.65955929489949994</v>
      </c>
      <c r="AJ12" s="9">
        <v>0</v>
      </c>
      <c r="AK12" s="9">
        <v>0.13009603493569999</v>
      </c>
      <c r="AL12" s="8"/>
    </row>
    <row r="13" spans="1:38" x14ac:dyDescent="0.2">
      <c r="A13" s="24"/>
      <c r="B13" s="24"/>
      <c r="C13" s="10">
        <v>221</v>
      </c>
      <c r="D13" s="10">
        <v>88</v>
      </c>
      <c r="E13" s="10">
        <v>133</v>
      </c>
      <c r="F13" s="10">
        <v>0</v>
      </c>
      <c r="G13" s="10">
        <v>0</v>
      </c>
      <c r="H13" s="10">
        <v>15</v>
      </c>
      <c r="I13" s="10">
        <v>38</v>
      </c>
      <c r="J13" s="10">
        <v>36</v>
      </c>
      <c r="K13" s="10">
        <v>50</v>
      </c>
      <c r="L13" s="10">
        <v>60</v>
      </c>
      <c r="M13" s="10">
        <v>90</v>
      </c>
      <c r="N13" s="10">
        <v>119</v>
      </c>
      <c r="O13" s="10">
        <v>51</v>
      </c>
      <c r="P13" s="10">
        <v>20</v>
      </c>
      <c r="Q13" s="10">
        <v>42</v>
      </c>
      <c r="R13" s="10">
        <v>51</v>
      </c>
      <c r="S13" s="10">
        <v>26</v>
      </c>
      <c r="T13" s="10">
        <v>10</v>
      </c>
      <c r="U13" s="10">
        <v>21</v>
      </c>
      <c r="V13" s="10">
        <v>47</v>
      </c>
      <c r="W13" s="10">
        <v>68</v>
      </c>
      <c r="X13" s="10">
        <v>46</v>
      </c>
      <c r="Y13" s="10">
        <v>36</v>
      </c>
      <c r="Z13" s="10">
        <v>13</v>
      </c>
      <c r="AA13" s="10">
        <v>1</v>
      </c>
      <c r="AB13" s="10">
        <v>102</v>
      </c>
      <c r="AC13" s="10">
        <v>27</v>
      </c>
      <c r="AD13" s="10">
        <v>3</v>
      </c>
      <c r="AE13" s="10">
        <v>7</v>
      </c>
      <c r="AF13" s="10">
        <v>14</v>
      </c>
      <c r="AG13" s="10">
        <v>7</v>
      </c>
      <c r="AH13" s="10">
        <v>1</v>
      </c>
      <c r="AI13" s="10">
        <v>2</v>
      </c>
      <c r="AJ13" s="10">
        <v>0</v>
      </c>
      <c r="AK13" s="10">
        <v>58</v>
      </c>
      <c r="AL13" s="8"/>
    </row>
    <row r="14" spans="1:38" x14ac:dyDescent="0.2">
      <c r="A14" s="24"/>
      <c r="B14" s="24"/>
      <c r="C14" s="11" t="s">
        <v>93</v>
      </c>
      <c r="D14" s="12" t="s">
        <v>287</v>
      </c>
      <c r="E14" s="12" t="s">
        <v>287</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8"/>
    </row>
    <row r="15" spans="1:38" x14ac:dyDescent="0.2">
      <c r="A15" s="27"/>
      <c r="B15" s="23" t="s">
        <v>420</v>
      </c>
      <c r="C15" s="9">
        <v>0.41863412833070002</v>
      </c>
      <c r="D15" s="9">
        <v>0</v>
      </c>
      <c r="E15" s="9">
        <v>0.42799825969670002</v>
      </c>
      <c r="F15" s="9">
        <v>0.3073972062184</v>
      </c>
      <c r="G15" s="9">
        <v>0.84339690657999999</v>
      </c>
      <c r="H15" s="9">
        <v>0.41405940712630002</v>
      </c>
      <c r="I15" s="9">
        <v>0.39705889316929999</v>
      </c>
      <c r="J15" s="9">
        <v>0.47469772172660002</v>
      </c>
      <c r="K15" s="9">
        <v>0.41643949516029999</v>
      </c>
      <c r="L15" s="9">
        <v>0.42311225352990001</v>
      </c>
      <c r="M15" s="9">
        <v>0.40687870796409997</v>
      </c>
      <c r="N15" s="9">
        <v>0.43681002932590002</v>
      </c>
      <c r="O15" s="9">
        <v>0.3892398151607</v>
      </c>
      <c r="P15" s="9">
        <v>0.43847192933349999</v>
      </c>
      <c r="Q15" s="9">
        <v>0.2952371159903</v>
      </c>
      <c r="R15" s="9">
        <v>0.4103849497423</v>
      </c>
      <c r="S15" s="9">
        <v>0.52013947509079994</v>
      </c>
      <c r="T15" s="9">
        <v>0.35289220889829997</v>
      </c>
      <c r="U15" s="9">
        <v>0.53321863020890004</v>
      </c>
      <c r="V15" s="9">
        <v>0.3901318091307</v>
      </c>
      <c r="W15" s="9">
        <v>0.3973820699085</v>
      </c>
      <c r="X15" s="9">
        <v>0.41745204186930002</v>
      </c>
      <c r="Y15" s="9">
        <v>0.46418196078989998</v>
      </c>
      <c r="Z15" s="9">
        <v>0.54667391618209993</v>
      </c>
      <c r="AA15" s="9">
        <v>0.1986694109312</v>
      </c>
      <c r="AB15" s="9">
        <v>0.3850518198124</v>
      </c>
      <c r="AC15" s="9">
        <v>0.32871819073149999</v>
      </c>
      <c r="AD15" s="9">
        <v>0.3720739128833</v>
      </c>
      <c r="AE15" s="9">
        <v>0.46868702158469999</v>
      </c>
      <c r="AF15" s="9">
        <v>0.50535791220170001</v>
      </c>
      <c r="AG15" s="9">
        <v>0.53250511181439997</v>
      </c>
      <c r="AH15" s="9">
        <v>0</v>
      </c>
      <c r="AI15" s="9">
        <v>0.17259637638120001</v>
      </c>
      <c r="AJ15" s="9">
        <v>0</v>
      </c>
      <c r="AK15" s="9">
        <v>0.50170325975559993</v>
      </c>
      <c r="AL15" s="8"/>
    </row>
    <row r="16" spans="1:38" x14ac:dyDescent="0.2">
      <c r="A16" s="24"/>
      <c r="B16" s="24"/>
      <c r="C16" s="10">
        <v>317</v>
      </c>
      <c r="D16" s="10">
        <v>0</v>
      </c>
      <c r="E16" s="10">
        <v>74</v>
      </c>
      <c r="F16" s="10">
        <v>51</v>
      </c>
      <c r="G16" s="10">
        <v>192</v>
      </c>
      <c r="H16" s="10">
        <v>31</v>
      </c>
      <c r="I16" s="10">
        <v>43</v>
      </c>
      <c r="J16" s="10">
        <v>52</v>
      </c>
      <c r="K16" s="10">
        <v>68</v>
      </c>
      <c r="L16" s="10">
        <v>96</v>
      </c>
      <c r="M16" s="10">
        <v>122</v>
      </c>
      <c r="N16" s="10">
        <v>178</v>
      </c>
      <c r="O16" s="10">
        <v>73</v>
      </c>
      <c r="P16" s="10">
        <v>27</v>
      </c>
      <c r="Q16" s="10">
        <v>35</v>
      </c>
      <c r="R16" s="10">
        <v>67</v>
      </c>
      <c r="S16" s="10">
        <v>52</v>
      </c>
      <c r="T16" s="10">
        <v>11</v>
      </c>
      <c r="U16" s="10">
        <v>52</v>
      </c>
      <c r="V16" s="10">
        <v>66</v>
      </c>
      <c r="W16" s="10">
        <v>79</v>
      </c>
      <c r="X16" s="10">
        <v>60</v>
      </c>
      <c r="Y16" s="10">
        <v>65</v>
      </c>
      <c r="Z16" s="10">
        <v>28</v>
      </c>
      <c r="AA16" s="10">
        <v>3</v>
      </c>
      <c r="AB16" s="10">
        <v>110</v>
      </c>
      <c r="AC16" s="10">
        <v>28</v>
      </c>
      <c r="AD16" s="10">
        <v>7</v>
      </c>
      <c r="AE16" s="10">
        <v>16</v>
      </c>
      <c r="AF16" s="10">
        <v>29</v>
      </c>
      <c r="AG16" s="10">
        <v>11</v>
      </c>
      <c r="AH16" s="10">
        <v>0</v>
      </c>
      <c r="AI16" s="10">
        <v>3</v>
      </c>
      <c r="AJ16" s="10">
        <v>0</v>
      </c>
      <c r="AK16" s="10">
        <v>113</v>
      </c>
      <c r="AL16" s="8"/>
    </row>
    <row r="17" spans="1:38" x14ac:dyDescent="0.2">
      <c r="A17" s="24"/>
      <c r="B17" s="24"/>
      <c r="C17" s="11" t="s">
        <v>93</v>
      </c>
      <c r="D17" s="11"/>
      <c r="E17" s="12" t="s">
        <v>137</v>
      </c>
      <c r="F17" s="12" t="s">
        <v>137</v>
      </c>
      <c r="G17" s="12" t="s">
        <v>238</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8"/>
    </row>
    <row r="18" spans="1:38" x14ac:dyDescent="0.2">
      <c r="A18" s="27"/>
      <c r="B18" s="23" t="s">
        <v>421</v>
      </c>
      <c r="C18" s="9">
        <v>0.1890710636414</v>
      </c>
      <c r="D18" s="9">
        <v>0</v>
      </c>
      <c r="E18" s="9">
        <v>0</v>
      </c>
      <c r="F18" s="9">
        <v>0.64193143128990005</v>
      </c>
      <c r="G18" s="9">
        <v>0.14217439466609999</v>
      </c>
      <c r="H18" s="9">
        <v>0.22426670309890001</v>
      </c>
      <c r="I18" s="9">
        <v>0.27413618730380002</v>
      </c>
      <c r="J18" s="9">
        <v>0.19279514215339999</v>
      </c>
      <c r="K18" s="9">
        <v>0.14997787743929999</v>
      </c>
      <c r="L18" s="9">
        <v>0.11344767097279999</v>
      </c>
      <c r="M18" s="9">
        <v>0.1907661436992</v>
      </c>
      <c r="N18" s="9">
        <v>0.18529883425810001</v>
      </c>
      <c r="O18" s="9">
        <v>0.18375976007780001</v>
      </c>
      <c r="P18" s="9">
        <v>0.26092135672639999</v>
      </c>
      <c r="Q18" s="9">
        <v>0.24547172389249999</v>
      </c>
      <c r="R18" s="9">
        <v>0.19865641262680001</v>
      </c>
      <c r="S18" s="9">
        <v>9.9514875585420007E-2</v>
      </c>
      <c r="T18" s="9">
        <v>0.1638155215439</v>
      </c>
      <c r="U18" s="9">
        <v>0.14885043655409999</v>
      </c>
      <c r="V18" s="9">
        <v>0.19676507079210001</v>
      </c>
      <c r="W18" s="9">
        <v>0.22830626237109999</v>
      </c>
      <c r="X18" s="9">
        <v>0.1882125721274</v>
      </c>
      <c r="Y18" s="9">
        <v>0.1262267586162</v>
      </c>
      <c r="Z18" s="9">
        <v>0.13723931256050001</v>
      </c>
      <c r="AA18" s="9">
        <v>0.37617098691919998</v>
      </c>
      <c r="AB18" s="9">
        <v>0.25869515750639999</v>
      </c>
      <c r="AC18" s="9">
        <v>0.2161821296226</v>
      </c>
      <c r="AD18" s="9">
        <v>0.3307956969534</v>
      </c>
      <c r="AE18" s="9">
        <v>7.3782669295170009E-2</v>
      </c>
      <c r="AF18" s="9">
        <v>1.7381304966670001E-2</v>
      </c>
      <c r="AG18" s="9">
        <v>2.9412698271490002E-2</v>
      </c>
      <c r="AH18" s="9">
        <v>0.25741807404200001</v>
      </c>
      <c r="AI18" s="9">
        <v>0</v>
      </c>
      <c r="AJ18" s="9">
        <v>0</v>
      </c>
      <c r="AK18" s="9">
        <v>0.1374331195363</v>
      </c>
      <c r="AL18" s="8"/>
    </row>
    <row r="19" spans="1:38" x14ac:dyDescent="0.2">
      <c r="A19" s="24"/>
      <c r="B19" s="24"/>
      <c r="C19" s="10">
        <v>196</v>
      </c>
      <c r="D19" s="10">
        <v>0</v>
      </c>
      <c r="E19" s="10">
        <v>0</v>
      </c>
      <c r="F19" s="10">
        <v>153</v>
      </c>
      <c r="G19" s="10">
        <v>43</v>
      </c>
      <c r="H19" s="10">
        <v>25</v>
      </c>
      <c r="I19" s="10">
        <v>46</v>
      </c>
      <c r="J19" s="10">
        <v>35</v>
      </c>
      <c r="K19" s="10">
        <v>35</v>
      </c>
      <c r="L19" s="10">
        <v>44</v>
      </c>
      <c r="M19" s="10">
        <v>72</v>
      </c>
      <c r="N19" s="10">
        <v>113</v>
      </c>
      <c r="O19" s="10">
        <v>45</v>
      </c>
      <c r="P19" s="10">
        <v>27</v>
      </c>
      <c r="Q19" s="10">
        <v>38</v>
      </c>
      <c r="R19" s="10">
        <v>48</v>
      </c>
      <c r="S19" s="10">
        <v>14</v>
      </c>
      <c r="T19" s="10">
        <v>5</v>
      </c>
      <c r="U19" s="10">
        <v>19</v>
      </c>
      <c r="V19" s="10">
        <v>50</v>
      </c>
      <c r="W19" s="10">
        <v>65</v>
      </c>
      <c r="X19" s="10">
        <v>33</v>
      </c>
      <c r="Y19" s="10">
        <v>29</v>
      </c>
      <c r="Z19" s="10">
        <v>7</v>
      </c>
      <c r="AA19" s="10">
        <v>4</v>
      </c>
      <c r="AB19" s="10">
        <v>112</v>
      </c>
      <c r="AC19" s="10">
        <v>30</v>
      </c>
      <c r="AD19" s="10">
        <v>8</v>
      </c>
      <c r="AE19" s="10">
        <v>2</v>
      </c>
      <c r="AF19" s="10">
        <v>2</v>
      </c>
      <c r="AG19" s="10">
        <v>1</v>
      </c>
      <c r="AH19" s="10">
        <v>1</v>
      </c>
      <c r="AI19" s="10">
        <v>0</v>
      </c>
      <c r="AJ19" s="10">
        <v>0</v>
      </c>
      <c r="AK19" s="10">
        <v>40</v>
      </c>
      <c r="AL19" s="8"/>
    </row>
    <row r="20" spans="1:38" x14ac:dyDescent="0.2">
      <c r="A20" s="24"/>
      <c r="B20" s="24"/>
      <c r="C20" s="11" t="s">
        <v>93</v>
      </c>
      <c r="D20" s="11"/>
      <c r="E20" s="11"/>
      <c r="F20" s="12" t="s">
        <v>422</v>
      </c>
      <c r="G20" s="12" t="s">
        <v>217</v>
      </c>
      <c r="H20" s="11"/>
      <c r="I20" s="12" t="s">
        <v>106</v>
      </c>
      <c r="J20" s="11"/>
      <c r="K20" s="11"/>
      <c r="L20" s="11"/>
      <c r="M20" s="11"/>
      <c r="N20" s="11"/>
      <c r="O20" s="11"/>
      <c r="P20" s="11"/>
      <c r="Q20" s="11"/>
      <c r="R20" s="11"/>
      <c r="S20" s="11"/>
      <c r="T20" s="11"/>
      <c r="U20" s="11"/>
      <c r="V20" s="11"/>
      <c r="W20" s="11"/>
      <c r="X20" s="11"/>
      <c r="Y20" s="11"/>
      <c r="Z20" s="11"/>
      <c r="AA20" s="11"/>
      <c r="AB20" s="12" t="s">
        <v>111</v>
      </c>
      <c r="AC20" s="12" t="s">
        <v>106</v>
      </c>
      <c r="AD20" s="12" t="s">
        <v>111</v>
      </c>
      <c r="AE20" s="11"/>
      <c r="AF20" s="11"/>
      <c r="AG20" s="11"/>
      <c r="AH20" s="11"/>
      <c r="AI20" s="11"/>
      <c r="AJ20" s="11"/>
      <c r="AK20" s="12" t="s">
        <v>106</v>
      </c>
      <c r="AL20" s="8"/>
    </row>
    <row r="21" spans="1:38" x14ac:dyDescent="0.2">
      <c r="A21" s="27"/>
      <c r="B21" s="23" t="s">
        <v>423</v>
      </c>
      <c r="C21" s="9">
        <v>7.4275538933880003E-2</v>
      </c>
      <c r="D21" s="9">
        <v>0</v>
      </c>
      <c r="E21" s="9">
        <v>0.25915571133639997</v>
      </c>
      <c r="F21" s="9">
        <v>0</v>
      </c>
      <c r="G21" s="9">
        <v>0</v>
      </c>
      <c r="H21" s="9">
        <v>7.0022929360869998E-2</v>
      </c>
      <c r="I21" s="9">
        <v>2.3814445264169998E-2</v>
      </c>
      <c r="J21" s="9">
        <v>3.037814414287E-2</v>
      </c>
      <c r="K21" s="9">
        <v>6.4197441004340008E-2</v>
      </c>
      <c r="L21" s="9">
        <v>0.1694071052851</v>
      </c>
      <c r="M21" s="9">
        <v>6.2131693159449997E-2</v>
      </c>
      <c r="N21" s="9">
        <v>8.5645289166890001E-2</v>
      </c>
      <c r="O21" s="9">
        <v>0.1048247365724</v>
      </c>
      <c r="P21" s="9">
        <v>5.9936076282509992E-2</v>
      </c>
      <c r="Q21" s="9">
        <v>8.3050693019149996E-2</v>
      </c>
      <c r="R21" s="9">
        <v>6.3251039580670007E-2</v>
      </c>
      <c r="S21" s="9">
        <v>6.9496151820290009E-2</v>
      </c>
      <c r="T21" s="9">
        <v>0</v>
      </c>
      <c r="U21" s="9">
        <v>7.0723395395279998E-2</v>
      </c>
      <c r="V21" s="9">
        <v>0.1136100511582</v>
      </c>
      <c r="W21" s="9">
        <v>9.244531983498E-2</v>
      </c>
      <c r="X21" s="9">
        <v>4.6627661569470001E-3</v>
      </c>
      <c r="Y21" s="9">
        <v>8.1655478635849987E-2</v>
      </c>
      <c r="Z21" s="9">
        <v>3.6487182793609997E-2</v>
      </c>
      <c r="AA21" s="9">
        <v>3.2899793045679998E-2</v>
      </c>
      <c r="AB21" s="9">
        <v>4.4409176936060002E-2</v>
      </c>
      <c r="AC21" s="9">
        <v>8.9866973099479996E-2</v>
      </c>
      <c r="AD21" s="9">
        <v>0.1216924546236</v>
      </c>
      <c r="AE21" s="9">
        <v>0.12799034845689999</v>
      </c>
      <c r="AF21" s="9">
        <v>0.122309328285</v>
      </c>
      <c r="AG21" s="9">
        <v>5.1383476784809999E-2</v>
      </c>
      <c r="AH21" s="9">
        <v>0</v>
      </c>
      <c r="AI21" s="9">
        <v>9.5632089664530004E-2</v>
      </c>
      <c r="AJ21" s="9">
        <v>0</v>
      </c>
      <c r="AK21" s="9">
        <v>9.2966948037079999E-2</v>
      </c>
      <c r="AL21" s="8"/>
    </row>
    <row r="22" spans="1:38" x14ac:dyDescent="0.2">
      <c r="A22" s="24"/>
      <c r="B22" s="24"/>
      <c r="C22" s="10">
        <v>52</v>
      </c>
      <c r="D22" s="10">
        <v>0</v>
      </c>
      <c r="E22" s="10">
        <v>52</v>
      </c>
      <c r="F22" s="10">
        <v>0</v>
      </c>
      <c r="G22" s="10">
        <v>0</v>
      </c>
      <c r="H22" s="10">
        <v>4</v>
      </c>
      <c r="I22" s="10">
        <v>4</v>
      </c>
      <c r="J22" s="10">
        <v>2</v>
      </c>
      <c r="K22" s="10">
        <v>11</v>
      </c>
      <c r="L22" s="10">
        <v>26</v>
      </c>
      <c r="M22" s="10">
        <v>23</v>
      </c>
      <c r="N22" s="10">
        <v>25</v>
      </c>
      <c r="O22" s="10">
        <v>20</v>
      </c>
      <c r="P22" s="10">
        <v>7</v>
      </c>
      <c r="Q22" s="10">
        <v>6</v>
      </c>
      <c r="R22" s="10">
        <v>9</v>
      </c>
      <c r="S22" s="10">
        <v>4</v>
      </c>
      <c r="T22" s="10">
        <v>0</v>
      </c>
      <c r="U22" s="10">
        <v>6</v>
      </c>
      <c r="V22" s="10">
        <v>15</v>
      </c>
      <c r="W22" s="10">
        <v>21</v>
      </c>
      <c r="X22" s="10">
        <v>1</v>
      </c>
      <c r="Y22" s="10">
        <v>9</v>
      </c>
      <c r="Z22" s="10">
        <v>1</v>
      </c>
      <c r="AA22" s="10">
        <v>1</v>
      </c>
      <c r="AB22" s="10">
        <v>16</v>
      </c>
      <c r="AC22" s="10">
        <v>4</v>
      </c>
      <c r="AD22" s="10">
        <v>2</v>
      </c>
      <c r="AE22" s="10">
        <v>5</v>
      </c>
      <c r="AF22" s="10">
        <v>7</v>
      </c>
      <c r="AG22" s="10">
        <v>1</v>
      </c>
      <c r="AH22" s="10">
        <v>0</v>
      </c>
      <c r="AI22" s="10">
        <v>1</v>
      </c>
      <c r="AJ22" s="10">
        <v>0</v>
      </c>
      <c r="AK22" s="10">
        <v>16</v>
      </c>
      <c r="AL22" s="8"/>
    </row>
    <row r="23" spans="1:38" x14ac:dyDescent="0.2">
      <c r="A23" s="24"/>
      <c r="B23" s="24"/>
      <c r="C23" s="11" t="s">
        <v>93</v>
      </c>
      <c r="D23" s="11"/>
      <c r="E23" s="12" t="s">
        <v>233</v>
      </c>
      <c r="F23" s="11"/>
      <c r="G23" s="11"/>
      <c r="H23" s="11"/>
      <c r="I23" s="11"/>
      <c r="J23" s="11"/>
      <c r="K23" s="11"/>
      <c r="L23" s="12" t="s">
        <v>128</v>
      </c>
      <c r="M23" s="11"/>
      <c r="N23" s="11"/>
      <c r="O23" s="11"/>
      <c r="P23" s="11"/>
      <c r="Q23" s="11"/>
      <c r="R23" s="11"/>
      <c r="S23" s="11"/>
      <c r="T23" s="11"/>
      <c r="U23" s="11"/>
      <c r="V23" s="12" t="s">
        <v>189</v>
      </c>
      <c r="W23" s="12" t="s">
        <v>189</v>
      </c>
      <c r="X23" s="11"/>
      <c r="Y23" s="12" t="s">
        <v>170</v>
      </c>
      <c r="Z23" s="11"/>
      <c r="AA23" s="11"/>
      <c r="AB23" s="11"/>
      <c r="AC23" s="11"/>
      <c r="AD23" s="11"/>
      <c r="AE23" s="11"/>
      <c r="AF23" s="11"/>
      <c r="AG23" s="11"/>
      <c r="AH23" s="11"/>
      <c r="AI23" s="11"/>
      <c r="AJ23" s="11"/>
      <c r="AK23" s="11"/>
      <c r="AL23" s="8"/>
    </row>
    <row r="24" spans="1:38" x14ac:dyDescent="0.2">
      <c r="A24" s="27"/>
      <c r="B24" s="23" t="s">
        <v>424</v>
      </c>
      <c r="C24" s="9">
        <v>8.1978032748299998E-2</v>
      </c>
      <c r="D24" s="9">
        <v>0.38563049584179998</v>
      </c>
      <c r="E24" s="9">
        <v>0</v>
      </c>
      <c r="F24" s="9">
        <v>0</v>
      </c>
      <c r="G24" s="9">
        <v>0</v>
      </c>
      <c r="H24" s="9">
        <v>8.4495256979980005E-2</v>
      </c>
      <c r="I24" s="9">
        <v>7.2550959702559994E-2</v>
      </c>
      <c r="J24" s="9">
        <v>0.10337129385170001</v>
      </c>
      <c r="K24" s="9">
        <v>9.0293392878750003E-2</v>
      </c>
      <c r="L24" s="9">
        <v>7.8369516371219999E-2</v>
      </c>
      <c r="M24" s="9">
        <v>9.0576359855629993E-2</v>
      </c>
      <c r="N24" s="9">
        <v>7.7330889944169992E-2</v>
      </c>
      <c r="O24" s="9">
        <v>9.2518318254280002E-2</v>
      </c>
      <c r="P24" s="9">
        <v>3.2644279929510002E-2</v>
      </c>
      <c r="Q24" s="9">
        <v>8.418928127585E-2</v>
      </c>
      <c r="R24" s="9">
        <v>5.6958966338270002E-2</v>
      </c>
      <c r="S24" s="9">
        <v>9.4445683839989997E-2</v>
      </c>
      <c r="T24" s="9">
        <v>0.19574175843329999</v>
      </c>
      <c r="U24" s="9">
        <v>9.9645268636600004E-2</v>
      </c>
      <c r="V24" s="9">
        <v>7.749929233241E-2</v>
      </c>
      <c r="W24" s="9">
        <v>8.1753702562269992E-2</v>
      </c>
      <c r="X24" s="9">
        <v>6.7362645323740006E-2</v>
      </c>
      <c r="Y24" s="9">
        <v>0.1147031620242</v>
      </c>
      <c r="Z24" s="9">
        <v>8.2350360679280005E-2</v>
      </c>
      <c r="AA24" s="9">
        <v>2.40623981029E-2</v>
      </c>
      <c r="AB24" s="9">
        <v>5.4054037441809998E-2</v>
      </c>
      <c r="AC24" s="9">
        <v>9.6102128094030001E-2</v>
      </c>
      <c r="AD24" s="9">
        <v>4.1487895936200003E-2</v>
      </c>
      <c r="AE24" s="9">
        <v>0.18283475184590001</v>
      </c>
      <c r="AF24" s="9">
        <v>0.1091055822284</v>
      </c>
      <c r="AG24" s="9">
        <v>0.21932174263759999</v>
      </c>
      <c r="AH24" s="9">
        <v>0.22136584861219999</v>
      </c>
      <c r="AI24" s="9">
        <v>7.2212239054779997E-2</v>
      </c>
      <c r="AJ24" s="9">
        <v>1</v>
      </c>
      <c r="AK24" s="9">
        <v>8.2459888986319993E-2</v>
      </c>
      <c r="AL24" s="8"/>
    </row>
    <row r="25" spans="1:38" x14ac:dyDescent="0.2">
      <c r="A25" s="24"/>
      <c r="B25" s="24"/>
      <c r="C25" s="10">
        <v>83</v>
      </c>
      <c r="D25" s="10">
        <v>83</v>
      </c>
      <c r="E25" s="10">
        <v>0</v>
      </c>
      <c r="F25" s="10">
        <v>0</v>
      </c>
      <c r="G25" s="10">
        <v>0</v>
      </c>
      <c r="H25" s="10">
        <v>4</v>
      </c>
      <c r="I25" s="10">
        <v>9</v>
      </c>
      <c r="J25" s="10">
        <v>15</v>
      </c>
      <c r="K25" s="10">
        <v>19</v>
      </c>
      <c r="L25" s="10">
        <v>32</v>
      </c>
      <c r="M25" s="10">
        <v>37</v>
      </c>
      <c r="N25" s="10">
        <v>44</v>
      </c>
      <c r="O25" s="10">
        <v>19</v>
      </c>
      <c r="P25" s="10">
        <v>7</v>
      </c>
      <c r="Q25" s="10">
        <v>12</v>
      </c>
      <c r="R25" s="10">
        <v>17</v>
      </c>
      <c r="S25" s="10">
        <v>13</v>
      </c>
      <c r="T25" s="10">
        <v>5</v>
      </c>
      <c r="U25" s="10">
        <v>10</v>
      </c>
      <c r="V25" s="10">
        <v>18</v>
      </c>
      <c r="W25" s="10">
        <v>22</v>
      </c>
      <c r="X25" s="10">
        <v>15</v>
      </c>
      <c r="Y25" s="10">
        <v>19</v>
      </c>
      <c r="Z25" s="10">
        <v>6</v>
      </c>
      <c r="AA25" s="10">
        <v>1</v>
      </c>
      <c r="AB25" s="10">
        <v>25</v>
      </c>
      <c r="AC25" s="10">
        <v>9</v>
      </c>
      <c r="AD25" s="10">
        <v>1</v>
      </c>
      <c r="AE25" s="10">
        <v>10</v>
      </c>
      <c r="AF25" s="10">
        <v>9</v>
      </c>
      <c r="AG25" s="10">
        <v>2</v>
      </c>
      <c r="AH25" s="10">
        <v>1</v>
      </c>
      <c r="AI25" s="10">
        <v>1</v>
      </c>
      <c r="AJ25" s="10">
        <v>2</v>
      </c>
      <c r="AK25" s="10">
        <v>23</v>
      </c>
      <c r="AL25" s="8"/>
    </row>
    <row r="26" spans="1:38" x14ac:dyDescent="0.2">
      <c r="A26" s="24"/>
      <c r="B26" s="24"/>
      <c r="C26" s="11" t="s">
        <v>93</v>
      </c>
      <c r="D26" s="12" t="s">
        <v>418</v>
      </c>
      <c r="E26" s="11"/>
      <c r="F26" s="11"/>
      <c r="G26" s="11"/>
      <c r="H26" s="11"/>
      <c r="I26" s="11"/>
      <c r="J26" s="11"/>
      <c r="K26" s="11"/>
      <c r="L26" s="11"/>
      <c r="M26" s="11"/>
      <c r="N26" s="11"/>
      <c r="O26" s="11"/>
      <c r="P26" s="11"/>
      <c r="Q26" s="11"/>
      <c r="R26" s="11"/>
      <c r="S26" s="11"/>
      <c r="T26" s="12" t="s">
        <v>109</v>
      </c>
      <c r="U26" s="11"/>
      <c r="V26" s="11"/>
      <c r="W26" s="11"/>
      <c r="X26" s="11"/>
      <c r="Y26" s="11"/>
      <c r="Z26" s="11"/>
      <c r="AA26" s="11"/>
      <c r="AB26" s="11"/>
      <c r="AC26" s="11"/>
      <c r="AD26" s="11"/>
      <c r="AE26" s="11"/>
      <c r="AF26" s="11"/>
      <c r="AG26" s="11"/>
      <c r="AH26" s="11"/>
      <c r="AI26" s="11"/>
      <c r="AJ26" s="12" t="s">
        <v>425</v>
      </c>
      <c r="AK26" s="11"/>
      <c r="AL26" s="8"/>
    </row>
    <row r="27" spans="1:38" x14ac:dyDescent="0.2">
      <c r="A27" s="27"/>
      <c r="B27" s="23" t="s">
        <v>39</v>
      </c>
      <c r="C27" s="9">
        <v>1</v>
      </c>
      <c r="D27" s="9">
        <v>1</v>
      </c>
      <c r="E27" s="9">
        <v>1</v>
      </c>
      <c r="F27" s="9">
        <v>1</v>
      </c>
      <c r="G27" s="9">
        <v>1</v>
      </c>
      <c r="H27" s="9">
        <v>1</v>
      </c>
      <c r="I27" s="9">
        <v>1</v>
      </c>
      <c r="J27" s="9">
        <v>1</v>
      </c>
      <c r="K27" s="9">
        <v>1</v>
      </c>
      <c r="L27" s="9">
        <v>1</v>
      </c>
      <c r="M27" s="9">
        <v>1</v>
      </c>
      <c r="N27" s="9">
        <v>1</v>
      </c>
      <c r="O27" s="9">
        <v>1</v>
      </c>
      <c r="P27" s="9">
        <v>1</v>
      </c>
      <c r="Q27" s="9">
        <v>1</v>
      </c>
      <c r="R27" s="9">
        <v>1</v>
      </c>
      <c r="S27" s="9">
        <v>1</v>
      </c>
      <c r="T27" s="9">
        <v>1</v>
      </c>
      <c r="U27" s="9">
        <v>1</v>
      </c>
      <c r="V27" s="9">
        <v>1</v>
      </c>
      <c r="W27" s="9">
        <v>1</v>
      </c>
      <c r="X27" s="9">
        <v>1</v>
      </c>
      <c r="Y27" s="9">
        <v>1</v>
      </c>
      <c r="Z27" s="9">
        <v>1</v>
      </c>
      <c r="AA27" s="9">
        <v>1</v>
      </c>
      <c r="AB27" s="9">
        <v>1</v>
      </c>
      <c r="AC27" s="9">
        <v>1</v>
      </c>
      <c r="AD27" s="9">
        <v>1</v>
      </c>
      <c r="AE27" s="9">
        <v>1</v>
      </c>
      <c r="AF27" s="9">
        <v>1</v>
      </c>
      <c r="AG27" s="9">
        <v>1</v>
      </c>
      <c r="AH27" s="9">
        <v>1</v>
      </c>
      <c r="AI27" s="9">
        <v>1</v>
      </c>
      <c r="AJ27" s="9">
        <v>1</v>
      </c>
      <c r="AK27" s="9">
        <v>1</v>
      </c>
      <c r="AL27" s="8"/>
    </row>
    <row r="28" spans="1:38" x14ac:dyDescent="0.2">
      <c r="A28" s="24"/>
      <c r="B28" s="24"/>
      <c r="C28" s="10">
        <v>911</v>
      </c>
      <c r="D28" s="10">
        <v>194</v>
      </c>
      <c r="E28" s="10">
        <v>264</v>
      </c>
      <c r="F28" s="10">
        <v>215</v>
      </c>
      <c r="G28" s="10">
        <v>238</v>
      </c>
      <c r="H28" s="10">
        <v>81</v>
      </c>
      <c r="I28" s="10">
        <v>146</v>
      </c>
      <c r="J28" s="10">
        <v>144</v>
      </c>
      <c r="K28" s="10">
        <v>194</v>
      </c>
      <c r="L28" s="10">
        <v>272</v>
      </c>
      <c r="M28" s="10">
        <v>365</v>
      </c>
      <c r="N28" s="10">
        <v>498</v>
      </c>
      <c r="O28" s="10">
        <v>220</v>
      </c>
      <c r="P28" s="10">
        <v>95</v>
      </c>
      <c r="Q28" s="10">
        <v>144</v>
      </c>
      <c r="R28" s="10">
        <v>199</v>
      </c>
      <c r="S28" s="10">
        <v>111</v>
      </c>
      <c r="T28" s="10">
        <v>34</v>
      </c>
      <c r="U28" s="10">
        <v>108</v>
      </c>
      <c r="V28" s="10">
        <v>211</v>
      </c>
      <c r="W28" s="10">
        <v>269</v>
      </c>
      <c r="X28" s="10">
        <v>159</v>
      </c>
      <c r="Y28" s="10">
        <v>162</v>
      </c>
      <c r="Z28" s="10">
        <v>57</v>
      </c>
      <c r="AA28" s="10">
        <v>11</v>
      </c>
      <c r="AB28" s="10">
        <v>389</v>
      </c>
      <c r="AC28" s="10">
        <v>104</v>
      </c>
      <c r="AD28" s="10">
        <v>21</v>
      </c>
      <c r="AE28" s="10">
        <v>41</v>
      </c>
      <c r="AF28" s="10">
        <v>62</v>
      </c>
      <c r="AG28" s="10">
        <v>22</v>
      </c>
      <c r="AH28" s="10">
        <v>3</v>
      </c>
      <c r="AI28" s="10">
        <v>7</v>
      </c>
      <c r="AJ28" s="10">
        <v>2</v>
      </c>
      <c r="AK28" s="10">
        <v>260</v>
      </c>
      <c r="AL28" s="8"/>
    </row>
    <row r="29" spans="1:38" x14ac:dyDescent="0.2">
      <c r="A29" s="24"/>
      <c r="B29" s="24"/>
      <c r="C29" s="11" t="s">
        <v>93</v>
      </c>
      <c r="D29" s="11" t="s">
        <v>93</v>
      </c>
      <c r="E29" s="11" t="s">
        <v>93</v>
      </c>
      <c r="F29" s="11" t="s">
        <v>93</v>
      </c>
      <c r="G29" s="11" t="s">
        <v>93</v>
      </c>
      <c r="H29" s="11" t="s">
        <v>93</v>
      </c>
      <c r="I29" s="11" t="s">
        <v>93</v>
      </c>
      <c r="J29" s="11" t="s">
        <v>93</v>
      </c>
      <c r="K29" s="11" t="s">
        <v>93</v>
      </c>
      <c r="L29" s="11" t="s">
        <v>93</v>
      </c>
      <c r="M29" s="11" t="s">
        <v>93</v>
      </c>
      <c r="N29" s="11" t="s">
        <v>93</v>
      </c>
      <c r="O29" s="11" t="s">
        <v>93</v>
      </c>
      <c r="P29" s="11" t="s">
        <v>93</v>
      </c>
      <c r="Q29" s="11" t="s">
        <v>93</v>
      </c>
      <c r="R29" s="11" t="s">
        <v>93</v>
      </c>
      <c r="S29" s="11" t="s">
        <v>93</v>
      </c>
      <c r="T29" s="11" t="s">
        <v>93</v>
      </c>
      <c r="U29" s="11" t="s">
        <v>93</v>
      </c>
      <c r="V29" s="11" t="s">
        <v>93</v>
      </c>
      <c r="W29" s="11" t="s">
        <v>93</v>
      </c>
      <c r="X29" s="11" t="s">
        <v>93</v>
      </c>
      <c r="Y29" s="11" t="s">
        <v>93</v>
      </c>
      <c r="Z29" s="11" t="s">
        <v>93</v>
      </c>
      <c r="AA29" s="11" t="s">
        <v>93</v>
      </c>
      <c r="AB29" s="11" t="s">
        <v>93</v>
      </c>
      <c r="AC29" s="11" t="s">
        <v>93</v>
      </c>
      <c r="AD29" s="11" t="s">
        <v>93</v>
      </c>
      <c r="AE29" s="11" t="s">
        <v>93</v>
      </c>
      <c r="AF29" s="11" t="s">
        <v>93</v>
      </c>
      <c r="AG29" s="11" t="s">
        <v>93</v>
      </c>
      <c r="AH29" s="11" t="s">
        <v>93</v>
      </c>
      <c r="AI29" s="11" t="s">
        <v>93</v>
      </c>
      <c r="AJ29" s="11" t="s">
        <v>93</v>
      </c>
      <c r="AK29" s="11" t="s">
        <v>93</v>
      </c>
      <c r="AL29" s="8"/>
    </row>
    <row r="30" spans="1:38" x14ac:dyDescent="0.2">
      <c r="A30" s="13" t="s">
        <v>426</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22"/>
    </row>
    <row r="31" spans="1:38" x14ac:dyDescent="0.2">
      <c r="A31" s="15" t="s">
        <v>100</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row>
  </sheetData>
  <mergeCells count="18">
    <mergeCell ref="B27:B29"/>
    <mergeCell ref="A6:A29"/>
    <mergeCell ref="B12:B14"/>
    <mergeCell ref="B15:B17"/>
    <mergeCell ref="B18:B20"/>
    <mergeCell ref="B21:B23"/>
    <mergeCell ref="B24:B26"/>
    <mergeCell ref="AI2:AK2"/>
    <mergeCell ref="A2:C2"/>
    <mergeCell ref="A3:B5"/>
    <mergeCell ref="B6:B8"/>
    <mergeCell ref="B9:B11"/>
    <mergeCell ref="M3:N3"/>
    <mergeCell ref="O3:U3"/>
    <mergeCell ref="V3:AA3"/>
    <mergeCell ref="AB3:AK3"/>
    <mergeCell ref="D3:G3"/>
    <mergeCell ref="H3:L3"/>
  </mergeCells>
  <hyperlinks>
    <hyperlink ref="A1" location="'TOC'!A1:A1" display="Back to TOC" xr:uid="{00000000-0004-0000-1C00-00000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9"/>
  <sheetViews>
    <sheetView workbookViewId="0">
      <pane xSplit="2" ySplit="5" topLeftCell="C6" activePane="bottomRight" state="frozen"/>
      <selection pane="topRight"/>
      <selection pane="bottomLeft"/>
      <selection pane="bottomRight" activeCell="D6" sqref="D6"/>
    </sheetView>
  </sheetViews>
  <sheetFormatPr baseColWidth="10" defaultColWidth="8.83203125" defaultRowHeight="15" x14ac:dyDescent="0.2"/>
  <cols>
    <col min="1" max="1" width="50" style="2" bestFit="1" customWidth="1"/>
    <col min="2" max="2" width="25" style="1" bestFit="1" customWidth="1"/>
    <col min="3" max="37" width="12.6640625" style="1" customWidth="1"/>
  </cols>
  <sheetData>
    <row r="1" spans="1:38"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8"/>
    </row>
    <row r="2" spans="1:38" ht="36" customHeight="1" x14ac:dyDescent="0.2">
      <c r="A2" s="30" t="s">
        <v>101</v>
      </c>
      <c r="B2" s="29"/>
      <c r="C2" s="29"/>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8" t="s">
        <v>102</v>
      </c>
      <c r="AJ2" s="29"/>
      <c r="AK2" s="29"/>
      <c r="AL2" s="8"/>
    </row>
    <row r="3" spans="1:38" ht="37" customHeight="1" x14ac:dyDescent="0.2">
      <c r="A3" s="31"/>
      <c r="B3" s="29"/>
      <c r="C3" s="19" t="s">
        <v>39</v>
      </c>
      <c r="D3" s="32" t="s">
        <v>40</v>
      </c>
      <c r="E3" s="29"/>
      <c r="F3" s="29"/>
      <c r="G3" s="29"/>
      <c r="H3" s="32" t="s">
        <v>41</v>
      </c>
      <c r="I3" s="29"/>
      <c r="J3" s="29"/>
      <c r="K3" s="29"/>
      <c r="L3" s="29"/>
      <c r="M3" s="32" t="s">
        <v>42</v>
      </c>
      <c r="N3" s="29"/>
      <c r="O3" s="32" t="s">
        <v>43</v>
      </c>
      <c r="P3" s="29"/>
      <c r="Q3" s="29"/>
      <c r="R3" s="29"/>
      <c r="S3" s="29"/>
      <c r="T3" s="29"/>
      <c r="U3" s="29"/>
      <c r="V3" s="32" t="s">
        <v>44</v>
      </c>
      <c r="W3" s="29"/>
      <c r="X3" s="29"/>
      <c r="Y3" s="29"/>
      <c r="Z3" s="29"/>
      <c r="AA3" s="29"/>
      <c r="AB3" s="32" t="s">
        <v>45</v>
      </c>
      <c r="AC3" s="29"/>
      <c r="AD3" s="29"/>
      <c r="AE3" s="29"/>
      <c r="AF3" s="29"/>
      <c r="AG3" s="29"/>
      <c r="AH3" s="29"/>
      <c r="AI3" s="29"/>
      <c r="AJ3" s="29"/>
      <c r="AK3" s="29"/>
      <c r="AL3" s="8"/>
    </row>
    <row r="4" spans="1:38" ht="16" customHeight="1" x14ac:dyDescent="0.2">
      <c r="A4" s="26"/>
      <c r="B4" s="29"/>
      <c r="C4" s="20" t="s">
        <v>46</v>
      </c>
      <c r="D4" s="20" t="s">
        <v>46</v>
      </c>
      <c r="E4" s="20" t="s">
        <v>47</v>
      </c>
      <c r="F4" s="20" t="s">
        <v>48</v>
      </c>
      <c r="G4" s="20" t="s">
        <v>49</v>
      </c>
      <c r="H4" s="20" t="s">
        <v>46</v>
      </c>
      <c r="I4" s="20" t="s">
        <v>47</v>
      </c>
      <c r="J4" s="20" t="s">
        <v>48</v>
      </c>
      <c r="K4" s="20" t="s">
        <v>49</v>
      </c>
      <c r="L4" s="20" t="s">
        <v>50</v>
      </c>
      <c r="M4" s="20" t="s">
        <v>46</v>
      </c>
      <c r="N4" s="20" t="s">
        <v>47</v>
      </c>
      <c r="O4" s="20" t="s">
        <v>46</v>
      </c>
      <c r="P4" s="20" t="s">
        <v>47</v>
      </c>
      <c r="Q4" s="20" t="s">
        <v>48</v>
      </c>
      <c r="R4" s="20" t="s">
        <v>49</v>
      </c>
      <c r="S4" s="20" t="s">
        <v>50</v>
      </c>
      <c r="T4" s="20" t="s">
        <v>51</v>
      </c>
      <c r="U4" s="20" t="s">
        <v>52</v>
      </c>
      <c r="V4" s="20" t="s">
        <v>46</v>
      </c>
      <c r="W4" s="20" t="s">
        <v>47</v>
      </c>
      <c r="X4" s="20" t="s">
        <v>48</v>
      </c>
      <c r="Y4" s="20" t="s">
        <v>49</v>
      </c>
      <c r="Z4" s="20" t="s">
        <v>50</v>
      </c>
      <c r="AA4" s="20" t="s">
        <v>51</v>
      </c>
      <c r="AB4" s="20" t="s">
        <v>46</v>
      </c>
      <c r="AC4" s="20" t="s">
        <v>47</v>
      </c>
      <c r="AD4" s="20" t="s">
        <v>48</v>
      </c>
      <c r="AE4" s="20" t="s">
        <v>49</v>
      </c>
      <c r="AF4" s="20" t="s">
        <v>50</v>
      </c>
      <c r="AG4" s="20" t="s">
        <v>51</v>
      </c>
      <c r="AH4" s="20" t="s">
        <v>52</v>
      </c>
      <c r="AI4" s="20" t="s">
        <v>53</v>
      </c>
      <c r="AJ4" s="20" t="s">
        <v>54</v>
      </c>
      <c r="AK4" s="20" t="s">
        <v>55</v>
      </c>
      <c r="AL4" s="8"/>
    </row>
    <row r="5" spans="1:38" ht="25" x14ac:dyDescent="0.2">
      <c r="A5" s="26"/>
      <c r="B5" s="29"/>
      <c r="C5" s="19" t="s">
        <v>56</v>
      </c>
      <c r="D5" s="19" t="s">
        <v>57</v>
      </c>
      <c r="E5" s="19" t="s">
        <v>58</v>
      </c>
      <c r="F5" s="19" t="s">
        <v>59</v>
      </c>
      <c r="G5" s="19" t="s">
        <v>60</v>
      </c>
      <c r="H5" s="19" t="s">
        <v>61</v>
      </c>
      <c r="I5" s="19" t="s">
        <v>62</v>
      </c>
      <c r="J5" s="19" t="s">
        <v>63</v>
      </c>
      <c r="K5" s="19" t="s">
        <v>64</v>
      </c>
      <c r="L5" s="19" t="s">
        <v>65</v>
      </c>
      <c r="M5" s="19" t="s">
        <v>66</v>
      </c>
      <c r="N5" s="19" t="s">
        <v>67</v>
      </c>
      <c r="O5" s="19" t="s">
        <v>68</v>
      </c>
      <c r="P5" s="19" t="s">
        <v>69</v>
      </c>
      <c r="Q5" s="19" t="s">
        <v>70</v>
      </c>
      <c r="R5" s="19" t="s">
        <v>71</v>
      </c>
      <c r="S5" s="19" t="s">
        <v>72</v>
      </c>
      <c r="T5" s="19" t="s">
        <v>73</v>
      </c>
      <c r="U5" s="19" t="s">
        <v>74</v>
      </c>
      <c r="V5" s="19" t="s">
        <v>75</v>
      </c>
      <c r="W5" s="19" t="s">
        <v>76</v>
      </c>
      <c r="X5" s="19" t="s">
        <v>77</v>
      </c>
      <c r="Y5" s="19" t="s">
        <v>78</v>
      </c>
      <c r="Z5" s="19" t="s">
        <v>79</v>
      </c>
      <c r="AA5" s="19" t="s">
        <v>80</v>
      </c>
      <c r="AB5" s="19" t="s">
        <v>81</v>
      </c>
      <c r="AC5" s="19" t="s">
        <v>82</v>
      </c>
      <c r="AD5" s="19" t="s">
        <v>83</v>
      </c>
      <c r="AE5" s="19" t="s">
        <v>84</v>
      </c>
      <c r="AF5" s="19" t="s">
        <v>85</v>
      </c>
      <c r="AG5" s="19" t="s">
        <v>86</v>
      </c>
      <c r="AH5" s="19" t="s">
        <v>87</v>
      </c>
      <c r="AI5" s="19" t="s">
        <v>88</v>
      </c>
      <c r="AJ5" s="19" t="s">
        <v>89</v>
      </c>
      <c r="AK5" s="19" t="s">
        <v>90</v>
      </c>
      <c r="AL5" s="8"/>
    </row>
    <row r="6" spans="1:38" x14ac:dyDescent="0.2">
      <c r="A6" s="25" t="s">
        <v>103</v>
      </c>
      <c r="B6" s="23" t="s">
        <v>104</v>
      </c>
      <c r="C6" s="9">
        <v>0.25338392542869997</v>
      </c>
      <c r="D6" s="9">
        <v>0.25674339176580002</v>
      </c>
      <c r="E6" s="9">
        <v>0.34225052831009989</v>
      </c>
      <c r="F6" s="9">
        <v>0.25558074597739999</v>
      </c>
      <c r="G6" s="9">
        <v>0.13846968341970001</v>
      </c>
      <c r="H6" s="9">
        <v>8.2113909904799998E-2</v>
      </c>
      <c r="I6" s="9">
        <v>0.44252539667149998</v>
      </c>
      <c r="J6" s="9">
        <v>0.30114907577630001</v>
      </c>
      <c r="K6" s="9">
        <v>0.26945678833120001</v>
      </c>
      <c r="L6" s="9">
        <v>0.21550197935339999</v>
      </c>
      <c r="M6" s="9">
        <v>0.20345034459799999</v>
      </c>
      <c r="N6" s="9">
        <v>0.27699014248170001</v>
      </c>
      <c r="O6" s="9">
        <v>0.4137674659442</v>
      </c>
      <c r="P6" s="9">
        <v>0.1207102512279</v>
      </c>
      <c r="Q6" s="9">
        <v>0.26162926238739997</v>
      </c>
      <c r="R6" s="9">
        <v>0.44711573454659997</v>
      </c>
      <c r="S6" s="9">
        <v>5.7090344368270013E-2</v>
      </c>
      <c r="T6" s="9">
        <v>7.8663190307689992E-2</v>
      </c>
      <c r="U6" s="9">
        <v>0.27533508293249997</v>
      </c>
      <c r="V6" s="9">
        <v>0.36927737879419997</v>
      </c>
      <c r="W6" s="9">
        <v>0.275645150497</v>
      </c>
      <c r="X6" s="9">
        <v>0.21841467298200001</v>
      </c>
      <c r="Y6" s="9">
        <v>9.2001185928029999E-2</v>
      </c>
      <c r="Z6" s="9">
        <v>0.29720733380879999</v>
      </c>
      <c r="AA6" s="9">
        <v>0</v>
      </c>
      <c r="AB6" s="9">
        <v>0.2779300799437</v>
      </c>
      <c r="AC6" s="9">
        <v>0.15042488193779999</v>
      </c>
      <c r="AD6" s="9">
        <v>0.2585623548482</v>
      </c>
      <c r="AE6" s="9">
        <v>6.1044220876489988E-2</v>
      </c>
      <c r="AF6" s="9">
        <v>0.2668164112584</v>
      </c>
      <c r="AG6" s="9">
        <v>0.16980234847930001</v>
      </c>
      <c r="AH6" s="9">
        <v>1</v>
      </c>
      <c r="AI6" s="9">
        <v>0</v>
      </c>
      <c r="AJ6" s="9">
        <v>0</v>
      </c>
      <c r="AK6" s="9">
        <v>0.28896465894790002</v>
      </c>
      <c r="AL6" s="8"/>
    </row>
    <row r="7" spans="1:38" x14ac:dyDescent="0.2">
      <c r="A7" s="26"/>
      <c r="B7" s="24"/>
      <c r="C7" s="10">
        <v>72</v>
      </c>
      <c r="D7" s="10">
        <v>11</v>
      </c>
      <c r="E7" s="10">
        <v>30</v>
      </c>
      <c r="F7" s="10">
        <v>20</v>
      </c>
      <c r="G7" s="10">
        <v>11</v>
      </c>
      <c r="H7" s="10">
        <v>4</v>
      </c>
      <c r="I7" s="10">
        <v>18</v>
      </c>
      <c r="J7" s="10">
        <v>13</v>
      </c>
      <c r="K7" s="10">
        <v>12</v>
      </c>
      <c r="L7" s="10">
        <v>16</v>
      </c>
      <c r="M7" s="10">
        <v>23</v>
      </c>
      <c r="N7" s="10">
        <v>41</v>
      </c>
      <c r="O7" s="10">
        <v>19</v>
      </c>
      <c r="P7" s="10">
        <v>7</v>
      </c>
      <c r="Q7" s="10">
        <v>14</v>
      </c>
      <c r="R7" s="10">
        <v>18</v>
      </c>
      <c r="S7" s="10">
        <v>2</v>
      </c>
      <c r="T7" s="10">
        <v>2</v>
      </c>
      <c r="U7" s="10">
        <v>10</v>
      </c>
      <c r="V7" s="10">
        <v>18</v>
      </c>
      <c r="W7" s="10">
        <v>26</v>
      </c>
      <c r="X7" s="10">
        <v>8</v>
      </c>
      <c r="Y7" s="10">
        <v>7</v>
      </c>
      <c r="Z7" s="10">
        <v>6</v>
      </c>
      <c r="AA7" s="10">
        <v>0</v>
      </c>
      <c r="AB7" s="10">
        <v>29</v>
      </c>
      <c r="AC7" s="10">
        <v>9</v>
      </c>
      <c r="AD7" s="10">
        <v>1</v>
      </c>
      <c r="AE7" s="10">
        <v>1</v>
      </c>
      <c r="AF7" s="10">
        <v>1</v>
      </c>
      <c r="AG7" s="10">
        <v>1</v>
      </c>
      <c r="AH7" s="10">
        <v>1</v>
      </c>
      <c r="AI7" s="10">
        <v>0</v>
      </c>
      <c r="AJ7" s="10">
        <v>0</v>
      </c>
      <c r="AK7" s="10">
        <v>29</v>
      </c>
      <c r="AL7" s="8"/>
    </row>
    <row r="8" spans="1:38" x14ac:dyDescent="0.2">
      <c r="A8" s="26"/>
      <c r="B8" s="24"/>
      <c r="C8" s="11" t="s">
        <v>93</v>
      </c>
      <c r="D8" s="11"/>
      <c r="E8" s="11"/>
      <c r="F8" s="11"/>
      <c r="G8" s="11"/>
      <c r="H8" s="11"/>
      <c r="I8" s="12" t="s">
        <v>105</v>
      </c>
      <c r="J8" s="11"/>
      <c r="K8" s="11"/>
      <c r="L8" s="11"/>
      <c r="M8" s="11"/>
      <c r="N8" s="11"/>
      <c r="O8" s="12" t="s">
        <v>106</v>
      </c>
      <c r="P8" s="11"/>
      <c r="Q8" s="11"/>
      <c r="R8" s="12" t="s">
        <v>106</v>
      </c>
      <c r="S8" s="11"/>
      <c r="T8" s="11"/>
      <c r="U8" s="11"/>
      <c r="V8" s="12" t="s">
        <v>98</v>
      </c>
      <c r="W8" s="11"/>
      <c r="X8" s="11"/>
      <c r="Y8" s="11"/>
      <c r="Z8" s="11"/>
      <c r="AA8" s="11"/>
      <c r="AB8" s="11"/>
      <c r="AC8" s="11"/>
      <c r="AD8" s="11"/>
      <c r="AE8" s="11"/>
      <c r="AF8" s="11"/>
      <c r="AG8" s="11"/>
      <c r="AH8" s="11" t="s">
        <v>93</v>
      </c>
      <c r="AI8" s="11" t="s">
        <v>93</v>
      </c>
      <c r="AJ8" s="11" t="s">
        <v>93</v>
      </c>
      <c r="AK8" s="11"/>
      <c r="AL8" s="8"/>
    </row>
    <row r="9" spans="1:38" x14ac:dyDescent="0.2">
      <c r="A9" s="27"/>
      <c r="B9" s="23" t="s">
        <v>107</v>
      </c>
      <c r="C9" s="9">
        <v>0.62818593519720001</v>
      </c>
      <c r="D9" s="9">
        <v>0.59536514396009999</v>
      </c>
      <c r="E9" s="9">
        <v>0.56259565744960005</v>
      </c>
      <c r="F9" s="9">
        <v>0.57992430482500001</v>
      </c>
      <c r="G9" s="9">
        <v>0.78401381093469991</v>
      </c>
      <c r="H9" s="9">
        <v>0.73049940008159997</v>
      </c>
      <c r="I9" s="9">
        <v>0.52670524362460003</v>
      </c>
      <c r="J9" s="9">
        <v>0.43490081975869999</v>
      </c>
      <c r="K9" s="9">
        <v>0.67326632315970003</v>
      </c>
      <c r="L9" s="9">
        <v>0.72636917660120004</v>
      </c>
      <c r="M9" s="9">
        <v>0.5862107241426</v>
      </c>
      <c r="N9" s="9">
        <v>0.67327600084289996</v>
      </c>
      <c r="O9" s="9">
        <v>0.44938695951840002</v>
      </c>
      <c r="P9" s="9">
        <v>0.57877032915469995</v>
      </c>
      <c r="Q9" s="9">
        <v>0.63778298181549997</v>
      </c>
      <c r="R9" s="9">
        <v>0.49093291676700002</v>
      </c>
      <c r="S9" s="9">
        <v>0.92773302588060003</v>
      </c>
      <c r="T9" s="9">
        <v>0.88179264354739995</v>
      </c>
      <c r="U9" s="9">
        <v>0.59886706835509995</v>
      </c>
      <c r="V9" s="9">
        <v>0.61428497187060005</v>
      </c>
      <c r="W9" s="9">
        <v>0.45176342320469998</v>
      </c>
      <c r="X9" s="9">
        <v>0.72396910025790007</v>
      </c>
      <c r="Y9" s="9">
        <v>0.86264413266039996</v>
      </c>
      <c r="Z9" s="9">
        <v>0.56605442737970002</v>
      </c>
      <c r="AA9" s="9">
        <v>1</v>
      </c>
      <c r="AB9" s="9">
        <v>0.54317166011390006</v>
      </c>
      <c r="AC9" s="9">
        <v>0.72144323481559991</v>
      </c>
      <c r="AD9" s="9">
        <v>0.7414376451518</v>
      </c>
      <c r="AE9" s="9">
        <v>0.71297191510989999</v>
      </c>
      <c r="AF9" s="9">
        <v>0.61761723774319999</v>
      </c>
      <c r="AG9" s="9">
        <v>0.83019765152069991</v>
      </c>
      <c r="AH9" s="9">
        <v>0</v>
      </c>
      <c r="AI9" s="9">
        <v>1</v>
      </c>
      <c r="AJ9" s="9">
        <v>1</v>
      </c>
      <c r="AK9" s="9">
        <v>0.66387194672969996</v>
      </c>
      <c r="AL9" s="8"/>
    </row>
    <row r="10" spans="1:38" x14ac:dyDescent="0.2">
      <c r="A10" s="26"/>
      <c r="B10" s="24"/>
      <c r="C10" s="10">
        <v>169</v>
      </c>
      <c r="D10" s="10">
        <v>34</v>
      </c>
      <c r="E10" s="10">
        <v>48</v>
      </c>
      <c r="F10" s="10">
        <v>42</v>
      </c>
      <c r="G10" s="10">
        <v>45</v>
      </c>
      <c r="H10" s="10">
        <v>27</v>
      </c>
      <c r="I10" s="10">
        <v>25</v>
      </c>
      <c r="J10" s="10">
        <v>23</v>
      </c>
      <c r="K10" s="10">
        <v>34</v>
      </c>
      <c r="L10" s="10">
        <v>46</v>
      </c>
      <c r="M10" s="10">
        <v>56</v>
      </c>
      <c r="N10" s="10">
        <v>102</v>
      </c>
      <c r="O10" s="10">
        <v>27</v>
      </c>
      <c r="P10" s="10">
        <v>19</v>
      </c>
      <c r="Q10" s="10">
        <v>29</v>
      </c>
      <c r="R10" s="10">
        <v>29</v>
      </c>
      <c r="S10" s="10">
        <v>32</v>
      </c>
      <c r="T10" s="10">
        <v>9</v>
      </c>
      <c r="U10" s="10">
        <v>24</v>
      </c>
      <c r="V10" s="10">
        <v>34</v>
      </c>
      <c r="W10" s="10">
        <v>40</v>
      </c>
      <c r="X10" s="10">
        <v>32</v>
      </c>
      <c r="Y10" s="10">
        <v>40</v>
      </c>
      <c r="Z10" s="10">
        <v>12</v>
      </c>
      <c r="AA10" s="10">
        <v>2</v>
      </c>
      <c r="AB10" s="10">
        <v>58</v>
      </c>
      <c r="AC10" s="10">
        <v>20</v>
      </c>
      <c r="AD10" s="10">
        <v>5</v>
      </c>
      <c r="AE10" s="10">
        <v>11</v>
      </c>
      <c r="AF10" s="10">
        <v>12</v>
      </c>
      <c r="AG10" s="10">
        <v>3</v>
      </c>
      <c r="AH10" s="10">
        <v>0</v>
      </c>
      <c r="AI10" s="10">
        <v>1</v>
      </c>
      <c r="AJ10" s="10">
        <v>1</v>
      </c>
      <c r="AK10" s="10">
        <v>58</v>
      </c>
      <c r="AL10" s="8"/>
    </row>
    <row r="11" spans="1:38" x14ac:dyDescent="0.2">
      <c r="A11" s="26"/>
      <c r="B11" s="24"/>
      <c r="C11" s="11" t="s">
        <v>93</v>
      </c>
      <c r="D11" s="11"/>
      <c r="E11" s="11"/>
      <c r="F11" s="11"/>
      <c r="G11" s="11"/>
      <c r="H11" s="11"/>
      <c r="I11" s="11"/>
      <c r="J11" s="11"/>
      <c r="K11" s="11"/>
      <c r="L11" s="11"/>
      <c r="M11" s="11"/>
      <c r="N11" s="11"/>
      <c r="O11" s="11"/>
      <c r="P11" s="11"/>
      <c r="Q11" s="11"/>
      <c r="R11" s="11"/>
      <c r="S11" s="12" t="s">
        <v>108</v>
      </c>
      <c r="T11" s="12" t="s">
        <v>105</v>
      </c>
      <c r="U11" s="11"/>
      <c r="V11" s="11"/>
      <c r="W11" s="11"/>
      <c r="X11" s="11"/>
      <c r="Y11" s="12" t="s">
        <v>109</v>
      </c>
      <c r="Z11" s="11"/>
      <c r="AA11" s="11"/>
      <c r="AB11" s="11"/>
      <c r="AC11" s="11"/>
      <c r="AD11" s="11"/>
      <c r="AE11" s="11"/>
      <c r="AF11" s="11"/>
      <c r="AG11" s="11"/>
      <c r="AH11" s="11" t="s">
        <v>93</v>
      </c>
      <c r="AI11" s="11" t="s">
        <v>93</v>
      </c>
      <c r="AJ11" s="11" t="s">
        <v>93</v>
      </c>
      <c r="AK11" s="11"/>
      <c r="AL11" s="8"/>
    </row>
    <row r="12" spans="1:38" x14ac:dyDescent="0.2">
      <c r="A12" s="27"/>
      <c r="B12" s="23" t="s">
        <v>110</v>
      </c>
      <c r="C12" s="9">
        <v>0.1184301393741</v>
      </c>
      <c r="D12" s="9">
        <v>0.14789146427409999</v>
      </c>
      <c r="E12" s="9">
        <v>9.5153814240279994E-2</v>
      </c>
      <c r="F12" s="9">
        <v>0.16449494919759999</v>
      </c>
      <c r="G12" s="9">
        <v>7.7516505645589998E-2</v>
      </c>
      <c r="H12" s="9">
        <v>0.1873866900136</v>
      </c>
      <c r="I12" s="9">
        <v>3.0769359703949999E-2</v>
      </c>
      <c r="J12" s="9">
        <v>0.263950104465</v>
      </c>
      <c r="K12" s="9">
        <v>5.727688850913E-2</v>
      </c>
      <c r="L12" s="9">
        <v>5.8128844045309998E-2</v>
      </c>
      <c r="M12" s="9">
        <v>0.21033893125940001</v>
      </c>
      <c r="N12" s="9">
        <v>4.9733856675429997E-2</v>
      </c>
      <c r="O12" s="9">
        <v>0.13684557453730001</v>
      </c>
      <c r="P12" s="9">
        <v>0.30051941961739997</v>
      </c>
      <c r="Q12" s="9">
        <v>0.1005877557971</v>
      </c>
      <c r="R12" s="9">
        <v>6.1951348686439998E-2</v>
      </c>
      <c r="S12" s="9">
        <v>1.517662975109E-2</v>
      </c>
      <c r="T12" s="9">
        <v>3.9544166144869997E-2</v>
      </c>
      <c r="U12" s="9">
        <v>0.12579784871239999</v>
      </c>
      <c r="V12" s="9">
        <v>1.6437649335199998E-2</v>
      </c>
      <c r="W12" s="9">
        <v>0.27259142629830002</v>
      </c>
      <c r="X12" s="9">
        <v>5.7616226760159997E-2</v>
      </c>
      <c r="Y12" s="9">
        <v>4.5354681411589999E-2</v>
      </c>
      <c r="Z12" s="9">
        <v>0.13673823881139999</v>
      </c>
      <c r="AA12" s="9">
        <v>0</v>
      </c>
      <c r="AB12" s="9">
        <v>0.1788982599425</v>
      </c>
      <c r="AC12" s="9">
        <v>0.12813188324649999</v>
      </c>
      <c r="AD12" s="9">
        <v>0</v>
      </c>
      <c r="AE12" s="9">
        <v>0.22598386401369999</v>
      </c>
      <c r="AF12" s="9">
        <v>0.1155663509984</v>
      </c>
      <c r="AG12" s="9">
        <v>0</v>
      </c>
      <c r="AH12" s="9">
        <v>0</v>
      </c>
      <c r="AI12" s="9">
        <v>0</v>
      </c>
      <c r="AJ12" s="9">
        <v>0</v>
      </c>
      <c r="AK12" s="9">
        <v>4.7163394322479998E-2</v>
      </c>
      <c r="AL12" s="8"/>
    </row>
    <row r="13" spans="1:38" x14ac:dyDescent="0.2">
      <c r="A13" s="26"/>
      <c r="B13" s="24"/>
      <c r="C13" s="10">
        <v>26</v>
      </c>
      <c r="D13" s="10">
        <v>9</v>
      </c>
      <c r="E13" s="10">
        <v>9</v>
      </c>
      <c r="F13" s="10">
        <v>4</v>
      </c>
      <c r="G13" s="10">
        <v>4</v>
      </c>
      <c r="H13" s="10">
        <v>5</v>
      </c>
      <c r="I13" s="10">
        <v>2</v>
      </c>
      <c r="J13" s="10">
        <v>4</v>
      </c>
      <c r="K13" s="10">
        <v>6</v>
      </c>
      <c r="L13" s="10">
        <v>7</v>
      </c>
      <c r="M13" s="10">
        <v>12</v>
      </c>
      <c r="N13" s="10">
        <v>13</v>
      </c>
      <c r="O13" s="10">
        <v>4</v>
      </c>
      <c r="P13" s="10">
        <v>5</v>
      </c>
      <c r="Q13" s="10">
        <v>5</v>
      </c>
      <c r="R13" s="10">
        <v>4</v>
      </c>
      <c r="S13" s="10">
        <v>2</v>
      </c>
      <c r="T13" s="10">
        <v>2</v>
      </c>
      <c r="U13" s="10">
        <v>4</v>
      </c>
      <c r="V13" s="10">
        <v>2</v>
      </c>
      <c r="W13" s="10">
        <v>10</v>
      </c>
      <c r="X13" s="10">
        <v>6</v>
      </c>
      <c r="Y13" s="10">
        <v>5</v>
      </c>
      <c r="Z13" s="10">
        <v>2</v>
      </c>
      <c r="AA13" s="10">
        <v>0</v>
      </c>
      <c r="AB13" s="10">
        <v>10</v>
      </c>
      <c r="AC13" s="10">
        <v>4</v>
      </c>
      <c r="AD13" s="10">
        <v>0</v>
      </c>
      <c r="AE13" s="10">
        <v>1</v>
      </c>
      <c r="AF13" s="10">
        <v>3</v>
      </c>
      <c r="AG13" s="10">
        <v>0</v>
      </c>
      <c r="AH13" s="10">
        <v>0</v>
      </c>
      <c r="AI13" s="10">
        <v>0</v>
      </c>
      <c r="AJ13" s="10">
        <v>0</v>
      </c>
      <c r="AK13" s="10">
        <v>8</v>
      </c>
      <c r="AL13" s="8"/>
    </row>
    <row r="14" spans="1:38" x14ac:dyDescent="0.2">
      <c r="A14" s="26"/>
      <c r="B14" s="24"/>
      <c r="C14" s="11" t="s">
        <v>93</v>
      </c>
      <c r="D14" s="11"/>
      <c r="E14" s="11"/>
      <c r="F14" s="11"/>
      <c r="G14" s="11"/>
      <c r="H14" s="11"/>
      <c r="I14" s="11"/>
      <c r="J14" s="11"/>
      <c r="K14" s="11"/>
      <c r="L14" s="11"/>
      <c r="M14" s="12" t="s">
        <v>109</v>
      </c>
      <c r="N14" s="11"/>
      <c r="O14" s="11"/>
      <c r="P14" s="12" t="s">
        <v>111</v>
      </c>
      <c r="Q14" s="11"/>
      <c r="R14" s="11"/>
      <c r="S14" s="11"/>
      <c r="T14" s="11"/>
      <c r="U14" s="11"/>
      <c r="V14" s="11"/>
      <c r="W14" s="12" t="s">
        <v>112</v>
      </c>
      <c r="X14" s="11"/>
      <c r="Y14" s="11"/>
      <c r="Z14" s="11"/>
      <c r="AA14" s="11"/>
      <c r="AB14" s="11"/>
      <c r="AC14" s="11"/>
      <c r="AD14" s="11"/>
      <c r="AE14" s="11"/>
      <c r="AF14" s="11"/>
      <c r="AG14" s="11"/>
      <c r="AH14" s="11" t="s">
        <v>93</v>
      </c>
      <c r="AI14" s="11" t="s">
        <v>93</v>
      </c>
      <c r="AJ14" s="11" t="s">
        <v>93</v>
      </c>
      <c r="AK14" s="11"/>
      <c r="AL14" s="8"/>
    </row>
    <row r="15" spans="1:38" x14ac:dyDescent="0.2">
      <c r="A15" s="27"/>
      <c r="B15" s="23" t="s">
        <v>39</v>
      </c>
      <c r="C15" s="9">
        <v>1</v>
      </c>
      <c r="D15" s="9">
        <v>1</v>
      </c>
      <c r="E15" s="9">
        <v>1</v>
      </c>
      <c r="F15" s="9">
        <v>1</v>
      </c>
      <c r="G15" s="9">
        <v>1</v>
      </c>
      <c r="H15" s="9">
        <v>1</v>
      </c>
      <c r="I15" s="9">
        <v>1</v>
      </c>
      <c r="J15" s="9">
        <v>1</v>
      </c>
      <c r="K15" s="9">
        <v>1</v>
      </c>
      <c r="L15" s="9">
        <v>1</v>
      </c>
      <c r="M15" s="9">
        <v>1</v>
      </c>
      <c r="N15" s="9">
        <v>1</v>
      </c>
      <c r="O15" s="9">
        <v>1</v>
      </c>
      <c r="P15" s="9">
        <v>1</v>
      </c>
      <c r="Q15" s="9">
        <v>1</v>
      </c>
      <c r="R15" s="9">
        <v>1</v>
      </c>
      <c r="S15" s="9">
        <v>1</v>
      </c>
      <c r="T15" s="9">
        <v>1</v>
      </c>
      <c r="U15" s="9">
        <v>1</v>
      </c>
      <c r="V15" s="9">
        <v>1</v>
      </c>
      <c r="W15" s="9">
        <v>1</v>
      </c>
      <c r="X15" s="9">
        <v>1</v>
      </c>
      <c r="Y15" s="9">
        <v>1</v>
      </c>
      <c r="Z15" s="9">
        <v>1</v>
      </c>
      <c r="AA15" s="9">
        <v>1</v>
      </c>
      <c r="AB15" s="9">
        <v>1</v>
      </c>
      <c r="AC15" s="9">
        <v>1</v>
      </c>
      <c r="AD15" s="9">
        <v>1</v>
      </c>
      <c r="AE15" s="9">
        <v>1</v>
      </c>
      <c r="AF15" s="9">
        <v>1</v>
      </c>
      <c r="AG15" s="9">
        <v>1</v>
      </c>
      <c r="AH15" s="9">
        <v>1</v>
      </c>
      <c r="AI15" s="9">
        <v>1</v>
      </c>
      <c r="AJ15" s="9">
        <v>1</v>
      </c>
      <c r="AK15" s="9">
        <v>1</v>
      </c>
      <c r="AL15" s="8"/>
    </row>
    <row r="16" spans="1:38" x14ac:dyDescent="0.2">
      <c r="A16" s="26"/>
      <c r="B16" s="24"/>
      <c r="C16" s="10">
        <v>267</v>
      </c>
      <c r="D16" s="10">
        <v>54</v>
      </c>
      <c r="E16" s="10">
        <v>87</v>
      </c>
      <c r="F16" s="10">
        <v>66</v>
      </c>
      <c r="G16" s="10">
        <v>60</v>
      </c>
      <c r="H16" s="10">
        <v>36</v>
      </c>
      <c r="I16" s="10">
        <v>45</v>
      </c>
      <c r="J16" s="10">
        <v>40</v>
      </c>
      <c r="K16" s="10">
        <v>52</v>
      </c>
      <c r="L16" s="10">
        <v>69</v>
      </c>
      <c r="M16" s="10">
        <v>91</v>
      </c>
      <c r="N16" s="10">
        <v>156</v>
      </c>
      <c r="O16" s="10">
        <v>50</v>
      </c>
      <c r="P16" s="10">
        <v>31</v>
      </c>
      <c r="Q16" s="10">
        <v>48</v>
      </c>
      <c r="R16" s="10">
        <v>51</v>
      </c>
      <c r="S16" s="10">
        <v>36</v>
      </c>
      <c r="T16" s="10">
        <v>13</v>
      </c>
      <c r="U16" s="10">
        <v>38</v>
      </c>
      <c r="V16" s="10">
        <v>54</v>
      </c>
      <c r="W16" s="10">
        <v>76</v>
      </c>
      <c r="X16" s="10">
        <v>46</v>
      </c>
      <c r="Y16" s="10">
        <v>52</v>
      </c>
      <c r="Z16" s="10">
        <v>20</v>
      </c>
      <c r="AA16" s="10">
        <v>2</v>
      </c>
      <c r="AB16" s="10">
        <v>97</v>
      </c>
      <c r="AC16" s="10">
        <v>33</v>
      </c>
      <c r="AD16" s="10">
        <v>6</v>
      </c>
      <c r="AE16" s="10">
        <v>13</v>
      </c>
      <c r="AF16" s="10">
        <v>16</v>
      </c>
      <c r="AG16" s="10">
        <v>4</v>
      </c>
      <c r="AH16" s="10">
        <v>1</v>
      </c>
      <c r="AI16" s="10">
        <v>1</v>
      </c>
      <c r="AJ16" s="10">
        <v>1</v>
      </c>
      <c r="AK16" s="10">
        <v>95</v>
      </c>
      <c r="AL16" s="8"/>
    </row>
    <row r="17" spans="1:38" x14ac:dyDescent="0.2">
      <c r="A17" s="26"/>
      <c r="B17" s="24"/>
      <c r="C17" s="11" t="s">
        <v>93</v>
      </c>
      <c r="D17" s="11" t="s">
        <v>93</v>
      </c>
      <c r="E17" s="11" t="s">
        <v>93</v>
      </c>
      <c r="F17" s="11" t="s">
        <v>93</v>
      </c>
      <c r="G17" s="11" t="s">
        <v>93</v>
      </c>
      <c r="H17" s="11" t="s">
        <v>93</v>
      </c>
      <c r="I17" s="11" t="s">
        <v>93</v>
      </c>
      <c r="J17" s="11" t="s">
        <v>93</v>
      </c>
      <c r="K17" s="11" t="s">
        <v>93</v>
      </c>
      <c r="L17" s="11" t="s">
        <v>93</v>
      </c>
      <c r="M17" s="11" t="s">
        <v>93</v>
      </c>
      <c r="N17" s="11" t="s">
        <v>93</v>
      </c>
      <c r="O17" s="11" t="s">
        <v>93</v>
      </c>
      <c r="P17" s="11" t="s">
        <v>93</v>
      </c>
      <c r="Q17" s="11" t="s">
        <v>93</v>
      </c>
      <c r="R17" s="11" t="s">
        <v>93</v>
      </c>
      <c r="S17" s="11" t="s">
        <v>93</v>
      </c>
      <c r="T17" s="11" t="s">
        <v>93</v>
      </c>
      <c r="U17" s="11" t="s">
        <v>93</v>
      </c>
      <c r="V17" s="11" t="s">
        <v>93</v>
      </c>
      <c r="W17" s="11" t="s">
        <v>93</v>
      </c>
      <c r="X17" s="11" t="s">
        <v>93</v>
      </c>
      <c r="Y17" s="11" t="s">
        <v>93</v>
      </c>
      <c r="Z17" s="11" t="s">
        <v>93</v>
      </c>
      <c r="AA17" s="11" t="s">
        <v>93</v>
      </c>
      <c r="AB17" s="11" t="s">
        <v>93</v>
      </c>
      <c r="AC17" s="11" t="s">
        <v>93</v>
      </c>
      <c r="AD17" s="11" t="s">
        <v>93</v>
      </c>
      <c r="AE17" s="11" t="s">
        <v>93</v>
      </c>
      <c r="AF17" s="11" t="s">
        <v>93</v>
      </c>
      <c r="AG17" s="11" t="s">
        <v>93</v>
      </c>
      <c r="AH17" s="11" t="s">
        <v>93</v>
      </c>
      <c r="AI17" s="11" t="s">
        <v>93</v>
      </c>
      <c r="AJ17" s="11" t="s">
        <v>93</v>
      </c>
      <c r="AK17" s="11" t="s">
        <v>93</v>
      </c>
      <c r="AL17" s="8"/>
    </row>
    <row r="18" spans="1:38" x14ac:dyDescent="0.2">
      <c r="A18" s="13" t="s">
        <v>113</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22"/>
    </row>
    <row r="19" spans="1:38" x14ac:dyDescent="0.2">
      <c r="A19" s="15" t="s">
        <v>100</v>
      </c>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row>
  </sheetData>
  <mergeCells count="14">
    <mergeCell ref="B12:B14"/>
    <mergeCell ref="B15:B17"/>
    <mergeCell ref="A6:A17"/>
    <mergeCell ref="AI2:AK2"/>
    <mergeCell ref="A2:C2"/>
    <mergeCell ref="A3:B5"/>
    <mergeCell ref="B6:B8"/>
    <mergeCell ref="B9:B11"/>
    <mergeCell ref="M3:N3"/>
    <mergeCell ref="O3:U3"/>
    <mergeCell ref="V3:AA3"/>
    <mergeCell ref="AB3:AK3"/>
    <mergeCell ref="D3:G3"/>
    <mergeCell ref="H3:L3"/>
  </mergeCells>
  <hyperlinks>
    <hyperlink ref="A1" location="'TOC'!A1:A1" display="Back to TOC" xr:uid="{00000000-0004-0000-0200-000000000000}"/>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L22"/>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bestFit="1" customWidth="1"/>
    <col min="2" max="2" width="25" style="1" bestFit="1" customWidth="1"/>
    <col min="3" max="37" width="12.6640625" style="1" customWidth="1"/>
  </cols>
  <sheetData>
    <row r="1" spans="1:38"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8"/>
    </row>
    <row r="2" spans="1:38" ht="36" customHeight="1" x14ac:dyDescent="0.2">
      <c r="A2" s="30" t="s">
        <v>427</v>
      </c>
      <c r="B2" s="29"/>
      <c r="C2" s="29"/>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8" t="s">
        <v>38</v>
      </c>
      <c r="AJ2" s="29"/>
      <c r="AK2" s="29"/>
      <c r="AL2" s="8"/>
    </row>
    <row r="3" spans="1:38" ht="37" customHeight="1" x14ac:dyDescent="0.2">
      <c r="A3" s="31"/>
      <c r="B3" s="29"/>
      <c r="C3" s="19" t="s">
        <v>39</v>
      </c>
      <c r="D3" s="32" t="s">
        <v>40</v>
      </c>
      <c r="E3" s="29"/>
      <c r="F3" s="29"/>
      <c r="G3" s="29"/>
      <c r="H3" s="32" t="s">
        <v>41</v>
      </c>
      <c r="I3" s="29"/>
      <c r="J3" s="29"/>
      <c r="K3" s="29"/>
      <c r="L3" s="29"/>
      <c r="M3" s="32" t="s">
        <v>42</v>
      </c>
      <c r="N3" s="29"/>
      <c r="O3" s="32" t="s">
        <v>43</v>
      </c>
      <c r="P3" s="29"/>
      <c r="Q3" s="29"/>
      <c r="R3" s="29"/>
      <c r="S3" s="29"/>
      <c r="T3" s="29"/>
      <c r="U3" s="29"/>
      <c r="V3" s="32" t="s">
        <v>44</v>
      </c>
      <c r="W3" s="29"/>
      <c r="X3" s="29"/>
      <c r="Y3" s="29"/>
      <c r="Z3" s="29"/>
      <c r="AA3" s="29"/>
      <c r="AB3" s="32" t="s">
        <v>45</v>
      </c>
      <c r="AC3" s="29"/>
      <c r="AD3" s="29"/>
      <c r="AE3" s="29"/>
      <c r="AF3" s="29"/>
      <c r="AG3" s="29"/>
      <c r="AH3" s="29"/>
      <c r="AI3" s="29"/>
      <c r="AJ3" s="29"/>
      <c r="AK3" s="29"/>
      <c r="AL3" s="8"/>
    </row>
    <row r="4" spans="1:38" ht="16" customHeight="1" x14ac:dyDescent="0.2">
      <c r="A4" s="24"/>
      <c r="B4" s="29"/>
      <c r="C4" s="20" t="s">
        <v>46</v>
      </c>
      <c r="D4" s="20" t="s">
        <v>46</v>
      </c>
      <c r="E4" s="20" t="s">
        <v>47</v>
      </c>
      <c r="F4" s="20" t="s">
        <v>48</v>
      </c>
      <c r="G4" s="20" t="s">
        <v>49</v>
      </c>
      <c r="H4" s="20" t="s">
        <v>46</v>
      </c>
      <c r="I4" s="20" t="s">
        <v>47</v>
      </c>
      <c r="J4" s="20" t="s">
        <v>48</v>
      </c>
      <c r="K4" s="20" t="s">
        <v>49</v>
      </c>
      <c r="L4" s="20" t="s">
        <v>50</v>
      </c>
      <c r="M4" s="20" t="s">
        <v>46</v>
      </c>
      <c r="N4" s="20" t="s">
        <v>47</v>
      </c>
      <c r="O4" s="20" t="s">
        <v>46</v>
      </c>
      <c r="P4" s="20" t="s">
        <v>47</v>
      </c>
      <c r="Q4" s="20" t="s">
        <v>48</v>
      </c>
      <c r="R4" s="20" t="s">
        <v>49</v>
      </c>
      <c r="S4" s="20" t="s">
        <v>50</v>
      </c>
      <c r="T4" s="20" t="s">
        <v>51</v>
      </c>
      <c r="U4" s="20" t="s">
        <v>52</v>
      </c>
      <c r="V4" s="20" t="s">
        <v>46</v>
      </c>
      <c r="W4" s="20" t="s">
        <v>47</v>
      </c>
      <c r="X4" s="20" t="s">
        <v>48</v>
      </c>
      <c r="Y4" s="20" t="s">
        <v>49</v>
      </c>
      <c r="Z4" s="20" t="s">
        <v>50</v>
      </c>
      <c r="AA4" s="20" t="s">
        <v>51</v>
      </c>
      <c r="AB4" s="20" t="s">
        <v>46</v>
      </c>
      <c r="AC4" s="20" t="s">
        <v>47</v>
      </c>
      <c r="AD4" s="20" t="s">
        <v>48</v>
      </c>
      <c r="AE4" s="20" t="s">
        <v>49</v>
      </c>
      <c r="AF4" s="20" t="s">
        <v>50</v>
      </c>
      <c r="AG4" s="20" t="s">
        <v>51</v>
      </c>
      <c r="AH4" s="20" t="s">
        <v>52</v>
      </c>
      <c r="AI4" s="20" t="s">
        <v>53</v>
      </c>
      <c r="AJ4" s="20" t="s">
        <v>54</v>
      </c>
      <c r="AK4" s="20" t="s">
        <v>55</v>
      </c>
      <c r="AL4" s="8"/>
    </row>
    <row r="5" spans="1:38" ht="25" x14ac:dyDescent="0.2">
      <c r="A5" s="24"/>
      <c r="B5" s="29"/>
      <c r="C5" s="19" t="s">
        <v>56</v>
      </c>
      <c r="D5" s="19" t="s">
        <v>57</v>
      </c>
      <c r="E5" s="19" t="s">
        <v>58</v>
      </c>
      <c r="F5" s="19" t="s">
        <v>59</v>
      </c>
      <c r="G5" s="19" t="s">
        <v>60</v>
      </c>
      <c r="H5" s="19" t="s">
        <v>61</v>
      </c>
      <c r="I5" s="19" t="s">
        <v>62</v>
      </c>
      <c r="J5" s="19" t="s">
        <v>63</v>
      </c>
      <c r="K5" s="19" t="s">
        <v>64</v>
      </c>
      <c r="L5" s="19" t="s">
        <v>65</v>
      </c>
      <c r="M5" s="19" t="s">
        <v>66</v>
      </c>
      <c r="N5" s="19" t="s">
        <v>67</v>
      </c>
      <c r="O5" s="19" t="s">
        <v>68</v>
      </c>
      <c r="P5" s="19" t="s">
        <v>69</v>
      </c>
      <c r="Q5" s="19" t="s">
        <v>70</v>
      </c>
      <c r="R5" s="19" t="s">
        <v>71</v>
      </c>
      <c r="S5" s="19" t="s">
        <v>72</v>
      </c>
      <c r="T5" s="19" t="s">
        <v>73</v>
      </c>
      <c r="U5" s="19" t="s">
        <v>74</v>
      </c>
      <c r="V5" s="19" t="s">
        <v>75</v>
      </c>
      <c r="W5" s="19" t="s">
        <v>76</v>
      </c>
      <c r="X5" s="19" t="s">
        <v>77</v>
      </c>
      <c r="Y5" s="19" t="s">
        <v>78</v>
      </c>
      <c r="Z5" s="19" t="s">
        <v>79</v>
      </c>
      <c r="AA5" s="19" t="s">
        <v>80</v>
      </c>
      <c r="AB5" s="19" t="s">
        <v>81</v>
      </c>
      <c r="AC5" s="19" t="s">
        <v>82</v>
      </c>
      <c r="AD5" s="19" t="s">
        <v>83</v>
      </c>
      <c r="AE5" s="19" t="s">
        <v>84</v>
      </c>
      <c r="AF5" s="19" t="s">
        <v>85</v>
      </c>
      <c r="AG5" s="19" t="s">
        <v>86</v>
      </c>
      <c r="AH5" s="19" t="s">
        <v>87</v>
      </c>
      <c r="AI5" s="19" t="s">
        <v>88</v>
      </c>
      <c r="AJ5" s="19" t="s">
        <v>89</v>
      </c>
      <c r="AK5" s="19" t="s">
        <v>90</v>
      </c>
      <c r="AL5" s="8"/>
    </row>
    <row r="6" spans="1:38" x14ac:dyDescent="0.2">
      <c r="A6" s="25" t="s">
        <v>428</v>
      </c>
      <c r="B6" s="23" t="s">
        <v>57</v>
      </c>
      <c r="C6" s="9">
        <v>0.21258182024569999</v>
      </c>
      <c r="D6" s="9">
        <v>1</v>
      </c>
      <c r="E6" s="9">
        <v>0</v>
      </c>
      <c r="F6" s="9">
        <v>0</v>
      </c>
      <c r="G6" s="9">
        <v>0</v>
      </c>
      <c r="H6" s="9">
        <v>0.2191301011383</v>
      </c>
      <c r="I6" s="9">
        <v>0.19302781280680001</v>
      </c>
      <c r="J6" s="9">
        <v>0.2150163672422</v>
      </c>
      <c r="K6" s="9">
        <v>0.24113379403140001</v>
      </c>
      <c r="L6" s="9">
        <v>0.21200419341759999</v>
      </c>
      <c r="M6" s="9">
        <v>0.2144434424143</v>
      </c>
      <c r="N6" s="9">
        <v>0.2199830316592</v>
      </c>
      <c r="O6" s="9">
        <v>0.23511693002789999</v>
      </c>
      <c r="P6" s="9">
        <v>0.1122879512261</v>
      </c>
      <c r="Q6" s="9">
        <v>0.2969647777344</v>
      </c>
      <c r="R6" s="9">
        <v>0.1955523872262</v>
      </c>
      <c r="S6" s="9">
        <v>0.18571601333919999</v>
      </c>
      <c r="T6" s="9">
        <v>0.41645897143970001</v>
      </c>
      <c r="U6" s="9">
        <v>0.1539785336043</v>
      </c>
      <c r="V6" s="9">
        <v>0.2127681532405</v>
      </c>
      <c r="W6" s="9">
        <v>0.18409482345709999</v>
      </c>
      <c r="X6" s="9">
        <v>0.2860915871786</v>
      </c>
      <c r="Y6" s="9">
        <v>0.21642316701280001</v>
      </c>
      <c r="Z6" s="9">
        <v>0.14255582632450001</v>
      </c>
      <c r="AA6" s="9">
        <v>0.39225980910390001</v>
      </c>
      <c r="AB6" s="9">
        <v>0.20858012706099999</v>
      </c>
      <c r="AC6" s="9">
        <v>0.26268292290459999</v>
      </c>
      <c r="AD6" s="9">
        <v>9.5744477704590006E-2</v>
      </c>
      <c r="AE6" s="9">
        <v>0.21931382161769999</v>
      </c>
      <c r="AF6" s="9">
        <v>0.32837885383240001</v>
      </c>
      <c r="AG6" s="9">
        <v>0.36312798483890002</v>
      </c>
      <c r="AH6" s="9">
        <v>0.22136584861219999</v>
      </c>
      <c r="AI6" s="9">
        <v>0.10744493282960001</v>
      </c>
      <c r="AJ6" s="9">
        <v>1</v>
      </c>
      <c r="AK6" s="9">
        <v>0.1664271596063</v>
      </c>
      <c r="AL6" s="8"/>
    </row>
    <row r="7" spans="1:38" x14ac:dyDescent="0.2">
      <c r="A7" s="24"/>
      <c r="B7" s="24"/>
      <c r="C7" s="10">
        <v>194</v>
      </c>
      <c r="D7" s="10">
        <v>194</v>
      </c>
      <c r="E7" s="10">
        <v>0</v>
      </c>
      <c r="F7" s="10">
        <v>0</v>
      </c>
      <c r="G7" s="10">
        <v>0</v>
      </c>
      <c r="H7" s="10">
        <v>11</v>
      </c>
      <c r="I7" s="10">
        <v>28</v>
      </c>
      <c r="J7" s="10">
        <v>35</v>
      </c>
      <c r="K7" s="10">
        <v>42</v>
      </c>
      <c r="L7" s="10">
        <v>64</v>
      </c>
      <c r="M7" s="10">
        <v>82</v>
      </c>
      <c r="N7" s="10">
        <v>106</v>
      </c>
      <c r="O7" s="10">
        <v>45</v>
      </c>
      <c r="P7" s="10">
        <v>17</v>
      </c>
      <c r="Q7" s="10">
        <v>40</v>
      </c>
      <c r="R7" s="10">
        <v>40</v>
      </c>
      <c r="S7" s="10">
        <v>25</v>
      </c>
      <c r="T7" s="10">
        <v>12</v>
      </c>
      <c r="U7" s="10">
        <v>15</v>
      </c>
      <c r="V7" s="10">
        <v>43</v>
      </c>
      <c r="W7" s="10">
        <v>60</v>
      </c>
      <c r="X7" s="10">
        <v>39</v>
      </c>
      <c r="Y7" s="10">
        <v>35</v>
      </c>
      <c r="Z7" s="10">
        <v>9</v>
      </c>
      <c r="AA7" s="10">
        <v>3</v>
      </c>
      <c r="AB7" s="10">
        <v>77</v>
      </c>
      <c r="AC7" s="10">
        <v>24</v>
      </c>
      <c r="AD7" s="10">
        <v>2</v>
      </c>
      <c r="AE7" s="10">
        <v>13</v>
      </c>
      <c r="AF7" s="10">
        <v>21</v>
      </c>
      <c r="AG7" s="10">
        <v>7</v>
      </c>
      <c r="AH7" s="10">
        <v>1</v>
      </c>
      <c r="AI7" s="10">
        <v>2</v>
      </c>
      <c r="AJ7" s="10">
        <v>2</v>
      </c>
      <c r="AK7" s="10">
        <v>45</v>
      </c>
      <c r="AL7" s="8"/>
    </row>
    <row r="8" spans="1:38" x14ac:dyDescent="0.2">
      <c r="A8" s="24"/>
      <c r="B8" s="24"/>
      <c r="C8" s="11" t="s">
        <v>93</v>
      </c>
      <c r="D8" s="12" t="s">
        <v>418</v>
      </c>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8"/>
    </row>
    <row r="9" spans="1:38" x14ac:dyDescent="0.2">
      <c r="A9" s="27"/>
      <c r="B9" s="23" t="s">
        <v>58</v>
      </c>
      <c r="C9" s="9">
        <v>0.28660583458049999</v>
      </c>
      <c r="D9" s="9">
        <v>0</v>
      </c>
      <c r="E9" s="9">
        <v>1</v>
      </c>
      <c r="F9" s="9">
        <v>0</v>
      </c>
      <c r="G9" s="9">
        <v>0</v>
      </c>
      <c r="H9" s="9">
        <v>0.26408102477669998</v>
      </c>
      <c r="I9" s="9">
        <v>0.26895170736009999</v>
      </c>
      <c r="J9" s="9">
        <v>0.26710955382910001</v>
      </c>
      <c r="K9" s="9">
        <v>0.2886351778315</v>
      </c>
      <c r="L9" s="9">
        <v>0.32614816083019998</v>
      </c>
      <c r="M9" s="9">
        <v>0.26147924512690002</v>
      </c>
      <c r="N9" s="9">
        <v>0.30888716287610002</v>
      </c>
      <c r="O9" s="9">
        <v>0.30350620044659998</v>
      </c>
      <c r="P9" s="9">
        <v>0.24673356644130001</v>
      </c>
      <c r="Q9" s="9">
        <v>0.2053106352364</v>
      </c>
      <c r="R9" s="9">
        <v>0.30833292790060002</v>
      </c>
      <c r="S9" s="9">
        <v>0.30513882171410001</v>
      </c>
      <c r="T9" s="9">
        <v>0.1219813183677</v>
      </c>
      <c r="U9" s="9">
        <v>0.38939055082660001</v>
      </c>
      <c r="V9" s="9">
        <v>0.34353789402239998</v>
      </c>
      <c r="W9" s="9">
        <v>0.237603389241</v>
      </c>
      <c r="X9" s="9">
        <v>0.21522102012079999</v>
      </c>
      <c r="Y9" s="9">
        <v>0.32897641560570001</v>
      </c>
      <c r="Z9" s="9">
        <v>0.3986345676786</v>
      </c>
      <c r="AA9" s="9">
        <v>3.2899793045679998E-2</v>
      </c>
      <c r="AB9" s="9">
        <v>0.21069525744440001</v>
      </c>
      <c r="AC9" s="9">
        <v>0.2865672157661</v>
      </c>
      <c r="AD9" s="9">
        <v>0.34995253316359998</v>
      </c>
      <c r="AE9" s="9">
        <v>0.36357471673190001</v>
      </c>
      <c r="AF9" s="9">
        <v>0.27748124809809999</v>
      </c>
      <c r="AG9" s="9">
        <v>0.1462191376541</v>
      </c>
      <c r="AH9" s="9">
        <v>0.5212160773458</v>
      </c>
      <c r="AI9" s="9">
        <v>0.85883196534929995</v>
      </c>
      <c r="AJ9" s="9">
        <v>0</v>
      </c>
      <c r="AK9" s="9">
        <v>0.36628798978639998</v>
      </c>
      <c r="AL9" s="8"/>
    </row>
    <row r="10" spans="1:38" x14ac:dyDescent="0.2">
      <c r="A10" s="24"/>
      <c r="B10" s="24"/>
      <c r="C10" s="10">
        <v>264</v>
      </c>
      <c r="D10" s="10">
        <v>0</v>
      </c>
      <c r="E10" s="10">
        <v>264</v>
      </c>
      <c r="F10" s="10">
        <v>0</v>
      </c>
      <c r="G10" s="10">
        <v>0</v>
      </c>
      <c r="H10" s="10">
        <v>20</v>
      </c>
      <c r="I10" s="10">
        <v>43</v>
      </c>
      <c r="J10" s="10">
        <v>32</v>
      </c>
      <c r="K10" s="10">
        <v>65</v>
      </c>
      <c r="L10" s="10">
        <v>80</v>
      </c>
      <c r="M10" s="10">
        <v>109</v>
      </c>
      <c r="N10" s="10">
        <v>140</v>
      </c>
      <c r="O10" s="10">
        <v>69</v>
      </c>
      <c r="P10" s="10">
        <v>26</v>
      </c>
      <c r="Q10" s="10">
        <v>34</v>
      </c>
      <c r="R10" s="10">
        <v>57</v>
      </c>
      <c r="S10" s="10">
        <v>31</v>
      </c>
      <c r="T10" s="10">
        <v>7</v>
      </c>
      <c r="U10" s="10">
        <v>40</v>
      </c>
      <c r="V10" s="10">
        <v>65</v>
      </c>
      <c r="W10" s="10">
        <v>71</v>
      </c>
      <c r="X10" s="10">
        <v>40</v>
      </c>
      <c r="Y10" s="10">
        <v>51</v>
      </c>
      <c r="Z10" s="10">
        <v>22</v>
      </c>
      <c r="AA10" s="10">
        <v>1</v>
      </c>
      <c r="AB10" s="10">
        <v>100</v>
      </c>
      <c r="AC10" s="10">
        <v>28</v>
      </c>
      <c r="AD10" s="10">
        <v>6</v>
      </c>
      <c r="AE10" s="10">
        <v>13</v>
      </c>
      <c r="AF10" s="10">
        <v>15</v>
      </c>
      <c r="AG10" s="10">
        <v>5</v>
      </c>
      <c r="AH10" s="10">
        <v>1</v>
      </c>
      <c r="AI10" s="10">
        <v>4</v>
      </c>
      <c r="AJ10" s="10">
        <v>0</v>
      </c>
      <c r="AK10" s="10">
        <v>92</v>
      </c>
      <c r="AL10" s="8"/>
    </row>
    <row r="11" spans="1:38" x14ac:dyDescent="0.2">
      <c r="A11" s="24"/>
      <c r="B11" s="24"/>
      <c r="C11" s="11" t="s">
        <v>93</v>
      </c>
      <c r="D11" s="11"/>
      <c r="E11" s="12" t="s">
        <v>233</v>
      </c>
      <c r="F11" s="11"/>
      <c r="G11" s="11"/>
      <c r="H11" s="11"/>
      <c r="I11" s="11"/>
      <c r="J11" s="11"/>
      <c r="K11" s="11"/>
      <c r="L11" s="11"/>
      <c r="M11" s="11"/>
      <c r="N11" s="11"/>
      <c r="O11" s="11"/>
      <c r="P11" s="11"/>
      <c r="Q11" s="11"/>
      <c r="R11" s="11"/>
      <c r="S11" s="11"/>
      <c r="T11" s="11"/>
      <c r="U11" s="11"/>
      <c r="V11" s="12" t="s">
        <v>123</v>
      </c>
      <c r="W11" s="11"/>
      <c r="X11" s="11"/>
      <c r="Y11" s="12" t="s">
        <v>123</v>
      </c>
      <c r="Z11" s="12" t="s">
        <v>123</v>
      </c>
      <c r="AA11" s="11"/>
      <c r="AB11" s="11"/>
      <c r="AC11" s="11"/>
      <c r="AD11" s="11"/>
      <c r="AE11" s="11"/>
      <c r="AF11" s="11"/>
      <c r="AG11" s="11"/>
      <c r="AH11" s="11"/>
      <c r="AI11" s="12" t="s">
        <v>137</v>
      </c>
      <c r="AJ11" s="11"/>
      <c r="AK11" s="11"/>
      <c r="AL11" s="8"/>
    </row>
    <row r="12" spans="1:38" x14ac:dyDescent="0.2">
      <c r="A12" s="27"/>
      <c r="B12" s="23" t="s">
        <v>59</v>
      </c>
      <c r="C12" s="9">
        <v>0.2358513497303</v>
      </c>
      <c r="D12" s="9">
        <v>0</v>
      </c>
      <c r="E12" s="9">
        <v>0</v>
      </c>
      <c r="F12" s="9">
        <v>1</v>
      </c>
      <c r="G12" s="9">
        <v>0</v>
      </c>
      <c r="H12" s="9">
        <v>0.25490979686089998</v>
      </c>
      <c r="I12" s="9">
        <v>0.2353620721536</v>
      </c>
      <c r="J12" s="9">
        <v>0.23525917714710001</v>
      </c>
      <c r="K12" s="9">
        <v>0.2214224279499</v>
      </c>
      <c r="L12" s="9">
        <v>0.22456161428659999</v>
      </c>
      <c r="M12" s="9">
        <v>0.2310220742447</v>
      </c>
      <c r="N12" s="9">
        <v>0.233441449435</v>
      </c>
      <c r="O12" s="9">
        <v>0.22819615038970001</v>
      </c>
      <c r="P12" s="9">
        <v>0.40477952244889998</v>
      </c>
      <c r="Q12" s="9">
        <v>0.25287373437830002</v>
      </c>
      <c r="R12" s="9">
        <v>0.21342229492869999</v>
      </c>
      <c r="S12" s="9">
        <v>0.18670737455809999</v>
      </c>
      <c r="T12" s="9">
        <v>0.19260392387200001</v>
      </c>
      <c r="U12" s="9">
        <v>0.17433802829459999</v>
      </c>
      <c r="V12" s="9">
        <v>0.2354929946914</v>
      </c>
      <c r="W12" s="9">
        <v>0.29540717250109999</v>
      </c>
      <c r="X12" s="9">
        <v>0.2105980126485</v>
      </c>
      <c r="Y12" s="9">
        <v>0.17993373760869999</v>
      </c>
      <c r="Z12" s="9">
        <v>0.15118243981320001</v>
      </c>
      <c r="AA12" s="9">
        <v>0.33174287670029989</v>
      </c>
      <c r="AB12" s="9">
        <v>0.32134931263319999</v>
      </c>
      <c r="AC12" s="9">
        <v>0.18225907451430001</v>
      </c>
      <c r="AD12" s="9">
        <v>0.27535675454980002</v>
      </c>
      <c r="AE12" s="9">
        <v>0.18141903366840001</v>
      </c>
      <c r="AF12" s="9">
        <v>0.1320089086855</v>
      </c>
      <c r="AG12" s="9">
        <v>0.15552344002080001</v>
      </c>
      <c r="AH12" s="9">
        <v>0.25741807404200001</v>
      </c>
      <c r="AI12" s="9">
        <v>3.372310182102E-2</v>
      </c>
      <c r="AJ12" s="9">
        <v>0</v>
      </c>
      <c r="AK12" s="9">
        <v>0.1766375392689</v>
      </c>
      <c r="AL12" s="8"/>
    </row>
    <row r="13" spans="1:38" x14ac:dyDescent="0.2">
      <c r="A13" s="24"/>
      <c r="B13" s="24"/>
      <c r="C13" s="10">
        <v>215</v>
      </c>
      <c r="D13" s="10">
        <v>0</v>
      </c>
      <c r="E13" s="10">
        <v>0</v>
      </c>
      <c r="F13" s="10">
        <v>215</v>
      </c>
      <c r="G13" s="10">
        <v>0</v>
      </c>
      <c r="H13" s="10">
        <v>18</v>
      </c>
      <c r="I13" s="10">
        <v>38</v>
      </c>
      <c r="J13" s="10">
        <v>36</v>
      </c>
      <c r="K13" s="10">
        <v>43</v>
      </c>
      <c r="L13" s="10">
        <v>62</v>
      </c>
      <c r="M13" s="10">
        <v>75</v>
      </c>
      <c r="N13" s="10">
        <v>125</v>
      </c>
      <c r="O13" s="10">
        <v>48</v>
      </c>
      <c r="P13" s="10">
        <v>33</v>
      </c>
      <c r="Q13" s="10">
        <v>38</v>
      </c>
      <c r="R13" s="10">
        <v>51</v>
      </c>
      <c r="S13" s="10">
        <v>20</v>
      </c>
      <c r="T13" s="10">
        <v>6</v>
      </c>
      <c r="U13" s="10">
        <v>19</v>
      </c>
      <c r="V13" s="10">
        <v>54</v>
      </c>
      <c r="W13" s="10">
        <v>70</v>
      </c>
      <c r="X13" s="10">
        <v>35</v>
      </c>
      <c r="Y13" s="10">
        <v>32</v>
      </c>
      <c r="Z13" s="10">
        <v>8</v>
      </c>
      <c r="AA13" s="10">
        <v>3</v>
      </c>
      <c r="AB13" s="10">
        <v>112</v>
      </c>
      <c r="AC13" s="10">
        <v>27</v>
      </c>
      <c r="AD13" s="10">
        <v>7</v>
      </c>
      <c r="AE13" s="10">
        <v>6</v>
      </c>
      <c r="AF13" s="10">
        <v>9</v>
      </c>
      <c r="AG13" s="10">
        <v>2</v>
      </c>
      <c r="AH13" s="10">
        <v>1</v>
      </c>
      <c r="AI13" s="10">
        <v>1</v>
      </c>
      <c r="AJ13" s="10">
        <v>0</v>
      </c>
      <c r="AK13" s="10">
        <v>50</v>
      </c>
      <c r="AL13" s="8"/>
    </row>
    <row r="14" spans="1:38" x14ac:dyDescent="0.2">
      <c r="A14" s="24"/>
      <c r="B14" s="24"/>
      <c r="C14" s="11" t="s">
        <v>93</v>
      </c>
      <c r="D14" s="11"/>
      <c r="E14" s="11"/>
      <c r="F14" s="12" t="s">
        <v>422</v>
      </c>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8"/>
    </row>
    <row r="15" spans="1:38" x14ac:dyDescent="0.2">
      <c r="A15" s="27"/>
      <c r="B15" s="23" t="s">
        <v>60</v>
      </c>
      <c r="C15" s="9">
        <v>0.26496099544349999</v>
      </c>
      <c r="D15" s="9">
        <v>0</v>
      </c>
      <c r="E15" s="9">
        <v>0</v>
      </c>
      <c r="F15" s="9">
        <v>0</v>
      </c>
      <c r="G15" s="9">
        <v>1</v>
      </c>
      <c r="H15" s="9">
        <v>0.26187907722409998</v>
      </c>
      <c r="I15" s="9">
        <v>0.30265840767949997</v>
      </c>
      <c r="J15" s="9">
        <v>0.28261490178159998</v>
      </c>
      <c r="K15" s="9">
        <v>0.2488086001872</v>
      </c>
      <c r="L15" s="9">
        <v>0.23728603146560001</v>
      </c>
      <c r="M15" s="9">
        <v>0.29305523821410001</v>
      </c>
      <c r="N15" s="9">
        <v>0.23768835602970001</v>
      </c>
      <c r="O15" s="9">
        <v>0.23318071913589999</v>
      </c>
      <c r="P15" s="9">
        <v>0.23619895988369999</v>
      </c>
      <c r="Q15" s="9">
        <v>0.24485085265090001</v>
      </c>
      <c r="R15" s="9">
        <v>0.28269238994450002</v>
      </c>
      <c r="S15" s="9">
        <v>0.32243779038859999</v>
      </c>
      <c r="T15" s="9">
        <v>0.2689557863207</v>
      </c>
      <c r="U15" s="9">
        <v>0.28229288727450003</v>
      </c>
      <c r="V15" s="9">
        <v>0.20820095804569999</v>
      </c>
      <c r="W15" s="9">
        <v>0.28289461480080003</v>
      </c>
      <c r="X15" s="9">
        <v>0.28808938005219997</v>
      </c>
      <c r="Y15" s="9">
        <v>0.27466667977280002</v>
      </c>
      <c r="Z15" s="9">
        <v>0.30762716618370001</v>
      </c>
      <c r="AA15" s="9">
        <v>0.2430975211501</v>
      </c>
      <c r="AB15" s="9">
        <v>0.25937530286139998</v>
      </c>
      <c r="AC15" s="9">
        <v>0.26849078681499999</v>
      </c>
      <c r="AD15" s="9">
        <v>0.27894623458200002</v>
      </c>
      <c r="AE15" s="9">
        <v>0.23569242798199999</v>
      </c>
      <c r="AF15" s="9">
        <v>0.26213098938410001</v>
      </c>
      <c r="AG15" s="9">
        <v>0.33512943748620011</v>
      </c>
      <c r="AH15" s="9">
        <v>0</v>
      </c>
      <c r="AI15" s="9">
        <v>0</v>
      </c>
      <c r="AJ15" s="9">
        <v>0</v>
      </c>
      <c r="AK15" s="9">
        <v>0.29064731133830002</v>
      </c>
      <c r="AL15" s="8"/>
    </row>
    <row r="16" spans="1:38" x14ac:dyDescent="0.2">
      <c r="A16" s="24"/>
      <c r="B16" s="24"/>
      <c r="C16" s="10">
        <v>238</v>
      </c>
      <c r="D16" s="10">
        <v>0</v>
      </c>
      <c r="E16" s="10">
        <v>0</v>
      </c>
      <c r="F16" s="10">
        <v>0</v>
      </c>
      <c r="G16" s="10">
        <v>238</v>
      </c>
      <c r="H16" s="10">
        <v>32</v>
      </c>
      <c r="I16" s="10">
        <v>37</v>
      </c>
      <c r="J16" s="10">
        <v>41</v>
      </c>
      <c r="K16" s="10">
        <v>44</v>
      </c>
      <c r="L16" s="10">
        <v>66</v>
      </c>
      <c r="M16" s="10">
        <v>99</v>
      </c>
      <c r="N16" s="10">
        <v>127</v>
      </c>
      <c r="O16" s="10">
        <v>58</v>
      </c>
      <c r="P16" s="10">
        <v>19</v>
      </c>
      <c r="Q16" s="10">
        <v>32</v>
      </c>
      <c r="R16" s="10">
        <v>51</v>
      </c>
      <c r="S16" s="10">
        <v>35</v>
      </c>
      <c r="T16" s="10">
        <v>9</v>
      </c>
      <c r="U16" s="10">
        <v>34</v>
      </c>
      <c r="V16" s="10">
        <v>49</v>
      </c>
      <c r="W16" s="10">
        <v>68</v>
      </c>
      <c r="X16" s="10">
        <v>45</v>
      </c>
      <c r="Y16" s="10">
        <v>44</v>
      </c>
      <c r="Z16" s="10">
        <v>18</v>
      </c>
      <c r="AA16" s="10">
        <v>4</v>
      </c>
      <c r="AB16" s="10">
        <v>100</v>
      </c>
      <c r="AC16" s="10">
        <v>25</v>
      </c>
      <c r="AD16" s="10">
        <v>6</v>
      </c>
      <c r="AE16" s="10">
        <v>9</v>
      </c>
      <c r="AF16" s="10">
        <v>17</v>
      </c>
      <c r="AG16" s="10">
        <v>8</v>
      </c>
      <c r="AH16" s="10">
        <v>0</v>
      </c>
      <c r="AI16" s="10">
        <v>0</v>
      </c>
      <c r="AJ16" s="10">
        <v>0</v>
      </c>
      <c r="AK16" s="10">
        <v>73</v>
      </c>
      <c r="AL16" s="8"/>
    </row>
    <row r="17" spans="1:38" x14ac:dyDescent="0.2">
      <c r="A17" s="24"/>
      <c r="B17" s="24"/>
      <c r="C17" s="11" t="s">
        <v>93</v>
      </c>
      <c r="D17" s="11"/>
      <c r="E17" s="11"/>
      <c r="F17" s="11"/>
      <c r="G17" s="12" t="s">
        <v>238</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8"/>
    </row>
    <row r="18" spans="1:38" x14ac:dyDescent="0.2">
      <c r="A18" s="27"/>
      <c r="B18" s="23" t="s">
        <v>39</v>
      </c>
      <c r="C18" s="9">
        <v>1</v>
      </c>
      <c r="D18" s="9">
        <v>1</v>
      </c>
      <c r="E18" s="9">
        <v>1</v>
      </c>
      <c r="F18" s="9">
        <v>1</v>
      </c>
      <c r="G18" s="9">
        <v>1</v>
      </c>
      <c r="H18" s="9">
        <v>1</v>
      </c>
      <c r="I18" s="9">
        <v>1</v>
      </c>
      <c r="J18" s="9">
        <v>1</v>
      </c>
      <c r="K18" s="9">
        <v>1</v>
      </c>
      <c r="L18" s="9">
        <v>1</v>
      </c>
      <c r="M18" s="9">
        <v>1</v>
      </c>
      <c r="N18" s="9">
        <v>1</v>
      </c>
      <c r="O18" s="9">
        <v>1</v>
      </c>
      <c r="P18" s="9">
        <v>1</v>
      </c>
      <c r="Q18" s="9">
        <v>1</v>
      </c>
      <c r="R18" s="9">
        <v>1</v>
      </c>
      <c r="S18" s="9">
        <v>1</v>
      </c>
      <c r="T18" s="9">
        <v>1</v>
      </c>
      <c r="U18" s="9">
        <v>1</v>
      </c>
      <c r="V18" s="9">
        <v>1</v>
      </c>
      <c r="W18" s="9">
        <v>1</v>
      </c>
      <c r="X18" s="9">
        <v>1</v>
      </c>
      <c r="Y18" s="9">
        <v>1</v>
      </c>
      <c r="Z18" s="9">
        <v>1</v>
      </c>
      <c r="AA18" s="9">
        <v>1</v>
      </c>
      <c r="AB18" s="9">
        <v>1</v>
      </c>
      <c r="AC18" s="9">
        <v>1</v>
      </c>
      <c r="AD18" s="9">
        <v>1</v>
      </c>
      <c r="AE18" s="9">
        <v>1</v>
      </c>
      <c r="AF18" s="9">
        <v>1</v>
      </c>
      <c r="AG18" s="9">
        <v>1</v>
      </c>
      <c r="AH18" s="9">
        <v>1</v>
      </c>
      <c r="AI18" s="9">
        <v>1</v>
      </c>
      <c r="AJ18" s="9">
        <v>1</v>
      </c>
      <c r="AK18" s="9">
        <v>1</v>
      </c>
      <c r="AL18" s="8"/>
    </row>
    <row r="19" spans="1:38" x14ac:dyDescent="0.2">
      <c r="A19" s="24"/>
      <c r="B19" s="24"/>
      <c r="C19" s="10">
        <v>911</v>
      </c>
      <c r="D19" s="10">
        <v>194</v>
      </c>
      <c r="E19" s="10">
        <v>264</v>
      </c>
      <c r="F19" s="10">
        <v>215</v>
      </c>
      <c r="G19" s="10">
        <v>238</v>
      </c>
      <c r="H19" s="10">
        <v>81</v>
      </c>
      <c r="I19" s="10">
        <v>146</v>
      </c>
      <c r="J19" s="10">
        <v>144</v>
      </c>
      <c r="K19" s="10">
        <v>194</v>
      </c>
      <c r="L19" s="10">
        <v>272</v>
      </c>
      <c r="M19" s="10">
        <v>365</v>
      </c>
      <c r="N19" s="10">
        <v>498</v>
      </c>
      <c r="O19" s="10">
        <v>220</v>
      </c>
      <c r="P19" s="10">
        <v>95</v>
      </c>
      <c r="Q19" s="10">
        <v>144</v>
      </c>
      <c r="R19" s="10">
        <v>199</v>
      </c>
      <c r="S19" s="10">
        <v>111</v>
      </c>
      <c r="T19" s="10">
        <v>34</v>
      </c>
      <c r="U19" s="10">
        <v>108</v>
      </c>
      <c r="V19" s="10">
        <v>211</v>
      </c>
      <c r="W19" s="10">
        <v>269</v>
      </c>
      <c r="X19" s="10">
        <v>159</v>
      </c>
      <c r="Y19" s="10">
        <v>162</v>
      </c>
      <c r="Z19" s="10">
        <v>57</v>
      </c>
      <c r="AA19" s="10">
        <v>11</v>
      </c>
      <c r="AB19" s="10">
        <v>389</v>
      </c>
      <c r="AC19" s="10">
        <v>104</v>
      </c>
      <c r="AD19" s="10">
        <v>21</v>
      </c>
      <c r="AE19" s="10">
        <v>41</v>
      </c>
      <c r="AF19" s="10">
        <v>62</v>
      </c>
      <c r="AG19" s="10">
        <v>22</v>
      </c>
      <c r="AH19" s="10">
        <v>3</v>
      </c>
      <c r="AI19" s="10">
        <v>7</v>
      </c>
      <c r="AJ19" s="10">
        <v>2</v>
      </c>
      <c r="AK19" s="10">
        <v>260</v>
      </c>
      <c r="AL19" s="8"/>
    </row>
    <row r="20" spans="1:38" x14ac:dyDescent="0.2">
      <c r="A20" s="24"/>
      <c r="B20" s="24"/>
      <c r="C20" s="11" t="s">
        <v>93</v>
      </c>
      <c r="D20" s="11" t="s">
        <v>93</v>
      </c>
      <c r="E20" s="11" t="s">
        <v>93</v>
      </c>
      <c r="F20" s="11" t="s">
        <v>93</v>
      </c>
      <c r="G20" s="11" t="s">
        <v>93</v>
      </c>
      <c r="H20" s="11" t="s">
        <v>93</v>
      </c>
      <c r="I20" s="11" t="s">
        <v>93</v>
      </c>
      <c r="J20" s="11" t="s">
        <v>93</v>
      </c>
      <c r="K20" s="11" t="s">
        <v>93</v>
      </c>
      <c r="L20" s="11" t="s">
        <v>93</v>
      </c>
      <c r="M20" s="11" t="s">
        <v>93</v>
      </c>
      <c r="N20" s="11" t="s">
        <v>93</v>
      </c>
      <c r="O20" s="11" t="s">
        <v>93</v>
      </c>
      <c r="P20" s="11" t="s">
        <v>93</v>
      </c>
      <c r="Q20" s="11" t="s">
        <v>93</v>
      </c>
      <c r="R20" s="11" t="s">
        <v>93</v>
      </c>
      <c r="S20" s="11" t="s">
        <v>93</v>
      </c>
      <c r="T20" s="11" t="s">
        <v>93</v>
      </c>
      <c r="U20" s="11" t="s">
        <v>93</v>
      </c>
      <c r="V20" s="11" t="s">
        <v>93</v>
      </c>
      <c r="W20" s="11" t="s">
        <v>93</v>
      </c>
      <c r="X20" s="11" t="s">
        <v>93</v>
      </c>
      <c r="Y20" s="11" t="s">
        <v>93</v>
      </c>
      <c r="Z20" s="11" t="s">
        <v>93</v>
      </c>
      <c r="AA20" s="11" t="s">
        <v>93</v>
      </c>
      <c r="AB20" s="11" t="s">
        <v>93</v>
      </c>
      <c r="AC20" s="11" t="s">
        <v>93</v>
      </c>
      <c r="AD20" s="11" t="s">
        <v>93</v>
      </c>
      <c r="AE20" s="11" t="s">
        <v>93</v>
      </c>
      <c r="AF20" s="11" t="s">
        <v>93</v>
      </c>
      <c r="AG20" s="11" t="s">
        <v>93</v>
      </c>
      <c r="AH20" s="11" t="s">
        <v>93</v>
      </c>
      <c r="AI20" s="11" t="s">
        <v>93</v>
      </c>
      <c r="AJ20" s="11" t="s">
        <v>93</v>
      </c>
      <c r="AK20" s="11" t="s">
        <v>93</v>
      </c>
      <c r="AL20" s="8"/>
    </row>
    <row r="21" spans="1:38" x14ac:dyDescent="0.2">
      <c r="A21" s="13" t="s">
        <v>429</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22"/>
    </row>
    <row r="22" spans="1:38" x14ac:dyDescent="0.2">
      <c r="A22" s="15" t="s">
        <v>100</v>
      </c>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row>
  </sheetData>
  <mergeCells count="15">
    <mergeCell ref="B12:B14"/>
    <mergeCell ref="B15:B17"/>
    <mergeCell ref="B18:B20"/>
    <mergeCell ref="A6:A20"/>
    <mergeCell ref="AI2:AK2"/>
    <mergeCell ref="A2:C2"/>
    <mergeCell ref="A3:B5"/>
    <mergeCell ref="B6:B8"/>
    <mergeCell ref="B9:B11"/>
    <mergeCell ref="M3:N3"/>
    <mergeCell ref="O3:U3"/>
    <mergeCell ref="V3:AA3"/>
    <mergeCell ref="AB3:AK3"/>
    <mergeCell ref="D3:G3"/>
    <mergeCell ref="H3:L3"/>
  </mergeCells>
  <hyperlinks>
    <hyperlink ref="A1" location="'TOC'!A1:A1" display="Back to TOC" xr:uid="{00000000-0004-0000-1D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52"/>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customWidth="1"/>
    <col min="2" max="2" width="25" style="1" bestFit="1" customWidth="1"/>
    <col min="3" max="37" width="12.6640625" style="1" customWidth="1"/>
  </cols>
  <sheetData>
    <row r="1" spans="1:38"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8"/>
    </row>
    <row r="2" spans="1:38" ht="36" customHeight="1" x14ac:dyDescent="0.2">
      <c r="A2" s="30" t="s">
        <v>114</v>
      </c>
      <c r="B2" s="29"/>
      <c r="C2" s="29"/>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8" t="s">
        <v>38</v>
      </c>
      <c r="AJ2" s="29"/>
      <c r="AK2" s="29"/>
      <c r="AL2" s="8"/>
    </row>
    <row r="3" spans="1:38" ht="37" customHeight="1" x14ac:dyDescent="0.2">
      <c r="A3" s="31"/>
      <c r="B3" s="29"/>
      <c r="C3" s="19" t="s">
        <v>39</v>
      </c>
      <c r="D3" s="32" t="s">
        <v>40</v>
      </c>
      <c r="E3" s="29"/>
      <c r="F3" s="29"/>
      <c r="G3" s="29"/>
      <c r="H3" s="32" t="s">
        <v>41</v>
      </c>
      <c r="I3" s="29"/>
      <c r="J3" s="29"/>
      <c r="K3" s="29"/>
      <c r="L3" s="29"/>
      <c r="M3" s="32" t="s">
        <v>42</v>
      </c>
      <c r="N3" s="29"/>
      <c r="O3" s="32" t="s">
        <v>43</v>
      </c>
      <c r="P3" s="29"/>
      <c r="Q3" s="29"/>
      <c r="R3" s="29"/>
      <c r="S3" s="29"/>
      <c r="T3" s="29"/>
      <c r="U3" s="29"/>
      <c r="V3" s="32" t="s">
        <v>44</v>
      </c>
      <c r="W3" s="29"/>
      <c r="X3" s="29"/>
      <c r="Y3" s="29"/>
      <c r="Z3" s="29"/>
      <c r="AA3" s="29"/>
      <c r="AB3" s="32" t="s">
        <v>45</v>
      </c>
      <c r="AC3" s="29"/>
      <c r="AD3" s="29"/>
      <c r="AE3" s="29"/>
      <c r="AF3" s="29"/>
      <c r="AG3" s="29"/>
      <c r="AH3" s="29"/>
      <c r="AI3" s="29"/>
      <c r="AJ3" s="29"/>
      <c r="AK3" s="29"/>
      <c r="AL3" s="8"/>
    </row>
    <row r="4" spans="1:38" ht="16" customHeight="1" x14ac:dyDescent="0.2">
      <c r="A4" s="24"/>
      <c r="B4" s="29"/>
      <c r="C4" s="20" t="s">
        <v>46</v>
      </c>
      <c r="D4" s="20" t="s">
        <v>46</v>
      </c>
      <c r="E4" s="20" t="s">
        <v>47</v>
      </c>
      <c r="F4" s="20" t="s">
        <v>48</v>
      </c>
      <c r="G4" s="20" t="s">
        <v>49</v>
      </c>
      <c r="H4" s="20" t="s">
        <v>46</v>
      </c>
      <c r="I4" s="20" t="s">
        <v>47</v>
      </c>
      <c r="J4" s="20" t="s">
        <v>48</v>
      </c>
      <c r="K4" s="20" t="s">
        <v>49</v>
      </c>
      <c r="L4" s="20" t="s">
        <v>50</v>
      </c>
      <c r="M4" s="20" t="s">
        <v>46</v>
      </c>
      <c r="N4" s="20" t="s">
        <v>47</v>
      </c>
      <c r="O4" s="20" t="s">
        <v>46</v>
      </c>
      <c r="P4" s="20" t="s">
        <v>47</v>
      </c>
      <c r="Q4" s="20" t="s">
        <v>48</v>
      </c>
      <c r="R4" s="20" t="s">
        <v>49</v>
      </c>
      <c r="S4" s="20" t="s">
        <v>50</v>
      </c>
      <c r="T4" s="20" t="s">
        <v>51</v>
      </c>
      <c r="U4" s="20" t="s">
        <v>52</v>
      </c>
      <c r="V4" s="20" t="s">
        <v>46</v>
      </c>
      <c r="W4" s="20" t="s">
        <v>47</v>
      </c>
      <c r="X4" s="20" t="s">
        <v>48</v>
      </c>
      <c r="Y4" s="20" t="s">
        <v>49</v>
      </c>
      <c r="Z4" s="20" t="s">
        <v>50</v>
      </c>
      <c r="AA4" s="20" t="s">
        <v>51</v>
      </c>
      <c r="AB4" s="20" t="s">
        <v>46</v>
      </c>
      <c r="AC4" s="20" t="s">
        <v>47</v>
      </c>
      <c r="AD4" s="20" t="s">
        <v>48</v>
      </c>
      <c r="AE4" s="20" t="s">
        <v>49</v>
      </c>
      <c r="AF4" s="20" t="s">
        <v>50</v>
      </c>
      <c r="AG4" s="20" t="s">
        <v>51</v>
      </c>
      <c r="AH4" s="20" t="s">
        <v>52</v>
      </c>
      <c r="AI4" s="20" t="s">
        <v>53</v>
      </c>
      <c r="AJ4" s="20" t="s">
        <v>54</v>
      </c>
      <c r="AK4" s="20" t="s">
        <v>55</v>
      </c>
      <c r="AL4" s="8"/>
    </row>
    <row r="5" spans="1:38" ht="25" x14ac:dyDescent="0.2">
      <c r="A5" s="24"/>
      <c r="B5" s="29"/>
      <c r="C5" s="19" t="s">
        <v>56</v>
      </c>
      <c r="D5" s="19" t="s">
        <v>57</v>
      </c>
      <c r="E5" s="19" t="s">
        <v>58</v>
      </c>
      <c r="F5" s="19" t="s">
        <v>59</v>
      </c>
      <c r="G5" s="19" t="s">
        <v>60</v>
      </c>
      <c r="H5" s="19" t="s">
        <v>61</v>
      </c>
      <c r="I5" s="19" t="s">
        <v>62</v>
      </c>
      <c r="J5" s="19" t="s">
        <v>63</v>
      </c>
      <c r="K5" s="19" t="s">
        <v>64</v>
      </c>
      <c r="L5" s="19" t="s">
        <v>65</v>
      </c>
      <c r="M5" s="19" t="s">
        <v>66</v>
      </c>
      <c r="N5" s="19" t="s">
        <v>67</v>
      </c>
      <c r="O5" s="19" t="s">
        <v>68</v>
      </c>
      <c r="P5" s="19" t="s">
        <v>69</v>
      </c>
      <c r="Q5" s="19" t="s">
        <v>70</v>
      </c>
      <c r="R5" s="19" t="s">
        <v>71</v>
      </c>
      <c r="S5" s="19" t="s">
        <v>72</v>
      </c>
      <c r="T5" s="19" t="s">
        <v>73</v>
      </c>
      <c r="U5" s="19" t="s">
        <v>74</v>
      </c>
      <c r="V5" s="19" t="s">
        <v>75</v>
      </c>
      <c r="W5" s="19" t="s">
        <v>76</v>
      </c>
      <c r="X5" s="19" t="s">
        <v>77</v>
      </c>
      <c r="Y5" s="19" t="s">
        <v>78</v>
      </c>
      <c r="Z5" s="19" t="s">
        <v>79</v>
      </c>
      <c r="AA5" s="19" t="s">
        <v>80</v>
      </c>
      <c r="AB5" s="19" t="s">
        <v>81</v>
      </c>
      <c r="AC5" s="19" t="s">
        <v>82</v>
      </c>
      <c r="AD5" s="19" t="s">
        <v>83</v>
      </c>
      <c r="AE5" s="19" t="s">
        <v>84</v>
      </c>
      <c r="AF5" s="19" t="s">
        <v>85</v>
      </c>
      <c r="AG5" s="19" t="s">
        <v>86</v>
      </c>
      <c r="AH5" s="19" t="s">
        <v>87</v>
      </c>
      <c r="AI5" s="19" t="s">
        <v>88</v>
      </c>
      <c r="AJ5" s="19" t="s">
        <v>89</v>
      </c>
      <c r="AK5" s="19" t="s">
        <v>90</v>
      </c>
      <c r="AL5" s="8"/>
    </row>
    <row r="6" spans="1:38" x14ac:dyDescent="0.2">
      <c r="A6" s="25" t="s">
        <v>115</v>
      </c>
      <c r="B6" s="23" t="s">
        <v>116</v>
      </c>
      <c r="C6" s="9">
        <v>0.55823172974250002</v>
      </c>
      <c r="D6" s="9">
        <v>0.37130303548709997</v>
      </c>
      <c r="E6" s="9">
        <v>0.52438782321669997</v>
      </c>
      <c r="F6" s="9">
        <v>0.69362257292660001</v>
      </c>
      <c r="G6" s="9">
        <v>0.62456451055739992</v>
      </c>
      <c r="H6" s="9">
        <v>0.62635621905490002</v>
      </c>
      <c r="I6" s="9">
        <v>0.55244455975500006</v>
      </c>
      <c r="J6" s="9">
        <v>0.59922807815840007</v>
      </c>
      <c r="K6" s="9">
        <v>0.59993889471380002</v>
      </c>
      <c r="L6" s="9">
        <v>0.45410498312690001</v>
      </c>
      <c r="M6" s="9">
        <v>0.61143187461510007</v>
      </c>
      <c r="N6" s="9">
        <v>0.51762434250959999</v>
      </c>
      <c r="O6" s="9">
        <v>0.64258707514619995</v>
      </c>
      <c r="P6" s="9">
        <v>0.79432840687470008</v>
      </c>
      <c r="Q6" s="9">
        <v>0.57198600430330004</v>
      </c>
      <c r="R6" s="9">
        <v>0.49182648357710002</v>
      </c>
      <c r="S6" s="9">
        <v>0.44728873766060001</v>
      </c>
      <c r="T6" s="9">
        <v>0.580551561434</v>
      </c>
      <c r="U6" s="9">
        <v>0.38212067822099999</v>
      </c>
      <c r="V6" s="9">
        <v>0.63334084534000001</v>
      </c>
      <c r="W6" s="9">
        <v>0.71766742694060004</v>
      </c>
      <c r="X6" s="9">
        <v>0.45008225881769998</v>
      </c>
      <c r="Y6" s="9">
        <v>0.41417398386229998</v>
      </c>
      <c r="Z6" s="9">
        <v>0.44854619569010001</v>
      </c>
      <c r="AA6" s="9">
        <v>0.70095648063789995</v>
      </c>
      <c r="AB6" s="9">
        <v>0.79214280916899993</v>
      </c>
      <c r="AC6" s="9">
        <v>0.64859555561110005</v>
      </c>
      <c r="AD6" s="9">
        <v>0.54187192037949994</v>
      </c>
      <c r="AE6" s="9">
        <v>0.2262670817652</v>
      </c>
      <c r="AF6" s="9">
        <v>0.2259154110712</v>
      </c>
      <c r="AG6" s="9">
        <v>3.742863870661E-2</v>
      </c>
      <c r="AH6" s="9">
        <v>0.53764978701659993</v>
      </c>
      <c r="AI6" s="9">
        <v>0.62432660112460003</v>
      </c>
      <c r="AJ6" s="9">
        <v>0</v>
      </c>
      <c r="AK6" s="9">
        <v>0.31936280678849999</v>
      </c>
      <c r="AL6" s="8"/>
    </row>
    <row r="7" spans="1:38" x14ac:dyDescent="0.2">
      <c r="A7" s="24"/>
      <c r="B7" s="24"/>
      <c r="C7" s="10">
        <v>493</v>
      </c>
      <c r="D7" s="10">
        <v>84</v>
      </c>
      <c r="E7" s="10">
        <v>137</v>
      </c>
      <c r="F7" s="10">
        <v>134</v>
      </c>
      <c r="G7" s="10">
        <v>138</v>
      </c>
      <c r="H7" s="10">
        <v>49</v>
      </c>
      <c r="I7" s="10">
        <v>82</v>
      </c>
      <c r="J7" s="10">
        <v>83</v>
      </c>
      <c r="K7" s="10">
        <v>113</v>
      </c>
      <c r="L7" s="10">
        <v>132</v>
      </c>
      <c r="M7" s="10">
        <v>209</v>
      </c>
      <c r="N7" s="10">
        <v>264</v>
      </c>
      <c r="O7" s="10">
        <v>136</v>
      </c>
      <c r="P7" s="10">
        <v>67</v>
      </c>
      <c r="Q7" s="10">
        <v>90</v>
      </c>
      <c r="R7" s="10">
        <v>101</v>
      </c>
      <c r="S7" s="10">
        <v>44</v>
      </c>
      <c r="T7" s="10">
        <v>21</v>
      </c>
      <c r="U7" s="10">
        <v>34</v>
      </c>
      <c r="V7" s="10">
        <v>132</v>
      </c>
      <c r="W7" s="10">
        <v>179</v>
      </c>
      <c r="X7" s="10">
        <v>81</v>
      </c>
      <c r="Y7" s="10">
        <v>61</v>
      </c>
      <c r="Z7" s="10">
        <v>20</v>
      </c>
      <c r="AA7" s="10">
        <v>4</v>
      </c>
      <c r="AB7" s="10">
        <v>312</v>
      </c>
      <c r="AC7" s="10">
        <v>67</v>
      </c>
      <c r="AD7" s="10">
        <v>10</v>
      </c>
      <c r="AE7" s="10">
        <v>7</v>
      </c>
      <c r="AF7" s="10">
        <v>16</v>
      </c>
      <c r="AG7" s="10">
        <v>2</v>
      </c>
      <c r="AH7" s="10">
        <v>1</v>
      </c>
      <c r="AI7" s="10">
        <v>1</v>
      </c>
      <c r="AJ7" s="10">
        <v>0</v>
      </c>
      <c r="AK7" s="10">
        <v>77</v>
      </c>
      <c r="AL7" s="8"/>
    </row>
    <row r="8" spans="1:38" x14ac:dyDescent="0.2">
      <c r="A8" s="24"/>
      <c r="B8" s="24"/>
      <c r="C8" s="11" t="s">
        <v>93</v>
      </c>
      <c r="D8" s="11"/>
      <c r="E8" s="11"/>
      <c r="F8" s="12" t="s">
        <v>117</v>
      </c>
      <c r="G8" s="12" t="s">
        <v>105</v>
      </c>
      <c r="H8" s="11"/>
      <c r="I8" s="11"/>
      <c r="J8" s="11"/>
      <c r="K8" s="11"/>
      <c r="L8" s="11"/>
      <c r="M8" s="11"/>
      <c r="N8" s="11"/>
      <c r="O8" s="12" t="s">
        <v>118</v>
      </c>
      <c r="P8" s="12" t="s">
        <v>119</v>
      </c>
      <c r="Q8" s="11"/>
      <c r="R8" s="11"/>
      <c r="S8" s="11"/>
      <c r="T8" s="11"/>
      <c r="U8" s="11"/>
      <c r="V8" s="11"/>
      <c r="W8" s="12" t="s">
        <v>120</v>
      </c>
      <c r="X8" s="11"/>
      <c r="Y8" s="11"/>
      <c r="Z8" s="11"/>
      <c r="AA8" s="11"/>
      <c r="AB8" s="12" t="s">
        <v>121</v>
      </c>
      <c r="AC8" s="12" t="s">
        <v>122</v>
      </c>
      <c r="AD8" s="12" t="s">
        <v>123</v>
      </c>
      <c r="AE8" s="11"/>
      <c r="AF8" s="11"/>
      <c r="AG8" s="11"/>
      <c r="AH8" s="11"/>
      <c r="AI8" s="11"/>
      <c r="AJ8" s="11"/>
      <c r="AK8" s="12" t="s">
        <v>123</v>
      </c>
      <c r="AL8" s="8"/>
    </row>
    <row r="9" spans="1:38" x14ac:dyDescent="0.2">
      <c r="A9" s="27"/>
      <c r="B9" s="23" t="s">
        <v>124</v>
      </c>
      <c r="C9" s="9">
        <v>6.5285561334839995E-2</v>
      </c>
      <c r="D9" s="9">
        <v>2.925278138405E-3</v>
      </c>
      <c r="E9" s="9">
        <v>2.6787884460270001E-2</v>
      </c>
      <c r="F9" s="9">
        <v>0.12165055725109999</v>
      </c>
      <c r="G9" s="9">
        <v>0.107082459196</v>
      </c>
      <c r="H9" s="9">
        <v>3.3633244351159997E-2</v>
      </c>
      <c r="I9" s="9">
        <v>8.32118834019E-2</v>
      </c>
      <c r="J9" s="9">
        <v>9.6150967008999999E-2</v>
      </c>
      <c r="K9" s="9">
        <v>5.6006452479550002E-2</v>
      </c>
      <c r="L9" s="9">
        <v>6.9196262933999997E-2</v>
      </c>
      <c r="M9" s="9">
        <v>8.1156728783080001E-2</v>
      </c>
      <c r="N9" s="9">
        <v>5.3571409216070003E-2</v>
      </c>
      <c r="O9" s="9">
        <v>0.1134853365476</v>
      </c>
      <c r="P9" s="9">
        <v>5.5946331385349997E-2</v>
      </c>
      <c r="Q9" s="9">
        <v>5.6260865266219998E-2</v>
      </c>
      <c r="R9" s="9">
        <v>4.2583609643419999E-2</v>
      </c>
      <c r="S9" s="9">
        <v>7.3333358744390009E-2</v>
      </c>
      <c r="T9" s="9">
        <v>6.9491753232949996E-2</v>
      </c>
      <c r="U9" s="9">
        <v>2.6349268937780002E-2</v>
      </c>
      <c r="V9" s="9">
        <v>8.6902770964390003E-2</v>
      </c>
      <c r="W9" s="9">
        <v>6.2430958442970003E-2</v>
      </c>
      <c r="X9" s="9">
        <v>5.9987014971380002E-2</v>
      </c>
      <c r="Y9" s="9">
        <v>4.8203400610930001E-2</v>
      </c>
      <c r="Z9" s="9">
        <v>5.7897412618120002E-2</v>
      </c>
      <c r="AA9" s="9">
        <v>0.2169684570081</v>
      </c>
      <c r="AB9" s="9">
        <v>9.1351043663309997E-2</v>
      </c>
      <c r="AC9" s="9">
        <v>4.3038440333710001E-2</v>
      </c>
      <c r="AD9" s="9">
        <v>1.355846216647E-2</v>
      </c>
      <c r="AE9" s="9">
        <v>6.23563980904E-2</v>
      </c>
      <c r="AF9" s="9">
        <v>4.0237624540769998E-2</v>
      </c>
      <c r="AG9" s="9">
        <v>0</v>
      </c>
      <c r="AH9" s="9">
        <v>0</v>
      </c>
      <c r="AI9" s="9">
        <v>0</v>
      </c>
      <c r="AJ9" s="9">
        <v>0</v>
      </c>
      <c r="AK9" s="9">
        <v>5.4004604405080002E-2</v>
      </c>
      <c r="AL9" s="8"/>
    </row>
    <row r="10" spans="1:38" x14ac:dyDescent="0.2">
      <c r="A10" s="24"/>
      <c r="B10" s="24"/>
      <c r="C10" s="10">
        <v>51</v>
      </c>
      <c r="D10" s="10">
        <v>1</v>
      </c>
      <c r="E10" s="10">
        <v>5</v>
      </c>
      <c r="F10" s="10">
        <v>22</v>
      </c>
      <c r="G10" s="10">
        <v>23</v>
      </c>
      <c r="H10" s="10">
        <v>5</v>
      </c>
      <c r="I10" s="10">
        <v>9</v>
      </c>
      <c r="J10" s="10">
        <v>11</v>
      </c>
      <c r="K10" s="10">
        <v>7</v>
      </c>
      <c r="L10" s="10">
        <v>15</v>
      </c>
      <c r="M10" s="10">
        <v>28</v>
      </c>
      <c r="N10" s="10">
        <v>22</v>
      </c>
      <c r="O10" s="10">
        <v>21</v>
      </c>
      <c r="P10" s="10">
        <v>5</v>
      </c>
      <c r="Q10" s="10">
        <v>6</v>
      </c>
      <c r="R10" s="10">
        <v>8</v>
      </c>
      <c r="S10" s="10">
        <v>6</v>
      </c>
      <c r="T10" s="10">
        <v>2</v>
      </c>
      <c r="U10" s="10">
        <v>3</v>
      </c>
      <c r="V10" s="10">
        <v>15</v>
      </c>
      <c r="W10" s="10">
        <v>16</v>
      </c>
      <c r="X10" s="10">
        <v>8</v>
      </c>
      <c r="Y10" s="10">
        <v>6</v>
      </c>
      <c r="Z10" s="10">
        <v>3</v>
      </c>
      <c r="AA10" s="10">
        <v>2</v>
      </c>
      <c r="AB10" s="10">
        <v>29</v>
      </c>
      <c r="AC10" s="10">
        <v>5</v>
      </c>
      <c r="AD10" s="10">
        <v>1</v>
      </c>
      <c r="AE10" s="10">
        <v>2</v>
      </c>
      <c r="AF10" s="10">
        <v>2</v>
      </c>
      <c r="AG10" s="10">
        <v>0</v>
      </c>
      <c r="AH10" s="10">
        <v>0</v>
      </c>
      <c r="AI10" s="10">
        <v>0</v>
      </c>
      <c r="AJ10" s="10">
        <v>0</v>
      </c>
      <c r="AK10" s="10">
        <v>12</v>
      </c>
      <c r="AL10" s="8"/>
    </row>
    <row r="11" spans="1:38" x14ac:dyDescent="0.2">
      <c r="A11" s="24"/>
      <c r="B11" s="24"/>
      <c r="C11" s="11" t="s">
        <v>93</v>
      </c>
      <c r="D11" s="11"/>
      <c r="E11" s="11"/>
      <c r="F11" s="12" t="s">
        <v>117</v>
      </c>
      <c r="G11" s="12" t="s">
        <v>117</v>
      </c>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8"/>
    </row>
    <row r="12" spans="1:38" x14ac:dyDescent="0.2">
      <c r="A12" s="27"/>
      <c r="B12" s="23" t="s">
        <v>125</v>
      </c>
      <c r="C12" s="9">
        <v>1.5174919246210001E-2</v>
      </c>
      <c r="D12" s="9">
        <v>1.8025952807310001E-2</v>
      </c>
      <c r="E12" s="9">
        <v>1.9869851142020001E-2</v>
      </c>
      <c r="F12" s="9">
        <v>3.005127382649E-3</v>
      </c>
      <c r="G12" s="9">
        <v>1.8454384311479999E-2</v>
      </c>
      <c r="H12" s="9">
        <v>2.2941599533990002E-2</v>
      </c>
      <c r="I12" s="9">
        <v>2.0861849679649999E-3</v>
      </c>
      <c r="J12" s="9">
        <v>3.5394204937319998E-2</v>
      </c>
      <c r="K12" s="9">
        <v>1.1428409649160001E-2</v>
      </c>
      <c r="L12" s="9">
        <v>6.5324986406340001E-3</v>
      </c>
      <c r="M12" s="9">
        <v>1.3682414785250001E-2</v>
      </c>
      <c r="N12" s="9">
        <v>1.8320362214019999E-2</v>
      </c>
      <c r="O12" s="9">
        <v>9.9016940853700001E-3</v>
      </c>
      <c r="P12" s="9">
        <v>0</v>
      </c>
      <c r="Q12" s="9">
        <v>2.1292889098670002E-2</v>
      </c>
      <c r="R12" s="9">
        <v>1.3718454522850001E-2</v>
      </c>
      <c r="S12" s="9">
        <v>4.2631487252430003E-2</v>
      </c>
      <c r="T12" s="9">
        <v>0</v>
      </c>
      <c r="U12" s="9">
        <v>1.090216554528E-2</v>
      </c>
      <c r="V12" s="9">
        <v>0</v>
      </c>
      <c r="W12" s="9">
        <v>1.2685562507879999E-2</v>
      </c>
      <c r="X12" s="9">
        <v>3.2311138674929997E-2</v>
      </c>
      <c r="Y12" s="9">
        <v>3.0060122434079999E-2</v>
      </c>
      <c r="Z12" s="9">
        <v>0</v>
      </c>
      <c r="AA12" s="9">
        <v>0</v>
      </c>
      <c r="AB12" s="9">
        <v>1.18530152776E-2</v>
      </c>
      <c r="AC12" s="9">
        <v>5.3504816696040014E-3</v>
      </c>
      <c r="AD12" s="9">
        <v>0</v>
      </c>
      <c r="AE12" s="9">
        <v>2.3510776151200001E-2</v>
      </c>
      <c r="AF12" s="9">
        <v>0</v>
      </c>
      <c r="AG12" s="9">
        <v>0</v>
      </c>
      <c r="AH12" s="9">
        <v>0</v>
      </c>
      <c r="AI12" s="9">
        <v>0</v>
      </c>
      <c r="AJ12" s="9">
        <v>0</v>
      </c>
      <c r="AK12" s="9">
        <v>2.9630990604819999E-2</v>
      </c>
      <c r="AL12" s="8"/>
    </row>
    <row r="13" spans="1:38" x14ac:dyDescent="0.2">
      <c r="A13" s="24"/>
      <c r="B13" s="24"/>
      <c r="C13" s="10">
        <v>12</v>
      </c>
      <c r="D13" s="10">
        <v>1</v>
      </c>
      <c r="E13" s="10">
        <v>5</v>
      </c>
      <c r="F13" s="10">
        <v>2</v>
      </c>
      <c r="G13" s="10">
        <v>4</v>
      </c>
      <c r="H13" s="10">
        <v>2</v>
      </c>
      <c r="I13" s="10">
        <v>1</v>
      </c>
      <c r="J13" s="10">
        <v>4</v>
      </c>
      <c r="K13" s="10">
        <v>2</v>
      </c>
      <c r="L13" s="10">
        <v>2</v>
      </c>
      <c r="M13" s="10">
        <v>5</v>
      </c>
      <c r="N13" s="10">
        <v>7</v>
      </c>
      <c r="O13" s="10">
        <v>1</v>
      </c>
      <c r="P13" s="10">
        <v>0</v>
      </c>
      <c r="Q13" s="10">
        <v>3</v>
      </c>
      <c r="R13" s="10">
        <v>3</v>
      </c>
      <c r="S13" s="10">
        <v>3</v>
      </c>
      <c r="T13" s="10">
        <v>0</v>
      </c>
      <c r="U13" s="10">
        <v>2</v>
      </c>
      <c r="V13" s="10">
        <v>0</v>
      </c>
      <c r="W13" s="10">
        <v>4</v>
      </c>
      <c r="X13" s="10">
        <v>4</v>
      </c>
      <c r="Y13" s="10">
        <v>4</v>
      </c>
      <c r="Z13" s="10">
        <v>0</v>
      </c>
      <c r="AA13" s="10">
        <v>0</v>
      </c>
      <c r="AB13" s="10">
        <v>4</v>
      </c>
      <c r="AC13" s="10">
        <v>2</v>
      </c>
      <c r="AD13" s="10">
        <v>0</v>
      </c>
      <c r="AE13" s="10">
        <v>1</v>
      </c>
      <c r="AF13" s="10">
        <v>0</v>
      </c>
      <c r="AG13" s="10">
        <v>0</v>
      </c>
      <c r="AH13" s="10">
        <v>0</v>
      </c>
      <c r="AI13" s="10">
        <v>0</v>
      </c>
      <c r="AJ13" s="10">
        <v>0</v>
      </c>
      <c r="AK13" s="10">
        <v>5</v>
      </c>
      <c r="AL13" s="8"/>
    </row>
    <row r="14" spans="1:38" x14ac:dyDescent="0.2">
      <c r="A14" s="24"/>
      <c r="B14" s="24"/>
      <c r="C14" s="11" t="s">
        <v>93</v>
      </c>
      <c r="D14" s="11"/>
      <c r="E14" s="11"/>
      <c r="F14" s="11"/>
      <c r="G14" s="11"/>
      <c r="H14" s="11"/>
      <c r="I14" s="11"/>
      <c r="J14" s="12" t="s">
        <v>109</v>
      </c>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8"/>
    </row>
    <row r="15" spans="1:38" x14ac:dyDescent="0.2">
      <c r="A15" s="27"/>
      <c r="B15" s="23" t="s">
        <v>126</v>
      </c>
      <c r="C15" s="9">
        <v>0.11435839128649999</v>
      </c>
      <c r="D15" s="9">
        <v>5.7788328320479997E-2</v>
      </c>
      <c r="E15" s="9">
        <v>0.14170991648110001</v>
      </c>
      <c r="F15" s="9">
        <v>0.1465462837448</v>
      </c>
      <c r="G15" s="9">
        <v>0.1014244998232</v>
      </c>
      <c r="H15" s="9">
        <v>0.1306511119622</v>
      </c>
      <c r="I15" s="9">
        <v>0.10427076496529999</v>
      </c>
      <c r="J15" s="9">
        <v>0.1052265426628</v>
      </c>
      <c r="K15" s="9">
        <v>0.1055941718808</v>
      </c>
      <c r="L15" s="9">
        <v>0.10705130555179999</v>
      </c>
      <c r="M15" s="9">
        <v>0.13235053045779999</v>
      </c>
      <c r="N15" s="9">
        <v>9.615161477034001E-2</v>
      </c>
      <c r="O15" s="9">
        <v>0.1176098726679</v>
      </c>
      <c r="P15" s="9">
        <v>0.1165651522587</v>
      </c>
      <c r="Q15" s="9">
        <v>6.0407267774080002E-2</v>
      </c>
      <c r="R15" s="9">
        <v>7.674349400944E-2</v>
      </c>
      <c r="S15" s="9">
        <v>0.20878133067339999</v>
      </c>
      <c r="T15" s="9">
        <v>0.16270812449540001</v>
      </c>
      <c r="U15" s="9">
        <v>0.1211812033537</v>
      </c>
      <c r="V15" s="9">
        <v>0.1044527025622</v>
      </c>
      <c r="W15" s="9">
        <v>0.1078879934714</v>
      </c>
      <c r="X15" s="9">
        <v>7.6391780365569997E-2</v>
      </c>
      <c r="Y15" s="9">
        <v>0.12483478005119999</v>
      </c>
      <c r="Z15" s="9">
        <v>0.20886741061299999</v>
      </c>
      <c r="AA15" s="9">
        <v>0.18648747094090001</v>
      </c>
      <c r="AB15" s="9">
        <v>0.1112834260455</v>
      </c>
      <c r="AC15" s="9">
        <v>0.1288178294789</v>
      </c>
      <c r="AD15" s="9">
        <v>0.20841626953709999</v>
      </c>
      <c r="AE15" s="9">
        <v>2.587183558601E-2</v>
      </c>
      <c r="AF15" s="9">
        <v>0.1713089703557</v>
      </c>
      <c r="AG15" s="9">
        <v>0</v>
      </c>
      <c r="AH15" s="9">
        <v>0.46235021298340001</v>
      </c>
      <c r="AI15" s="9">
        <v>0</v>
      </c>
      <c r="AJ15" s="9">
        <v>0</v>
      </c>
      <c r="AK15" s="9">
        <v>0.11841326764810001</v>
      </c>
      <c r="AL15" s="8"/>
    </row>
    <row r="16" spans="1:38" x14ac:dyDescent="0.2">
      <c r="A16" s="24"/>
      <c r="B16" s="24"/>
      <c r="C16" s="10">
        <v>106</v>
      </c>
      <c r="D16" s="10">
        <v>20</v>
      </c>
      <c r="E16" s="10">
        <v>30</v>
      </c>
      <c r="F16" s="10">
        <v>33</v>
      </c>
      <c r="G16" s="10">
        <v>23</v>
      </c>
      <c r="H16" s="10">
        <v>12</v>
      </c>
      <c r="I16" s="10">
        <v>18</v>
      </c>
      <c r="J16" s="10">
        <v>16</v>
      </c>
      <c r="K16" s="10">
        <v>20</v>
      </c>
      <c r="L16" s="10">
        <v>30</v>
      </c>
      <c r="M16" s="10">
        <v>47</v>
      </c>
      <c r="N16" s="10">
        <v>54</v>
      </c>
      <c r="O16" s="10">
        <v>21</v>
      </c>
      <c r="P16" s="10">
        <v>13</v>
      </c>
      <c r="Q16" s="10">
        <v>14</v>
      </c>
      <c r="R16" s="10">
        <v>20</v>
      </c>
      <c r="S16" s="10">
        <v>18</v>
      </c>
      <c r="T16" s="10">
        <v>5</v>
      </c>
      <c r="U16" s="10">
        <v>15</v>
      </c>
      <c r="V16" s="10">
        <v>18</v>
      </c>
      <c r="W16" s="10">
        <v>37</v>
      </c>
      <c r="X16" s="10">
        <v>11</v>
      </c>
      <c r="Y16" s="10">
        <v>20</v>
      </c>
      <c r="Z16" s="10">
        <v>12</v>
      </c>
      <c r="AA16" s="10">
        <v>3</v>
      </c>
      <c r="AB16" s="10">
        <v>40</v>
      </c>
      <c r="AC16" s="10">
        <v>16</v>
      </c>
      <c r="AD16" s="10">
        <v>5</v>
      </c>
      <c r="AE16" s="10">
        <v>2</v>
      </c>
      <c r="AF16" s="10">
        <v>11</v>
      </c>
      <c r="AG16" s="10">
        <v>0</v>
      </c>
      <c r="AH16" s="10">
        <v>1</v>
      </c>
      <c r="AI16" s="10">
        <v>0</v>
      </c>
      <c r="AJ16" s="10">
        <v>0</v>
      </c>
      <c r="AK16" s="10">
        <v>31</v>
      </c>
      <c r="AL16" s="8"/>
    </row>
    <row r="17" spans="1:38" x14ac:dyDescent="0.2">
      <c r="A17" s="24"/>
      <c r="B17" s="24"/>
      <c r="C17" s="11" t="s">
        <v>93</v>
      </c>
      <c r="D17" s="11"/>
      <c r="E17" s="11"/>
      <c r="F17" s="12" t="s">
        <v>105</v>
      </c>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8"/>
    </row>
    <row r="18" spans="1:38" x14ac:dyDescent="0.2">
      <c r="A18" s="27"/>
      <c r="B18" s="23" t="s">
        <v>127</v>
      </c>
      <c r="C18" s="9">
        <v>6.6949158583330004E-2</v>
      </c>
      <c r="D18" s="9">
        <v>4.0358052054650012E-2</v>
      </c>
      <c r="E18" s="9">
        <v>4.3645187940119998E-2</v>
      </c>
      <c r="F18" s="9">
        <v>0.1219064493461</v>
      </c>
      <c r="G18" s="9">
        <v>6.5257750845070003E-2</v>
      </c>
      <c r="H18" s="9">
        <v>8.1270302634499997E-2</v>
      </c>
      <c r="I18" s="9">
        <v>5.1747096424429997E-2</v>
      </c>
      <c r="J18" s="9">
        <v>1.9476465468470001E-2</v>
      </c>
      <c r="K18" s="9">
        <v>7.6311686434789999E-2</v>
      </c>
      <c r="L18" s="9">
        <v>7.6638444012119999E-2</v>
      </c>
      <c r="M18" s="9">
        <v>9.4855688311209996E-2</v>
      </c>
      <c r="N18" s="9">
        <v>3.1251989793999999E-2</v>
      </c>
      <c r="O18" s="9">
        <v>6.3928944068420007E-2</v>
      </c>
      <c r="P18" s="9">
        <v>0.1061427153653</v>
      </c>
      <c r="Q18" s="9">
        <v>3.3889250089319999E-2</v>
      </c>
      <c r="R18" s="9">
        <v>6.5127988437240006E-2</v>
      </c>
      <c r="S18" s="9">
        <v>9.7113889441029999E-2</v>
      </c>
      <c r="T18" s="9">
        <v>1.1790587346099999E-2</v>
      </c>
      <c r="U18" s="9">
        <v>6.4215305157480002E-2</v>
      </c>
      <c r="V18" s="9">
        <v>6.0712091945859997E-2</v>
      </c>
      <c r="W18" s="9">
        <v>7.7997148373589995E-2</v>
      </c>
      <c r="X18" s="9">
        <v>6.1220744466909997E-2</v>
      </c>
      <c r="Y18" s="9">
        <v>5.4891947170810002E-2</v>
      </c>
      <c r="Z18" s="9">
        <v>0.1021846936793</v>
      </c>
      <c r="AA18" s="9">
        <v>0</v>
      </c>
      <c r="AB18" s="9">
        <v>7.6490633019740004E-2</v>
      </c>
      <c r="AC18" s="9">
        <v>4.554854962609E-2</v>
      </c>
      <c r="AD18" s="9">
        <v>0</v>
      </c>
      <c r="AE18" s="9">
        <v>2.4359636395040001E-2</v>
      </c>
      <c r="AF18" s="9">
        <v>0.1397332832241</v>
      </c>
      <c r="AG18" s="9">
        <v>1.3321736652529999E-2</v>
      </c>
      <c r="AH18" s="9">
        <v>0</v>
      </c>
      <c r="AI18" s="9">
        <v>0</v>
      </c>
      <c r="AJ18" s="9">
        <v>0</v>
      </c>
      <c r="AK18" s="9">
        <v>6.5256540853100009E-2</v>
      </c>
      <c r="AL18" s="8"/>
    </row>
    <row r="19" spans="1:38" x14ac:dyDescent="0.2">
      <c r="A19" s="24"/>
      <c r="B19" s="24"/>
      <c r="C19" s="10">
        <v>57</v>
      </c>
      <c r="D19" s="10">
        <v>11</v>
      </c>
      <c r="E19" s="10">
        <v>12</v>
      </c>
      <c r="F19" s="10">
        <v>22</v>
      </c>
      <c r="G19" s="10">
        <v>12</v>
      </c>
      <c r="H19" s="10">
        <v>6</v>
      </c>
      <c r="I19" s="10">
        <v>5</v>
      </c>
      <c r="J19" s="10">
        <v>4</v>
      </c>
      <c r="K19" s="10">
        <v>13</v>
      </c>
      <c r="L19" s="10">
        <v>21</v>
      </c>
      <c r="M19" s="10">
        <v>26</v>
      </c>
      <c r="N19" s="10">
        <v>25</v>
      </c>
      <c r="O19" s="10">
        <v>17</v>
      </c>
      <c r="P19" s="10">
        <v>5</v>
      </c>
      <c r="Q19" s="10">
        <v>9</v>
      </c>
      <c r="R19" s="10">
        <v>12</v>
      </c>
      <c r="S19" s="10">
        <v>9</v>
      </c>
      <c r="T19" s="10">
        <v>1</v>
      </c>
      <c r="U19" s="10">
        <v>4</v>
      </c>
      <c r="V19" s="10">
        <v>18</v>
      </c>
      <c r="W19" s="10">
        <v>17</v>
      </c>
      <c r="X19" s="10">
        <v>7</v>
      </c>
      <c r="Y19" s="10">
        <v>7</v>
      </c>
      <c r="Z19" s="10">
        <v>5</v>
      </c>
      <c r="AA19" s="10">
        <v>0</v>
      </c>
      <c r="AB19" s="10">
        <v>28</v>
      </c>
      <c r="AC19" s="10">
        <v>8</v>
      </c>
      <c r="AD19" s="10">
        <v>0</v>
      </c>
      <c r="AE19" s="10">
        <v>1</v>
      </c>
      <c r="AF19" s="10">
        <v>6</v>
      </c>
      <c r="AG19" s="10">
        <v>1</v>
      </c>
      <c r="AH19" s="10">
        <v>0</v>
      </c>
      <c r="AI19" s="10">
        <v>0</v>
      </c>
      <c r="AJ19" s="10">
        <v>0</v>
      </c>
      <c r="AK19" s="10">
        <v>13</v>
      </c>
      <c r="AL19" s="8"/>
    </row>
    <row r="20" spans="1:38" x14ac:dyDescent="0.2">
      <c r="A20" s="24"/>
      <c r="B20" s="24"/>
      <c r="C20" s="11" t="s">
        <v>93</v>
      </c>
      <c r="D20" s="11"/>
      <c r="E20" s="11"/>
      <c r="F20" s="11"/>
      <c r="G20" s="11"/>
      <c r="H20" s="11"/>
      <c r="I20" s="11"/>
      <c r="J20" s="11"/>
      <c r="K20" s="11"/>
      <c r="L20" s="11"/>
      <c r="M20" s="12" t="s">
        <v>128</v>
      </c>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8"/>
    </row>
    <row r="21" spans="1:38" x14ac:dyDescent="0.2">
      <c r="A21" s="27"/>
      <c r="B21" s="23" t="s">
        <v>129</v>
      </c>
      <c r="C21" s="9">
        <v>6.9240069730110002E-2</v>
      </c>
      <c r="D21" s="9">
        <v>2.385070909038E-2</v>
      </c>
      <c r="E21" s="9">
        <v>4.8001237678999997E-2</v>
      </c>
      <c r="F21" s="9">
        <v>0.1289653360453</v>
      </c>
      <c r="G21" s="9">
        <v>7.6018639601510007E-2</v>
      </c>
      <c r="H21" s="9">
        <v>0.17204227797560001</v>
      </c>
      <c r="I21" s="9">
        <v>5.3441753270379998E-2</v>
      </c>
      <c r="J21" s="9">
        <v>8.3093863003829996E-2</v>
      </c>
      <c r="K21" s="9">
        <v>1.162295602542E-2</v>
      </c>
      <c r="L21" s="9">
        <v>1.336519999663E-2</v>
      </c>
      <c r="M21" s="9">
        <v>7.0096876596260002E-2</v>
      </c>
      <c r="N21" s="9">
        <v>7.3344586967609995E-2</v>
      </c>
      <c r="O21" s="9">
        <v>6.4066385899210002E-2</v>
      </c>
      <c r="P21" s="9">
        <v>0.13965472527180001</v>
      </c>
      <c r="Q21" s="9">
        <v>3.928237592482E-2</v>
      </c>
      <c r="R21" s="9">
        <v>4.4592944485609999E-2</v>
      </c>
      <c r="S21" s="9">
        <v>0.11868552133970001</v>
      </c>
      <c r="T21" s="9">
        <v>8.3097328141229998E-2</v>
      </c>
      <c r="U21" s="9">
        <v>3.1768808302540003E-2</v>
      </c>
      <c r="V21" s="9">
        <v>6.4507560903959996E-2</v>
      </c>
      <c r="W21" s="9">
        <v>8.9742637337209996E-2</v>
      </c>
      <c r="X21" s="9">
        <v>5.098223994237E-2</v>
      </c>
      <c r="Y21" s="9">
        <v>8.7851250927220001E-2</v>
      </c>
      <c r="Z21" s="9">
        <v>4.5028086274680003E-2</v>
      </c>
      <c r="AA21" s="9">
        <v>0</v>
      </c>
      <c r="AB21" s="9">
        <v>9.6246123816859985E-2</v>
      </c>
      <c r="AC21" s="9">
        <v>5.2468619966239999E-2</v>
      </c>
      <c r="AD21" s="9">
        <v>5.2393043135690001E-2</v>
      </c>
      <c r="AE21" s="9">
        <v>9.4410055135859997E-2</v>
      </c>
      <c r="AF21" s="9">
        <v>1.47049796779E-2</v>
      </c>
      <c r="AG21" s="9">
        <v>9.0295793138940011E-2</v>
      </c>
      <c r="AH21" s="9">
        <v>0</v>
      </c>
      <c r="AI21" s="9">
        <v>0</v>
      </c>
      <c r="AJ21" s="9">
        <v>0</v>
      </c>
      <c r="AK21" s="9">
        <v>4.8733462089649987E-2</v>
      </c>
      <c r="AL21" s="8"/>
    </row>
    <row r="22" spans="1:38" x14ac:dyDescent="0.2">
      <c r="A22" s="24"/>
      <c r="B22" s="24"/>
      <c r="C22" s="10">
        <v>40</v>
      </c>
      <c r="D22" s="10">
        <v>4</v>
      </c>
      <c r="E22" s="10">
        <v>6</v>
      </c>
      <c r="F22" s="10">
        <v>14</v>
      </c>
      <c r="G22" s="10">
        <v>16</v>
      </c>
      <c r="H22" s="10">
        <v>12</v>
      </c>
      <c r="I22" s="10">
        <v>7</v>
      </c>
      <c r="J22" s="10">
        <v>10</v>
      </c>
      <c r="K22" s="10">
        <v>4</v>
      </c>
      <c r="L22" s="10">
        <v>4</v>
      </c>
      <c r="M22" s="10">
        <v>15</v>
      </c>
      <c r="N22" s="10">
        <v>24</v>
      </c>
      <c r="O22" s="10">
        <v>9</v>
      </c>
      <c r="P22" s="10">
        <v>6</v>
      </c>
      <c r="Q22" s="10">
        <v>4</v>
      </c>
      <c r="R22" s="10">
        <v>8</v>
      </c>
      <c r="S22" s="10">
        <v>7</v>
      </c>
      <c r="T22" s="10">
        <v>2</v>
      </c>
      <c r="U22" s="10">
        <v>4</v>
      </c>
      <c r="V22" s="10">
        <v>8</v>
      </c>
      <c r="W22" s="10">
        <v>12</v>
      </c>
      <c r="X22" s="10">
        <v>7</v>
      </c>
      <c r="Y22" s="10">
        <v>11</v>
      </c>
      <c r="Z22" s="10">
        <v>1</v>
      </c>
      <c r="AA22" s="10">
        <v>0</v>
      </c>
      <c r="AB22" s="10">
        <v>20</v>
      </c>
      <c r="AC22" s="10">
        <v>4</v>
      </c>
      <c r="AD22" s="10">
        <v>1</v>
      </c>
      <c r="AE22" s="10">
        <v>1</v>
      </c>
      <c r="AF22" s="10">
        <v>2</v>
      </c>
      <c r="AG22" s="10">
        <v>2</v>
      </c>
      <c r="AH22" s="10">
        <v>0</v>
      </c>
      <c r="AI22" s="10">
        <v>0</v>
      </c>
      <c r="AJ22" s="10">
        <v>0</v>
      </c>
      <c r="AK22" s="10">
        <v>10</v>
      </c>
      <c r="AL22" s="8"/>
    </row>
    <row r="23" spans="1:38" x14ac:dyDescent="0.2">
      <c r="A23" s="24"/>
      <c r="B23" s="24"/>
      <c r="C23" s="11" t="s">
        <v>93</v>
      </c>
      <c r="D23" s="11"/>
      <c r="E23" s="11"/>
      <c r="F23" s="11"/>
      <c r="G23" s="11"/>
      <c r="H23" s="12" t="s">
        <v>130</v>
      </c>
      <c r="I23" s="11"/>
      <c r="J23" s="12" t="s">
        <v>131</v>
      </c>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8"/>
    </row>
    <row r="24" spans="1:38" x14ac:dyDescent="0.2">
      <c r="A24" s="27"/>
      <c r="B24" s="23" t="s">
        <v>132</v>
      </c>
      <c r="C24" s="9">
        <v>5.8970923796189997E-2</v>
      </c>
      <c r="D24" s="9">
        <v>4.5930688728890001E-2</v>
      </c>
      <c r="E24" s="9">
        <v>9.0859652665400012E-2</v>
      </c>
      <c r="F24" s="9">
        <v>4.3981998289890002E-2</v>
      </c>
      <c r="G24" s="9">
        <v>4.7853889557779999E-2</v>
      </c>
      <c r="H24" s="9">
        <v>0.1243341331728</v>
      </c>
      <c r="I24" s="9">
        <v>5.7105617678429997E-2</v>
      </c>
      <c r="J24" s="9">
        <v>5.6053730544610013E-2</v>
      </c>
      <c r="K24" s="9">
        <v>5.7541545377079999E-2</v>
      </c>
      <c r="L24" s="9">
        <v>1.314940564799E-2</v>
      </c>
      <c r="M24" s="9">
        <v>6.2057619145380001E-2</v>
      </c>
      <c r="N24" s="9">
        <v>6.2080693929299997E-2</v>
      </c>
      <c r="O24" s="9">
        <v>2.636726160399E-2</v>
      </c>
      <c r="P24" s="9">
        <v>2.35871347547E-2</v>
      </c>
      <c r="Q24" s="9">
        <v>3.8206640717749998E-2</v>
      </c>
      <c r="R24" s="9">
        <v>3.1577809123989997E-2</v>
      </c>
      <c r="S24" s="9">
        <v>0.1115545557185</v>
      </c>
      <c r="T24" s="9">
        <v>0.21492856948319999</v>
      </c>
      <c r="U24" s="9">
        <v>0.1186531596702</v>
      </c>
      <c r="V24" s="9">
        <v>5.8957570941229999E-3</v>
      </c>
      <c r="W24" s="9">
        <v>4.0348860412420001E-2</v>
      </c>
      <c r="X24" s="9">
        <v>5.6968281092359997E-2</v>
      </c>
      <c r="Y24" s="9">
        <v>0.10205328757980001</v>
      </c>
      <c r="Z24" s="9">
        <v>0.226328733477</v>
      </c>
      <c r="AA24" s="9">
        <v>0</v>
      </c>
      <c r="AB24" s="9">
        <v>3.6236739693380003E-2</v>
      </c>
      <c r="AC24" s="9">
        <v>2.529133919031E-2</v>
      </c>
      <c r="AD24" s="9">
        <v>4.1710841612069997E-2</v>
      </c>
      <c r="AE24" s="9">
        <v>5.911128884031E-2</v>
      </c>
      <c r="AF24" s="9">
        <v>3.698054725384E-2</v>
      </c>
      <c r="AG24" s="9">
        <v>0.18917291273719999</v>
      </c>
      <c r="AH24" s="9">
        <v>0</v>
      </c>
      <c r="AI24" s="9">
        <v>0</v>
      </c>
      <c r="AJ24" s="9">
        <v>0</v>
      </c>
      <c r="AK24" s="9">
        <v>0.10952662057739999</v>
      </c>
      <c r="AL24" s="8"/>
    </row>
    <row r="25" spans="1:38" x14ac:dyDescent="0.2">
      <c r="A25" s="24"/>
      <c r="B25" s="24"/>
      <c r="C25" s="10">
        <v>41</v>
      </c>
      <c r="D25" s="10">
        <v>7</v>
      </c>
      <c r="E25" s="10">
        <v>15</v>
      </c>
      <c r="F25" s="10">
        <v>7</v>
      </c>
      <c r="G25" s="10">
        <v>12</v>
      </c>
      <c r="H25" s="10">
        <v>12</v>
      </c>
      <c r="I25" s="10">
        <v>9</v>
      </c>
      <c r="J25" s="10">
        <v>8</v>
      </c>
      <c r="K25" s="10">
        <v>8</v>
      </c>
      <c r="L25" s="10">
        <v>4</v>
      </c>
      <c r="M25" s="10">
        <v>20</v>
      </c>
      <c r="N25" s="10">
        <v>21</v>
      </c>
      <c r="O25" s="10">
        <v>3</v>
      </c>
      <c r="P25" s="10">
        <v>4</v>
      </c>
      <c r="Q25" s="10">
        <v>6</v>
      </c>
      <c r="R25" s="10">
        <v>6</v>
      </c>
      <c r="S25" s="10">
        <v>9</v>
      </c>
      <c r="T25" s="10">
        <v>5</v>
      </c>
      <c r="U25" s="10">
        <v>8</v>
      </c>
      <c r="V25" s="10">
        <v>1</v>
      </c>
      <c r="W25" s="10">
        <v>12</v>
      </c>
      <c r="X25" s="10">
        <v>6</v>
      </c>
      <c r="Y25" s="10">
        <v>14</v>
      </c>
      <c r="Z25" s="10">
        <v>8</v>
      </c>
      <c r="AA25" s="10">
        <v>0</v>
      </c>
      <c r="AB25" s="10">
        <v>14</v>
      </c>
      <c r="AC25" s="10">
        <v>2</v>
      </c>
      <c r="AD25" s="10">
        <v>1</v>
      </c>
      <c r="AE25" s="10">
        <v>2</v>
      </c>
      <c r="AF25" s="10">
        <v>2</v>
      </c>
      <c r="AG25" s="10">
        <v>2</v>
      </c>
      <c r="AH25" s="10">
        <v>0</v>
      </c>
      <c r="AI25" s="10">
        <v>0</v>
      </c>
      <c r="AJ25" s="10">
        <v>0</v>
      </c>
      <c r="AK25" s="10">
        <v>18</v>
      </c>
      <c r="AL25" s="8"/>
    </row>
    <row r="26" spans="1:38" x14ac:dyDescent="0.2">
      <c r="A26" s="24"/>
      <c r="B26" s="24"/>
      <c r="C26" s="11" t="s">
        <v>93</v>
      </c>
      <c r="D26" s="11"/>
      <c r="E26" s="11"/>
      <c r="F26" s="11"/>
      <c r="G26" s="11"/>
      <c r="H26" s="12" t="s">
        <v>111</v>
      </c>
      <c r="I26" s="11"/>
      <c r="J26" s="11"/>
      <c r="K26" s="11"/>
      <c r="L26" s="11"/>
      <c r="M26" s="11"/>
      <c r="N26" s="11"/>
      <c r="O26" s="11"/>
      <c r="P26" s="11"/>
      <c r="Q26" s="11"/>
      <c r="R26" s="11"/>
      <c r="S26" s="11"/>
      <c r="T26" s="12" t="s">
        <v>133</v>
      </c>
      <c r="U26" s="11"/>
      <c r="V26" s="11"/>
      <c r="W26" s="11"/>
      <c r="X26" s="11"/>
      <c r="Y26" s="12" t="s">
        <v>105</v>
      </c>
      <c r="Z26" s="12" t="s">
        <v>117</v>
      </c>
      <c r="AA26" s="11"/>
      <c r="AB26" s="11"/>
      <c r="AC26" s="11"/>
      <c r="AD26" s="11"/>
      <c r="AE26" s="11"/>
      <c r="AF26" s="11"/>
      <c r="AG26" s="11"/>
      <c r="AH26" s="11"/>
      <c r="AI26" s="11"/>
      <c r="AJ26" s="11"/>
      <c r="AK26" s="11"/>
      <c r="AL26" s="8"/>
    </row>
    <row r="27" spans="1:38" x14ac:dyDescent="0.2">
      <c r="A27" s="27"/>
      <c r="B27" s="23" t="s">
        <v>134</v>
      </c>
      <c r="C27" s="9">
        <v>7.0165705145650001E-2</v>
      </c>
      <c r="D27" s="9">
        <v>3.4511996085790003E-2</v>
      </c>
      <c r="E27" s="9">
        <v>9.7507331925150001E-2</v>
      </c>
      <c r="F27" s="9">
        <v>7.6883753351069992E-2</v>
      </c>
      <c r="G27" s="9">
        <v>6.2916705488359995E-2</v>
      </c>
      <c r="H27" s="9">
        <v>2.8669005695610001E-2</v>
      </c>
      <c r="I27" s="9">
        <v>0.1043889142564</v>
      </c>
      <c r="J27" s="9">
        <v>9.5874527983599994E-2</v>
      </c>
      <c r="K27" s="9">
        <v>3.4539986056189999E-2</v>
      </c>
      <c r="L27" s="9">
        <v>8.1727950266639995E-2</v>
      </c>
      <c r="M27" s="9">
        <v>7.7143705928990003E-2</v>
      </c>
      <c r="N27" s="9">
        <v>5.8551688381110002E-2</v>
      </c>
      <c r="O27" s="9">
        <v>6.2598092416079998E-2</v>
      </c>
      <c r="P27" s="9">
        <v>4.3350534994439999E-2</v>
      </c>
      <c r="Q27" s="9">
        <v>7.5939373312240002E-2</v>
      </c>
      <c r="R27" s="9">
        <v>6.0964451144730002E-2</v>
      </c>
      <c r="S27" s="9">
        <v>6.9665261129909992E-2</v>
      </c>
      <c r="T27" s="9">
        <v>2.789977100952E-2</v>
      </c>
      <c r="U27" s="9">
        <v>0.1375054852142</v>
      </c>
      <c r="V27" s="9">
        <v>4.4024247421510003E-2</v>
      </c>
      <c r="W27" s="9">
        <v>6.5689681360929994E-2</v>
      </c>
      <c r="X27" s="9">
        <v>7.9960986400850004E-2</v>
      </c>
      <c r="Y27" s="9">
        <v>7.8629599624259999E-2</v>
      </c>
      <c r="Z27" s="9">
        <v>0.1166458337709</v>
      </c>
      <c r="AA27" s="9">
        <v>0</v>
      </c>
      <c r="AB27" s="9">
        <v>7.7416949588680006E-2</v>
      </c>
      <c r="AC27" s="9">
        <v>3.7756410772439998E-2</v>
      </c>
      <c r="AD27" s="9">
        <v>0.13356847180529999</v>
      </c>
      <c r="AE27" s="9">
        <v>3.018797775353E-2</v>
      </c>
      <c r="AF27" s="9">
        <v>2.4727487891459999E-2</v>
      </c>
      <c r="AG27" s="9">
        <v>0</v>
      </c>
      <c r="AH27" s="9">
        <v>0</v>
      </c>
      <c r="AI27" s="9">
        <v>0</v>
      </c>
      <c r="AJ27" s="9">
        <v>0</v>
      </c>
      <c r="AK27" s="9">
        <v>9.4589054282270005E-2</v>
      </c>
      <c r="AL27" s="8"/>
    </row>
    <row r="28" spans="1:38" x14ac:dyDescent="0.2">
      <c r="A28" s="24"/>
      <c r="B28" s="24"/>
      <c r="C28" s="10">
        <v>65</v>
      </c>
      <c r="D28" s="10">
        <v>10</v>
      </c>
      <c r="E28" s="10">
        <v>26</v>
      </c>
      <c r="F28" s="10">
        <v>13</v>
      </c>
      <c r="G28" s="10">
        <v>16</v>
      </c>
      <c r="H28" s="10">
        <v>3</v>
      </c>
      <c r="I28" s="10">
        <v>15</v>
      </c>
      <c r="J28" s="10">
        <v>9</v>
      </c>
      <c r="K28" s="10">
        <v>9</v>
      </c>
      <c r="L28" s="10">
        <v>22</v>
      </c>
      <c r="M28" s="10">
        <v>32</v>
      </c>
      <c r="N28" s="10">
        <v>28</v>
      </c>
      <c r="O28" s="10">
        <v>12</v>
      </c>
      <c r="P28" s="10">
        <v>5</v>
      </c>
      <c r="Q28" s="10">
        <v>13</v>
      </c>
      <c r="R28" s="10">
        <v>13</v>
      </c>
      <c r="S28" s="10">
        <v>11</v>
      </c>
      <c r="T28" s="10">
        <v>1</v>
      </c>
      <c r="U28" s="10">
        <v>10</v>
      </c>
      <c r="V28" s="10">
        <v>10</v>
      </c>
      <c r="W28" s="10">
        <v>20</v>
      </c>
      <c r="X28" s="10">
        <v>12</v>
      </c>
      <c r="Y28" s="10">
        <v>14</v>
      </c>
      <c r="Z28" s="10">
        <v>5</v>
      </c>
      <c r="AA28" s="10">
        <v>0</v>
      </c>
      <c r="AB28" s="10">
        <v>31</v>
      </c>
      <c r="AC28" s="10">
        <v>5</v>
      </c>
      <c r="AD28" s="10">
        <v>3</v>
      </c>
      <c r="AE28" s="10">
        <v>2</v>
      </c>
      <c r="AF28" s="10">
        <v>3</v>
      </c>
      <c r="AG28" s="10">
        <v>0</v>
      </c>
      <c r="AH28" s="10">
        <v>0</v>
      </c>
      <c r="AI28" s="10">
        <v>0</v>
      </c>
      <c r="AJ28" s="10">
        <v>0</v>
      </c>
      <c r="AK28" s="10">
        <v>21</v>
      </c>
      <c r="AL28" s="8"/>
    </row>
    <row r="29" spans="1:38" x14ac:dyDescent="0.2">
      <c r="A29" s="24"/>
      <c r="B29" s="24"/>
      <c r="C29" s="11" t="s">
        <v>93</v>
      </c>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8"/>
    </row>
    <row r="30" spans="1:38" x14ac:dyDescent="0.2">
      <c r="A30" s="27"/>
      <c r="B30" s="23" t="s">
        <v>135</v>
      </c>
      <c r="C30" s="9">
        <v>0.1511026152962</v>
      </c>
      <c r="D30" s="9">
        <v>0.1178601956713</v>
      </c>
      <c r="E30" s="9">
        <v>0.16841230097400001</v>
      </c>
      <c r="F30" s="9">
        <v>0.148986832406</v>
      </c>
      <c r="G30" s="9">
        <v>0.16050335131830001</v>
      </c>
      <c r="H30" s="9">
        <v>0.2126542387309</v>
      </c>
      <c r="I30" s="9">
        <v>0.1969793170177</v>
      </c>
      <c r="J30" s="9">
        <v>0.12945786374230001</v>
      </c>
      <c r="K30" s="9">
        <v>0.12822310270689999</v>
      </c>
      <c r="L30" s="9">
        <v>0.10408415743380001</v>
      </c>
      <c r="M30" s="9">
        <v>0.19163303901359999</v>
      </c>
      <c r="N30" s="9">
        <v>0.1184617134328</v>
      </c>
      <c r="O30" s="9">
        <v>8.8062398130810002E-2</v>
      </c>
      <c r="P30" s="9">
        <v>0.16597752862090001</v>
      </c>
      <c r="Q30" s="9">
        <v>6.0239141642859997E-2</v>
      </c>
      <c r="R30" s="9">
        <v>0.15179564509509999</v>
      </c>
      <c r="S30" s="9">
        <v>0.21367840106909999</v>
      </c>
      <c r="T30" s="9">
        <v>0.17702800432910001</v>
      </c>
      <c r="U30" s="9">
        <v>0.28807336167949998</v>
      </c>
      <c r="V30" s="9">
        <v>4.5120227798339997E-2</v>
      </c>
      <c r="W30" s="9">
        <v>0.1260783191117</v>
      </c>
      <c r="X30" s="9">
        <v>0.21740553084899999</v>
      </c>
      <c r="Y30" s="9">
        <v>0.18035066053410001</v>
      </c>
      <c r="Z30" s="9">
        <v>0.35380456247690001</v>
      </c>
      <c r="AA30" s="9">
        <v>0.18648747094090001</v>
      </c>
      <c r="AB30" s="9">
        <v>0.1273034532348</v>
      </c>
      <c r="AC30" s="9">
        <v>0.11473510238280001</v>
      </c>
      <c r="AD30" s="9">
        <v>0.26592350355810002</v>
      </c>
      <c r="AE30" s="9">
        <v>0.1415039431923</v>
      </c>
      <c r="AF30" s="9">
        <v>7.4886405624350005E-2</v>
      </c>
      <c r="AG30" s="9">
        <v>0.34043012240199999</v>
      </c>
      <c r="AH30" s="9">
        <v>0</v>
      </c>
      <c r="AI30" s="9">
        <v>0.65804970294569998</v>
      </c>
      <c r="AJ30" s="9">
        <v>0</v>
      </c>
      <c r="AK30" s="9">
        <v>0.17735442008579999</v>
      </c>
      <c r="AL30" s="8"/>
    </row>
    <row r="31" spans="1:38" x14ac:dyDescent="0.2">
      <c r="A31" s="24"/>
      <c r="B31" s="24"/>
      <c r="C31" s="10">
        <v>118</v>
      </c>
      <c r="D31" s="10">
        <v>22</v>
      </c>
      <c r="E31" s="10">
        <v>38</v>
      </c>
      <c r="F31" s="10">
        <v>23</v>
      </c>
      <c r="G31" s="10">
        <v>35</v>
      </c>
      <c r="H31" s="10">
        <v>15</v>
      </c>
      <c r="I31" s="10">
        <v>23</v>
      </c>
      <c r="J31" s="10">
        <v>18</v>
      </c>
      <c r="K31" s="10">
        <v>28</v>
      </c>
      <c r="L31" s="10">
        <v>29</v>
      </c>
      <c r="M31" s="10">
        <v>62</v>
      </c>
      <c r="N31" s="10">
        <v>53</v>
      </c>
      <c r="O31" s="10">
        <v>19</v>
      </c>
      <c r="P31" s="10">
        <v>11</v>
      </c>
      <c r="Q31" s="10">
        <v>11</v>
      </c>
      <c r="R31" s="10">
        <v>25</v>
      </c>
      <c r="S31" s="10">
        <v>20</v>
      </c>
      <c r="T31" s="10">
        <v>6</v>
      </c>
      <c r="U31" s="10">
        <v>26</v>
      </c>
      <c r="V31" s="10">
        <v>11</v>
      </c>
      <c r="W31" s="10">
        <v>27</v>
      </c>
      <c r="X31" s="10">
        <v>33</v>
      </c>
      <c r="Y31" s="10">
        <v>24</v>
      </c>
      <c r="Z31" s="10">
        <v>17</v>
      </c>
      <c r="AA31" s="10">
        <v>3</v>
      </c>
      <c r="AB31" s="10">
        <v>39</v>
      </c>
      <c r="AC31" s="10">
        <v>13</v>
      </c>
      <c r="AD31" s="10">
        <v>5</v>
      </c>
      <c r="AE31" s="10">
        <v>5</v>
      </c>
      <c r="AF31" s="10">
        <v>5</v>
      </c>
      <c r="AG31" s="10">
        <v>6</v>
      </c>
      <c r="AH31" s="10">
        <v>0</v>
      </c>
      <c r="AI31" s="10">
        <v>2</v>
      </c>
      <c r="AJ31" s="10">
        <v>0</v>
      </c>
      <c r="AK31" s="10">
        <v>43</v>
      </c>
      <c r="AL31" s="8"/>
    </row>
    <row r="32" spans="1:38" x14ac:dyDescent="0.2">
      <c r="A32" s="24"/>
      <c r="B32" s="24"/>
      <c r="C32" s="11" t="s">
        <v>93</v>
      </c>
      <c r="D32" s="11"/>
      <c r="E32" s="11"/>
      <c r="F32" s="11"/>
      <c r="G32" s="11"/>
      <c r="H32" s="11"/>
      <c r="I32" s="11"/>
      <c r="J32" s="11"/>
      <c r="K32" s="11"/>
      <c r="L32" s="11"/>
      <c r="M32" s="11"/>
      <c r="N32" s="11"/>
      <c r="O32" s="11"/>
      <c r="P32" s="11"/>
      <c r="Q32" s="11"/>
      <c r="R32" s="11"/>
      <c r="S32" s="11"/>
      <c r="T32" s="11"/>
      <c r="U32" s="12" t="s">
        <v>136</v>
      </c>
      <c r="V32" s="11"/>
      <c r="W32" s="11"/>
      <c r="X32" s="12" t="s">
        <v>137</v>
      </c>
      <c r="Y32" s="12" t="s">
        <v>105</v>
      </c>
      <c r="Z32" s="12" t="s">
        <v>137</v>
      </c>
      <c r="AA32" s="11"/>
      <c r="AB32" s="11"/>
      <c r="AC32" s="11"/>
      <c r="AD32" s="11"/>
      <c r="AE32" s="11"/>
      <c r="AF32" s="11"/>
      <c r="AG32" s="11"/>
      <c r="AH32" s="11"/>
      <c r="AI32" s="11"/>
      <c r="AJ32" s="11"/>
      <c r="AK32" s="11"/>
      <c r="AL32" s="8"/>
    </row>
    <row r="33" spans="1:38" x14ac:dyDescent="0.2">
      <c r="A33" s="27"/>
      <c r="B33" s="23" t="s">
        <v>138</v>
      </c>
      <c r="C33" s="9">
        <v>0.19300647992350001</v>
      </c>
      <c r="D33" s="9">
        <v>0.13724279695079999</v>
      </c>
      <c r="E33" s="9">
        <v>0.16440404335</v>
      </c>
      <c r="F33" s="9">
        <v>0.163635846404</v>
      </c>
      <c r="G33" s="9">
        <v>0.29364807358939998</v>
      </c>
      <c r="H33" s="9">
        <v>0.18738091468269999</v>
      </c>
      <c r="I33" s="9">
        <v>0.13474496727810001</v>
      </c>
      <c r="J33" s="9">
        <v>0.28546319395980002</v>
      </c>
      <c r="K33" s="9">
        <v>0.18674316184670001</v>
      </c>
      <c r="L33" s="9">
        <v>0.20109904797850001</v>
      </c>
      <c r="M33" s="9">
        <v>0.24032142752149999</v>
      </c>
      <c r="N33" s="9">
        <v>0.1436647527986</v>
      </c>
      <c r="O33" s="9">
        <v>0.19952691551740001</v>
      </c>
      <c r="P33" s="9">
        <v>0.28642681290010003</v>
      </c>
      <c r="Q33" s="9">
        <v>0.14589844030829999</v>
      </c>
      <c r="R33" s="9">
        <v>0.17175545136020001</v>
      </c>
      <c r="S33" s="9">
        <v>0.2130637304596</v>
      </c>
      <c r="T33" s="9">
        <v>0.18940605882379999</v>
      </c>
      <c r="U33" s="9">
        <v>0.1636886382138</v>
      </c>
      <c r="V33" s="9">
        <v>0.19362092092909999</v>
      </c>
      <c r="W33" s="9">
        <v>0.25925045695519999</v>
      </c>
      <c r="X33" s="9">
        <v>0.1466716033331</v>
      </c>
      <c r="Y33" s="9">
        <v>0.14816991935349999</v>
      </c>
      <c r="Z33" s="9">
        <v>0.11485422410480001</v>
      </c>
      <c r="AA33" s="9">
        <v>0.47273910381150003</v>
      </c>
      <c r="AB33" s="9">
        <v>0.22896345565180001</v>
      </c>
      <c r="AC33" s="9">
        <v>0.17501080961580001</v>
      </c>
      <c r="AD33" s="9">
        <v>0.16094155423709999</v>
      </c>
      <c r="AE33" s="9">
        <v>0.1254358452347</v>
      </c>
      <c r="AF33" s="9">
        <v>0.2324131455173</v>
      </c>
      <c r="AG33" s="9">
        <v>0.21515486393809999</v>
      </c>
      <c r="AH33" s="9">
        <v>0</v>
      </c>
      <c r="AI33" s="9">
        <v>3.372310182102E-2</v>
      </c>
      <c r="AJ33" s="9">
        <v>0</v>
      </c>
      <c r="AK33" s="9">
        <v>0.16022106534649999</v>
      </c>
      <c r="AL33" s="8"/>
    </row>
    <row r="34" spans="1:38" x14ac:dyDescent="0.2">
      <c r="A34" s="24"/>
      <c r="B34" s="24"/>
      <c r="C34" s="10">
        <v>173</v>
      </c>
      <c r="D34" s="10">
        <v>34</v>
      </c>
      <c r="E34" s="10">
        <v>47</v>
      </c>
      <c r="F34" s="10">
        <v>35</v>
      </c>
      <c r="G34" s="10">
        <v>57</v>
      </c>
      <c r="H34" s="10">
        <v>13</v>
      </c>
      <c r="I34" s="10">
        <v>22</v>
      </c>
      <c r="J34" s="10">
        <v>36</v>
      </c>
      <c r="K34" s="10">
        <v>37</v>
      </c>
      <c r="L34" s="10">
        <v>53</v>
      </c>
      <c r="M34" s="10">
        <v>91</v>
      </c>
      <c r="N34" s="10">
        <v>73</v>
      </c>
      <c r="O34" s="10">
        <v>47</v>
      </c>
      <c r="P34" s="10">
        <v>21</v>
      </c>
      <c r="Q34" s="10">
        <v>20</v>
      </c>
      <c r="R34" s="10">
        <v>38</v>
      </c>
      <c r="S34" s="10">
        <v>23</v>
      </c>
      <c r="T34" s="10">
        <v>6</v>
      </c>
      <c r="U34" s="10">
        <v>18</v>
      </c>
      <c r="V34" s="10">
        <v>41</v>
      </c>
      <c r="W34" s="10">
        <v>59</v>
      </c>
      <c r="X34" s="10">
        <v>29</v>
      </c>
      <c r="Y34" s="10">
        <v>27</v>
      </c>
      <c r="Z34" s="10">
        <v>7</v>
      </c>
      <c r="AA34" s="10">
        <v>3</v>
      </c>
      <c r="AB34" s="10">
        <v>86</v>
      </c>
      <c r="AC34" s="10">
        <v>23</v>
      </c>
      <c r="AD34" s="10">
        <v>3</v>
      </c>
      <c r="AE34" s="10">
        <v>3</v>
      </c>
      <c r="AF34" s="10">
        <v>13</v>
      </c>
      <c r="AG34" s="10">
        <v>5</v>
      </c>
      <c r="AH34" s="10">
        <v>0</v>
      </c>
      <c r="AI34" s="10">
        <v>1</v>
      </c>
      <c r="AJ34" s="10">
        <v>0</v>
      </c>
      <c r="AK34" s="10">
        <v>39</v>
      </c>
      <c r="AL34" s="8"/>
    </row>
    <row r="35" spans="1:38" x14ac:dyDescent="0.2">
      <c r="A35" s="24"/>
      <c r="B35" s="24"/>
      <c r="C35" s="11" t="s">
        <v>93</v>
      </c>
      <c r="D35" s="11"/>
      <c r="E35" s="11"/>
      <c r="F35" s="11"/>
      <c r="G35" s="11"/>
      <c r="H35" s="11"/>
      <c r="I35" s="11"/>
      <c r="J35" s="11"/>
      <c r="K35" s="11"/>
      <c r="L35" s="11"/>
      <c r="M35" s="12" t="s">
        <v>109</v>
      </c>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8"/>
    </row>
    <row r="36" spans="1:38" x14ac:dyDescent="0.2">
      <c r="A36" s="27"/>
      <c r="B36" s="23" t="s">
        <v>139</v>
      </c>
      <c r="C36" s="9">
        <v>1.0283872680009999E-2</v>
      </c>
      <c r="D36" s="9">
        <v>0</v>
      </c>
      <c r="E36" s="9">
        <v>3.559536069765E-2</v>
      </c>
      <c r="F36" s="9">
        <v>0</v>
      </c>
      <c r="G36" s="9">
        <v>0</v>
      </c>
      <c r="H36" s="9">
        <v>8.986355233318E-3</v>
      </c>
      <c r="I36" s="9">
        <v>6.7584308308350008E-3</v>
      </c>
      <c r="J36" s="9">
        <v>0</v>
      </c>
      <c r="K36" s="9">
        <v>6.583067460553E-3</v>
      </c>
      <c r="L36" s="9">
        <v>2.9742033054880001E-2</v>
      </c>
      <c r="M36" s="9">
        <v>1.1358003482639999E-2</v>
      </c>
      <c r="N36" s="9">
        <v>1.027664996344E-2</v>
      </c>
      <c r="O36" s="9">
        <v>5.7941210294690003E-3</v>
      </c>
      <c r="P36" s="9">
        <v>0</v>
      </c>
      <c r="Q36" s="9">
        <v>3.3160449015390003E-2</v>
      </c>
      <c r="R36" s="9">
        <v>8.6206370279130003E-4</v>
      </c>
      <c r="S36" s="9">
        <v>2.2119446436760001E-2</v>
      </c>
      <c r="T36" s="9">
        <v>0</v>
      </c>
      <c r="U36" s="9">
        <v>9.3020141445389996E-3</v>
      </c>
      <c r="V36" s="9">
        <v>2.8636815889619999E-2</v>
      </c>
      <c r="W36" s="9">
        <v>3.9845086222530003E-3</v>
      </c>
      <c r="X36" s="9">
        <v>5.7735415364410002E-3</v>
      </c>
      <c r="Y36" s="9">
        <v>1.037500300888E-2</v>
      </c>
      <c r="Z36" s="9">
        <v>0</v>
      </c>
      <c r="AA36" s="9">
        <v>0</v>
      </c>
      <c r="AB36" s="9">
        <v>1.020992344258E-2</v>
      </c>
      <c r="AC36" s="9">
        <v>3.6851567621660003E-2</v>
      </c>
      <c r="AD36" s="9">
        <v>0</v>
      </c>
      <c r="AE36" s="9">
        <v>0</v>
      </c>
      <c r="AF36" s="9">
        <v>0</v>
      </c>
      <c r="AG36" s="9">
        <v>0</v>
      </c>
      <c r="AH36" s="9">
        <v>0</v>
      </c>
      <c r="AI36" s="9">
        <v>0</v>
      </c>
      <c r="AJ36" s="9">
        <v>0</v>
      </c>
      <c r="AK36" s="9">
        <v>3.8444889232280002E-3</v>
      </c>
      <c r="AL36" s="8"/>
    </row>
    <row r="37" spans="1:38" x14ac:dyDescent="0.2">
      <c r="A37" s="24"/>
      <c r="B37" s="24"/>
      <c r="C37" s="10">
        <v>6</v>
      </c>
      <c r="D37" s="10">
        <v>0</v>
      </c>
      <c r="E37" s="10">
        <v>6</v>
      </c>
      <c r="F37" s="10">
        <v>0</v>
      </c>
      <c r="G37" s="10">
        <v>0</v>
      </c>
      <c r="H37" s="10">
        <v>1</v>
      </c>
      <c r="I37" s="10">
        <v>1</v>
      </c>
      <c r="J37" s="10">
        <v>0</v>
      </c>
      <c r="K37" s="10">
        <v>2</v>
      </c>
      <c r="L37" s="10">
        <v>2</v>
      </c>
      <c r="M37" s="10">
        <v>5</v>
      </c>
      <c r="N37" s="10">
        <v>1</v>
      </c>
      <c r="O37" s="10">
        <v>1</v>
      </c>
      <c r="P37" s="10">
        <v>0</v>
      </c>
      <c r="Q37" s="10">
        <v>1</v>
      </c>
      <c r="R37" s="10">
        <v>1</v>
      </c>
      <c r="S37" s="10">
        <v>2</v>
      </c>
      <c r="T37" s="10">
        <v>0</v>
      </c>
      <c r="U37" s="10">
        <v>1</v>
      </c>
      <c r="V37" s="10">
        <v>2</v>
      </c>
      <c r="W37" s="10">
        <v>1</v>
      </c>
      <c r="X37" s="10">
        <v>2</v>
      </c>
      <c r="Y37" s="10">
        <v>1</v>
      </c>
      <c r="Z37" s="10">
        <v>0</v>
      </c>
      <c r="AA37" s="10">
        <v>0</v>
      </c>
      <c r="AB37" s="10">
        <v>4</v>
      </c>
      <c r="AC37" s="10">
        <v>1</v>
      </c>
      <c r="AD37" s="10">
        <v>0</v>
      </c>
      <c r="AE37" s="10">
        <v>0</v>
      </c>
      <c r="AF37" s="10">
        <v>0</v>
      </c>
      <c r="AG37" s="10">
        <v>0</v>
      </c>
      <c r="AH37" s="10">
        <v>0</v>
      </c>
      <c r="AI37" s="10">
        <v>0</v>
      </c>
      <c r="AJ37" s="10">
        <v>0</v>
      </c>
      <c r="AK37" s="10">
        <v>1</v>
      </c>
      <c r="AL37" s="8"/>
    </row>
    <row r="38" spans="1:38" x14ac:dyDescent="0.2">
      <c r="A38" s="24"/>
      <c r="B38" s="24"/>
      <c r="C38" s="11" t="s">
        <v>93</v>
      </c>
      <c r="D38" s="11"/>
      <c r="E38" s="11"/>
      <c r="F38" s="11"/>
      <c r="G38" s="11"/>
      <c r="H38" s="11"/>
      <c r="I38" s="11"/>
      <c r="J38" s="11"/>
      <c r="K38" s="11"/>
      <c r="L38" s="11"/>
      <c r="M38" s="11"/>
      <c r="N38" s="11"/>
      <c r="O38" s="11"/>
      <c r="P38" s="11"/>
      <c r="Q38" s="12" t="s">
        <v>140</v>
      </c>
      <c r="R38" s="11"/>
      <c r="S38" s="12" t="s">
        <v>98</v>
      </c>
      <c r="T38" s="11"/>
      <c r="U38" s="11"/>
      <c r="V38" s="11"/>
      <c r="W38" s="11"/>
      <c r="X38" s="11"/>
      <c r="Y38" s="11"/>
      <c r="Z38" s="11"/>
      <c r="AA38" s="11"/>
      <c r="AB38" s="11"/>
      <c r="AC38" s="11"/>
      <c r="AD38" s="11"/>
      <c r="AE38" s="11"/>
      <c r="AF38" s="11"/>
      <c r="AG38" s="11"/>
      <c r="AH38" s="11"/>
      <c r="AI38" s="11"/>
      <c r="AJ38" s="11"/>
      <c r="AK38" s="11"/>
      <c r="AL38" s="8"/>
    </row>
    <row r="39" spans="1:38" x14ac:dyDescent="0.2">
      <c r="A39" s="27"/>
      <c r="B39" s="23" t="s">
        <v>141</v>
      </c>
      <c r="C39" s="9">
        <v>0.1854493167631</v>
      </c>
      <c r="D39" s="9">
        <v>0.26265209705280002</v>
      </c>
      <c r="E39" s="9">
        <v>0.16754191170569999</v>
      </c>
      <c r="F39" s="9">
        <v>0.20357225258110001</v>
      </c>
      <c r="G39" s="9">
        <v>0.1279812287488</v>
      </c>
      <c r="H39" s="9">
        <v>0.19983350272040001</v>
      </c>
      <c r="I39" s="9">
        <v>0.1987294993233</v>
      </c>
      <c r="J39" s="9">
        <v>0.24845793099579999</v>
      </c>
      <c r="K39" s="9">
        <v>0.2062237037553</v>
      </c>
      <c r="L39" s="9">
        <v>0.14023306188679999</v>
      </c>
      <c r="M39" s="9">
        <v>0.20656104734790001</v>
      </c>
      <c r="N39" s="9">
        <v>0.17637805316130001</v>
      </c>
      <c r="O39" s="9">
        <v>0.15884180216890001</v>
      </c>
      <c r="P39" s="9">
        <v>0.1983927853554</v>
      </c>
      <c r="Q39" s="9">
        <v>0.30270339970269999</v>
      </c>
      <c r="R39" s="9">
        <v>0.1763018148744</v>
      </c>
      <c r="S39" s="9">
        <v>9.1887363560859997E-2</v>
      </c>
      <c r="T39" s="9">
        <v>0.13383695517460001</v>
      </c>
      <c r="U39" s="9">
        <v>0.2175078647066</v>
      </c>
      <c r="V39" s="9">
        <v>0.18924235594540001</v>
      </c>
      <c r="W39" s="9">
        <v>0.23833324965280001</v>
      </c>
      <c r="X39" s="9">
        <v>0.16943253678430001</v>
      </c>
      <c r="Y39" s="9">
        <v>0.12464197885720001</v>
      </c>
      <c r="Z39" s="9">
        <v>0.1506666886428</v>
      </c>
      <c r="AA39" s="9">
        <v>0.55679561146040002</v>
      </c>
      <c r="AB39" s="9">
        <v>0.22839933428449999</v>
      </c>
      <c r="AC39" s="9">
        <v>0.16971504446659999</v>
      </c>
      <c r="AD39" s="9">
        <v>0.2141928909005</v>
      </c>
      <c r="AE39" s="9">
        <v>0.1496185527959</v>
      </c>
      <c r="AF39" s="9">
        <v>0.26514315380769998</v>
      </c>
      <c r="AG39" s="9">
        <v>8.463056518782E-2</v>
      </c>
      <c r="AH39" s="9">
        <v>0.46235021298340001</v>
      </c>
      <c r="AI39" s="9">
        <v>0</v>
      </c>
      <c r="AJ39" s="9">
        <v>0.186674159295</v>
      </c>
      <c r="AK39" s="9">
        <v>0.1288166508552</v>
      </c>
      <c r="AL39" s="8"/>
    </row>
    <row r="40" spans="1:38" x14ac:dyDescent="0.2">
      <c r="A40" s="24"/>
      <c r="B40" s="24"/>
      <c r="C40" s="10">
        <v>163</v>
      </c>
      <c r="D40" s="10">
        <v>55</v>
      </c>
      <c r="E40" s="10">
        <v>42</v>
      </c>
      <c r="F40" s="10">
        <v>40</v>
      </c>
      <c r="G40" s="10">
        <v>26</v>
      </c>
      <c r="H40" s="10">
        <v>15</v>
      </c>
      <c r="I40" s="10">
        <v>28</v>
      </c>
      <c r="J40" s="10">
        <v>36</v>
      </c>
      <c r="K40" s="10">
        <v>40</v>
      </c>
      <c r="L40" s="10">
        <v>39</v>
      </c>
      <c r="M40" s="10">
        <v>80</v>
      </c>
      <c r="N40" s="10">
        <v>80</v>
      </c>
      <c r="O40" s="10">
        <v>37</v>
      </c>
      <c r="P40" s="10">
        <v>19</v>
      </c>
      <c r="Q40" s="10">
        <v>31</v>
      </c>
      <c r="R40" s="10">
        <v>32</v>
      </c>
      <c r="S40" s="10">
        <v>16</v>
      </c>
      <c r="T40" s="10">
        <v>5</v>
      </c>
      <c r="U40" s="10">
        <v>23</v>
      </c>
      <c r="V40" s="10">
        <v>41</v>
      </c>
      <c r="W40" s="10">
        <v>53</v>
      </c>
      <c r="X40" s="10">
        <v>30</v>
      </c>
      <c r="Y40" s="10">
        <v>23</v>
      </c>
      <c r="Z40" s="10">
        <v>10</v>
      </c>
      <c r="AA40" s="10">
        <v>3</v>
      </c>
      <c r="AB40" s="10">
        <v>84</v>
      </c>
      <c r="AC40" s="10">
        <v>17</v>
      </c>
      <c r="AD40" s="10">
        <v>5</v>
      </c>
      <c r="AE40" s="10">
        <v>8</v>
      </c>
      <c r="AF40" s="10">
        <v>13</v>
      </c>
      <c r="AG40" s="10">
        <v>2</v>
      </c>
      <c r="AH40" s="10">
        <v>1</v>
      </c>
      <c r="AI40" s="10">
        <v>0</v>
      </c>
      <c r="AJ40" s="10">
        <v>1</v>
      </c>
      <c r="AK40" s="10">
        <v>32</v>
      </c>
      <c r="AL40" s="8"/>
    </row>
    <row r="41" spans="1:38" x14ac:dyDescent="0.2">
      <c r="A41" s="24"/>
      <c r="B41" s="24"/>
      <c r="C41" s="11" t="s">
        <v>93</v>
      </c>
      <c r="D41" s="11"/>
      <c r="E41" s="11"/>
      <c r="F41" s="11"/>
      <c r="G41" s="11"/>
      <c r="H41" s="11"/>
      <c r="I41" s="11"/>
      <c r="J41" s="11"/>
      <c r="K41" s="11"/>
      <c r="L41" s="11"/>
      <c r="M41" s="11"/>
      <c r="N41" s="11"/>
      <c r="O41" s="11"/>
      <c r="P41" s="11"/>
      <c r="Q41" s="12" t="s">
        <v>106</v>
      </c>
      <c r="R41" s="11"/>
      <c r="S41" s="11"/>
      <c r="T41" s="11"/>
      <c r="U41" s="11"/>
      <c r="V41" s="11"/>
      <c r="W41" s="11"/>
      <c r="X41" s="11"/>
      <c r="Y41" s="11"/>
      <c r="Z41" s="11"/>
      <c r="AA41" s="11"/>
      <c r="AB41" s="11"/>
      <c r="AC41" s="11"/>
      <c r="AD41" s="11"/>
      <c r="AE41" s="11"/>
      <c r="AF41" s="11"/>
      <c r="AG41" s="11"/>
      <c r="AH41" s="11"/>
      <c r="AI41" s="11"/>
      <c r="AJ41" s="11"/>
      <c r="AK41" s="11"/>
      <c r="AL41" s="8"/>
    </row>
    <row r="42" spans="1:38" x14ac:dyDescent="0.2">
      <c r="A42" s="27"/>
      <c r="B42" s="23" t="s">
        <v>142</v>
      </c>
      <c r="C42" s="9">
        <v>9.4096941495300013E-2</v>
      </c>
      <c r="D42" s="9">
        <v>0.1335633950813</v>
      </c>
      <c r="E42" s="9">
        <v>6.2053495513680001E-2</v>
      </c>
      <c r="F42" s="9">
        <v>8.7680459932350005E-2</v>
      </c>
      <c r="G42" s="9">
        <v>0.1031550825396</v>
      </c>
      <c r="H42" s="9">
        <v>2.9639151237289999E-2</v>
      </c>
      <c r="I42" s="9">
        <v>0.15423626932580001</v>
      </c>
      <c r="J42" s="9">
        <v>8.1094404248600011E-2</v>
      </c>
      <c r="K42" s="9">
        <v>0.1441806048025</v>
      </c>
      <c r="L42" s="9">
        <v>7.3025978096899993E-2</v>
      </c>
      <c r="M42" s="9">
        <v>8.8333919933879998E-2</v>
      </c>
      <c r="N42" s="9">
        <v>9.5711111752659991E-2</v>
      </c>
      <c r="O42" s="9">
        <v>5.1322461323270001E-2</v>
      </c>
      <c r="P42" s="9">
        <v>0.1022560557805</v>
      </c>
      <c r="Q42" s="9">
        <v>6.7668119394939996E-2</v>
      </c>
      <c r="R42" s="9">
        <v>0.1200422738148</v>
      </c>
      <c r="S42" s="9">
        <v>7.954192006869E-2</v>
      </c>
      <c r="T42" s="9">
        <v>0.21498189399369999</v>
      </c>
      <c r="U42" s="9">
        <v>0.1232154305169</v>
      </c>
      <c r="V42" s="9">
        <v>5.4353558426709997E-2</v>
      </c>
      <c r="W42" s="9">
        <v>6.0609685399769998E-2</v>
      </c>
      <c r="X42" s="9">
        <v>0.1224270359859</v>
      </c>
      <c r="Y42" s="9">
        <v>0.14657085961919999</v>
      </c>
      <c r="Z42" s="9">
        <v>0.10450326234020001</v>
      </c>
      <c r="AA42" s="9">
        <v>0.1065209935955</v>
      </c>
      <c r="AB42" s="9">
        <v>7.3464758558729998E-2</v>
      </c>
      <c r="AC42" s="9">
        <v>9.527515023482E-2</v>
      </c>
      <c r="AD42" s="9">
        <v>0.10443434522720001</v>
      </c>
      <c r="AE42" s="9">
        <v>8.0774272448259993E-2</v>
      </c>
      <c r="AF42" s="9">
        <v>0.1743960818833</v>
      </c>
      <c r="AG42" s="9">
        <v>5.8041845231789999E-2</v>
      </c>
      <c r="AH42" s="9">
        <v>0.46235021298340001</v>
      </c>
      <c r="AI42" s="9">
        <v>0</v>
      </c>
      <c r="AJ42" s="9">
        <v>0</v>
      </c>
      <c r="AK42" s="9">
        <v>0.1138499150516</v>
      </c>
      <c r="AL42" s="8"/>
    </row>
    <row r="43" spans="1:38" x14ac:dyDescent="0.2">
      <c r="A43" s="24"/>
      <c r="B43" s="24"/>
      <c r="C43" s="10">
        <v>100</v>
      </c>
      <c r="D43" s="10">
        <v>29</v>
      </c>
      <c r="E43" s="10">
        <v>24</v>
      </c>
      <c r="F43" s="10">
        <v>23</v>
      </c>
      <c r="G43" s="10">
        <v>24</v>
      </c>
      <c r="H43" s="10">
        <v>3</v>
      </c>
      <c r="I43" s="10">
        <v>29</v>
      </c>
      <c r="J43" s="10">
        <v>12</v>
      </c>
      <c r="K43" s="10">
        <v>24</v>
      </c>
      <c r="L43" s="10">
        <v>24</v>
      </c>
      <c r="M43" s="10">
        <v>43</v>
      </c>
      <c r="N43" s="10">
        <v>51</v>
      </c>
      <c r="O43" s="10">
        <v>16</v>
      </c>
      <c r="P43" s="10">
        <v>13</v>
      </c>
      <c r="Q43" s="10">
        <v>13</v>
      </c>
      <c r="R43" s="10">
        <v>24</v>
      </c>
      <c r="S43" s="10">
        <v>10</v>
      </c>
      <c r="T43" s="10">
        <v>9</v>
      </c>
      <c r="U43" s="10">
        <v>15</v>
      </c>
      <c r="V43" s="10">
        <v>15</v>
      </c>
      <c r="W43" s="10">
        <v>24</v>
      </c>
      <c r="X43" s="10">
        <v>20</v>
      </c>
      <c r="Y43" s="10">
        <v>26</v>
      </c>
      <c r="Z43" s="10">
        <v>8</v>
      </c>
      <c r="AA43" s="10">
        <v>2</v>
      </c>
      <c r="AB43" s="10">
        <v>40</v>
      </c>
      <c r="AC43" s="10">
        <v>12</v>
      </c>
      <c r="AD43" s="10">
        <v>3</v>
      </c>
      <c r="AE43" s="10">
        <v>5</v>
      </c>
      <c r="AF43" s="10">
        <v>8</v>
      </c>
      <c r="AG43" s="10">
        <v>1</v>
      </c>
      <c r="AH43" s="10">
        <v>1</v>
      </c>
      <c r="AI43" s="10">
        <v>0</v>
      </c>
      <c r="AJ43" s="10">
        <v>0</v>
      </c>
      <c r="AK43" s="10">
        <v>30</v>
      </c>
      <c r="AL43" s="8"/>
    </row>
    <row r="44" spans="1:38" x14ac:dyDescent="0.2">
      <c r="A44" s="24"/>
      <c r="B44" s="24"/>
      <c r="C44" s="11" t="s">
        <v>93</v>
      </c>
      <c r="D44" s="11"/>
      <c r="E44" s="11"/>
      <c r="F44" s="11"/>
      <c r="G44" s="11"/>
      <c r="H44" s="11"/>
      <c r="I44" s="12" t="s">
        <v>105</v>
      </c>
      <c r="J44" s="11"/>
      <c r="K44" s="12" t="s">
        <v>105</v>
      </c>
      <c r="L44" s="11"/>
      <c r="M44" s="11"/>
      <c r="N44" s="11"/>
      <c r="O44" s="11"/>
      <c r="P44" s="11"/>
      <c r="Q44" s="11"/>
      <c r="R44" s="11"/>
      <c r="S44" s="11"/>
      <c r="T44" s="12" t="s">
        <v>105</v>
      </c>
      <c r="U44" s="11"/>
      <c r="V44" s="11"/>
      <c r="W44" s="11"/>
      <c r="X44" s="11"/>
      <c r="Y44" s="11"/>
      <c r="Z44" s="11"/>
      <c r="AA44" s="11"/>
      <c r="AB44" s="11"/>
      <c r="AC44" s="11"/>
      <c r="AD44" s="11"/>
      <c r="AE44" s="11"/>
      <c r="AF44" s="11"/>
      <c r="AG44" s="11"/>
      <c r="AH44" s="11"/>
      <c r="AI44" s="11"/>
      <c r="AJ44" s="11"/>
      <c r="AK44" s="11"/>
      <c r="AL44" s="8"/>
    </row>
    <row r="45" spans="1:38" x14ac:dyDescent="0.2">
      <c r="A45" s="27"/>
      <c r="B45" s="23" t="s">
        <v>143</v>
      </c>
      <c r="C45" s="9">
        <v>0.2199197661474</v>
      </c>
      <c r="D45" s="9">
        <v>0.36319020918939998</v>
      </c>
      <c r="E45" s="9">
        <v>0.24250423306800001</v>
      </c>
      <c r="F45" s="9">
        <v>0.13554617842360001</v>
      </c>
      <c r="G45" s="9">
        <v>0.15579484012290001</v>
      </c>
      <c r="H45" s="9">
        <v>0.2425271558249</v>
      </c>
      <c r="I45" s="9">
        <v>0.153078011214</v>
      </c>
      <c r="J45" s="9">
        <v>0.1091423291867</v>
      </c>
      <c r="K45" s="9">
        <v>0.2102964773188</v>
      </c>
      <c r="L45" s="9">
        <v>0.328501833548</v>
      </c>
      <c r="M45" s="9">
        <v>0.17650105111370001</v>
      </c>
      <c r="N45" s="9">
        <v>0.25789155237700001</v>
      </c>
      <c r="O45" s="9">
        <v>0.21747158951029999</v>
      </c>
      <c r="P45" s="9">
        <v>0.1125405269641</v>
      </c>
      <c r="Q45" s="9">
        <v>0.2475949555643</v>
      </c>
      <c r="R45" s="9">
        <v>0.22982127814360001</v>
      </c>
      <c r="S45" s="9">
        <v>0.26046970412499998</v>
      </c>
      <c r="T45" s="9">
        <v>0.21473357569170001</v>
      </c>
      <c r="U45" s="9">
        <v>0.2371287057806</v>
      </c>
      <c r="V45" s="9">
        <v>0.2143418326032</v>
      </c>
      <c r="W45" s="9">
        <v>0.15080433501259999</v>
      </c>
      <c r="X45" s="9">
        <v>0.24159840874079999</v>
      </c>
      <c r="Y45" s="9">
        <v>0.31792171032209998</v>
      </c>
      <c r="Z45" s="9">
        <v>0.17210327081929999</v>
      </c>
      <c r="AA45" s="9">
        <v>5.9610576407429998E-2</v>
      </c>
      <c r="AB45" s="9">
        <v>0.1035717081526</v>
      </c>
      <c r="AC45" s="9">
        <v>0.26143893519009997</v>
      </c>
      <c r="AD45" s="9">
        <v>7.6111241337829996E-2</v>
      </c>
      <c r="AE45" s="9">
        <v>0.46073584502819998</v>
      </c>
      <c r="AF45" s="9">
        <v>0.24886019227100001</v>
      </c>
      <c r="AG45" s="9">
        <v>0.36401608877609998</v>
      </c>
      <c r="AH45" s="9">
        <v>0</v>
      </c>
      <c r="AI45" s="9">
        <v>0.34195029705430002</v>
      </c>
      <c r="AJ45" s="9">
        <v>0.81332584070500002</v>
      </c>
      <c r="AK45" s="9">
        <v>0.32581896721359999</v>
      </c>
      <c r="AL45" s="8"/>
    </row>
    <row r="46" spans="1:38" x14ac:dyDescent="0.2">
      <c r="A46" s="24"/>
      <c r="B46" s="24"/>
      <c r="C46" s="10">
        <v>191</v>
      </c>
      <c r="D46" s="10">
        <v>50</v>
      </c>
      <c r="E46" s="10">
        <v>61</v>
      </c>
      <c r="F46" s="10">
        <v>35</v>
      </c>
      <c r="G46" s="10">
        <v>45</v>
      </c>
      <c r="H46" s="10">
        <v>14</v>
      </c>
      <c r="I46" s="10">
        <v>22</v>
      </c>
      <c r="J46" s="10">
        <v>19</v>
      </c>
      <c r="K46" s="10">
        <v>41</v>
      </c>
      <c r="L46" s="10">
        <v>76</v>
      </c>
      <c r="M46" s="10">
        <v>61</v>
      </c>
      <c r="N46" s="10">
        <v>117</v>
      </c>
      <c r="O46" s="10">
        <v>41</v>
      </c>
      <c r="P46" s="10">
        <v>13</v>
      </c>
      <c r="Q46" s="10">
        <v>27</v>
      </c>
      <c r="R46" s="10">
        <v>45</v>
      </c>
      <c r="S46" s="10">
        <v>30</v>
      </c>
      <c r="T46" s="10">
        <v>6</v>
      </c>
      <c r="U46" s="10">
        <v>29</v>
      </c>
      <c r="V46" s="10">
        <v>39</v>
      </c>
      <c r="W46" s="10">
        <v>45</v>
      </c>
      <c r="X46" s="10">
        <v>32</v>
      </c>
      <c r="Y46" s="10">
        <v>49</v>
      </c>
      <c r="Z46" s="10">
        <v>12</v>
      </c>
      <c r="AA46" s="10">
        <v>2</v>
      </c>
      <c r="AB46" s="10">
        <v>34</v>
      </c>
      <c r="AC46" s="10">
        <v>18</v>
      </c>
      <c r="AD46" s="10">
        <v>2</v>
      </c>
      <c r="AE46" s="10">
        <v>17</v>
      </c>
      <c r="AF46" s="10">
        <v>18</v>
      </c>
      <c r="AG46" s="10">
        <v>9</v>
      </c>
      <c r="AH46" s="10">
        <v>0</v>
      </c>
      <c r="AI46" s="10">
        <v>5</v>
      </c>
      <c r="AJ46" s="10">
        <v>1</v>
      </c>
      <c r="AK46" s="10">
        <v>87</v>
      </c>
      <c r="AL46" s="8"/>
    </row>
    <row r="47" spans="1:38" x14ac:dyDescent="0.2">
      <c r="A47" s="24"/>
      <c r="B47" s="24"/>
      <c r="C47" s="11" t="s">
        <v>93</v>
      </c>
      <c r="D47" s="12" t="s">
        <v>144</v>
      </c>
      <c r="E47" s="11"/>
      <c r="F47" s="11"/>
      <c r="G47" s="11"/>
      <c r="H47" s="11"/>
      <c r="I47" s="11"/>
      <c r="J47" s="11"/>
      <c r="K47" s="11"/>
      <c r="L47" s="12" t="s">
        <v>145</v>
      </c>
      <c r="M47" s="11"/>
      <c r="N47" s="11"/>
      <c r="O47" s="11"/>
      <c r="P47" s="11"/>
      <c r="Q47" s="11"/>
      <c r="R47" s="11"/>
      <c r="S47" s="11"/>
      <c r="T47" s="11"/>
      <c r="U47" s="11"/>
      <c r="V47" s="11"/>
      <c r="W47" s="11"/>
      <c r="X47" s="11"/>
      <c r="Y47" s="12" t="s">
        <v>109</v>
      </c>
      <c r="Z47" s="11"/>
      <c r="AA47" s="11"/>
      <c r="AB47" s="11"/>
      <c r="AC47" s="11"/>
      <c r="AD47" s="11"/>
      <c r="AE47" s="12" t="s">
        <v>137</v>
      </c>
      <c r="AF47" s="11"/>
      <c r="AG47" s="11"/>
      <c r="AH47" s="11"/>
      <c r="AI47" s="11"/>
      <c r="AJ47" s="12" t="s">
        <v>105</v>
      </c>
      <c r="AK47" s="12" t="s">
        <v>137</v>
      </c>
      <c r="AL47" s="8"/>
    </row>
    <row r="48" spans="1:38" x14ac:dyDescent="0.2">
      <c r="A48" s="27"/>
      <c r="B48" s="23" t="s">
        <v>39</v>
      </c>
      <c r="C48" s="9">
        <v>1</v>
      </c>
      <c r="D48" s="9">
        <v>1</v>
      </c>
      <c r="E48" s="9">
        <v>1</v>
      </c>
      <c r="F48" s="9">
        <v>1</v>
      </c>
      <c r="G48" s="9">
        <v>1</v>
      </c>
      <c r="H48" s="9">
        <v>1</v>
      </c>
      <c r="I48" s="9">
        <v>1</v>
      </c>
      <c r="J48" s="9">
        <v>1</v>
      </c>
      <c r="K48" s="9">
        <v>1</v>
      </c>
      <c r="L48" s="9">
        <v>1</v>
      </c>
      <c r="M48" s="9">
        <v>1</v>
      </c>
      <c r="N48" s="9">
        <v>1</v>
      </c>
      <c r="O48" s="9">
        <v>1</v>
      </c>
      <c r="P48" s="9">
        <v>1</v>
      </c>
      <c r="Q48" s="9">
        <v>1</v>
      </c>
      <c r="R48" s="9">
        <v>1</v>
      </c>
      <c r="S48" s="9">
        <v>1</v>
      </c>
      <c r="T48" s="9">
        <v>1</v>
      </c>
      <c r="U48" s="9">
        <v>1</v>
      </c>
      <c r="V48" s="9">
        <v>1</v>
      </c>
      <c r="W48" s="9">
        <v>1</v>
      </c>
      <c r="X48" s="9">
        <v>1</v>
      </c>
      <c r="Y48" s="9">
        <v>1</v>
      </c>
      <c r="Z48" s="9">
        <v>1</v>
      </c>
      <c r="AA48" s="9">
        <v>1</v>
      </c>
      <c r="AB48" s="9">
        <v>1</v>
      </c>
      <c r="AC48" s="9">
        <v>1</v>
      </c>
      <c r="AD48" s="9">
        <v>1</v>
      </c>
      <c r="AE48" s="9">
        <v>1</v>
      </c>
      <c r="AF48" s="9">
        <v>1</v>
      </c>
      <c r="AG48" s="9">
        <v>1</v>
      </c>
      <c r="AH48" s="9">
        <v>1</v>
      </c>
      <c r="AI48" s="9">
        <v>1</v>
      </c>
      <c r="AJ48" s="9">
        <v>1</v>
      </c>
      <c r="AK48" s="9">
        <v>1</v>
      </c>
      <c r="AL48" s="8"/>
    </row>
    <row r="49" spans="1:38" x14ac:dyDescent="0.2">
      <c r="A49" s="24"/>
      <c r="B49" s="24"/>
      <c r="C49" s="10">
        <v>893</v>
      </c>
      <c r="D49" s="10">
        <v>188</v>
      </c>
      <c r="E49" s="10">
        <v>260</v>
      </c>
      <c r="F49" s="10">
        <v>210</v>
      </c>
      <c r="G49" s="10">
        <v>235</v>
      </c>
      <c r="H49" s="10">
        <v>78</v>
      </c>
      <c r="I49" s="10">
        <v>144</v>
      </c>
      <c r="J49" s="10">
        <v>142</v>
      </c>
      <c r="K49" s="10">
        <v>193</v>
      </c>
      <c r="L49" s="10">
        <v>265</v>
      </c>
      <c r="M49" s="10">
        <v>358</v>
      </c>
      <c r="N49" s="10">
        <v>489</v>
      </c>
      <c r="O49" s="10">
        <v>211</v>
      </c>
      <c r="P49" s="10">
        <v>94</v>
      </c>
      <c r="Q49" s="10">
        <v>142</v>
      </c>
      <c r="R49" s="10">
        <v>196</v>
      </c>
      <c r="S49" s="10">
        <v>110</v>
      </c>
      <c r="T49" s="10">
        <v>34</v>
      </c>
      <c r="U49" s="10">
        <v>106</v>
      </c>
      <c r="V49" s="10">
        <v>204</v>
      </c>
      <c r="W49" s="10">
        <v>265</v>
      </c>
      <c r="X49" s="10">
        <v>156</v>
      </c>
      <c r="Y49" s="10">
        <v>162</v>
      </c>
      <c r="Z49" s="10">
        <v>56</v>
      </c>
      <c r="AA49" s="10">
        <v>10</v>
      </c>
      <c r="AB49" s="10">
        <v>382</v>
      </c>
      <c r="AC49" s="10">
        <v>101</v>
      </c>
      <c r="AD49" s="10">
        <v>21</v>
      </c>
      <c r="AE49" s="10">
        <v>40</v>
      </c>
      <c r="AF49" s="10">
        <v>60</v>
      </c>
      <c r="AG49" s="10">
        <v>22</v>
      </c>
      <c r="AH49" s="10">
        <v>2</v>
      </c>
      <c r="AI49" s="10">
        <v>7</v>
      </c>
      <c r="AJ49" s="10">
        <v>2</v>
      </c>
      <c r="AK49" s="10">
        <v>256</v>
      </c>
      <c r="AL49" s="8"/>
    </row>
    <row r="50" spans="1:38" x14ac:dyDescent="0.2">
      <c r="A50" s="24"/>
      <c r="B50" s="24"/>
      <c r="C50" s="11" t="s">
        <v>93</v>
      </c>
      <c r="D50" s="11" t="s">
        <v>93</v>
      </c>
      <c r="E50" s="11" t="s">
        <v>93</v>
      </c>
      <c r="F50" s="11" t="s">
        <v>93</v>
      </c>
      <c r="G50" s="11" t="s">
        <v>93</v>
      </c>
      <c r="H50" s="11" t="s">
        <v>93</v>
      </c>
      <c r="I50" s="11" t="s">
        <v>93</v>
      </c>
      <c r="J50" s="11" t="s">
        <v>93</v>
      </c>
      <c r="K50" s="11" t="s">
        <v>93</v>
      </c>
      <c r="L50" s="11" t="s">
        <v>93</v>
      </c>
      <c r="M50" s="11" t="s">
        <v>93</v>
      </c>
      <c r="N50" s="11" t="s">
        <v>93</v>
      </c>
      <c r="O50" s="11" t="s">
        <v>93</v>
      </c>
      <c r="P50" s="11" t="s">
        <v>93</v>
      </c>
      <c r="Q50" s="11" t="s">
        <v>93</v>
      </c>
      <c r="R50" s="11" t="s">
        <v>93</v>
      </c>
      <c r="S50" s="11" t="s">
        <v>93</v>
      </c>
      <c r="T50" s="11" t="s">
        <v>93</v>
      </c>
      <c r="U50" s="11" t="s">
        <v>93</v>
      </c>
      <c r="V50" s="11" t="s">
        <v>93</v>
      </c>
      <c r="W50" s="11" t="s">
        <v>93</v>
      </c>
      <c r="X50" s="11" t="s">
        <v>93</v>
      </c>
      <c r="Y50" s="11" t="s">
        <v>93</v>
      </c>
      <c r="Z50" s="11" t="s">
        <v>93</v>
      </c>
      <c r="AA50" s="11" t="s">
        <v>93</v>
      </c>
      <c r="AB50" s="11" t="s">
        <v>93</v>
      </c>
      <c r="AC50" s="11" t="s">
        <v>93</v>
      </c>
      <c r="AD50" s="11" t="s">
        <v>93</v>
      </c>
      <c r="AE50" s="11" t="s">
        <v>93</v>
      </c>
      <c r="AF50" s="11" t="s">
        <v>93</v>
      </c>
      <c r="AG50" s="11" t="s">
        <v>93</v>
      </c>
      <c r="AH50" s="11" t="s">
        <v>93</v>
      </c>
      <c r="AI50" s="11" t="s">
        <v>93</v>
      </c>
      <c r="AJ50" s="11" t="s">
        <v>93</v>
      </c>
      <c r="AK50" s="11" t="s">
        <v>93</v>
      </c>
      <c r="AL50" s="8"/>
    </row>
    <row r="51" spans="1:38" x14ac:dyDescent="0.2">
      <c r="A51" s="13" t="s">
        <v>146</v>
      </c>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22"/>
    </row>
    <row r="52" spans="1:38" x14ac:dyDescent="0.2">
      <c r="A52" s="15" t="s">
        <v>100</v>
      </c>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row>
  </sheetData>
  <mergeCells count="25">
    <mergeCell ref="B42:B44"/>
    <mergeCell ref="B45:B47"/>
    <mergeCell ref="B48:B50"/>
    <mergeCell ref="A6:A50"/>
    <mergeCell ref="B27:B29"/>
    <mergeCell ref="B30:B32"/>
    <mergeCell ref="B33:B35"/>
    <mergeCell ref="B36:B38"/>
    <mergeCell ref="B39:B41"/>
    <mergeCell ref="B12:B14"/>
    <mergeCell ref="B15:B17"/>
    <mergeCell ref="B18:B20"/>
    <mergeCell ref="B21:B23"/>
    <mergeCell ref="B24:B26"/>
    <mergeCell ref="AI2:AK2"/>
    <mergeCell ref="A2:C2"/>
    <mergeCell ref="A3:B5"/>
    <mergeCell ref="B6:B8"/>
    <mergeCell ref="B9:B11"/>
    <mergeCell ref="M3:N3"/>
    <mergeCell ref="O3:U3"/>
    <mergeCell ref="V3:AA3"/>
    <mergeCell ref="AB3:AK3"/>
    <mergeCell ref="D3:G3"/>
    <mergeCell ref="H3:L3"/>
  </mergeCells>
  <hyperlinks>
    <hyperlink ref="A1" location="'TOC'!A1:A1" display="Back to TOC" xr:uid="{00000000-0004-0000-0300-000000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22"/>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customWidth="1"/>
    <col min="2" max="2" width="25" style="1" bestFit="1" customWidth="1"/>
    <col min="3" max="37" width="12.6640625" style="1" customWidth="1"/>
  </cols>
  <sheetData>
    <row r="1" spans="1:38"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8"/>
    </row>
    <row r="2" spans="1:38" ht="36" customHeight="1" x14ac:dyDescent="0.2">
      <c r="A2" s="30" t="s">
        <v>147</v>
      </c>
      <c r="B2" s="29"/>
      <c r="C2" s="29"/>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8" t="s">
        <v>38</v>
      </c>
      <c r="AJ2" s="29"/>
      <c r="AK2" s="29"/>
      <c r="AL2" s="8"/>
    </row>
    <row r="3" spans="1:38" ht="37" customHeight="1" x14ac:dyDescent="0.2">
      <c r="A3" s="31"/>
      <c r="B3" s="29"/>
      <c r="C3" s="19" t="s">
        <v>39</v>
      </c>
      <c r="D3" s="32" t="s">
        <v>40</v>
      </c>
      <c r="E3" s="29"/>
      <c r="F3" s="29"/>
      <c r="G3" s="29"/>
      <c r="H3" s="32" t="s">
        <v>41</v>
      </c>
      <c r="I3" s="29"/>
      <c r="J3" s="29"/>
      <c r="K3" s="29"/>
      <c r="L3" s="29"/>
      <c r="M3" s="32" t="s">
        <v>42</v>
      </c>
      <c r="N3" s="29"/>
      <c r="O3" s="32" t="s">
        <v>43</v>
      </c>
      <c r="P3" s="29"/>
      <c r="Q3" s="29"/>
      <c r="R3" s="29"/>
      <c r="S3" s="29"/>
      <c r="T3" s="29"/>
      <c r="U3" s="29"/>
      <c r="V3" s="32" t="s">
        <v>44</v>
      </c>
      <c r="W3" s="29"/>
      <c r="X3" s="29"/>
      <c r="Y3" s="29"/>
      <c r="Z3" s="29"/>
      <c r="AA3" s="29"/>
      <c r="AB3" s="32" t="s">
        <v>45</v>
      </c>
      <c r="AC3" s="29"/>
      <c r="AD3" s="29"/>
      <c r="AE3" s="29"/>
      <c r="AF3" s="29"/>
      <c r="AG3" s="29"/>
      <c r="AH3" s="29"/>
      <c r="AI3" s="29"/>
      <c r="AJ3" s="29"/>
      <c r="AK3" s="29"/>
      <c r="AL3" s="8"/>
    </row>
    <row r="4" spans="1:38" ht="16" customHeight="1" x14ac:dyDescent="0.2">
      <c r="A4" s="24"/>
      <c r="B4" s="29"/>
      <c r="C4" s="20" t="s">
        <v>46</v>
      </c>
      <c r="D4" s="20" t="s">
        <v>46</v>
      </c>
      <c r="E4" s="20" t="s">
        <v>47</v>
      </c>
      <c r="F4" s="20" t="s">
        <v>48</v>
      </c>
      <c r="G4" s="20" t="s">
        <v>49</v>
      </c>
      <c r="H4" s="20" t="s">
        <v>46</v>
      </c>
      <c r="I4" s="20" t="s">
        <v>47</v>
      </c>
      <c r="J4" s="20" t="s">
        <v>48</v>
      </c>
      <c r="K4" s="20" t="s">
        <v>49</v>
      </c>
      <c r="L4" s="20" t="s">
        <v>50</v>
      </c>
      <c r="M4" s="20" t="s">
        <v>46</v>
      </c>
      <c r="N4" s="20" t="s">
        <v>47</v>
      </c>
      <c r="O4" s="20" t="s">
        <v>46</v>
      </c>
      <c r="P4" s="20" t="s">
        <v>47</v>
      </c>
      <c r="Q4" s="20" t="s">
        <v>48</v>
      </c>
      <c r="R4" s="20" t="s">
        <v>49</v>
      </c>
      <c r="S4" s="20" t="s">
        <v>50</v>
      </c>
      <c r="T4" s="20" t="s">
        <v>51</v>
      </c>
      <c r="U4" s="20" t="s">
        <v>52</v>
      </c>
      <c r="V4" s="20" t="s">
        <v>46</v>
      </c>
      <c r="W4" s="20" t="s">
        <v>47</v>
      </c>
      <c r="X4" s="20" t="s">
        <v>48</v>
      </c>
      <c r="Y4" s="20" t="s">
        <v>49</v>
      </c>
      <c r="Z4" s="20" t="s">
        <v>50</v>
      </c>
      <c r="AA4" s="20" t="s">
        <v>51</v>
      </c>
      <c r="AB4" s="20" t="s">
        <v>46</v>
      </c>
      <c r="AC4" s="20" t="s">
        <v>47</v>
      </c>
      <c r="AD4" s="20" t="s">
        <v>48</v>
      </c>
      <c r="AE4" s="20" t="s">
        <v>49</v>
      </c>
      <c r="AF4" s="20" t="s">
        <v>50</v>
      </c>
      <c r="AG4" s="20" t="s">
        <v>51</v>
      </c>
      <c r="AH4" s="20" t="s">
        <v>52</v>
      </c>
      <c r="AI4" s="20" t="s">
        <v>53</v>
      </c>
      <c r="AJ4" s="20" t="s">
        <v>54</v>
      </c>
      <c r="AK4" s="20" t="s">
        <v>55</v>
      </c>
      <c r="AL4" s="8"/>
    </row>
    <row r="5" spans="1:38" ht="25" x14ac:dyDescent="0.2">
      <c r="A5" s="24"/>
      <c r="B5" s="29"/>
      <c r="C5" s="19" t="s">
        <v>56</v>
      </c>
      <c r="D5" s="19" t="s">
        <v>57</v>
      </c>
      <c r="E5" s="19" t="s">
        <v>58</v>
      </c>
      <c r="F5" s="19" t="s">
        <v>59</v>
      </c>
      <c r="G5" s="19" t="s">
        <v>60</v>
      </c>
      <c r="H5" s="19" t="s">
        <v>61</v>
      </c>
      <c r="I5" s="19" t="s">
        <v>62</v>
      </c>
      <c r="J5" s="19" t="s">
        <v>63</v>
      </c>
      <c r="K5" s="19" t="s">
        <v>64</v>
      </c>
      <c r="L5" s="19" t="s">
        <v>65</v>
      </c>
      <c r="M5" s="19" t="s">
        <v>66</v>
      </c>
      <c r="N5" s="19" t="s">
        <v>67</v>
      </c>
      <c r="O5" s="19" t="s">
        <v>68</v>
      </c>
      <c r="P5" s="19" t="s">
        <v>69</v>
      </c>
      <c r="Q5" s="19" t="s">
        <v>70</v>
      </c>
      <c r="R5" s="19" t="s">
        <v>71</v>
      </c>
      <c r="S5" s="19" t="s">
        <v>72</v>
      </c>
      <c r="T5" s="19" t="s">
        <v>73</v>
      </c>
      <c r="U5" s="19" t="s">
        <v>74</v>
      </c>
      <c r="V5" s="19" t="s">
        <v>75</v>
      </c>
      <c r="W5" s="19" t="s">
        <v>76</v>
      </c>
      <c r="X5" s="19" t="s">
        <v>77</v>
      </c>
      <c r="Y5" s="19" t="s">
        <v>78</v>
      </c>
      <c r="Z5" s="19" t="s">
        <v>79</v>
      </c>
      <c r="AA5" s="19" t="s">
        <v>80</v>
      </c>
      <c r="AB5" s="19" t="s">
        <v>81</v>
      </c>
      <c r="AC5" s="19" t="s">
        <v>82</v>
      </c>
      <c r="AD5" s="19" t="s">
        <v>83</v>
      </c>
      <c r="AE5" s="19" t="s">
        <v>84</v>
      </c>
      <c r="AF5" s="19" t="s">
        <v>85</v>
      </c>
      <c r="AG5" s="19" t="s">
        <v>86</v>
      </c>
      <c r="AH5" s="19" t="s">
        <v>87</v>
      </c>
      <c r="AI5" s="19" t="s">
        <v>88</v>
      </c>
      <c r="AJ5" s="19" t="s">
        <v>89</v>
      </c>
      <c r="AK5" s="19" t="s">
        <v>90</v>
      </c>
      <c r="AL5" s="8"/>
    </row>
    <row r="6" spans="1:38" x14ac:dyDescent="0.2">
      <c r="A6" s="25" t="s">
        <v>148</v>
      </c>
      <c r="B6" s="23" t="s">
        <v>149</v>
      </c>
      <c r="C6" s="9">
        <v>0.48207551454839997</v>
      </c>
      <c r="D6" s="9">
        <v>0.52584911191209993</v>
      </c>
      <c r="E6" s="9">
        <v>0.50940705052099999</v>
      </c>
      <c r="F6" s="9">
        <v>0.42333664271400001</v>
      </c>
      <c r="G6" s="9">
        <v>0.46846740188649999</v>
      </c>
      <c r="H6" s="9">
        <v>0.5585653827907</v>
      </c>
      <c r="I6" s="9">
        <v>0.55711528882729999</v>
      </c>
      <c r="J6" s="9">
        <v>0.39261596779739999</v>
      </c>
      <c r="K6" s="9">
        <v>0.39530517592909997</v>
      </c>
      <c r="L6" s="9">
        <v>0.48791473833049998</v>
      </c>
      <c r="M6" s="9">
        <v>0.53619323308939992</v>
      </c>
      <c r="N6" s="9">
        <v>0.42430041990549999</v>
      </c>
      <c r="O6" s="9">
        <v>0.1935479072936</v>
      </c>
      <c r="P6" s="9">
        <v>0.33389363366800001</v>
      </c>
      <c r="Q6" s="9">
        <v>0.32688952142069999</v>
      </c>
      <c r="R6" s="9">
        <v>0.41129770034669999</v>
      </c>
      <c r="S6" s="9">
        <v>0.84141837392339991</v>
      </c>
      <c r="T6" s="9">
        <v>0.93582960954110006</v>
      </c>
      <c r="U6" s="9">
        <v>0.91632634410700009</v>
      </c>
      <c r="V6" s="9">
        <v>0.13515954549299999</v>
      </c>
      <c r="W6" s="9">
        <v>0.30780069922539999</v>
      </c>
      <c r="X6" s="9">
        <v>0.60118607684940006</v>
      </c>
      <c r="Y6" s="9">
        <v>0.82797266752709997</v>
      </c>
      <c r="Z6" s="9">
        <v>0.97958386361999994</v>
      </c>
      <c r="AA6" s="9">
        <v>0.1818078589448</v>
      </c>
      <c r="AB6" s="9">
        <v>0.34189550279289999</v>
      </c>
      <c r="AC6" s="9">
        <v>0.40249305140059999</v>
      </c>
      <c r="AD6" s="9">
        <v>0.59738656280900004</v>
      </c>
      <c r="AE6" s="9">
        <v>0.52563093064470001</v>
      </c>
      <c r="AF6" s="9">
        <v>0.54016868772259996</v>
      </c>
      <c r="AG6" s="9">
        <v>0.58312554024060004</v>
      </c>
      <c r="AH6" s="9">
        <v>0.46235021298340001</v>
      </c>
      <c r="AI6" s="9">
        <v>0.91792361157770008</v>
      </c>
      <c r="AJ6" s="9">
        <v>1</v>
      </c>
      <c r="AK6" s="9">
        <v>0.66962281321009998</v>
      </c>
      <c r="AL6" s="8"/>
    </row>
    <row r="7" spans="1:38" x14ac:dyDescent="0.2">
      <c r="A7" s="24"/>
      <c r="B7" s="24"/>
      <c r="C7" s="10">
        <v>396</v>
      </c>
      <c r="D7" s="10">
        <v>89</v>
      </c>
      <c r="E7" s="10">
        <v>118</v>
      </c>
      <c r="F7" s="10">
        <v>79</v>
      </c>
      <c r="G7" s="10">
        <v>110</v>
      </c>
      <c r="H7" s="10">
        <v>45</v>
      </c>
      <c r="I7" s="10">
        <v>74</v>
      </c>
      <c r="J7" s="10">
        <v>57</v>
      </c>
      <c r="K7" s="10">
        <v>75</v>
      </c>
      <c r="L7" s="10">
        <v>118</v>
      </c>
      <c r="M7" s="10">
        <v>192</v>
      </c>
      <c r="N7" s="10">
        <v>183</v>
      </c>
      <c r="O7" s="10">
        <v>40</v>
      </c>
      <c r="P7" s="10">
        <v>27</v>
      </c>
      <c r="Q7" s="10">
        <v>34</v>
      </c>
      <c r="R7" s="10">
        <v>79</v>
      </c>
      <c r="S7" s="10">
        <v>90</v>
      </c>
      <c r="T7" s="10">
        <v>30</v>
      </c>
      <c r="U7" s="10">
        <v>96</v>
      </c>
      <c r="V7" s="10">
        <v>27</v>
      </c>
      <c r="W7" s="10">
        <v>72</v>
      </c>
      <c r="X7" s="10">
        <v>90</v>
      </c>
      <c r="Y7" s="10">
        <v>132</v>
      </c>
      <c r="Z7" s="10">
        <v>54</v>
      </c>
      <c r="AA7" s="10">
        <v>4</v>
      </c>
      <c r="AB7" s="10">
        <v>107</v>
      </c>
      <c r="AC7" s="10">
        <v>46</v>
      </c>
      <c r="AD7" s="10">
        <v>13</v>
      </c>
      <c r="AE7" s="10">
        <v>19</v>
      </c>
      <c r="AF7" s="10">
        <v>33</v>
      </c>
      <c r="AG7" s="10">
        <v>11</v>
      </c>
      <c r="AH7" s="10">
        <v>1</v>
      </c>
      <c r="AI7" s="10">
        <v>6</v>
      </c>
      <c r="AJ7" s="10">
        <v>2</v>
      </c>
      <c r="AK7" s="10">
        <v>158</v>
      </c>
      <c r="AL7" s="8"/>
    </row>
    <row r="8" spans="1:38" x14ac:dyDescent="0.2">
      <c r="A8" s="24"/>
      <c r="B8" s="24"/>
      <c r="C8" s="11" t="s">
        <v>93</v>
      </c>
      <c r="D8" s="11"/>
      <c r="E8" s="11"/>
      <c r="F8" s="11"/>
      <c r="G8" s="11"/>
      <c r="H8" s="11"/>
      <c r="I8" s="11"/>
      <c r="J8" s="11"/>
      <c r="K8" s="11"/>
      <c r="L8" s="11"/>
      <c r="M8" s="12" t="s">
        <v>109</v>
      </c>
      <c r="N8" s="11"/>
      <c r="O8" s="11"/>
      <c r="P8" s="11"/>
      <c r="Q8" s="11"/>
      <c r="R8" s="12" t="s">
        <v>105</v>
      </c>
      <c r="S8" s="12" t="s">
        <v>150</v>
      </c>
      <c r="T8" s="12" t="s">
        <v>150</v>
      </c>
      <c r="U8" s="12" t="s">
        <v>150</v>
      </c>
      <c r="V8" s="11"/>
      <c r="W8" s="12" t="s">
        <v>105</v>
      </c>
      <c r="X8" s="12" t="s">
        <v>117</v>
      </c>
      <c r="Y8" s="12" t="s">
        <v>151</v>
      </c>
      <c r="Z8" s="12" t="s">
        <v>152</v>
      </c>
      <c r="AA8" s="11"/>
      <c r="AB8" s="11"/>
      <c r="AC8" s="11"/>
      <c r="AD8" s="11"/>
      <c r="AE8" s="11"/>
      <c r="AF8" s="11"/>
      <c r="AG8" s="11"/>
      <c r="AH8" s="11"/>
      <c r="AI8" s="12" t="s">
        <v>105</v>
      </c>
      <c r="AJ8" s="11"/>
      <c r="AK8" s="12" t="s">
        <v>137</v>
      </c>
      <c r="AL8" s="8"/>
    </row>
    <row r="9" spans="1:38" x14ac:dyDescent="0.2">
      <c r="A9" s="27"/>
      <c r="B9" s="23" t="s">
        <v>153</v>
      </c>
      <c r="C9" s="9">
        <v>0.23293088698539999</v>
      </c>
      <c r="D9" s="9">
        <v>0.19712145943180001</v>
      </c>
      <c r="E9" s="9">
        <v>0.2250029567256</v>
      </c>
      <c r="F9" s="9">
        <v>0.26418408958790002</v>
      </c>
      <c r="G9" s="9">
        <v>0.2426397584767</v>
      </c>
      <c r="H9" s="9">
        <v>0.29591342797210002</v>
      </c>
      <c r="I9" s="9">
        <v>0.20663398645780001</v>
      </c>
      <c r="J9" s="9">
        <v>0.25533756970339999</v>
      </c>
      <c r="K9" s="9">
        <v>0.23310814505800001</v>
      </c>
      <c r="L9" s="9">
        <v>0.1662556937703</v>
      </c>
      <c r="M9" s="9">
        <v>0.25797949178020002</v>
      </c>
      <c r="N9" s="9">
        <v>0.21540692275250001</v>
      </c>
      <c r="O9" s="9">
        <v>0.26616196814929999</v>
      </c>
      <c r="P9" s="9">
        <v>0.46181685943939998</v>
      </c>
      <c r="Q9" s="9">
        <v>0.30723618685870002</v>
      </c>
      <c r="R9" s="9">
        <v>0.2382949233419</v>
      </c>
      <c r="S9" s="9">
        <v>0.1201447502203</v>
      </c>
      <c r="T9" s="9">
        <v>6.4170390458870005E-2</v>
      </c>
      <c r="U9" s="9">
        <v>2.8000042068260001E-2</v>
      </c>
      <c r="V9" s="9">
        <v>0.24359951820119999</v>
      </c>
      <c r="W9" s="9">
        <v>0.37728958799930001</v>
      </c>
      <c r="X9" s="9">
        <v>0.16457448868460001</v>
      </c>
      <c r="Y9" s="9">
        <v>0.14343216842629999</v>
      </c>
      <c r="Z9" s="9">
        <v>0</v>
      </c>
      <c r="AA9" s="9">
        <v>0.78943486565699994</v>
      </c>
      <c r="AB9" s="9">
        <v>0.30315246190669998</v>
      </c>
      <c r="AC9" s="9">
        <v>0.2605056264983</v>
      </c>
      <c r="AD9" s="9">
        <v>0.11433376073029999</v>
      </c>
      <c r="AE9" s="9">
        <v>0.2306108413389</v>
      </c>
      <c r="AF9" s="9">
        <v>0.1744270061272</v>
      </c>
      <c r="AG9" s="9">
        <v>0.27585495159349999</v>
      </c>
      <c r="AH9" s="9">
        <v>0</v>
      </c>
      <c r="AI9" s="9">
        <v>8.2076388422280003E-2</v>
      </c>
      <c r="AJ9" s="9">
        <v>0</v>
      </c>
      <c r="AK9" s="9">
        <v>0.14381488788730001</v>
      </c>
      <c r="AL9" s="8"/>
    </row>
    <row r="10" spans="1:38" x14ac:dyDescent="0.2">
      <c r="A10" s="24"/>
      <c r="B10" s="24"/>
      <c r="C10" s="10">
        <v>205</v>
      </c>
      <c r="D10" s="10">
        <v>43</v>
      </c>
      <c r="E10" s="10">
        <v>62</v>
      </c>
      <c r="F10" s="10">
        <v>50</v>
      </c>
      <c r="G10" s="10">
        <v>50</v>
      </c>
      <c r="H10" s="10">
        <v>17</v>
      </c>
      <c r="I10" s="10">
        <v>33</v>
      </c>
      <c r="J10" s="10">
        <v>34</v>
      </c>
      <c r="K10" s="10">
        <v>46</v>
      </c>
      <c r="L10" s="10">
        <v>58</v>
      </c>
      <c r="M10" s="10">
        <v>86</v>
      </c>
      <c r="N10" s="10">
        <v>113</v>
      </c>
      <c r="O10" s="10">
        <v>63</v>
      </c>
      <c r="P10" s="10">
        <v>39</v>
      </c>
      <c r="Q10" s="10">
        <v>42</v>
      </c>
      <c r="R10" s="10">
        <v>41</v>
      </c>
      <c r="S10" s="10">
        <v>13</v>
      </c>
      <c r="T10" s="10">
        <v>3</v>
      </c>
      <c r="U10" s="10">
        <v>4</v>
      </c>
      <c r="V10" s="10">
        <v>58</v>
      </c>
      <c r="W10" s="10">
        <v>87</v>
      </c>
      <c r="X10" s="10">
        <v>30</v>
      </c>
      <c r="Y10" s="10">
        <v>20</v>
      </c>
      <c r="Z10" s="10">
        <v>0</v>
      </c>
      <c r="AA10" s="10">
        <v>5</v>
      </c>
      <c r="AB10" s="10">
        <v>108</v>
      </c>
      <c r="AC10" s="10">
        <v>23</v>
      </c>
      <c r="AD10" s="10">
        <v>2</v>
      </c>
      <c r="AE10" s="10">
        <v>7</v>
      </c>
      <c r="AF10" s="10">
        <v>12</v>
      </c>
      <c r="AG10" s="10">
        <v>7</v>
      </c>
      <c r="AH10" s="10">
        <v>0</v>
      </c>
      <c r="AI10" s="10">
        <v>1</v>
      </c>
      <c r="AJ10" s="10">
        <v>0</v>
      </c>
      <c r="AK10" s="10">
        <v>45</v>
      </c>
      <c r="AL10" s="8"/>
    </row>
    <row r="11" spans="1:38" x14ac:dyDescent="0.2">
      <c r="A11" s="24"/>
      <c r="B11" s="24"/>
      <c r="C11" s="11" t="s">
        <v>93</v>
      </c>
      <c r="D11" s="11"/>
      <c r="E11" s="11"/>
      <c r="F11" s="11"/>
      <c r="G11" s="11"/>
      <c r="H11" s="11"/>
      <c r="I11" s="11"/>
      <c r="J11" s="11"/>
      <c r="K11" s="11"/>
      <c r="L11" s="11"/>
      <c r="M11" s="11"/>
      <c r="N11" s="11"/>
      <c r="O11" s="12" t="s">
        <v>154</v>
      </c>
      <c r="P11" s="12" t="s">
        <v>155</v>
      </c>
      <c r="Q11" s="12" t="s">
        <v>154</v>
      </c>
      <c r="R11" s="12" t="s">
        <v>154</v>
      </c>
      <c r="S11" s="11"/>
      <c r="T11" s="11"/>
      <c r="U11" s="11"/>
      <c r="V11" s="12" t="s">
        <v>106</v>
      </c>
      <c r="W11" s="12" t="s">
        <v>156</v>
      </c>
      <c r="X11" s="11"/>
      <c r="Y11" s="11"/>
      <c r="Z11" s="11"/>
      <c r="AA11" s="12" t="s">
        <v>157</v>
      </c>
      <c r="AB11" s="12" t="s">
        <v>96</v>
      </c>
      <c r="AC11" s="11"/>
      <c r="AD11" s="11"/>
      <c r="AE11" s="11"/>
      <c r="AF11" s="11"/>
      <c r="AG11" s="11"/>
      <c r="AH11" s="11"/>
      <c r="AI11" s="11"/>
      <c r="AJ11" s="11"/>
      <c r="AK11" s="11"/>
      <c r="AL11" s="8"/>
    </row>
    <row r="12" spans="1:38" x14ac:dyDescent="0.2">
      <c r="A12" s="27"/>
      <c r="B12" s="23" t="s">
        <v>158</v>
      </c>
      <c r="C12" s="9">
        <v>0.1341480852219</v>
      </c>
      <c r="D12" s="9">
        <v>0.1499760748185</v>
      </c>
      <c r="E12" s="9">
        <v>0.1015135343548</v>
      </c>
      <c r="F12" s="9">
        <v>0.1296692074737</v>
      </c>
      <c r="G12" s="9">
        <v>0.1611445184718</v>
      </c>
      <c r="H12" s="9">
        <v>6.0308221312100001E-2</v>
      </c>
      <c r="I12" s="9">
        <v>0.1127359732701</v>
      </c>
      <c r="J12" s="9">
        <v>0.20985164453050001</v>
      </c>
      <c r="K12" s="9">
        <v>0.19966448783900001</v>
      </c>
      <c r="L12" s="9">
        <v>0.13144849005379999</v>
      </c>
      <c r="M12" s="9">
        <v>0.11832738323310001</v>
      </c>
      <c r="N12" s="9">
        <v>0.1493083801632</v>
      </c>
      <c r="O12" s="9">
        <v>0.2698431067723</v>
      </c>
      <c r="P12" s="9">
        <v>8.5358583856619999E-2</v>
      </c>
      <c r="Q12" s="9">
        <v>0.1784819765432</v>
      </c>
      <c r="R12" s="9">
        <v>0.15819058045109999</v>
      </c>
      <c r="S12" s="9">
        <v>2.324107864849E-2</v>
      </c>
      <c r="T12" s="9">
        <v>0</v>
      </c>
      <c r="U12" s="9">
        <v>8.3203244594969999E-3</v>
      </c>
      <c r="V12" s="9">
        <v>0.2504209330887</v>
      </c>
      <c r="W12" s="9">
        <v>0.17327772967739999</v>
      </c>
      <c r="X12" s="9">
        <v>0.13063878464090001</v>
      </c>
      <c r="Y12" s="9">
        <v>4.7935484166810004E-3</v>
      </c>
      <c r="Z12" s="9">
        <v>1.3561073820190001E-2</v>
      </c>
      <c r="AA12" s="9">
        <v>2.8757275398150001E-2</v>
      </c>
      <c r="AB12" s="9">
        <v>0.1685825804803</v>
      </c>
      <c r="AC12" s="9">
        <v>0.15154913592059999</v>
      </c>
      <c r="AD12" s="9">
        <v>0.13799005002459999</v>
      </c>
      <c r="AE12" s="9">
        <v>5.5952225444629987E-2</v>
      </c>
      <c r="AF12" s="9">
        <v>0.1783002224062</v>
      </c>
      <c r="AG12" s="9">
        <v>0.1144456477727</v>
      </c>
      <c r="AH12" s="9">
        <v>0</v>
      </c>
      <c r="AI12" s="9">
        <v>0</v>
      </c>
      <c r="AJ12" s="9">
        <v>0</v>
      </c>
      <c r="AK12" s="9">
        <v>8.6585826610509994E-2</v>
      </c>
      <c r="AL12" s="8"/>
    </row>
    <row r="13" spans="1:38" x14ac:dyDescent="0.2">
      <c r="A13" s="24"/>
      <c r="B13" s="24"/>
      <c r="C13" s="10">
        <v>114</v>
      </c>
      <c r="D13" s="10">
        <v>20</v>
      </c>
      <c r="E13" s="10">
        <v>30</v>
      </c>
      <c r="F13" s="10">
        <v>26</v>
      </c>
      <c r="G13" s="10">
        <v>38</v>
      </c>
      <c r="H13" s="10">
        <v>8</v>
      </c>
      <c r="I13" s="10">
        <v>14</v>
      </c>
      <c r="J13" s="10">
        <v>21</v>
      </c>
      <c r="K13" s="10">
        <v>31</v>
      </c>
      <c r="L13" s="10">
        <v>31</v>
      </c>
      <c r="M13" s="10">
        <v>38</v>
      </c>
      <c r="N13" s="10">
        <v>70</v>
      </c>
      <c r="O13" s="10">
        <v>44</v>
      </c>
      <c r="P13" s="10">
        <v>10</v>
      </c>
      <c r="Q13" s="10">
        <v>26</v>
      </c>
      <c r="R13" s="10">
        <v>30</v>
      </c>
      <c r="S13" s="10">
        <v>3</v>
      </c>
      <c r="T13" s="10">
        <v>0</v>
      </c>
      <c r="U13" s="10">
        <v>1</v>
      </c>
      <c r="V13" s="10">
        <v>40</v>
      </c>
      <c r="W13" s="10">
        <v>49</v>
      </c>
      <c r="X13" s="10">
        <v>16</v>
      </c>
      <c r="Y13" s="10">
        <v>1</v>
      </c>
      <c r="Z13" s="10">
        <v>1</v>
      </c>
      <c r="AA13" s="10">
        <v>1</v>
      </c>
      <c r="AB13" s="10">
        <v>64</v>
      </c>
      <c r="AC13" s="10">
        <v>11</v>
      </c>
      <c r="AD13" s="10">
        <v>3</v>
      </c>
      <c r="AE13" s="10">
        <v>4</v>
      </c>
      <c r="AF13" s="10">
        <v>7</v>
      </c>
      <c r="AG13" s="10">
        <v>2</v>
      </c>
      <c r="AH13" s="10">
        <v>0</v>
      </c>
      <c r="AI13" s="10">
        <v>0</v>
      </c>
      <c r="AJ13" s="10">
        <v>0</v>
      </c>
      <c r="AK13" s="10">
        <v>23</v>
      </c>
      <c r="AL13" s="8"/>
    </row>
    <row r="14" spans="1:38" x14ac:dyDescent="0.2">
      <c r="A14" s="24"/>
      <c r="B14" s="24"/>
      <c r="C14" s="11" t="s">
        <v>93</v>
      </c>
      <c r="D14" s="11"/>
      <c r="E14" s="11"/>
      <c r="F14" s="11"/>
      <c r="G14" s="11"/>
      <c r="H14" s="11"/>
      <c r="I14" s="11"/>
      <c r="J14" s="12" t="s">
        <v>105</v>
      </c>
      <c r="K14" s="12" t="s">
        <v>105</v>
      </c>
      <c r="L14" s="11"/>
      <c r="M14" s="11"/>
      <c r="N14" s="11"/>
      <c r="O14" s="12" t="s">
        <v>159</v>
      </c>
      <c r="P14" s="11"/>
      <c r="Q14" s="12" t="s">
        <v>160</v>
      </c>
      <c r="R14" s="12" t="s">
        <v>160</v>
      </c>
      <c r="S14" s="11"/>
      <c r="T14" s="11"/>
      <c r="U14" s="11"/>
      <c r="V14" s="12" t="s">
        <v>130</v>
      </c>
      <c r="W14" s="12" t="s">
        <v>161</v>
      </c>
      <c r="X14" s="12" t="s">
        <v>140</v>
      </c>
      <c r="Y14" s="11"/>
      <c r="Z14" s="11"/>
      <c r="AA14" s="11"/>
      <c r="AB14" s="11"/>
      <c r="AC14" s="11"/>
      <c r="AD14" s="11"/>
      <c r="AE14" s="11"/>
      <c r="AF14" s="11"/>
      <c r="AG14" s="11"/>
      <c r="AH14" s="11"/>
      <c r="AI14" s="11"/>
      <c r="AJ14" s="11"/>
      <c r="AK14" s="11"/>
      <c r="AL14" s="8"/>
    </row>
    <row r="15" spans="1:38" x14ac:dyDescent="0.2">
      <c r="A15" s="27"/>
      <c r="B15" s="23" t="s">
        <v>162</v>
      </c>
      <c r="C15" s="9">
        <v>0.15084551324430001</v>
      </c>
      <c r="D15" s="9">
        <v>0.1270533538377</v>
      </c>
      <c r="E15" s="9">
        <v>0.16407645839859999</v>
      </c>
      <c r="F15" s="9">
        <v>0.1828100602244</v>
      </c>
      <c r="G15" s="9">
        <v>0.12774832116500001</v>
      </c>
      <c r="H15" s="9">
        <v>8.5212967925090005E-2</v>
      </c>
      <c r="I15" s="9">
        <v>0.1235147514449</v>
      </c>
      <c r="J15" s="9">
        <v>0.14219481796860001</v>
      </c>
      <c r="K15" s="9">
        <v>0.1719221911738</v>
      </c>
      <c r="L15" s="9">
        <v>0.2143810778453</v>
      </c>
      <c r="M15" s="9">
        <v>8.7499891897390006E-2</v>
      </c>
      <c r="N15" s="9">
        <v>0.2109842771788</v>
      </c>
      <c r="O15" s="9">
        <v>0.27044701778480001</v>
      </c>
      <c r="P15" s="9">
        <v>0.118930923036</v>
      </c>
      <c r="Q15" s="9">
        <v>0.18739231517739999</v>
      </c>
      <c r="R15" s="9">
        <v>0.19221679586029999</v>
      </c>
      <c r="S15" s="9">
        <v>1.5195797207810001E-2</v>
      </c>
      <c r="T15" s="9">
        <v>0</v>
      </c>
      <c r="U15" s="9">
        <v>4.735328936528E-2</v>
      </c>
      <c r="V15" s="9">
        <v>0.37082000321710001</v>
      </c>
      <c r="W15" s="9">
        <v>0.14163198309790001</v>
      </c>
      <c r="X15" s="9">
        <v>0.10360064982519999</v>
      </c>
      <c r="Y15" s="9">
        <v>2.3801615629910001E-2</v>
      </c>
      <c r="Z15" s="9">
        <v>6.8550625598130001E-3</v>
      </c>
      <c r="AA15" s="9">
        <v>0</v>
      </c>
      <c r="AB15" s="9">
        <v>0.18636945482020001</v>
      </c>
      <c r="AC15" s="9">
        <v>0.18545218618049999</v>
      </c>
      <c r="AD15" s="9">
        <v>0.1502896264361</v>
      </c>
      <c r="AE15" s="9">
        <v>0.1878060025718</v>
      </c>
      <c r="AF15" s="9">
        <v>0.107104083744</v>
      </c>
      <c r="AG15" s="9">
        <v>2.6573860393100002E-2</v>
      </c>
      <c r="AH15" s="9">
        <v>0.53764978701659993</v>
      </c>
      <c r="AI15" s="9">
        <v>0</v>
      </c>
      <c r="AJ15" s="9">
        <v>0</v>
      </c>
      <c r="AK15" s="9">
        <v>9.997647229213999E-2</v>
      </c>
      <c r="AL15" s="8"/>
    </row>
    <row r="16" spans="1:38" x14ac:dyDescent="0.2">
      <c r="A16" s="24"/>
      <c r="B16" s="24"/>
      <c r="C16" s="10">
        <v>164</v>
      </c>
      <c r="D16" s="10">
        <v>34</v>
      </c>
      <c r="E16" s="10">
        <v>46</v>
      </c>
      <c r="F16" s="10">
        <v>49</v>
      </c>
      <c r="G16" s="10">
        <v>35</v>
      </c>
      <c r="H16" s="10">
        <v>6</v>
      </c>
      <c r="I16" s="10">
        <v>19</v>
      </c>
      <c r="J16" s="10">
        <v>26</v>
      </c>
      <c r="K16" s="10">
        <v>39</v>
      </c>
      <c r="L16" s="10">
        <v>59</v>
      </c>
      <c r="M16" s="10">
        <v>38</v>
      </c>
      <c r="N16" s="10">
        <v>117</v>
      </c>
      <c r="O16" s="10">
        <v>60</v>
      </c>
      <c r="P16" s="10">
        <v>17</v>
      </c>
      <c r="Q16" s="10">
        <v>37</v>
      </c>
      <c r="R16" s="10">
        <v>42</v>
      </c>
      <c r="S16" s="10">
        <v>3</v>
      </c>
      <c r="T16" s="10">
        <v>0</v>
      </c>
      <c r="U16" s="10">
        <v>5</v>
      </c>
      <c r="V16" s="10">
        <v>75</v>
      </c>
      <c r="W16" s="10">
        <v>53</v>
      </c>
      <c r="X16" s="10">
        <v>21</v>
      </c>
      <c r="Y16" s="10">
        <v>6</v>
      </c>
      <c r="Z16" s="10">
        <v>1</v>
      </c>
      <c r="AA16" s="10">
        <v>0</v>
      </c>
      <c r="AB16" s="10">
        <v>95</v>
      </c>
      <c r="AC16" s="10">
        <v>20</v>
      </c>
      <c r="AD16" s="10">
        <v>3</v>
      </c>
      <c r="AE16" s="10">
        <v>9</v>
      </c>
      <c r="AF16" s="10">
        <v>8</v>
      </c>
      <c r="AG16" s="10">
        <v>2</v>
      </c>
      <c r="AH16" s="10">
        <v>1</v>
      </c>
      <c r="AI16" s="10">
        <v>0</v>
      </c>
      <c r="AJ16" s="10">
        <v>0</v>
      </c>
      <c r="AK16" s="10">
        <v>26</v>
      </c>
      <c r="AL16" s="8"/>
    </row>
    <row r="17" spans="1:38" x14ac:dyDescent="0.2">
      <c r="A17" s="24"/>
      <c r="B17" s="24"/>
      <c r="C17" s="11" t="s">
        <v>93</v>
      </c>
      <c r="D17" s="11"/>
      <c r="E17" s="11"/>
      <c r="F17" s="11"/>
      <c r="G17" s="11"/>
      <c r="H17" s="11"/>
      <c r="I17" s="11"/>
      <c r="J17" s="11"/>
      <c r="K17" s="11"/>
      <c r="L17" s="11"/>
      <c r="M17" s="11"/>
      <c r="N17" s="12" t="s">
        <v>137</v>
      </c>
      <c r="O17" s="12" t="s">
        <v>163</v>
      </c>
      <c r="P17" s="12" t="s">
        <v>106</v>
      </c>
      <c r="Q17" s="12" t="s">
        <v>111</v>
      </c>
      <c r="R17" s="12" t="s">
        <v>111</v>
      </c>
      <c r="S17" s="11"/>
      <c r="T17" s="11"/>
      <c r="U17" s="11"/>
      <c r="V17" s="12" t="s">
        <v>164</v>
      </c>
      <c r="W17" s="12" t="s">
        <v>130</v>
      </c>
      <c r="X17" s="12" t="s">
        <v>131</v>
      </c>
      <c r="Y17" s="11"/>
      <c r="Z17" s="11"/>
      <c r="AA17" s="11"/>
      <c r="AB17" s="11"/>
      <c r="AC17" s="11"/>
      <c r="AD17" s="11"/>
      <c r="AE17" s="11"/>
      <c r="AF17" s="11"/>
      <c r="AG17" s="11"/>
      <c r="AH17" s="11"/>
      <c r="AI17" s="11"/>
      <c r="AJ17" s="11"/>
      <c r="AK17" s="11"/>
      <c r="AL17" s="8"/>
    </row>
    <row r="18" spans="1:38" x14ac:dyDescent="0.2">
      <c r="A18" s="27"/>
      <c r="B18" s="23" t="s">
        <v>39</v>
      </c>
      <c r="C18" s="9">
        <v>1</v>
      </c>
      <c r="D18" s="9">
        <v>1</v>
      </c>
      <c r="E18" s="9">
        <v>1</v>
      </c>
      <c r="F18" s="9">
        <v>1</v>
      </c>
      <c r="G18" s="9">
        <v>1</v>
      </c>
      <c r="H18" s="9">
        <v>1</v>
      </c>
      <c r="I18" s="9">
        <v>1</v>
      </c>
      <c r="J18" s="9">
        <v>1</v>
      </c>
      <c r="K18" s="9">
        <v>1</v>
      </c>
      <c r="L18" s="9">
        <v>1</v>
      </c>
      <c r="M18" s="9">
        <v>1</v>
      </c>
      <c r="N18" s="9">
        <v>1</v>
      </c>
      <c r="O18" s="9">
        <v>1</v>
      </c>
      <c r="P18" s="9">
        <v>1</v>
      </c>
      <c r="Q18" s="9">
        <v>1</v>
      </c>
      <c r="R18" s="9">
        <v>1</v>
      </c>
      <c r="S18" s="9">
        <v>1</v>
      </c>
      <c r="T18" s="9">
        <v>1</v>
      </c>
      <c r="U18" s="9">
        <v>1</v>
      </c>
      <c r="V18" s="9">
        <v>1</v>
      </c>
      <c r="W18" s="9">
        <v>1</v>
      </c>
      <c r="X18" s="9">
        <v>1</v>
      </c>
      <c r="Y18" s="9">
        <v>1</v>
      </c>
      <c r="Z18" s="9">
        <v>1</v>
      </c>
      <c r="AA18" s="9">
        <v>1</v>
      </c>
      <c r="AB18" s="9">
        <v>1</v>
      </c>
      <c r="AC18" s="9">
        <v>1</v>
      </c>
      <c r="AD18" s="9">
        <v>1</v>
      </c>
      <c r="AE18" s="9">
        <v>1</v>
      </c>
      <c r="AF18" s="9">
        <v>1</v>
      </c>
      <c r="AG18" s="9">
        <v>1</v>
      </c>
      <c r="AH18" s="9">
        <v>1</v>
      </c>
      <c r="AI18" s="9">
        <v>1</v>
      </c>
      <c r="AJ18" s="9">
        <v>1</v>
      </c>
      <c r="AK18" s="9">
        <v>1</v>
      </c>
      <c r="AL18" s="8"/>
    </row>
    <row r="19" spans="1:38" x14ac:dyDescent="0.2">
      <c r="A19" s="24"/>
      <c r="B19" s="24"/>
      <c r="C19" s="10">
        <v>879</v>
      </c>
      <c r="D19" s="10">
        <v>186</v>
      </c>
      <c r="E19" s="10">
        <v>256</v>
      </c>
      <c r="F19" s="10">
        <v>204</v>
      </c>
      <c r="G19" s="10">
        <v>233</v>
      </c>
      <c r="H19" s="10">
        <v>76</v>
      </c>
      <c r="I19" s="10">
        <v>140</v>
      </c>
      <c r="J19" s="10">
        <v>138</v>
      </c>
      <c r="K19" s="10">
        <v>191</v>
      </c>
      <c r="L19" s="10">
        <v>266</v>
      </c>
      <c r="M19" s="10">
        <v>354</v>
      </c>
      <c r="N19" s="10">
        <v>483</v>
      </c>
      <c r="O19" s="10">
        <v>207</v>
      </c>
      <c r="P19" s="10">
        <v>93</v>
      </c>
      <c r="Q19" s="10">
        <v>139</v>
      </c>
      <c r="R19" s="10">
        <v>192</v>
      </c>
      <c r="S19" s="10">
        <v>109</v>
      </c>
      <c r="T19" s="10">
        <v>33</v>
      </c>
      <c r="U19" s="10">
        <v>106</v>
      </c>
      <c r="V19" s="10">
        <v>200</v>
      </c>
      <c r="W19" s="10">
        <v>261</v>
      </c>
      <c r="X19" s="10">
        <v>157</v>
      </c>
      <c r="Y19" s="10">
        <v>159</v>
      </c>
      <c r="Z19" s="10">
        <v>56</v>
      </c>
      <c r="AA19" s="10">
        <v>10</v>
      </c>
      <c r="AB19" s="10">
        <v>374</v>
      </c>
      <c r="AC19" s="10">
        <v>100</v>
      </c>
      <c r="AD19" s="10">
        <v>21</v>
      </c>
      <c r="AE19" s="10">
        <v>39</v>
      </c>
      <c r="AF19" s="10">
        <v>60</v>
      </c>
      <c r="AG19" s="10">
        <v>22</v>
      </c>
      <c r="AH19" s="10">
        <v>2</v>
      </c>
      <c r="AI19" s="10">
        <v>7</v>
      </c>
      <c r="AJ19" s="10">
        <v>2</v>
      </c>
      <c r="AK19" s="10">
        <v>252</v>
      </c>
      <c r="AL19" s="8"/>
    </row>
    <row r="20" spans="1:38" x14ac:dyDescent="0.2">
      <c r="A20" s="24"/>
      <c r="B20" s="24"/>
      <c r="C20" s="11" t="s">
        <v>93</v>
      </c>
      <c r="D20" s="11" t="s">
        <v>93</v>
      </c>
      <c r="E20" s="11" t="s">
        <v>93</v>
      </c>
      <c r="F20" s="11" t="s">
        <v>93</v>
      </c>
      <c r="G20" s="11" t="s">
        <v>93</v>
      </c>
      <c r="H20" s="11" t="s">
        <v>93</v>
      </c>
      <c r="I20" s="11" t="s">
        <v>93</v>
      </c>
      <c r="J20" s="11" t="s">
        <v>93</v>
      </c>
      <c r="K20" s="11" t="s">
        <v>93</v>
      </c>
      <c r="L20" s="11" t="s">
        <v>93</v>
      </c>
      <c r="M20" s="11" t="s">
        <v>93</v>
      </c>
      <c r="N20" s="11" t="s">
        <v>93</v>
      </c>
      <c r="O20" s="11" t="s">
        <v>93</v>
      </c>
      <c r="P20" s="11" t="s">
        <v>93</v>
      </c>
      <c r="Q20" s="11" t="s">
        <v>93</v>
      </c>
      <c r="R20" s="11" t="s">
        <v>93</v>
      </c>
      <c r="S20" s="11" t="s">
        <v>93</v>
      </c>
      <c r="T20" s="11" t="s">
        <v>93</v>
      </c>
      <c r="U20" s="11" t="s">
        <v>93</v>
      </c>
      <c r="V20" s="11" t="s">
        <v>93</v>
      </c>
      <c r="W20" s="11" t="s">
        <v>93</v>
      </c>
      <c r="X20" s="11" t="s">
        <v>93</v>
      </c>
      <c r="Y20" s="11" t="s">
        <v>93</v>
      </c>
      <c r="Z20" s="11" t="s">
        <v>93</v>
      </c>
      <c r="AA20" s="11" t="s">
        <v>93</v>
      </c>
      <c r="AB20" s="11" t="s">
        <v>93</v>
      </c>
      <c r="AC20" s="11" t="s">
        <v>93</v>
      </c>
      <c r="AD20" s="11" t="s">
        <v>93</v>
      </c>
      <c r="AE20" s="11" t="s">
        <v>93</v>
      </c>
      <c r="AF20" s="11" t="s">
        <v>93</v>
      </c>
      <c r="AG20" s="11" t="s">
        <v>93</v>
      </c>
      <c r="AH20" s="11" t="s">
        <v>93</v>
      </c>
      <c r="AI20" s="11" t="s">
        <v>93</v>
      </c>
      <c r="AJ20" s="11" t="s">
        <v>93</v>
      </c>
      <c r="AK20" s="11" t="s">
        <v>93</v>
      </c>
      <c r="AL20" s="8"/>
    </row>
    <row r="21" spans="1:38" x14ac:dyDescent="0.2">
      <c r="A21" s="13" t="s">
        <v>165</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22"/>
    </row>
    <row r="22" spans="1:38" x14ac:dyDescent="0.2">
      <c r="A22" s="15" t="s">
        <v>100</v>
      </c>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row>
  </sheetData>
  <mergeCells count="15">
    <mergeCell ref="B12:B14"/>
    <mergeCell ref="B15:B17"/>
    <mergeCell ref="B18:B20"/>
    <mergeCell ref="A6:A20"/>
    <mergeCell ref="AI2:AK2"/>
    <mergeCell ref="A2:C2"/>
    <mergeCell ref="A3:B5"/>
    <mergeCell ref="B6:B8"/>
    <mergeCell ref="B9:B11"/>
    <mergeCell ref="M3:N3"/>
    <mergeCell ref="O3:U3"/>
    <mergeCell ref="V3:AA3"/>
    <mergeCell ref="AB3:AK3"/>
    <mergeCell ref="D3:G3"/>
    <mergeCell ref="H3:L3"/>
  </mergeCells>
  <hyperlinks>
    <hyperlink ref="A1" location="'TOC'!A1:A1" display="Back to TOC" xr:uid="{00000000-0004-0000-04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22"/>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customWidth="1"/>
    <col min="2" max="2" width="25" style="1" bestFit="1" customWidth="1"/>
    <col min="3" max="37" width="12.6640625" style="1" customWidth="1"/>
  </cols>
  <sheetData>
    <row r="1" spans="1:38"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8"/>
    </row>
    <row r="2" spans="1:38" ht="36" customHeight="1" x14ac:dyDescent="0.2">
      <c r="A2" s="30" t="s">
        <v>166</v>
      </c>
      <c r="B2" s="29"/>
      <c r="C2" s="29"/>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8" t="s">
        <v>38</v>
      </c>
      <c r="AJ2" s="29"/>
      <c r="AK2" s="29"/>
      <c r="AL2" s="8"/>
    </row>
    <row r="3" spans="1:38" ht="37" customHeight="1" x14ac:dyDescent="0.2">
      <c r="A3" s="31"/>
      <c r="B3" s="29"/>
      <c r="C3" s="19" t="s">
        <v>39</v>
      </c>
      <c r="D3" s="32" t="s">
        <v>40</v>
      </c>
      <c r="E3" s="29"/>
      <c r="F3" s="29"/>
      <c r="G3" s="29"/>
      <c r="H3" s="32" t="s">
        <v>41</v>
      </c>
      <c r="I3" s="29"/>
      <c r="J3" s="29"/>
      <c r="K3" s="29"/>
      <c r="L3" s="29"/>
      <c r="M3" s="32" t="s">
        <v>42</v>
      </c>
      <c r="N3" s="29"/>
      <c r="O3" s="32" t="s">
        <v>43</v>
      </c>
      <c r="P3" s="29"/>
      <c r="Q3" s="29"/>
      <c r="R3" s="29"/>
      <c r="S3" s="29"/>
      <c r="T3" s="29"/>
      <c r="U3" s="29"/>
      <c r="V3" s="32" t="s">
        <v>44</v>
      </c>
      <c r="W3" s="29"/>
      <c r="X3" s="29"/>
      <c r="Y3" s="29"/>
      <c r="Z3" s="29"/>
      <c r="AA3" s="29"/>
      <c r="AB3" s="32" t="s">
        <v>45</v>
      </c>
      <c r="AC3" s="29"/>
      <c r="AD3" s="29"/>
      <c r="AE3" s="29"/>
      <c r="AF3" s="29"/>
      <c r="AG3" s="29"/>
      <c r="AH3" s="29"/>
      <c r="AI3" s="29"/>
      <c r="AJ3" s="29"/>
      <c r="AK3" s="29"/>
      <c r="AL3" s="8"/>
    </row>
    <row r="4" spans="1:38" ht="16" customHeight="1" x14ac:dyDescent="0.2">
      <c r="A4" s="24"/>
      <c r="B4" s="29"/>
      <c r="C4" s="20" t="s">
        <v>46</v>
      </c>
      <c r="D4" s="20" t="s">
        <v>46</v>
      </c>
      <c r="E4" s="20" t="s">
        <v>47</v>
      </c>
      <c r="F4" s="20" t="s">
        <v>48</v>
      </c>
      <c r="G4" s="20" t="s">
        <v>49</v>
      </c>
      <c r="H4" s="20" t="s">
        <v>46</v>
      </c>
      <c r="I4" s="20" t="s">
        <v>47</v>
      </c>
      <c r="J4" s="20" t="s">
        <v>48</v>
      </c>
      <c r="K4" s="20" t="s">
        <v>49</v>
      </c>
      <c r="L4" s="20" t="s">
        <v>50</v>
      </c>
      <c r="M4" s="20" t="s">
        <v>46</v>
      </c>
      <c r="N4" s="20" t="s">
        <v>47</v>
      </c>
      <c r="O4" s="20" t="s">
        <v>46</v>
      </c>
      <c r="P4" s="20" t="s">
        <v>47</v>
      </c>
      <c r="Q4" s="20" t="s">
        <v>48</v>
      </c>
      <c r="R4" s="20" t="s">
        <v>49</v>
      </c>
      <c r="S4" s="20" t="s">
        <v>50</v>
      </c>
      <c r="T4" s="20" t="s">
        <v>51</v>
      </c>
      <c r="U4" s="20" t="s">
        <v>52</v>
      </c>
      <c r="V4" s="20" t="s">
        <v>46</v>
      </c>
      <c r="W4" s="20" t="s">
        <v>47</v>
      </c>
      <c r="X4" s="20" t="s">
        <v>48</v>
      </c>
      <c r="Y4" s="20" t="s">
        <v>49</v>
      </c>
      <c r="Z4" s="20" t="s">
        <v>50</v>
      </c>
      <c r="AA4" s="20" t="s">
        <v>51</v>
      </c>
      <c r="AB4" s="20" t="s">
        <v>46</v>
      </c>
      <c r="AC4" s="20" t="s">
        <v>47</v>
      </c>
      <c r="AD4" s="20" t="s">
        <v>48</v>
      </c>
      <c r="AE4" s="20" t="s">
        <v>49</v>
      </c>
      <c r="AF4" s="20" t="s">
        <v>50</v>
      </c>
      <c r="AG4" s="20" t="s">
        <v>51</v>
      </c>
      <c r="AH4" s="20" t="s">
        <v>52</v>
      </c>
      <c r="AI4" s="20" t="s">
        <v>53</v>
      </c>
      <c r="AJ4" s="20" t="s">
        <v>54</v>
      </c>
      <c r="AK4" s="20" t="s">
        <v>55</v>
      </c>
      <c r="AL4" s="8"/>
    </row>
    <row r="5" spans="1:38" ht="25" x14ac:dyDescent="0.2">
      <c r="A5" s="24"/>
      <c r="B5" s="29"/>
      <c r="C5" s="19" t="s">
        <v>56</v>
      </c>
      <c r="D5" s="19" t="s">
        <v>57</v>
      </c>
      <c r="E5" s="19" t="s">
        <v>58</v>
      </c>
      <c r="F5" s="19" t="s">
        <v>59</v>
      </c>
      <c r="G5" s="19" t="s">
        <v>60</v>
      </c>
      <c r="H5" s="19" t="s">
        <v>61</v>
      </c>
      <c r="I5" s="19" t="s">
        <v>62</v>
      </c>
      <c r="J5" s="19" t="s">
        <v>63</v>
      </c>
      <c r="K5" s="19" t="s">
        <v>64</v>
      </c>
      <c r="L5" s="19" t="s">
        <v>65</v>
      </c>
      <c r="M5" s="19" t="s">
        <v>66</v>
      </c>
      <c r="N5" s="19" t="s">
        <v>67</v>
      </c>
      <c r="O5" s="19" t="s">
        <v>68</v>
      </c>
      <c r="P5" s="19" t="s">
        <v>69</v>
      </c>
      <c r="Q5" s="19" t="s">
        <v>70</v>
      </c>
      <c r="R5" s="19" t="s">
        <v>71</v>
      </c>
      <c r="S5" s="19" t="s">
        <v>72</v>
      </c>
      <c r="T5" s="19" t="s">
        <v>73</v>
      </c>
      <c r="U5" s="19" t="s">
        <v>74</v>
      </c>
      <c r="V5" s="19" t="s">
        <v>75</v>
      </c>
      <c r="W5" s="19" t="s">
        <v>76</v>
      </c>
      <c r="X5" s="19" t="s">
        <v>77</v>
      </c>
      <c r="Y5" s="19" t="s">
        <v>78</v>
      </c>
      <c r="Z5" s="19" t="s">
        <v>79</v>
      </c>
      <c r="AA5" s="19" t="s">
        <v>80</v>
      </c>
      <c r="AB5" s="19" t="s">
        <v>81</v>
      </c>
      <c r="AC5" s="19" t="s">
        <v>82</v>
      </c>
      <c r="AD5" s="19" t="s">
        <v>83</v>
      </c>
      <c r="AE5" s="19" t="s">
        <v>84</v>
      </c>
      <c r="AF5" s="19" t="s">
        <v>85</v>
      </c>
      <c r="AG5" s="19" t="s">
        <v>86</v>
      </c>
      <c r="AH5" s="19" t="s">
        <v>87</v>
      </c>
      <c r="AI5" s="19" t="s">
        <v>88</v>
      </c>
      <c r="AJ5" s="19" t="s">
        <v>89</v>
      </c>
      <c r="AK5" s="19" t="s">
        <v>90</v>
      </c>
      <c r="AL5" s="8"/>
    </row>
    <row r="6" spans="1:38" x14ac:dyDescent="0.2">
      <c r="A6" s="25" t="s">
        <v>167</v>
      </c>
      <c r="B6" s="23" t="s">
        <v>168</v>
      </c>
      <c r="C6" s="9">
        <v>0.49028934138629998</v>
      </c>
      <c r="D6" s="9">
        <v>0.54396151334350007</v>
      </c>
      <c r="E6" s="9">
        <v>0.50192442708259999</v>
      </c>
      <c r="F6" s="9">
        <v>0.40262272812420002</v>
      </c>
      <c r="G6" s="9">
        <v>0.51313522887759999</v>
      </c>
      <c r="H6" s="9">
        <v>0.44828921888489998</v>
      </c>
      <c r="I6" s="9">
        <v>0.49238764006710001</v>
      </c>
      <c r="J6" s="9">
        <v>0.42547032651889999</v>
      </c>
      <c r="K6" s="9">
        <v>0.40252442209270001</v>
      </c>
      <c r="L6" s="9">
        <v>0.63609184880509995</v>
      </c>
      <c r="M6" s="9">
        <v>0.58253391946819999</v>
      </c>
      <c r="N6" s="9">
        <v>0.38902928097230011</v>
      </c>
      <c r="O6" s="9">
        <v>0.35040421364110003</v>
      </c>
      <c r="P6" s="9">
        <v>0.3052576692956</v>
      </c>
      <c r="Q6" s="9">
        <v>0.2428537538012</v>
      </c>
      <c r="R6" s="9">
        <v>0.49602430422740001</v>
      </c>
      <c r="S6" s="9">
        <v>0.79567831010779999</v>
      </c>
      <c r="T6" s="9">
        <v>0.70437637828980004</v>
      </c>
      <c r="U6" s="9">
        <v>0.81188288670770004</v>
      </c>
      <c r="V6" s="9">
        <v>0.27866578116200003</v>
      </c>
      <c r="W6" s="9">
        <v>0.29792663416859999</v>
      </c>
      <c r="X6" s="9">
        <v>0.53416222306810002</v>
      </c>
      <c r="Y6" s="9">
        <v>0.76884491335460003</v>
      </c>
      <c r="Z6" s="9">
        <v>0.86392081724140002</v>
      </c>
      <c r="AA6" s="9">
        <v>0.78491602254300008</v>
      </c>
      <c r="AB6" s="9">
        <v>0.36088940845529999</v>
      </c>
      <c r="AC6" s="9">
        <v>0.4553242384026</v>
      </c>
      <c r="AD6" s="9">
        <v>0.57509195818819991</v>
      </c>
      <c r="AE6" s="9">
        <v>0.37896892112250002</v>
      </c>
      <c r="AF6" s="9">
        <v>0.58678340634509996</v>
      </c>
      <c r="AG6" s="9">
        <v>0.63158897727990004</v>
      </c>
      <c r="AH6" s="9">
        <v>1</v>
      </c>
      <c r="AI6" s="9">
        <v>0.82589403166500008</v>
      </c>
      <c r="AJ6" s="9">
        <v>0.81332584070500002</v>
      </c>
      <c r="AK6" s="9">
        <v>0.6578058023169</v>
      </c>
      <c r="AL6" s="8"/>
    </row>
    <row r="7" spans="1:38" x14ac:dyDescent="0.2">
      <c r="A7" s="24"/>
      <c r="B7" s="24"/>
      <c r="C7" s="10">
        <v>440</v>
      </c>
      <c r="D7" s="10">
        <v>104</v>
      </c>
      <c r="E7" s="10">
        <v>128</v>
      </c>
      <c r="F7" s="10">
        <v>87</v>
      </c>
      <c r="G7" s="10">
        <v>121</v>
      </c>
      <c r="H7" s="10">
        <v>39</v>
      </c>
      <c r="I7" s="10">
        <v>62</v>
      </c>
      <c r="J7" s="10">
        <v>64</v>
      </c>
      <c r="K7" s="10">
        <v>77</v>
      </c>
      <c r="L7" s="10">
        <v>161</v>
      </c>
      <c r="M7" s="10">
        <v>220</v>
      </c>
      <c r="N7" s="10">
        <v>196</v>
      </c>
      <c r="O7" s="10">
        <v>70</v>
      </c>
      <c r="P7" s="10">
        <v>38</v>
      </c>
      <c r="Q7" s="10">
        <v>46</v>
      </c>
      <c r="R7" s="10">
        <v>93</v>
      </c>
      <c r="S7" s="10">
        <v>84</v>
      </c>
      <c r="T7" s="10">
        <v>22</v>
      </c>
      <c r="U7" s="10">
        <v>87</v>
      </c>
      <c r="V7" s="10">
        <v>53</v>
      </c>
      <c r="W7" s="10">
        <v>99</v>
      </c>
      <c r="X7" s="10">
        <v>91</v>
      </c>
      <c r="Y7" s="10">
        <v>120</v>
      </c>
      <c r="Z7" s="10">
        <v>48</v>
      </c>
      <c r="AA7" s="10">
        <v>8</v>
      </c>
      <c r="AB7" s="10">
        <v>141</v>
      </c>
      <c r="AC7" s="10">
        <v>50</v>
      </c>
      <c r="AD7" s="10">
        <v>13</v>
      </c>
      <c r="AE7" s="10">
        <v>16</v>
      </c>
      <c r="AF7" s="10">
        <v>38</v>
      </c>
      <c r="AG7" s="10">
        <v>14</v>
      </c>
      <c r="AH7" s="10">
        <v>2</v>
      </c>
      <c r="AI7" s="10">
        <v>4</v>
      </c>
      <c r="AJ7" s="10">
        <v>1</v>
      </c>
      <c r="AK7" s="10">
        <v>161</v>
      </c>
      <c r="AL7" s="8"/>
    </row>
    <row r="8" spans="1:38" x14ac:dyDescent="0.2">
      <c r="A8" s="24"/>
      <c r="B8" s="24"/>
      <c r="C8" s="11" t="s">
        <v>93</v>
      </c>
      <c r="D8" s="11"/>
      <c r="E8" s="11"/>
      <c r="F8" s="11"/>
      <c r="G8" s="11"/>
      <c r="H8" s="11"/>
      <c r="I8" s="11"/>
      <c r="J8" s="11"/>
      <c r="K8" s="11"/>
      <c r="L8" s="12" t="s">
        <v>169</v>
      </c>
      <c r="M8" s="12" t="s">
        <v>128</v>
      </c>
      <c r="N8" s="11"/>
      <c r="O8" s="11"/>
      <c r="P8" s="11"/>
      <c r="Q8" s="11"/>
      <c r="R8" s="12" t="s">
        <v>170</v>
      </c>
      <c r="S8" s="12" t="s">
        <v>171</v>
      </c>
      <c r="T8" s="12" t="s">
        <v>172</v>
      </c>
      <c r="U8" s="12" t="s">
        <v>171</v>
      </c>
      <c r="V8" s="11"/>
      <c r="W8" s="11"/>
      <c r="X8" s="12" t="s">
        <v>173</v>
      </c>
      <c r="Y8" s="12" t="s">
        <v>174</v>
      </c>
      <c r="Z8" s="12" t="s">
        <v>174</v>
      </c>
      <c r="AA8" s="11"/>
      <c r="AB8" s="11"/>
      <c r="AC8" s="11"/>
      <c r="AD8" s="11"/>
      <c r="AE8" s="11"/>
      <c r="AF8" s="11"/>
      <c r="AG8" s="11"/>
      <c r="AH8" s="11"/>
      <c r="AI8" s="11"/>
      <c r="AJ8" s="11"/>
      <c r="AK8" s="12" t="s">
        <v>137</v>
      </c>
      <c r="AL8" s="8"/>
    </row>
    <row r="9" spans="1:38" x14ac:dyDescent="0.2">
      <c r="A9" s="27"/>
      <c r="B9" s="23" t="s">
        <v>175</v>
      </c>
      <c r="C9" s="9">
        <v>0.28693181918990002</v>
      </c>
      <c r="D9" s="9">
        <v>0.31820504410439998</v>
      </c>
      <c r="E9" s="9">
        <v>0.2493838238975</v>
      </c>
      <c r="F9" s="9">
        <v>0.30671533390950001</v>
      </c>
      <c r="G9" s="9">
        <v>0.28650177344400002</v>
      </c>
      <c r="H9" s="9">
        <v>0.29739123680969998</v>
      </c>
      <c r="I9" s="9">
        <v>0.30394181577520002</v>
      </c>
      <c r="J9" s="9">
        <v>0.25873158411570002</v>
      </c>
      <c r="K9" s="9">
        <v>0.41195633856090003</v>
      </c>
      <c r="L9" s="9">
        <v>0.19495187090220001</v>
      </c>
      <c r="M9" s="9">
        <v>0.260470619756</v>
      </c>
      <c r="N9" s="9">
        <v>0.31786880137380003</v>
      </c>
      <c r="O9" s="9">
        <v>0.31875632847840002</v>
      </c>
      <c r="P9" s="9">
        <v>0.32139447696750001</v>
      </c>
      <c r="Q9" s="9">
        <v>0.42825406915890002</v>
      </c>
      <c r="R9" s="9">
        <v>0.29417270950289998</v>
      </c>
      <c r="S9" s="9">
        <v>0.16831810130489999</v>
      </c>
      <c r="T9" s="9">
        <v>0.28151264364680001</v>
      </c>
      <c r="U9" s="9">
        <v>0.14044119427490001</v>
      </c>
      <c r="V9" s="9">
        <v>0.27021749738290002</v>
      </c>
      <c r="W9" s="9">
        <v>0.38229751145660001</v>
      </c>
      <c r="X9" s="9">
        <v>0.33785605712110001</v>
      </c>
      <c r="Y9" s="9">
        <v>0.18743743912819999</v>
      </c>
      <c r="Z9" s="9">
        <v>0.13607918275870001</v>
      </c>
      <c r="AA9" s="9">
        <v>0.215083977457</v>
      </c>
      <c r="AB9" s="9">
        <v>0.34912387373149989</v>
      </c>
      <c r="AC9" s="9">
        <v>0.37349733061219997</v>
      </c>
      <c r="AD9" s="9">
        <v>0.2061790593475</v>
      </c>
      <c r="AE9" s="9">
        <v>0.31326172258579998</v>
      </c>
      <c r="AF9" s="9">
        <v>0.17067515987199999</v>
      </c>
      <c r="AG9" s="9">
        <v>0.2405896632125</v>
      </c>
      <c r="AH9" s="9">
        <v>0</v>
      </c>
      <c r="AI9" s="9">
        <v>9.2029579912750001E-2</v>
      </c>
      <c r="AJ9" s="9">
        <v>0.186674159295</v>
      </c>
      <c r="AK9" s="9">
        <v>0.19599412862230001</v>
      </c>
      <c r="AL9" s="8"/>
    </row>
    <row r="10" spans="1:38" x14ac:dyDescent="0.2">
      <c r="A10" s="24"/>
      <c r="B10" s="24"/>
      <c r="C10" s="10">
        <v>256</v>
      </c>
      <c r="D10" s="10">
        <v>55</v>
      </c>
      <c r="E10" s="10">
        <v>74</v>
      </c>
      <c r="F10" s="10">
        <v>60</v>
      </c>
      <c r="G10" s="10">
        <v>67</v>
      </c>
      <c r="H10" s="10">
        <v>21</v>
      </c>
      <c r="I10" s="10">
        <v>46</v>
      </c>
      <c r="J10" s="10">
        <v>38</v>
      </c>
      <c r="K10" s="10">
        <v>76</v>
      </c>
      <c r="L10" s="10">
        <v>57</v>
      </c>
      <c r="M10" s="10">
        <v>90</v>
      </c>
      <c r="N10" s="10">
        <v>155</v>
      </c>
      <c r="O10" s="10">
        <v>66</v>
      </c>
      <c r="P10" s="10">
        <v>33</v>
      </c>
      <c r="Q10" s="10">
        <v>51</v>
      </c>
      <c r="R10" s="10">
        <v>59</v>
      </c>
      <c r="S10" s="10">
        <v>22</v>
      </c>
      <c r="T10" s="10">
        <v>11</v>
      </c>
      <c r="U10" s="10">
        <v>14</v>
      </c>
      <c r="V10" s="10">
        <v>59</v>
      </c>
      <c r="W10" s="10">
        <v>94</v>
      </c>
      <c r="X10" s="10">
        <v>48</v>
      </c>
      <c r="Y10" s="10">
        <v>33</v>
      </c>
      <c r="Z10" s="10">
        <v>8</v>
      </c>
      <c r="AA10" s="10">
        <v>3</v>
      </c>
      <c r="AB10" s="10">
        <v>124</v>
      </c>
      <c r="AC10" s="10">
        <v>34</v>
      </c>
      <c r="AD10" s="10">
        <v>4</v>
      </c>
      <c r="AE10" s="10">
        <v>13</v>
      </c>
      <c r="AF10" s="10">
        <v>14</v>
      </c>
      <c r="AG10" s="10">
        <v>5</v>
      </c>
      <c r="AH10" s="10">
        <v>0</v>
      </c>
      <c r="AI10" s="10">
        <v>2</v>
      </c>
      <c r="AJ10" s="10">
        <v>1</v>
      </c>
      <c r="AK10" s="10">
        <v>59</v>
      </c>
      <c r="AL10" s="8"/>
    </row>
    <row r="11" spans="1:38" x14ac:dyDescent="0.2">
      <c r="A11" s="24"/>
      <c r="B11" s="24"/>
      <c r="C11" s="11" t="s">
        <v>93</v>
      </c>
      <c r="D11" s="11"/>
      <c r="E11" s="11"/>
      <c r="F11" s="11"/>
      <c r="G11" s="11"/>
      <c r="H11" s="11"/>
      <c r="I11" s="11"/>
      <c r="J11" s="11"/>
      <c r="K11" s="12" t="s">
        <v>111</v>
      </c>
      <c r="L11" s="11"/>
      <c r="M11" s="11"/>
      <c r="N11" s="11"/>
      <c r="O11" s="11"/>
      <c r="P11" s="11"/>
      <c r="Q11" s="12" t="s">
        <v>118</v>
      </c>
      <c r="R11" s="11"/>
      <c r="S11" s="11"/>
      <c r="T11" s="11"/>
      <c r="U11" s="11"/>
      <c r="V11" s="11"/>
      <c r="W11" s="11"/>
      <c r="X11" s="11"/>
      <c r="Y11" s="11"/>
      <c r="Z11" s="11"/>
      <c r="AA11" s="11"/>
      <c r="AB11" s="12" t="s">
        <v>96</v>
      </c>
      <c r="AC11" s="11"/>
      <c r="AD11" s="11"/>
      <c r="AE11" s="11"/>
      <c r="AF11" s="11"/>
      <c r="AG11" s="11"/>
      <c r="AH11" s="11"/>
      <c r="AI11" s="11"/>
      <c r="AJ11" s="11"/>
      <c r="AK11" s="11"/>
      <c r="AL11" s="8"/>
    </row>
    <row r="12" spans="1:38" x14ac:dyDescent="0.2">
      <c r="A12" s="27"/>
      <c r="B12" s="23" t="s">
        <v>158</v>
      </c>
      <c r="C12" s="9">
        <v>0.1259529926537</v>
      </c>
      <c r="D12" s="9">
        <v>8.5236710836139998E-2</v>
      </c>
      <c r="E12" s="9">
        <v>0.1042615372499</v>
      </c>
      <c r="F12" s="9">
        <v>0.18588233453110001</v>
      </c>
      <c r="G12" s="9">
        <v>0.1285774222853</v>
      </c>
      <c r="H12" s="9">
        <v>0.1988798747859</v>
      </c>
      <c r="I12" s="9">
        <v>9.8873776845699993E-2</v>
      </c>
      <c r="J12" s="9">
        <v>0.17139629458299999</v>
      </c>
      <c r="K12" s="9">
        <v>9.529686534265E-2</v>
      </c>
      <c r="L12" s="9">
        <v>7.3565940545229996E-2</v>
      </c>
      <c r="M12" s="9">
        <v>0.1013454112841</v>
      </c>
      <c r="N12" s="9">
        <v>0.15492717849420001</v>
      </c>
      <c r="O12" s="9">
        <v>0.1673545146647</v>
      </c>
      <c r="P12" s="9">
        <v>0.31778298727729998</v>
      </c>
      <c r="Q12" s="9">
        <v>0.19461282481299999</v>
      </c>
      <c r="R12" s="9">
        <v>8.8598902798080012E-2</v>
      </c>
      <c r="S12" s="9">
        <v>2.0195305567570002E-2</v>
      </c>
      <c r="T12" s="9">
        <v>0</v>
      </c>
      <c r="U12" s="9">
        <v>5.0572806201889999E-3</v>
      </c>
      <c r="V12" s="9">
        <v>0.2058753709776</v>
      </c>
      <c r="W12" s="9">
        <v>0.21908015407190001</v>
      </c>
      <c r="X12" s="9">
        <v>8.1696064445890004E-2</v>
      </c>
      <c r="Y12" s="9">
        <v>1.4367910961559999E-2</v>
      </c>
      <c r="Z12" s="9">
        <v>0</v>
      </c>
      <c r="AA12" s="9">
        <v>0</v>
      </c>
      <c r="AB12" s="9">
        <v>0.1910530246719</v>
      </c>
      <c r="AC12" s="9">
        <v>9.8167962926670002E-2</v>
      </c>
      <c r="AD12" s="9">
        <v>6.8439356028129991E-2</v>
      </c>
      <c r="AE12" s="9">
        <v>0.1567591778405</v>
      </c>
      <c r="AF12" s="9">
        <v>5.6630795140969997E-2</v>
      </c>
      <c r="AG12" s="9">
        <v>6.4759188519669997E-2</v>
      </c>
      <c r="AH12" s="9">
        <v>0</v>
      </c>
      <c r="AI12" s="9">
        <v>0</v>
      </c>
      <c r="AJ12" s="9">
        <v>0</v>
      </c>
      <c r="AK12" s="9">
        <v>6.6757355110100003E-2</v>
      </c>
      <c r="AL12" s="8"/>
    </row>
    <row r="13" spans="1:38" x14ac:dyDescent="0.2">
      <c r="A13" s="24"/>
      <c r="B13" s="24"/>
      <c r="C13" s="10">
        <v>104</v>
      </c>
      <c r="D13" s="10">
        <v>12</v>
      </c>
      <c r="E13" s="10">
        <v>33</v>
      </c>
      <c r="F13" s="10">
        <v>32</v>
      </c>
      <c r="G13" s="10">
        <v>27</v>
      </c>
      <c r="H13" s="10">
        <v>11</v>
      </c>
      <c r="I13" s="10">
        <v>16</v>
      </c>
      <c r="J13" s="10">
        <v>20</v>
      </c>
      <c r="K13" s="10">
        <v>22</v>
      </c>
      <c r="L13" s="10">
        <v>28</v>
      </c>
      <c r="M13" s="10">
        <v>27</v>
      </c>
      <c r="N13" s="10">
        <v>73</v>
      </c>
      <c r="O13" s="10">
        <v>39</v>
      </c>
      <c r="P13" s="10">
        <v>15</v>
      </c>
      <c r="Q13" s="10">
        <v>25</v>
      </c>
      <c r="R13" s="10">
        <v>21</v>
      </c>
      <c r="S13" s="10">
        <v>2</v>
      </c>
      <c r="T13" s="10">
        <v>0</v>
      </c>
      <c r="U13" s="10">
        <v>2</v>
      </c>
      <c r="V13" s="10">
        <v>45</v>
      </c>
      <c r="W13" s="10">
        <v>42</v>
      </c>
      <c r="X13" s="10">
        <v>9</v>
      </c>
      <c r="Y13" s="10">
        <v>4</v>
      </c>
      <c r="Z13" s="10">
        <v>0</v>
      </c>
      <c r="AA13" s="10">
        <v>0</v>
      </c>
      <c r="AB13" s="10">
        <v>67</v>
      </c>
      <c r="AC13" s="10">
        <v>9</v>
      </c>
      <c r="AD13" s="10">
        <v>1</v>
      </c>
      <c r="AE13" s="10">
        <v>4</v>
      </c>
      <c r="AF13" s="10">
        <v>3</v>
      </c>
      <c r="AG13" s="10">
        <v>2</v>
      </c>
      <c r="AH13" s="10">
        <v>0</v>
      </c>
      <c r="AI13" s="10">
        <v>0</v>
      </c>
      <c r="AJ13" s="10">
        <v>0</v>
      </c>
      <c r="AK13" s="10">
        <v>18</v>
      </c>
      <c r="AL13" s="8"/>
    </row>
    <row r="14" spans="1:38" x14ac:dyDescent="0.2">
      <c r="A14" s="24"/>
      <c r="B14" s="24"/>
      <c r="C14" s="11" t="s">
        <v>93</v>
      </c>
      <c r="D14" s="11"/>
      <c r="E14" s="11"/>
      <c r="F14" s="11"/>
      <c r="G14" s="11"/>
      <c r="H14" s="11"/>
      <c r="I14" s="11"/>
      <c r="J14" s="11"/>
      <c r="K14" s="11"/>
      <c r="L14" s="11"/>
      <c r="M14" s="11"/>
      <c r="N14" s="11"/>
      <c r="O14" s="12" t="s">
        <v>160</v>
      </c>
      <c r="P14" s="12" t="s">
        <v>176</v>
      </c>
      <c r="Q14" s="12" t="s">
        <v>160</v>
      </c>
      <c r="R14" s="12" t="s">
        <v>154</v>
      </c>
      <c r="S14" s="11"/>
      <c r="T14" s="11"/>
      <c r="U14" s="11"/>
      <c r="V14" s="12" t="s">
        <v>161</v>
      </c>
      <c r="W14" s="12" t="s">
        <v>140</v>
      </c>
      <c r="X14" s="11"/>
      <c r="Y14" s="11"/>
      <c r="Z14" s="11"/>
      <c r="AA14" s="11"/>
      <c r="AB14" s="12" t="s">
        <v>96</v>
      </c>
      <c r="AC14" s="11"/>
      <c r="AD14" s="11"/>
      <c r="AE14" s="11"/>
      <c r="AF14" s="11"/>
      <c r="AG14" s="11"/>
      <c r="AH14" s="11"/>
      <c r="AI14" s="11"/>
      <c r="AJ14" s="11"/>
      <c r="AK14" s="11"/>
      <c r="AL14" s="8"/>
    </row>
    <row r="15" spans="1:38" x14ac:dyDescent="0.2">
      <c r="A15" s="27"/>
      <c r="B15" s="23" t="s">
        <v>162</v>
      </c>
      <c r="C15" s="9">
        <v>9.682584677021E-2</v>
      </c>
      <c r="D15" s="9">
        <v>5.2596731715979998E-2</v>
      </c>
      <c r="E15" s="9">
        <v>0.14443021177000001</v>
      </c>
      <c r="F15" s="9">
        <v>0.1047796034352</v>
      </c>
      <c r="G15" s="9">
        <v>7.1785575393030002E-2</v>
      </c>
      <c r="H15" s="9">
        <v>5.5439669519419997E-2</v>
      </c>
      <c r="I15" s="9">
        <v>0.10479676731199999</v>
      </c>
      <c r="J15" s="9">
        <v>0.14440179478240001</v>
      </c>
      <c r="K15" s="9">
        <v>9.0222374003769992E-2</v>
      </c>
      <c r="L15" s="9">
        <v>9.5390339747420005E-2</v>
      </c>
      <c r="M15" s="9">
        <v>5.5650049491670003E-2</v>
      </c>
      <c r="N15" s="9">
        <v>0.13817473915969999</v>
      </c>
      <c r="O15" s="9">
        <v>0.16348494321580001</v>
      </c>
      <c r="P15" s="9">
        <v>5.5564866459569998E-2</v>
      </c>
      <c r="Q15" s="9">
        <v>0.13427935222689999</v>
      </c>
      <c r="R15" s="9">
        <v>0.1212040834716</v>
      </c>
      <c r="S15" s="9">
        <v>1.580828301978E-2</v>
      </c>
      <c r="T15" s="9">
        <v>1.41109780634E-2</v>
      </c>
      <c r="U15" s="9">
        <v>4.2618638397249997E-2</v>
      </c>
      <c r="V15" s="9">
        <v>0.24524135047750001</v>
      </c>
      <c r="W15" s="9">
        <v>0.1006957003029</v>
      </c>
      <c r="X15" s="9">
        <v>4.6285655364970001E-2</v>
      </c>
      <c r="Y15" s="9">
        <v>2.934973655571E-2</v>
      </c>
      <c r="Z15" s="9">
        <v>0</v>
      </c>
      <c r="AA15" s="9">
        <v>0</v>
      </c>
      <c r="AB15" s="9">
        <v>9.8933693141269999E-2</v>
      </c>
      <c r="AC15" s="9">
        <v>7.3010468058600009E-2</v>
      </c>
      <c r="AD15" s="9">
        <v>0.1502896264361</v>
      </c>
      <c r="AE15" s="9">
        <v>0.15101017845110001</v>
      </c>
      <c r="AF15" s="9">
        <v>0.185910638642</v>
      </c>
      <c r="AG15" s="9">
        <v>6.3062170987930002E-2</v>
      </c>
      <c r="AH15" s="9">
        <v>0</v>
      </c>
      <c r="AI15" s="9">
        <v>8.2076388422280003E-2</v>
      </c>
      <c r="AJ15" s="9">
        <v>0</v>
      </c>
      <c r="AK15" s="9">
        <v>7.9442713950729993E-2</v>
      </c>
      <c r="AL15" s="8"/>
    </row>
    <row r="16" spans="1:38" x14ac:dyDescent="0.2">
      <c r="A16" s="24"/>
      <c r="B16" s="24"/>
      <c r="C16" s="10">
        <v>87</v>
      </c>
      <c r="D16" s="10">
        <v>15</v>
      </c>
      <c r="E16" s="10">
        <v>25</v>
      </c>
      <c r="F16" s="10">
        <v>29</v>
      </c>
      <c r="G16" s="10">
        <v>18</v>
      </c>
      <c r="H16" s="10">
        <v>5</v>
      </c>
      <c r="I16" s="10">
        <v>17</v>
      </c>
      <c r="J16" s="10">
        <v>19</v>
      </c>
      <c r="K16" s="10">
        <v>17</v>
      </c>
      <c r="L16" s="10">
        <v>20</v>
      </c>
      <c r="M16" s="10">
        <v>18</v>
      </c>
      <c r="N16" s="10">
        <v>63</v>
      </c>
      <c r="O16" s="10">
        <v>34</v>
      </c>
      <c r="P16" s="10">
        <v>7</v>
      </c>
      <c r="Q16" s="10">
        <v>18</v>
      </c>
      <c r="R16" s="10">
        <v>22</v>
      </c>
      <c r="S16" s="10">
        <v>2</v>
      </c>
      <c r="T16" s="10">
        <v>1</v>
      </c>
      <c r="U16" s="10">
        <v>3</v>
      </c>
      <c r="V16" s="10">
        <v>43</v>
      </c>
      <c r="W16" s="10">
        <v>28</v>
      </c>
      <c r="X16" s="10">
        <v>9</v>
      </c>
      <c r="Y16" s="10">
        <v>4</v>
      </c>
      <c r="Z16" s="10">
        <v>0</v>
      </c>
      <c r="AA16" s="10">
        <v>0</v>
      </c>
      <c r="AB16" s="10">
        <v>46</v>
      </c>
      <c r="AC16" s="10">
        <v>6</v>
      </c>
      <c r="AD16" s="10">
        <v>3</v>
      </c>
      <c r="AE16" s="10">
        <v>7</v>
      </c>
      <c r="AF16" s="10">
        <v>5</v>
      </c>
      <c r="AG16" s="10">
        <v>1</v>
      </c>
      <c r="AH16" s="10">
        <v>0</v>
      </c>
      <c r="AI16" s="10">
        <v>1</v>
      </c>
      <c r="AJ16" s="10">
        <v>0</v>
      </c>
      <c r="AK16" s="10">
        <v>18</v>
      </c>
      <c r="AL16" s="8"/>
    </row>
    <row r="17" spans="1:38" x14ac:dyDescent="0.2">
      <c r="A17" s="24"/>
      <c r="B17" s="24"/>
      <c r="C17" s="11" t="s">
        <v>93</v>
      </c>
      <c r="D17" s="11"/>
      <c r="E17" s="11"/>
      <c r="F17" s="11"/>
      <c r="G17" s="11"/>
      <c r="H17" s="11"/>
      <c r="I17" s="11"/>
      <c r="J17" s="11"/>
      <c r="K17" s="11"/>
      <c r="L17" s="11"/>
      <c r="M17" s="11"/>
      <c r="N17" s="12" t="s">
        <v>105</v>
      </c>
      <c r="O17" s="12" t="s">
        <v>177</v>
      </c>
      <c r="P17" s="11"/>
      <c r="Q17" s="12" t="s">
        <v>106</v>
      </c>
      <c r="R17" s="12" t="s">
        <v>106</v>
      </c>
      <c r="S17" s="11"/>
      <c r="T17" s="11"/>
      <c r="U17" s="11"/>
      <c r="V17" s="12" t="s">
        <v>178</v>
      </c>
      <c r="W17" s="11"/>
      <c r="X17" s="11"/>
      <c r="Y17" s="11"/>
      <c r="Z17" s="11"/>
      <c r="AA17" s="11"/>
      <c r="AB17" s="11"/>
      <c r="AC17" s="11"/>
      <c r="AD17" s="11"/>
      <c r="AE17" s="11"/>
      <c r="AF17" s="11"/>
      <c r="AG17" s="11"/>
      <c r="AH17" s="11"/>
      <c r="AI17" s="11"/>
      <c r="AJ17" s="11"/>
      <c r="AK17" s="11"/>
      <c r="AL17" s="8"/>
    </row>
    <row r="18" spans="1:38" x14ac:dyDescent="0.2">
      <c r="A18" s="27"/>
      <c r="B18" s="23" t="s">
        <v>39</v>
      </c>
      <c r="C18" s="9">
        <v>1</v>
      </c>
      <c r="D18" s="9">
        <v>1</v>
      </c>
      <c r="E18" s="9">
        <v>1</v>
      </c>
      <c r="F18" s="9">
        <v>1</v>
      </c>
      <c r="G18" s="9">
        <v>1</v>
      </c>
      <c r="H18" s="9">
        <v>1</v>
      </c>
      <c r="I18" s="9">
        <v>1</v>
      </c>
      <c r="J18" s="9">
        <v>1</v>
      </c>
      <c r="K18" s="9">
        <v>1</v>
      </c>
      <c r="L18" s="9">
        <v>1</v>
      </c>
      <c r="M18" s="9">
        <v>1</v>
      </c>
      <c r="N18" s="9">
        <v>1</v>
      </c>
      <c r="O18" s="9">
        <v>1</v>
      </c>
      <c r="P18" s="9">
        <v>1</v>
      </c>
      <c r="Q18" s="9">
        <v>1</v>
      </c>
      <c r="R18" s="9">
        <v>1</v>
      </c>
      <c r="S18" s="9">
        <v>1</v>
      </c>
      <c r="T18" s="9">
        <v>1</v>
      </c>
      <c r="U18" s="9">
        <v>1</v>
      </c>
      <c r="V18" s="9">
        <v>1</v>
      </c>
      <c r="W18" s="9">
        <v>1</v>
      </c>
      <c r="X18" s="9">
        <v>1</v>
      </c>
      <c r="Y18" s="9">
        <v>1</v>
      </c>
      <c r="Z18" s="9">
        <v>1</v>
      </c>
      <c r="AA18" s="9">
        <v>1</v>
      </c>
      <c r="AB18" s="9">
        <v>1</v>
      </c>
      <c r="AC18" s="9">
        <v>1</v>
      </c>
      <c r="AD18" s="9">
        <v>1</v>
      </c>
      <c r="AE18" s="9">
        <v>1</v>
      </c>
      <c r="AF18" s="9">
        <v>1</v>
      </c>
      <c r="AG18" s="9">
        <v>1</v>
      </c>
      <c r="AH18" s="9">
        <v>1</v>
      </c>
      <c r="AI18" s="9">
        <v>1</v>
      </c>
      <c r="AJ18" s="9">
        <v>1</v>
      </c>
      <c r="AK18" s="9">
        <v>1</v>
      </c>
      <c r="AL18" s="8"/>
    </row>
    <row r="19" spans="1:38" x14ac:dyDescent="0.2">
      <c r="A19" s="24"/>
      <c r="B19" s="24"/>
      <c r="C19" s="10">
        <v>887</v>
      </c>
      <c r="D19" s="10">
        <v>186</v>
      </c>
      <c r="E19" s="10">
        <v>260</v>
      </c>
      <c r="F19" s="10">
        <v>208</v>
      </c>
      <c r="G19" s="10">
        <v>233</v>
      </c>
      <c r="H19" s="10">
        <v>76</v>
      </c>
      <c r="I19" s="10">
        <v>141</v>
      </c>
      <c r="J19" s="10">
        <v>141</v>
      </c>
      <c r="K19" s="10">
        <v>192</v>
      </c>
      <c r="L19" s="10">
        <v>266</v>
      </c>
      <c r="M19" s="10">
        <v>355</v>
      </c>
      <c r="N19" s="10">
        <v>487</v>
      </c>
      <c r="O19" s="10">
        <v>209</v>
      </c>
      <c r="P19" s="10">
        <v>93</v>
      </c>
      <c r="Q19" s="10">
        <v>140</v>
      </c>
      <c r="R19" s="10">
        <v>195</v>
      </c>
      <c r="S19" s="10">
        <v>110</v>
      </c>
      <c r="T19" s="10">
        <v>34</v>
      </c>
      <c r="U19" s="10">
        <v>106</v>
      </c>
      <c r="V19" s="10">
        <v>200</v>
      </c>
      <c r="W19" s="10">
        <v>263</v>
      </c>
      <c r="X19" s="10">
        <v>157</v>
      </c>
      <c r="Y19" s="10">
        <v>161</v>
      </c>
      <c r="Z19" s="10">
        <v>56</v>
      </c>
      <c r="AA19" s="10">
        <v>11</v>
      </c>
      <c r="AB19" s="10">
        <v>378</v>
      </c>
      <c r="AC19" s="10">
        <v>99</v>
      </c>
      <c r="AD19" s="10">
        <v>21</v>
      </c>
      <c r="AE19" s="10">
        <v>40</v>
      </c>
      <c r="AF19" s="10">
        <v>60</v>
      </c>
      <c r="AG19" s="10">
        <v>22</v>
      </c>
      <c r="AH19" s="10">
        <v>2</v>
      </c>
      <c r="AI19" s="10">
        <v>7</v>
      </c>
      <c r="AJ19" s="10">
        <v>2</v>
      </c>
      <c r="AK19" s="10">
        <v>256</v>
      </c>
      <c r="AL19" s="8"/>
    </row>
    <row r="20" spans="1:38" x14ac:dyDescent="0.2">
      <c r="A20" s="24"/>
      <c r="B20" s="24"/>
      <c r="C20" s="11" t="s">
        <v>93</v>
      </c>
      <c r="D20" s="11" t="s">
        <v>93</v>
      </c>
      <c r="E20" s="11" t="s">
        <v>93</v>
      </c>
      <c r="F20" s="11" t="s">
        <v>93</v>
      </c>
      <c r="G20" s="11" t="s">
        <v>93</v>
      </c>
      <c r="H20" s="11" t="s">
        <v>93</v>
      </c>
      <c r="I20" s="11" t="s">
        <v>93</v>
      </c>
      <c r="J20" s="11" t="s">
        <v>93</v>
      </c>
      <c r="K20" s="11" t="s">
        <v>93</v>
      </c>
      <c r="L20" s="11" t="s">
        <v>93</v>
      </c>
      <c r="M20" s="11" t="s">
        <v>93</v>
      </c>
      <c r="N20" s="11" t="s">
        <v>93</v>
      </c>
      <c r="O20" s="11" t="s">
        <v>93</v>
      </c>
      <c r="P20" s="11" t="s">
        <v>93</v>
      </c>
      <c r="Q20" s="11" t="s">
        <v>93</v>
      </c>
      <c r="R20" s="11" t="s">
        <v>93</v>
      </c>
      <c r="S20" s="11" t="s">
        <v>93</v>
      </c>
      <c r="T20" s="11" t="s">
        <v>93</v>
      </c>
      <c r="U20" s="11" t="s">
        <v>93</v>
      </c>
      <c r="V20" s="11" t="s">
        <v>93</v>
      </c>
      <c r="W20" s="11" t="s">
        <v>93</v>
      </c>
      <c r="X20" s="11" t="s">
        <v>93</v>
      </c>
      <c r="Y20" s="11" t="s">
        <v>93</v>
      </c>
      <c r="Z20" s="11" t="s">
        <v>93</v>
      </c>
      <c r="AA20" s="11" t="s">
        <v>93</v>
      </c>
      <c r="AB20" s="11" t="s">
        <v>93</v>
      </c>
      <c r="AC20" s="11" t="s">
        <v>93</v>
      </c>
      <c r="AD20" s="11" t="s">
        <v>93</v>
      </c>
      <c r="AE20" s="11" t="s">
        <v>93</v>
      </c>
      <c r="AF20" s="11" t="s">
        <v>93</v>
      </c>
      <c r="AG20" s="11" t="s">
        <v>93</v>
      </c>
      <c r="AH20" s="11" t="s">
        <v>93</v>
      </c>
      <c r="AI20" s="11" t="s">
        <v>93</v>
      </c>
      <c r="AJ20" s="11" t="s">
        <v>93</v>
      </c>
      <c r="AK20" s="11" t="s">
        <v>93</v>
      </c>
      <c r="AL20" s="8"/>
    </row>
    <row r="21" spans="1:38" x14ac:dyDescent="0.2">
      <c r="A21" s="13" t="s">
        <v>179</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22"/>
    </row>
    <row r="22" spans="1:38" x14ac:dyDescent="0.2">
      <c r="A22" s="15" t="s">
        <v>100</v>
      </c>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row>
  </sheetData>
  <mergeCells count="15">
    <mergeCell ref="B12:B14"/>
    <mergeCell ref="B15:B17"/>
    <mergeCell ref="B18:B20"/>
    <mergeCell ref="A6:A20"/>
    <mergeCell ref="AI2:AK2"/>
    <mergeCell ref="A2:C2"/>
    <mergeCell ref="A3:B5"/>
    <mergeCell ref="B6:B8"/>
    <mergeCell ref="B9:B11"/>
    <mergeCell ref="M3:N3"/>
    <mergeCell ref="O3:U3"/>
    <mergeCell ref="V3:AA3"/>
    <mergeCell ref="AB3:AK3"/>
    <mergeCell ref="D3:G3"/>
    <mergeCell ref="H3:L3"/>
  </mergeCells>
  <hyperlinks>
    <hyperlink ref="A1" location="'TOC'!A1:A1" display="Back to TOC" xr:uid="{00000000-0004-0000-0500-000000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34"/>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bestFit="1" customWidth="1"/>
    <col min="2" max="2" width="25" style="1" bestFit="1" customWidth="1"/>
    <col min="3" max="37" width="12.6640625" style="1" customWidth="1"/>
  </cols>
  <sheetData>
    <row r="1" spans="1:38"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8"/>
    </row>
    <row r="2" spans="1:38" ht="36" customHeight="1" x14ac:dyDescent="0.2">
      <c r="A2" s="30" t="s">
        <v>180</v>
      </c>
      <c r="B2" s="29"/>
      <c r="C2" s="29"/>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8" t="s">
        <v>181</v>
      </c>
      <c r="AJ2" s="29"/>
      <c r="AK2" s="29"/>
      <c r="AL2" s="8"/>
    </row>
    <row r="3" spans="1:38" ht="37" customHeight="1" x14ac:dyDescent="0.2">
      <c r="A3" s="31"/>
      <c r="B3" s="29"/>
      <c r="C3" s="19" t="s">
        <v>39</v>
      </c>
      <c r="D3" s="32" t="s">
        <v>40</v>
      </c>
      <c r="E3" s="29"/>
      <c r="F3" s="29"/>
      <c r="G3" s="29"/>
      <c r="H3" s="32" t="s">
        <v>41</v>
      </c>
      <c r="I3" s="29"/>
      <c r="J3" s="29"/>
      <c r="K3" s="29"/>
      <c r="L3" s="29"/>
      <c r="M3" s="32" t="s">
        <v>42</v>
      </c>
      <c r="N3" s="29"/>
      <c r="O3" s="32" t="s">
        <v>43</v>
      </c>
      <c r="P3" s="29"/>
      <c r="Q3" s="29"/>
      <c r="R3" s="29"/>
      <c r="S3" s="29"/>
      <c r="T3" s="29"/>
      <c r="U3" s="29"/>
      <c r="V3" s="32" t="s">
        <v>44</v>
      </c>
      <c r="W3" s="29"/>
      <c r="X3" s="29"/>
      <c r="Y3" s="29"/>
      <c r="Z3" s="29"/>
      <c r="AA3" s="29"/>
      <c r="AB3" s="32" t="s">
        <v>45</v>
      </c>
      <c r="AC3" s="29"/>
      <c r="AD3" s="29"/>
      <c r="AE3" s="29"/>
      <c r="AF3" s="29"/>
      <c r="AG3" s="29"/>
      <c r="AH3" s="29"/>
      <c r="AI3" s="29"/>
      <c r="AJ3" s="29"/>
      <c r="AK3" s="29"/>
      <c r="AL3" s="8"/>
    </row>
    <row r="4" spans="1:38" ht="16" customHeight="1" x14ac:dyDescent="0.2">
      <c r="A4" s="24"/>
      <c r="B4" s="29"/>
      <c r="C4" s="20" t="s">
        <v>46</v>
      </c>
      <c r="D4" s="20" t="s">
        <v>46</v>
      </c>
      <c r="E4" s="20" t="s">
        <v>47</v>
      </c>
      <c r="F4" s="20" t="s">
        <v>48</v>
      </c>
      <c r="G4" s="20" t="s">
        <v>49</v>
      </c>
      <c r="H4" s="20" t="s">
        <v>46</v>
      </c>
      <c r="I4" s="20" t="s">
        <v>47</v>
      </c>
      <c r="J4" s="20" t="s">
        <v>48</v>
      </c>
      <c r="K4" s="20" t="s">
        <v>49</v>
      </c>
      <c r="L4" s="20" t="s">
        <v>50</v>
      </c>
      <c r="M4" s="20" t="s">
        <v>46</v>
      </c>
      <c r="N4" s="20" t="s">
        <v>47</v>
      </c>
      <c r="O4" s="20" t="s">
        <v>46</v>
      </c>
      <c r="P4" s="20" t="s">
        <v>47</v>
      </c>
      <c r="Q4" s="20" t="s">
        <v>48</v>
      </c>
      <c r="R4" s="20" t="s">
        <v>49</v>
      </c>
      <c r="S4" s="20" t="s">
        <v>50</v>
      </c>
      <c r="T4" s="20" t="s">
        <v>51</v>
      </c>
      <c r="U4" s="20" t="s">
        <v>52</v>
      </c>
      <c r="V4" s="20" t="s">
        <v>46</v>
      </c>
      <c r="W4" s="20" t="s">
        <v>47</v>
      </c>
      <c r="X4" s="20" t="s">
        <v>48</v>
      </c>
      <c r="Y4" s="20" t="s">
        <v>49</v>
      </c>
      <c r="Z4" s="20" t="s">
        <v>50</v>
      </c>
      <c r="AA4" s="20" t="s">
        <v>51</v>
      </c>
      <c r="AB4" s="20" t="s">
        <v>46</v>
      </c>
      <c r="AC4" s="20" t="s">
        <v>47</v>
      </c>
      <c r="AD4" s="20" t="s">
        <v>48</v>
      </c>
      <c r="AE4" s="20" t="s">
        <v>49</v>
      </c>
      <c r="AF4" s="20" t="s">
        <v>50</v>
      </c>
      <c r="AG4" s="20" t="s">
        <v>51</v>
      </c>
      <c r="AH4" s="20" t="s">
        <v>52</v>
      </c>
      <c r="AI4" s="20" t="s">
        <v>53</v>
      </c>
      <c r="AJ4" s="20" t="s">
        <v>54</v>
      </c>
      <c r="AK4" s="20" t="s">
        <v>55</v>
      </c>
      <c r="AL4" s="8"/>
    </row>
    <row r="5" spans="1:38" ht="25" x14ac:dyDescent="0.2">
      <c r="A5" s="24"/>
      <c r="B5" s="29"/>
      <c r="C5" s="19" t="s">
        <v>56</v>
      </c>
      <c r="D5" s="19" t="s">
        <v>57</v>
      </c>
      <c r="E5" s="19" t="s">
        <v>58</v>
      </c>
      <c r="F5" s="19" t="s">
        <v>59</v>
      </c>
      <c r="G5" s="19" t="s">
        <v>60</v>
      </c>
      <c r="H5" s="19" t="s">
        <v>61</v>
      </c>
      <c r="I5" s="19" t="s">
        <v>62</v>
      </c>
      <c r="J5" s="19" t="s">
        <v>63</v>
      </c>
      <c r="K5" s="19" t="s">
        <v>64</v>
      </c>
      <c r="L5" s="19" t="s">
        <v>65</v>
      </c>
      <c r="M5" s="19" t="s">
        <v>66</v>
      </c>
      <c r="N5" s="19" t="s">
        <v>67</v>
      </c>
      <c r="O5" s="19" t="s">
        <v>68</v>
      </c>
      <c r="P5" s="19" t="s">
        <v>69</v>
      </c>
      <c r="Q5" s="19" t="s">
        <v>70</v>
      </c>
      <c r="R5" s="19" t="s">
        <v>71</v>
      </c>
      <c r="S5" s="19" t="s">
        <v>72</v>
      </c>
      <c r="T5" s="19" t="s">
        <v>73</v>
      </c>
      <c r="U5" s="19" t="s">
        <v>74</v>
      </c>
      <c r="V5" s="19" t="s">
        <v>75</v>
      </c>
      <c r="W5" s="19" t="s">
        <v>76</v>
      </c>
      <c r="X5" s="19" t="s">
        <v>77</v>
      </c>
      <c r="Y5" s="19" t="s">
        <v>78</v>
      </c>
      <c r="Z5" s="19" t="s">
        <v>79</v>
      </c>
      <c r="AA5" s="19" t="s">
        <v>80</v>
      </c>
      <c r="AB5" s="19" t="s">
        <v>81</v>
      </c>
      <c r="AC5" s="19" t="s">
        <v>82</v>
      </c>
      <c r="AD5" s="19" t="s">
        <v>83</v>
      </c>
      <c r="AE5" s="19" t="s">
        <v>84</v>
      </c>
      <c r="AF5" s="19" t="s">
        <v>85</v>
      </c>
      <c r="AG5" s="19" t="s">
        <v>86</v>
      </c>
      <c r="AH5" s="19" t="s">
        <v>87</v>
      </c>
      <c r="AI5" s="19" t="s">
        <v>88</v>
      </c>
      <c r="AJ5" s="19" t="s">
        <v>89</v>
      </c>
      <c r="AK5" s="19" t="s">
        <v>90</v>
      </c>
      <c r="AL5" s="8"/>
    </row>
    <row r="6" spans="1:38" x14ac:dyDescent="0.2">
      <c r="A6" s="25" t="s">
        <v>182</v>
      </c>
      <c r="B6" s="23" t="s">
        <v>183</v>
      </c>
      <c r="C6" s="9">
        <v>4.5221207392439997E-2</v>
      </c>
      <c r="D6" s="9">
        <v>3.1960646057119999E-2</v>
      </c>
      <c r="E6" s="9">
        <v>1.4651775882270001E-2</v>
      </c>
      <c r="F6" s="9">
        <v>7.3775547055599994E-2</v>
      </c>
      <c r="G6" s="9">
        <v>5.9805251853879998E-2</v>
      </c>
      <c r="H6" s="9">
        <v>4.0187254159309987E-2</v>
      </c>
      <c r="I6" s="9">
        <v>4.47272449807E-2</v>
      </c>
      <c r="J6" s="9">
        <v>9.0033138092260004E-2</v>
      </c>
      <c r="K6" s="9">
        <v>3.4131607272009999E-2</v>
      </c>
      <c r="L6" s="9">
        <v>2.3261686878139998E-2</v>
      </c>
      <c r="M6" s="9">
        <v>5.6683896093970003E-2</v>
      </c>
      <c r="N6" s="9">
        <v>3.9256731097120003E-2</v>
      </c>
      <c r="O6" s="9">
        <v>6.6262812613500005E-2</v>
      </c>
      <c r="P6" s="9">
        <v>0</v>
      </c>
      <c r="Q6" s="9">
        <v>9.7828672784250007E-3</v>
      </c>
      <c r="R6" s="9">
        <v>7.364186012316E-2</v>
      </c>
      <c r="S6" s="9">
        <v>0.15163193704819999</v>
      </c>
      <c r="T6" s="9">
        <v>0</v>
      </c>
      <c r="U6" s="9">
        <v>0</v>
      </c>
      <c r="V6" s="9">
        <v>8.0190022777380007E-2</v>
      </c>
      <c r="W6" s="9">
        <v>3.5205117344049998E-2</v>
      </c>
      <c r="X6" s="9">
        <v>0</v>
      </c>
      <c r="Y6" s="9">
        <v>0</v>
      </c>
      <c r="Z6" s="9">
        <v>0.50289940504649999</v>
      </c>
      <c r="AA6" s="9">
        <v>0</v>
      </c>
      <c r="AB6" s="9">
        <v>4.9972832218219999E-2</v>
      </c>
      <c r="AC6" s="9">
        <v>2.0716156188639999E-2</v>
      </c>
      <c r="AD6" s="9">
        <v>0.147095873431</v>
      </c>
      <c r="AE6" s="9">
        <v>4.1795034517520001E-2</v>
      </c>
      <c r="AF6" s="9">
        <v>4.632834855206E-2</v>
      </c>
      <c r="AG6" s="9">
        <v>0.18027118004270001</v>
      </c>
      <c r="AH6" s="9">
        <v>0</v>
      </c>
      <c r="AI6" s="9">
        <v>0</v>
      </c>
      <c r="AJ6" s="9"/>
      <c r="AK6" s="9">
        <v>2.960407454007E-2</v>
      </c>
      <c r="AL6" s="8"/>
    </row>
    <row r="7" spans="1:38" x14ac:dyDescent="0.2">
      <c r="A7" s="24"/>
      <c r="B7" s="24"/>
      <c r="C7" s="10">
        <v>23</v>
      </c>
      <c r="D7" s="10">
        <v>4</v>
      </c>
      <c r="E7" s="10">
        <v>4</v>
      </c>
      <c r="F7" s="10">
        <v>9</v>
      </c>
      <c r="G7" s="10">
        <v>6</v>
      </c>
      <c r="H7" s="10">
        <v>2</v>
      </c>
      <c r="I7" s="10">
        <v>3</v>
      </c>
      <c r="J7" s="10">
        <v>7</v>
      </c>
      <c r="K7" s="10">
        <v>5</v>
      </c>
      <c r="L7" s="10">
        <v>4</v>
      </c>
      <c r="M7" s="10">
        <v>11</v>
      </c>
      <c r="N7" s="10">
        <v>12</v>
      </c>
      <c r="O7" s="10">
        <v>13</v>
      </c>
      <c r="P7" s="10">
        <v>0</v>
      </c>
      <c r="Q7" s="10">
        <v>2</v>
      </c>
      <c r="R7" s="10">
        <v>7</v>
      </c>
      <c r="S7" s="10">
        <v>1</v>
      </c>
      <c r="T7" s="10">
        <v>0</v>
      </c>
      <c r="U7" s="10">
        <v>0</v>
      </c>
      <c r="V7" s="10">
        <v>16</v>
      </c>
      <c r="W7" s="10">
        <v>6</v>
      </c>
      <c r="X7" s="10">
        <v>0</v>
      </c>
      <c r="Y7" s="10">
        <v>0</v>
      </c>
      <c r="Z7" s="10">
        <v>1</v>
      </c>
      <c r="AA7" s="10">
        <v>0</v>
      </c>
      <c r="AB7" s="10">
        <v>13</v>
      </c>
      <c r="AC7" s="10">
        <v>2</v>
      </c>
      <c r="AD7" s="10">
        <v>1</v>
      </c>
      <c r="AE7" s="10">
        <v>1</v>
      </c>
      <c r="AF7" s="10">
        <v>1</v>
      </c>
      <c r="AG7" s="10">
        <v>1</v>
      </c>
      <c r="AH7" s="10">
        <v>0</v>
      </c>
      <c r="AI7" s="10">
        <v>0</v>
      </c>
      <c r="AJ7" s="10">
        <v>0</v>
      </c>
      <c r="AK7" s="10">
        <v>4</v>
      </c>
      <c r="AL7" s="8"/>
    </row>
    <row r="8" spans="1:38" x14ac:dyDescent="0.2">
      <c r="A8" s="24"/>
      <c r="B8" s="24"/>
      <c r="C8" s="11" t="s">
        <v>93</v>
      </c>
      <c r="D8" s="11"/>
      <c r="E8" s="11"/>
      <c r="F8" s="11"/>
      <c r="G8" s="11"/>
      <c r="H8" s="11"/>
      <c r="I8" s="11"/>
      <c r="J8" s="11"/>
      <c r="K8" s="11"/>
      <c r="L8" s="11"/>
      <c r="M8" s="11"/>
      <c r="N8" s="11"/>
      <c r="O8" s="11"/>
      <c r="P8" s="11"/>
      <c r="Q8" s="11"/>
      <c r="R8" s="11"/>
      <c r="S8" s="11"/>
      <c r="T8" s="11"/>
      <c r="U8" s="11"/>
      <c r="V8" s="11"/>
      <c r="W8" s="11"/>
      <c r="X8" s="11"/>
      <c r="Y8" s="11"/>
      <c r="Z8" s="12" t="s">
        <v>184</v>
      </c>
      <c r="AA8" s="11"/>
      <c r="AB8" s="11"/>
      <c r="AC8" s="11"/>
      <c r="AD8" s="11"/>
      <c r="AE8" s="11"/>
      <c r="AF8" s="11"/>
      <c r="AG8" s="11"/>
      <c r="AH8" s="11" t="s">
        <v>93</v>
      </c>
      <c r="AI8" s="11" t="s">
        <v>93</v>
      </c>
      <c r="AJ8" s="11" t="s">
        <v>93</v>
      </c>
      <c r="AK8" s="11"/>
      <c r="AL8" s="8"/>
    </row>
    <row r="9" spans="1:38" x14ac:dyDescent="0.2">
      <c r="A9" s="27"/>
      <c r="B9" s="23" t="s">
        <v>185</v>
      </c>
      <c r="C9" s="9">
        <v>6.1974642691490001E-2</v>
      </c>
      <c r="D9" s="9">
        <v>7.4973175450119998E-3</v>
      </c>
      <c r="E9" s="9">
        <v>0.123788089415</v>
      </c>
      <c r="F9" s="9">
        <v>2.2009677426330001E-2</v>
      </c>
      <c r="G9" s="9">
        <v>7.2891073174899998E-2</v>
      </c>
      <c r="H9" s="9">
        <v>1.64929203945E-2</v>
      </c>
      <c r="I9" s="9">
        <v>7.7422916023369995E-2</v>
      </c>
      <c r="J9" s="9">
        <v>0.1218687931807</v>
      </c>
      <c r="K9" s="9">
        <v>3.802123823234E-2</v>
      </c>
      <c r="L9" s="9">
        <v>4.8384996452690003E-2</v>
      </c>
      <c r="M9" s="9">
        <v>7.252151101663E-2</v>
      </c>
      <c r="N9" s="9">
        <v>4.0320553844580012E-2</v>
      </c>
      <c r="O9" s="9">
        <v>4.2705944790570001E-2</v>
      </c>
      <c r="P9" s="9">
        <v>5.2956377017619988E-2</v>
      </c>
      <c r="Q9" s="9">
        <v>6.6514480090499997E-2</v>
      </c>
      <c r="R9" s="9">
        <v>0.102308830494</v>
      </c>
      <c r="S9" s="9">
        <v>0.1024455341561</v>
      </c>
      <c r="T9" s="9">
        <v>7.6762201606570005E-2</v>
      </c>
      <c r="U9" s="9">
        <v>0</v>
      </c>
      <c r="V9" s="9">
        <v>4.6537761759680003E-2</v>
      </c>
      <c r="W9" s="9">
        <v>5.6313763792879987E-2</v>
      </c>
      <c r="X9" s="9">
        <v>8.1145866210229997E-2</v>
      </c>
      <c r="Y9" s="9">
        <v>2.4969429083999999E-2</v>
      </c>
      <c r="Z9" s="9">
        <v>0.19223940263530001</v>
      </c>
      <c r="AA9" s="9">
        <v>0.35152261325759998</v>
      </c>
      <c r="AB9" s="9">
        <v>1.669562819358E-2</v>
      </c>
      <c r="AC9" s="9">
        <v>3.9697283950249997E-2</v>
      </c>
      <c r="AD9" s="9">
        <v>5.6986823657720002E-2</v>
      </c>
      <c r="AE9" s="9">
        <v>0.273556384544</v>
      </c>
      <c r="AF9" s="9">
        <v>0.12310202765599999</v>
      </c>
      <c r="AG9" s="9">
        <v>0.13705150942979999</v>
      </c>
      <c r="AH9" s="9">
        <v>1</v>
      </c>
      <c r="AI9" s="9">
        <v>0</v>
      </c>
      <c r="AJ9" s="9"/>
      <c r="AK9" s="9">
        <v>0.1592787764229</v>
      </c>
      <c r="AL9" s="8"/>
    </row>
    <row r="10" spans="1:38" x14ac:dyDescent="0.2">
      <c r="A10" s="24"/>
      <c r="B10" s="24"/>
      <c r="C10" s="10">
        <v>30</v>
      </c>
      <c r="D10" s="10">
        <v>2</v>
      </c>
      <c r="E10" s="10">
        <v>15</v>
      </c>
      <c r="F10" s="10">
        <v>3</v>
      </c>
      <c r="G10" s="10">
        <v>10</v>
      </c>
      <c r="H10" s="10">
        <v>2</v>
      </c>
      <c r="I10" s="10">
        <v>4</v>
      </c>
      <c r="J10" s="10">
        <v>7</v>
      </c>
      <c r="K10" s="10">
        <v>6</v>
      </c>
      <c r="L10" s="10">
        <v>7</v>
      </c>
      <c r="M10" s="10">
        <v>10</v>
      </c>
      <c r="N10" s="10">
        <v>16</v>
      </c>
      <c r="O10" s="10">
        <v>11</v>
      </c>
      <c r="P10" s="10">
        <v>3</v>
      </c>
      <c r="Q10" s="10">
        <v>5</v>
      </c>
      <c r="R10" s="10">
        <v>8</v>
      </c>
      <c r="S10" s="10">
        <v>2</v>
      </c>
      <c r="T10" s="10">
        <v>1</v>
      </c>
      <c r="U10" s="10">
        <v>0</v>
      </c>
      <c r="V10" s="10">
        <v>7</v>
      </c>
      <c r="W10" s="10">
        <v>11</v>
      </c>
      <c r="X10" s="10">
        <v>4</v>
      </c>
      <c r="Y10" s="10">
        <v>2</v>
      </c>
      <c r="Z10" s="10">
        <v>1</v>
      </c>
      <c r="AA10" s="10">
        <v>2</v>
      </c>
      <c r="AB10" s="10">
        <v>8</v>
      </c>
      <c r="AC10" s="10">
        <v>3</v>
      </c>
      <c r="AD10" s="10">
        <v>1</v>
      </c>
      <c r="AE10" s="10">
        <v>3</v>
      </c>
      <c r="AF10" s="10">
        <v>2</v>
      </c>
      <c r="AG10" s="10">
        <v>1</v>
      </c>
      <c r="AH10" s="10">
        <v>1</v>
      </c>
      <c r="AI10" s="10">
        <v>0</v>
      </c>
      <c r="AJ10" s="10">
        <v>0</v>
      </c>
      <c r="AK10" s="10">
        <v>11</v>
      </c>
      <c r="AL10" s="8"/>
    </row>
    <row r="11" spans="1:38" x14ac:dyDescent="0.2">
      <c r="A11" s="24"/>
      <c r="B11" s="24"/>
      <c r="C11" s="11" t="s">
        <v>93</v>
      </c>
      <c r="D11" s="11"/>
      <c r="E11" s="12" t="s">
        <v>186</v>
      </c>
      <c r="F11" s="11"/>
      <c r="G11" s="12" t="s">
        <v>105</v>
      </c>
      <c r="H11" s="11"/>
      <c r="I11" s="11"/>
      <c r="J11" s="11"/>
      <c r="K11" s="11"/>
      <c r="L11" s="11"/>
      <c r="M11" s="11"/>
      <c r="N11" s="11"/>
      <c r="O11" s="11"/>
      <c r="P11" s="11"/>
      <c r="Q11" s="11"/>
      <c r="R11" s="11"/>
      <c r="S11" s="11"/>
      <c r="T11" s="11"/>
      <c r="U11" s="11"/>
      <c r="V11" s="11"/>
      <c r="W11" s="11"/>
      <c r="X11" s="11"/>
      <c r="Y11" s="11"/>
      <c r="Z11" s="11"/>
      <c r="AA11" s="11"/>
      <c r="AB11" s="11"/>
      <c r="AC11" s="11"/>
      <c r="AD11" s="11"/>
      <c r="AE11" s="12" t="s">
        <v>137</v>
      </c>
      <c r="AF11" s="11"/>
      <c r="AG11" s="11"/>
      <c r="AH11" s="11" t="s">
        <v>93</v>
      </c>
      <c r="AI11" s="11" t="s">
        <v>93</v>
      </c>
      <c r="AJ11" s="11" t="s">
        <v>93</v>
      </c>
      <c r="AK11" s="12" t="s">
        <v>137</v>
      </c>
      <c r="AL11" s="8"/>
    </row>
    <row r="12" spans="1:38" x14ac:dyDescent="0.2">
      <c r="A12" s="27"/>
      <c r="B12" s="23" t="s">
        <v>187</v>
      </c>
      <c r="C12" s="9">
        <v>4.9079407878950002E-2</v>
      </c>
      <c r="D12" s="9">
        <v>1.526874478745E-2</v>
      </c>
      <c r="E12" s="9">
        <v>4.3299368118039999E-2</v>
      </c>
      <c r="F12" s="9">
        <v>9.0175619193810008E-2</v>
      </c>
      <c r="G12" s="9">
        <v>3.4555994826680002E-2</v>
      </c>
      <c r="H12" s="9">
        <v>0.19572692896569999</v>
      </c>
      <c r="I12" s="9">
        <v>1.31333067012E-2</v>
      </c>
      <c r="J12" s="9">
        <v>0</v>
      </c>
      <c r="K12" s="9">
        <v>2.195051069883E-2</v>
      </c>
      <c r="L12" s="9">
        <v>5.4809026803159999E-3</v>
      </c>
      <c r="M12" s="9">
        <v>4.0777198529899999E-2</v>
      </c>
      <c r="N12" s="9">
        <v>5.8474321712609988E-2</v>
      </c>
      <c r="O12" s="9">
        <v>3.279871768552E-2</v>
      </c>
      <c r="P12" s="9">
        <v>9.6746397985680008E-2</v>
      </c>
      <c r="Q12" s="9">
        <v>2.0739135343880001E-3</v>
      </c>
      <c r="R12" s="9">
        <v>8.9691798522090013E-2</v>
      </c>
      <c r="S12" s="9">
        <v>0</v>
      </c>
      <c r="T12" s="9">
        <v>0</v>
      </c>
      <c r="U12" s="9">
        <v>0</v>
      </c>
      <c r="V12" s="9">
        <v>6.2063309168310002E-2</v>
      </c>
      <c r="W12" s="9">
        <v>7.446972421805001E-2</v>
      </c>
      <c r="X12" s="9">
        <v>0</v>
      </c>
      <c r="Y12" s="9">
        <v>0</v>
      </c>
      <c r="Z12" s="9">
        <v>0</v>
      </c>
      <c r="AA12" s="9">
        <v>0</v>
      </c>
      <c r="AB12" s="9">
        <v>6.5917943894949996E-2</v>
      </c>
      <c r="AC12" s="9">
        <v>6.1857347179460002E-2</v>
      </c>
      <c r="AD12" s="9">
        <v>8.3455191960449995E-2</v>
      </c>
      <c r="AE12" s="9">
        <v>0</v>
      </c>
      <c r="AF12" s="9">
        <v>5.0631832739010001E-2</v>
      </c>
      <c r="AG12" s="9">
        <v>0</v>
      </c>
      <c r="AH12" s="9">
        <v>0</v>
      </c>
      <c r="AI12" s="9">
        <v>0</v>
      </c>
      <c r="AJ12" s="9"/>
      <c r="AK12" s="9">
        <v>0</v>
      </c>
      <c r="AL12" s="8"/>
    </row>
    <row r="13" spans="1:38" x14ac:dyDescent="0.2">
      <c r="A13" s="24"/>
      <c r="B13" s="24"/>
      <c r="C13" s="10">
        <v>13</v>
      </c>
      <c r="D13" s="10">
        <v>3</v>
      </c>
      <c r="E13" s="10">
        <v>3</v>
      </c>
      <c r="F13" s="10">
        <v>3</v>
      </c>
      <c r="G13" s="10">
        <v>4</v>
      </c>
      <c r="H13" s="10">
        <v>5</v>
      </c>
      <c r="I13" s="10">
        <v>1</v>
      </c>
      <c r="J13" s="10">
        <v>0</v>
      </c>
      <c r="K13" s="10">
        <v>3</v>
      </c>
      <c r="L13" s="10">
        <v>3</v>
      </c>
      <c r="M13" s="10">
        <v>1</v>
      </c>
      <c r="N13" s="10">
        <v>11</v>
      </c>
      <c r="O13" s="10">
        <v>5</v>
      </c>
      <c r="P13" s="10">
        <v>3</v>
      </c>
      <c r="Q13" s="10">
        <v>1</v>
      </c>
      <c r="R13" s="10">
        <v>4</v>
      </c>
      <c r="S13" s="10">
        <v>0</v>
      </c>
      <c r="T13" s="10">
        <v>0</v>
      </c>
      <c r="U13" s="10">
        <v>0</v>
      </c>
      <c r="V13" s="10">
        <v>5</v>
      </c>
      <c r="W13" s="10">
        <v>8</v>
      </c>
      <c r="X13" s="10">
        <v>0</v>
      </c>
      <c r="Y13" s="10">
        <v>0</v>
      </c>
      <c r="Z13" s="10">
        <v>0</v>
      </c>
      <c r="AA13" s="10">
        <v>0</v>
      </c>
      <c r="AB13" s="10">
        <v>8</v>
      </c>
      <c r="AC13" s="10">
        <v>3</v>
      </c>
      <c r="AD13" s="10">
        <v>1</v>
      </c>
      <c r="AE13" s="10">
        <v>0</v>
      </c>
      <c r="AF13" s="10">
        <v>1</v>
      </c>
      <c r="AG13" s="10">
        <v>0</v>
      </c>
      <c r="AH13" s="10">
        <v>0</v>
      </c>
      <c r="AI13" s="10">
        <v>0</v>
      </c>
      <c r="AJ13" s="10">
        <v>0</v>
      </c>
      <c r="AK13" s="10">
        <v>0</v>
      </c>
      <c r="AL13" s="8"/>
    </row>
    <row r="14" spans="1:38" x14ac:dyDescent="0.2">
      <c r="A14" s="24"/>
      <c r="B14" s="24"/>
      <c r="C14" s="11" t="s">
        <v>93</v>
      </c>
      <c r="D14" s="11"/>
      <c r="E14" s="11"/>
      <c r="F14" s="11"/>
      <c r="G14" s="11"/>
      <c r="H14" s="12" t="s">
        <v>188</v>
      </c>
      <c r="I14" s="11"/>
      <c r="J14" s="11"/>
      <c r="K14" s="11"/>
      <c r="L14" s="11"/>
      <c r="M14" s="11"/>
      <c r="N14" s="11"/>
      <c r="O14" s="12" t="s">
        <v>170</v>
      </c>
      <c r="P14" s="12" t="s">
        <v>189</v>
      </c>
      <c r="Q14" s="11"/>
      <c r="R14" s="12" t="s">
        <v>189</v>
      </c>
      <c r="S14" s="11"/>
      <c r="T14" s="11"/>
      <c r="U14" s="11"/>
      <c r="V14" s="11"/>
      <c r="W14" s="11"/>
      <c r="X14" s="11"/>
      <c r="Y14" s="11"/>
      <c r="Z14" s="11"/>
      <c r="AA14" s="11"/>
      <c r="AB14" s="11"/>
      <c r="AC14" s="11"/>
      <c r="AD14" s="12" t="s">
        <v>96</v>
      </c>
      <c r="AE14" s="11"/>
      <c r="AF14" s="11"/>
      <c r="AG14" s="11"/>
      <c r="AH14" s="11" t="s">
        <v>93</v>
      </c>
      <c r="AI14" s="11" t="s">
        <v>93</v>
      </c>
      <c r="AJ14" s="11" t="s">
        <v>93</v>
      </c>
      <c r="AK14" s="11"/>
      <c r="AL14" s="8"/>
    </row>
    <row r="15" spans="1:38" x14ac:dyDescent="0.2">
      <c r="A15" s="27"/>
      <c r="B15" s="23" t="s">
        <v>190</v>
      </c>
      <c r="C15" s="9">
        <v>0.28657748117050003</v>
      </c>
      <c r="D15" s="9">
        <v>0.35590582482569999</v>
      </c>
      <c r="E15" s="9">
        <v>0.31302679828750002</v>
      </c>
      <c r="F15" s="9">
        <v>0.22645669325340001</v>
      </c>
      <c r="G15" s="9">
        <v>0.27111338087949999</v>
      </c>
      <c r="H15" s="9">
        <v>0.25804168329999999</v>
      </c>
      <c r="I15" s="9">
        <v>0.35175931475920003</v>
      </c>
      <c r="J15" s="9">
        <v>0.31095957815019998</v>
      </c>
      <c r="K15" s="9">
        <v>0.2892790728522</v>
      </c>
      <c r="L15" s="9">
        <v>0.29234883977409998</v>
      </c>
      <c r="M15" s="9">
        <v>0.29672471573859999</v>
      </c>
      <c r="N15" s="9">
        <v>0.28897783851820003</v>
      </c>
      <c r="O15" s="9">
        <v>0.29011057931310003</v>
      </c>
      <c r="P15" s="9">
        <v>0.29729203164200002</v>
      </c>
      <c r="Q15" s="9">
        <v>0.24709834660079999</v>
      </c>
      <c r="R15" s="9">
        <v>0.25860179530689997</v>
      </c>
      <c r="S15" s="9">
        <v>0.38190999336920001</v>
      </c>
      <c r="T15" s="9">
        <v>0.24007082373800001</v>
      </c>
      <c r="U15" s="9">
        <v>0.51820982356419998</v>
      </c>
      <c r="V15" s="9">
        <v>0.2365960079404</v>
      </c>
      <c r="W15" s="9">
        <v>0.27966783827719999</v>
      </c>
      <c r="X15" s="9">
        <v>0.31142953479879998</v>
      </c>
      <c r="Y15" s="9">
        <v>0.50708234813249997</v>
      </c>
      <c r="Z15" s="9">
        <v>8.6664995267590014E-2</v>
      </c>
      <c r="AA15" s="9">
        <v>0.64847738674240007</v>
      </c>
      <c r="AB15" s="9">
        <v>0.23014188026599999</v>
      </c>
      <c r="AC15" s="9">
        <v>0.39333684543510011</v>
      </c>
      <c r="AD15" s="9">
        <v>0.14925085578969999</v>
      </c>
      <c r="AE15" s="9">
        <v>0.2697924984749</v>
      </c>
      <c r="AF15" s="9">
        <v>0.54534244300680002</v>
      </c>
      <c r="AG15" s="9">
        <v>0.1468861577326</v>
      </c>
      <c r="AH15" s="9">
        <v>0</v>
      </c>
      <c r="AI15" s="9">
        <v>1</v>
      </c>
      <c r="AJ15" s="9"/>
      <c r="AK15" s="9">
        <v>0.3073041716405</v>
      </c>
      <c r="AL15" s="8"/>
    </row>
    <row r="16" spans="1:38" x14ac:dyDescent="0.2">
      <c r="A16" s="24"/>
      <c r="B16" s="24"/>
      <c r="C16" s="10">
        <v>132</v>
      </c>
      <c r="D16" s="10">
        <v>37</v>
      </c>
      <c r="E16" s="10">
        <v>36</v>
      </c>
      <c r="F16" s="10">
        <v>32</v>
      </c>
      <c r="G16" s="10">
        <v>27</v>
      </c>
      <c r="H16" s="10">
        <v>6</v>
      </c>
      <c r="I16" s="10">
        <v>18</v>
      </c>
      <c r="J16" s="10">
        <v>22</v>
      </c>
      <c r="K16" s="10">
        <v>36</v>
      </c>
      <c r="L16" s="10">
        <v>43</v>
      </c>
      <c r="M16" s="10">
        <v>51</v>
      </c>
      <c r="N16" s="10">
        <v>76</v>
      </c>
      <c r="O16" s="10">
        <v>49</v>
      </c>
      <c r="P16" s="10">
        <v>24</v>
      </c>
      <c r="Q16" s="10">
        <v>23</v>
      </c>
      <c r="R16" s="10">
        <v>19</v>
      </c>
      <c r="S16" s="10">
        <v>8</v>
      </c>
      <c r="T16" s="10">
        <v>2</v>
      </c>
      <c r="U16" s="10">
        <v>7</v>
      </c>
      <c r="V16" s="10">
        <v>36</v>
      </c>
      <c r="W16" s="10">
        <v>53</v>
      </c>
      <c r="X16" s="10">
        <v>21</v>
      </c>
      <c r="Y16" s="10">
        <v>16</v>
      </c>
      <c r="Z16" s="10">
        <v>1</v>
      </c>
      <c r="AA16" s="10">
        <v>1</v>
      </c>
      <c r="AB16" s="10">
        <v>58</v>
      </c>
      <c r="AC16" s="10">
        <v>23</v>
      </c>
      <c r="AD16" s="10">
        <v>2</v>
      </c>
      <c r="AE16" s="10">
        <v>8</v>
      </c>
      <c r="AF16" s="10">
        <v>11</v>
      </c>
      <c r="AG16" s="10">
        <v>1</v>
      </c>
      <c r="AH16" s="10">
        <v>0</v>
      </c>
      <c r="AI16" s="10">
        <v>1</v>
      </c>
      <c r="AJ16" s="10">
        <v>0</v>
      </c>
      <c r="AK16" s="10">
        <v>28</v>
      </c>
      <c r="AL16" s="8"/>
    </row>
    <row r="17" spans="1:38" x14ac:dyDescent="0.2">
      <c r="A17" s="24"/>
      <c r="B17" s="24"/>
      <c r="C17" s="11" t="s">
        <v>93</v>
      </c>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t="s">
        <v>93</v>
      </c>
      <c r="AI17" s="11" t="s">
        <v>93</v>
      </c>
      <c r="AJ17" s="11" t="s">
        <v>93</v>
      </c>
      <c r="AK17" s="11"/>
      <c r="AL17" s="8"/>
    </row>
    <row r="18" spans="1:38" x14ac:dyDescent="0.2">
      <c r="A18" s="27"/>
      <c r="B18" s="23" t="s">
        <v>191</v>
      </c>
      <c r="C18" s="9">
        <v>0.40527469594159998</v>
      </c>
      <c r="D18" s="9">
        <v>0.4853171811118</v>
      </c>
      <c r="E18" s="9">
        <v>0.30119240652419998</v>
      </c>
      <c r="F18" s="9">
        <v>0.43580635249749999</v>
      </c>
      <c r="G18" s="9">
        <v>0.437453740506</v>
      </c>
      <c r="H18" s="9">
        <v>0.47003200741970003</v>
      </c>
      <c r="I18" s="9">
        <v>0.39213645271499997</v>
      </c>
      <c r="J18" s="9">
        <v>0.32991950868539999</v>
      </c>
      <c r="K18" s="9">
        <v>0.39720169164559999</v>
      </c>
      <c r="L18" s="9">
        <v>0.4095892778388</v>
      </c>
      <c r="M18" s="9">
        <v>0.41264243413629997</v>
      </c>
      <c r="N18" s="9">
        <v>0.39608585446540001</v>
      </c>
      <c r="O18" s="9">
        <v>0.36367050548919999</v>
      </c>
      <c r="P18" s="9">
        <v>0.40751512908249998</v>
      </c>
      <c r="Q18" s="9">
        <v>0.5753608275255</v>
      </c>
      <c r="R18" s="9">
        <v>0.32603177900000002</v>
      </c>
      <c r="S18" s="9">
        <v>0.25872362193210002</v>
      </c>
      <c r="T18" s="9">
        <v>0.68316697465550003</v>
      </c>
      <c r="U18" s="9">
        <v>0.48179017643580002</v>
      </c>
      <c r="V18" s="9">
        <v>0.33287051935119999</v>
      </c>
      <c r="W18" s="9">
        <v>0.4223794451722</v>
      </c>
      <c r="X18" s="9">
        <v>0.54782255768310006</v>
      </c>
      <c r="Y18" s="9">
        <v>0.42216637178569999</v>
      </c>
      <c r="Z18" s="9">
        <v>0.2181961970505</v>
      </c>
      <c r="AA18" s="9">
        <v>0</v>
      </c>
      <c r="AB18" s="9">
        <v>0.47761294263339998</v>
      </c>
      <c r="AC18" s="9">
        <v>0.39928011179989997</v>
      </c>
      <c r="AD18" s="9">
        <v>0.33287714074800001</v>
      </c>
      <c r="AE18" s="9">
        <v>0.21810150200129999</v>
      </c>
      <c r="AF18" s="9">
        <v>0.11711200647970001</v>
      </c>
      <c r="AG18" s="9">
        <v>0.49755499154990002</v>
      </c>
      <c r="AH18" s="9">
        <v>0</v>
      </c>
      <c r="AI18" s="9">
        <v>0</v>
      </c>
      <c r="AJ18" s="9"/>
      <c r="AK18" s="9">
        <v>0.32014127601469999</v>
      </c>
      <c r="AL18" s="8"/>
    </row>
    <row r="19" spans="1:38" x14ac:dyDescent="0.2">
      <c r="A19" s="24"/>
      <c r="B19" s="24"/>
      <c r="C19" s="10">
        <v>181</v>
      </c>
      <c r="D19" s="10">
        <v>26</v>
      </c>
      <c r="E19" s="10">
        <v>48</v>
      </c>
      <c r="F19" s="10">
        <v>53</v>
      </c>
      <c r="G19" s="10">
        <v>54</v>
      </c>
      <c r="H19" s="10">
        <v>15</v>
      </c>
      <c r="I19" s="10">
        <v>27</v>
      </c>
      <c r="J19" s="10">
        <v>26</v>
      </c>
      <c r="K19" s="10">
        <v>35</v>
      </c>
      <c r="L19" s="10">
        <v>61</v>
      </c>
      <c r="M19" s="10">
        <v>73</v>
      </c>
      <c r="N19" s="10">
        <v>97</v>
      </c>
      <c r="O19" s="10">
        <v>67</v>
      </c>
      <c r="P19" s="10">
        <v>35</v>
      </c>
      <c r="Q19" s="10">
        <v>35</v>
      </c>
      <c r="R19" s="10">
        <v>32</v>
      </c>
      <c r="S19" s="10">
        <v>6</v>
      </c>
      <c r="T19" s="10">
        <v>4</v>
      </c>
      <c r="U19" s="10">
        <v>2</v>
      </c>
      <c r="V19" s="10">
        <v>55</v>
      </c>
      <c r="W19" s="10">
        <v>79</v>
      </c>
      <c r="X19" s="10">
        <v>22</v>
      </c>
      <c r="Y19" s="10">
        <v>14</v>
      </c>
      <c r="Z19" s="10">
        <v>1</v>
      </c>
      <c r="AA19" s="10">
        <v>0</v>
      </c>
      <c r="AB19" s="10">
        <v>128</v>
      </c>
      <c r="AC19" s="10">
        <v>13</v>
      </c>
      <c r="AD19" s="10">
        <v>3</v>
      </c>
      <c r="AE19" s="10">
        <v>4</v>
      </c>
      <c r="AF19" s="10">
        <v>3</v>
      </c>
      <c r="AG19" s="10">
        <v>2</v>
      </c>
      <c r="AH19" s="10">
        <v>0</v>
      </c>
      <c r="AI19" s="10">
        <v>0</v>
      </c>
      <c r="AJ19" s="10">
        <v>0</v>
      </c>
      <c r="AK19" s="10">
        <v>28</v>
      </c>
      <c r="AL19" s="8"/>
    </row>
    <row r="20" spans="1:38" x14ac:dyDescent="0.2">
      <c r="A20" s="24"/>
      <c r="B20" s="24"/>
      <c r="C20" s="11" t="s">
        <v>93</v>
      </c>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t="s">
        <v>93</v>
      </c>
      <c r="AI20" s="11" t="s">
        <v>93</v>
      </c>
      <c r="AJ20" s="11" t="s">
        <v>93</v>
      </c>
      <c r="AK20" s="11"/>
      <c r="AL20" s="8"/>
    </row>
    <row r="21" spans="1:38" x14ac:dyDescent="0.2">
      <c r="A21" s="27"/>
      <c r="B21" s="23" t="s">
        <v>192</v>
      </c>
      <c r="C21" s="9">
        <v>8.9975785687129994E-2</v>
      </c>
      <c r="D21" s="9">
        <v>9.8237527673279992E-2</v>
      </c>
      <c r="E21" s="9">
        <v>9.8275200038060007E-2</v>
      </c>
      <c r="F21" s="9">
        <v>8.0210310020819992E-2</v>
      </c>
      <c r="G21" s="9">
        <v>8.4830516527770003E-2</v>
      </c>
      <c r="H21" s="9">
        <v>0</v>
      </c>
      <c r="I21" s="9">
        <v>8.0519201100090004E-2</v>
      </c>
      <c r="J21" s="9">
        <v>4.6590759966339997E-2</v>
      </c>
      <c r="K21" s="9">
        <v>0.14079033430400001</v>
      </c>
      <c r="L21" s="9">
        <v>0.17264610056929999</v>
      </c>
      <c r="M21" s="9">
        <v>7.1744706631650002E-2</v>
      </c>
      <c r="N21" s="9">
        <v>0.10899101262209999</v>
      </c>
      <c r="O21" s="9">
        <v>0.1372488059086</v>
      </c>
      <c r="P21" s="9">
        <v>8.6369869468330002E-2</v>
      </c>
      <c r="Q21" s="9">
        <v>7.4502854017180001E-2</v>
      </c>
      <c r="R21" s="9">
        <v>5.7279335452940013E-2</v>
      </c>
      <c r="S21" s="9">
        <v>0</v>
      </c>
      <c r="T21" s="9">
        <v>0</v>
      </c>
      <c r="U21" s="9">
        <v>0</v>
      </c>
      <c r="V21" s="9">
        <v>0.16747504956959999</v>
      </c>
      <c r="W21" s="9">
        <v>7.9633296855619998E-2</v>
      </c>
      <c r="X21" s="9">
        <v>6.0870834259960007E-3</v>
      </c>
      <c r="Y21" s="9">
        <v>0</v>
      </c>
      <c r="Z21" s="9">
        <v>0</v>
      </c>
      <c r="AA21" s="9">
        <v>0</v>
      </c>
      <c r="AB21" s="9">
        <v>9.3304589634989998E-2</v>
      </c>
      <c r="AC21" s="9">
        <v>4.6792675496099993E-2</v>
      </c>
      <c r="AD21" s="9">
        <v>0.13819791803510001</v>
      </c>
      <c r="AE21" s="9">
        <v>8.2985570523789992E-2</v>
      </c>
      <c r="AF21" s="9">
        <v>7.1591969802859992E-2</v>
      </c>
      <c r="AG21" s="9">
        <v>3.8236161245020002E-2</v>
      </c>
      <c r="AH21" s="9">
        <v>0</v>
      </c>
      <c r="AI21" s="9">
        <v>0</v>
      </c>
      <c r="AJ21" s="9"/>
      <c r="AK21" s="9">
        <v>0.12060604222229999</v>
      </c>
      <c r="AL21" s="8"/>
    </row>
    <row r="22" spans="1:38" x14ac:dyDescent="0.2">
      <c r="A22" s="24"/>
      <c r="B22" s="24"/>
      <c r="C22" s="10">
        <v>46</v>
      </c>
      <c r="D22" s="10">
        <v>12</v>
      </c>
      <c r="E22" s="10">
        <v>14</v>
      </c>
      <c r="F22" s="10">
        <v>8</v>
      </c>
      <c r="G22" s="10">
        <v>12</v>
      </c>
      <c r="H22" s="10">
        <v>0</v>
      </c>
      <c r="I22" s="10">
        <v>7</v>
      </c>
      <c r="J22" s="10">
        <v>3</v>
      </c>
      <c r="K22" s="10">
        <v>11</v>
      </c>
      <c r="L22" s="10">
        <v>21</v>
      </c>
      <c r="M22" s="10">
        <v>16</v>
      </c>
      <c r="N22" s="10">
        <v>28</v>
      </c>
      <c r="O22" s="10">
        <v>22</v>
      </c>
      <c r="P22" s="10">
        <v>7</v>
      </c>
      <c r="Q22" s="10">
        <v>9</v>
      </c>
      <c r="R22" s="10">
        <v>8</v>
      </c>
      <c r="S22" s="10">
        <v>0</v>
      </c>
      <c r="T22" s="10">
        <v>0</v>
      </c>
      <c r="U22" s="10">
        <v>0</v>
      </c>
      <c r="V22" s="10">
        <v>23</v>
      </c>
      <c r="W22" s="10">
        <v>20</v>
      </c>
      <c r="X22" s="10">
        <v>1</v>
      </c>
      <c r="Y22" s="10">
        <v>0</v>
      </c>
      <c r="Z22" s="10">
        <v>0</v>
      </c>
      <c r="AA22" s="10">
        <v>0</v>
      </c>
      <c r="AB22" s="10">
        <v>25</v>
      </c>
      <c r="AC22" s="10">
        <v>4</v>
      </c>
      <c r="AD22" s="10">
        <v>1</v>
      </c>
      <c r="AE22" s="10">
        <v>2</v>
      </c>
      <c r="AF22" s="10">
        <v>3</v>
      </c>
      <c r="AG22" s="10">
        <v>1</v>
      </c>
      <c r="AH22" s="10">
        <v>0</v>
      </c>
      <c r="AI22" s="10">
        <v>0</v>
      </c>
      <c r="AJ22" s="10">
        <v>0</v>
      </c>
      <c r="AK22" s="10">
        <v>10</v>
      </c>
      <c r="AL22" s="8"/>
    </row>
    <row r="23" spans="1:38" x14ac:dyDescent="0.2">
      <c r="A23" s="24"/>
      <c r="B23" s="24"/>
      <c r="C23" s="11" t="s">
        <v>93</v>
      </c>
      <c r="D23" s="11"/>
      <c r="E23" s="11"/>
      <c r="F23" s="11"/>
      <c r="G23" s="11"/>
      <c r="H23" s="11"/>
      <c r="I23" s="11"/>
      <c r="J23" s="11"/>
      <c r="K23" s="12" t="s">
        <v>105</v>
      </c>
      <c r="L23" s="12" t="s">
        <v>105</v>
      </c>
      <c r="M23" s="11"/>
      <c r="N23" s="11"/>
      <c r="O23" s="11"/>
      <c r="P23" s="11"/>
      <c r="Q23" s="11"/>
      <c r="R23" s="11"/>
      <c r="S23" s="11"/>
      <c r="T23" s="11"/>
      <c r="U23" s="11"/>
      <c r="V23" s="12" t="s">
        <v>189</v>
      </c>
      <c r="W23" s="12" t="s">
        <v>170</v>
      </c>
      <c r="X23" s="11"/>
      <c r="Y23" s="11"/>
      <c r="Z23" s="11"/>
      <c r="AA23" s="11"/>
      <c r="AB23" s="11"/>
      <c r="AC23" s="11"/>
      <c r="AD23" s="11"/>
      <c r="AE23" s="11"/>
      <c r="AF23" s="11"/>
      <c r="AG23" s="11"/>
      <c r="AH23" s="11" t="s">
        <v>93</v>
      </c>
      <c r="AI23" s="11" t="s">
        <v>93</v>
      </c>
      <c r="AJ23" s="11" t="s">
        <v>93</v>
      </c>
      <c r="AK23" s="11"/>
      <c r="AL23" s="8"/>
    </row>
    <row r="24" spans="1:38" x14ac:dyDescent="0.2">
      <c r="A24" s="27"/>
      <c r="B24" s="23" t="s">
        <v>193</v>
      </c>
      <c r="C24" s="9">
        <v>1.2189596379879999E-2</v>
      </c>
      <c r="D24" s="9">
        <v>0</v>
      </c>
      <c r="E24" s="9">
        <v>2.2245671445509999E-2</v>
      </c>
      <c r="F24" s="9">
        <v>1.4832947630580001E-2</v>
      </c>
      <c r="G24" s="9">
        <v>6.0382764700519986E-3</v>
      </c>
      <c r="H24" s="9">
        <v>0</v>
      </c>
      <c r="I24" s="9">
        <v>1.0629658032290001E-2</v>
      </c>
      <c r="J24" s="9">
        <v>2.566412171897E-2</v>
      </c>
      <c r="K24" s="9">
        <v>2.3746180930399999E-2</v>
      </c>
      <c r="L24" s="9">
        <v>0</v>
      </c>
      <c r="M24" s="9">
        <v>0</v>
      </c>
      <c r="N24" s="9">
        <v>2.0897169093850001E-2</v>
      </c>
      <c r="O24" s="9">
        <v>1.628477415945E-2</v>
      </c>
      <c r="P24" s="9">
        <v>0</v>
      </c>
      <c r="Q24" s="9">
        <v>0</v>
      </c>
      <c r="R24" s="9">
        <v>3.324380861489E-2</v>
      </c>
      <c r="S24" s="9">
        <v>0</v>
      </c>
      <c r="T24" s="9">
        <v>0</v>
      </c>
      <c r="U24" s="9">
        <v>0</v>
      </c>
      <c r="V24" s="9">
        <v>2.4480671388010002E-3</v>
      </c>
      <c r="W24" s="9">
        <v>1.2233802224279999E-2</v>
      </c>
      <c r="X24" s="9">
        <v>3.3699562095959999E-2</v>
      </c>
      <c r="Y24" s="9">
        <v>0</v>
      </c>
      <c r="Z24" s="9">
        <v>0</v>
      </c>
      <c r="AA24" s="9">
        <v>0</v>
      </c>
      <c r="AB24" s="9">
        <v>8.7664531008749998E-3</v>
      </c>
      <c r="AC24" s="9">
        <v>1.5973903169110001E-2</v>
      </c>
      <c r="AD24" s="9">
        <v>9.2136196378039992E-2</v>
      </c>
      <c r="AE24" s="9">
        <v>0</v>
      </c>
      <c r="AF24" s="9">
        <v>0</v>
      </c>
      <c r="AG24" s="9">
        <v>0</v>
      </c>
      <c r="AH24" s="9">
        <v>0</v>
      </c>
      <c r="AI24" s="9">
        <v>0</v>
      </c>
      <c r="AJ24" s="9"/>
      <c r="AK24" s="9">
        <v>2.1156555356230001E-2</v>
      </c>
      <c r="AL24" s="8"/>
    </row>
    <row r="25" spans="1:38" x14ac:dyDescent="0.2">
      <c r="A25" s="24"/>
      <c r="B25" s="24"/>
      <c r="C25" s="10">
        <v>6</v>
      </c>
      <c r="D25" s="10">
        <v>0</v>
      </c>
      <c r="E25" s="10">
        <v>2</v>
      </c>
      <c r="F25" s="10">
        <v>3</v>
      </c>
      <c r="G25" s="10">
        <v>1</v>
      </c>
      <c r="H25" s="10">
        <v>0</v>
      </c>
      <c r="I25" s="10">
        <v>1</v>
      </c>
      <c r="J25" s="10">
        <v>1</v>
      </c>
      <c r="K25" s="10">
        <v>3</v>
      </c>
      <c r="L25" s="10">
        <v>0</v>
      </c>
      <c r="M25" s="10">
        <v>0</v>
      </c>
      <c r="N25" s="10">
        <v>5</v>
      </c>
      <c r="O25" s="10">
        <v>2</v>
      </c>
      <c r="P25" s="10">
        <v>0</v>
      </c>
      <c r="Q25" s="10">
        <v>0</v>
      </c>
      <c r="R25" s="10">
        <v>4</v>
      </c>
      <c r="S25" s="10">
        <v>0</v>
      </c>
      <c r="T25" s="10">
        <v>0</v>
      </c>
      <c r="U25" s="10">
        <v>0</v>
      </c>
      <c r="V25" s="10">
        <v>1</v>
      </c>
      <c r="W25" s="10">
        <v>3</v>
      </c>
      <c r="X25" s="10">
        <v>1</v>
      </c>
      <c r="Y25" s="10">
        <v>0</v>
      </c>
      <c r="Z25" s="10">
        <v>0</v>
      </c>
      <c r="AA25" s="10">
        <v>0</v>
      </c>
      <c r="AB25" s="10">
        <v>2</v>
      </c>
      <c r="AC25" s="10">
        <v>1</v>
      </c>
      <c r="AD25" s="10">
        <v>1</v>
      </c>
      <c r="AE25" s="10">
        <v>0</v>
      </c>
      <c r="AF25" s="10">
        <v>0</v>
      </c>
      <c r="AG25" s="10">
        <v>0</v>
      </c>
      <c r="AH25" s="10">
        <v>0</v>
      </c>
      <c r="AI25" s="10">
        <v>0</v>
      </c>
      <c r="AJ25" s="10">
        <v>0</v>
      </c>
      <c r="AK25" s="10">
        <v>2</v>
      </c>
      <c r="AL25" s="8"/>
    </row>
    <row r="26" spans="1:38" x14ac:dyDescent="0.2">
      <c r="A26" s="24"/>
      <c r="B26" s="24"/>
      <c r="C26" s="11" t="s">
        <v>93</v>
      </c>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t="s">
        <v>93</v>
      </c>
      <c r="AI26" s="11" t="s">
        <v>93</v>
      </c>
      <c r="AJ26" s="11" t="s">
        <v>93</v>
      </c>
      <c r="AK26" s="11"/>
      <c r="AL26" s="8"/>
    </row>
    <row r="27" spans="1:38" x14ac:dyDescent="0.2">
      <c r="A27" s="27"/>
      <c r="B27" s="23" t="s">
        <v>194</v>
      </c>
      <c r="C27" s="9">
        <v>4.9707182857949998E-2</v>
      </c>
      <c r="D27" s="9">
        <v>5.8127579996E-3</v>
      </c>
      <c r="E27" s="9">
        <v>8.3520690289469998E-2</v>
      </c>
      <c r="F27" s="9">
        <v>5.6732852921970001E-2</v>
      </c>
      <c r="G27" s="9">
        <v>3.331176576126E-2</v>
      </c>
      <c r="H27" s="9">
        <v>1.9519205760830001E-2</v>
      </c>
      <c r="I27" s="9">
        <v>2.9671905688129999E-2</v>
      </c>
      <c r="J27" s="9">
        <v>7.4964100206159998E-2</v>
      </c>
      <c r="K27" s="9">
        <v>5.4879364064580001E-2</v>
      </c>
      <c r="L27" s="9">
        <v>4.8288195806549999E-2</v>
      </c>
      <c r="M27" s="9">
        <v>4.8905537852979998E-2</v>
      </c>
      <c r="N27" s="9">
        <v>4.6996518646189998E-2</v>
      </c>
      <c r="O27" s="9">
        <v>5.0917860039970002E-2</v>
      </c>
      <c r="P27" s="9">
        <v>5.9120194803939999E-2</v>
      </c>
      <c r="Q27" s="9">
        <v>2.4666710953220001E-2</v>
      </c>
      <c r="R27" s="9">
        <v>5.9200792485970002E-2</v>
      </c>
      <c r="S27" s="9">
        <v>0.10528891349449999</v>
      </c>
      <c r="T27" s="9">
        <v>0</v>
      </c>
      <c r="U27" s="9">
        <v>0</v>
      </c>
      <c r="V27" s="9">
        <v>7.1819262294640002E-2</v>
      </c>
      <c r="W27" s="9">
        <v>4.0097012115709998E-2</v>
      </c>
      <c r="X27" s="9">
        <v>1.9815395786000001E-2</v>
      </c>
      <c r="Y27" s="9">
        <v>4.5781850997780003E-2</v>
      </c>
      <c r="Z27" s="9">
        <v>0</v>
      </c>
      <c r="AA27" s="9">
        <v>0</v>
      </c>
      <c r="AB27" s="9">
        <v>5.7587730057979999E-2</v>
      </c>
      <c r="AC27" s="9">
        <v>2.234567678142E-2</v>
      </c>
      <c r="AD27" s="9">
        <v>0</v>
      </c>
      <c r="AE27" s="9">
        <v>0.1137690099385</v>
      </c>
      <c r="AF27" s="9">
        <v>4.5891371763600003E-2</v>
      </c>
      <c r="AG27" s="9">
        <v>0</v>
      </c>
      <c r="AH27" s="9">
        <v>0</v>
      </c>
      <c r="AI27" s="9">
        <v>0</v>
      </c>
      <c r="AJ27" s="9"/>
      <c r="AK27" s="9">
        <v>4.190910380329E-2</v>
      </c>
      <c r="AL27" s="8"/>
    </row>
    <row r="28" spans="1:38" x14ac:dyDescent="0.2">
      <c r="A28" s="24"/>
      <c r="B28" s="24"/>
      <c r="C28" s="10">
        <v>26</v>
      </c>
      <c r="D28" s="10">
        <v>2</v>
      </c>
      <c r="E28" s="10">
        <v>12</v>
      </c>
      <c r="F28" s="10">
        <v>8</v>
      </c>
      <c r="G28" s="10">
        <v>4</v>
      </c>
      <c r="H28" s="10">
        <v>1</v>
      </c>
      <c r="I28" s="10">
        <v>3</v>
      </c>
      <c r="J28" s="10">
        <v>6</v>
      </c>
      <c r="K28" s="10">
        <v>5</v>
      </c>
      <c r="L28" s="10">
        <v>7</v>
      </c>
      <c r="M28" s="10">
        <v>9</v>
      </c>
      <c r="N28" s="10">
        <v>15</v>
      </c>
      <c r="O28" s="10">
        <v>11</v>
      </c>
      <c r="P28" s="10">
        <v>5</v>
      </c>
      <c r="Q28" s="10">
        <v>3</v>
      </c>
      <c r="R28" s="10">
        <v>6</v>
      </c>
      <c r="S28" s="10">
        <v>1</v>
      </c>
      <c r="T28" s="10">
        <v>0</v>
      </c>
      <c r="U28" s="10">
        <v>0</v>
      </c>
      <c r="V28" s="10">
        <v>13</v>
      </c>
      <c r="W28" s="10">
        <v>8</v>
      </c>
      <c r="X28" s="10">
        <v>2</v>
      </c>
      <c r="Y28" s="10">
        <v>1</v>
      </c>
      <c r="Z28" s="10">
        <v>0</v>
      </c>
      <c r="AA28" s="10">
        <v>0</v>
      </c>
      <c r="AB28" s="10">
        <v>16</v>
      </c>
      <c r="AC28" s="10">
        <v>2</v>
      </c>
      <c r="AD28" s="10">
        <v>0</v>
      </c>
      <c r="AE28" s="10">
        <v>3</v>
      </c>
      <c r="AF28" s="10">
        <v>1</v>
      </c>
      <c r="AG28" s="10">
        <v>0</v>
      </c>
      <c r="AH28" s="10">
        <v>0</v>
      </c>
      <c r="AI28" s="10">
        <v>0</v>
      </c>
      <c r="AJ28" s="10">
        <v>0</v>
      </c>
      <c r="AK28" s="10">
        <v>4</v>
      </c>
      <c r="AL28" s="8"/>
    </row>
    <row r="29" spans="1:38" x14ac:dyDescent="0.2">
      <c r="A29" s="24"/>
      <c r="B29" s="24"/>
      <c r="C29" s="11" t="s">
        <v>93</v>
      </c>
      <c r="D29" s="11"/>
      <c r="E29" s="12" t="s">
        <v>137</v>
      </c>
      <c r="F29" s="12" t="s">
        <v>105</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t="s">
        <v>93</v>
      </c>
      <c r="AI29" s="11" t="s">
        <v>93</v>
      </c>
      <c r="AJ29" s="11" t="s">
        <v>93</v>
      </c>
      <c r="AK29" s="11"/>
      <c r="AL29" s="8"/>
    </row>
    <row r="30" spans="1:38" x14ac:dyDescent="0.2">
      <c r="A30" s="27"/>
      <c r="B30" s="23" t="s">
        <v>39</v>
      </c>
      <c r="C30" s="9">
        <v>1</v>
      </c>
      <c r="D30" s="9">
        <v>1</v>
      </c>
      <c r="E30" s="9">
        <v>1</v>
      </c>
      <c r="F30" s="9">
        <v>1</v>
      </c>
      <c r="G30" s="9">
        <v>1</v>
      </c>
      <c r="H30" s="9">
        <v>1</v>
      </c>
      <c r="I30" s="9">
        <v>1</v>
      </c>
      <c r="J30" s="9">
        <v>1</v>
      </c>
      <c r="K30" s="9">
        <v>1</v>
      </c>
      <c r="L30" s="9">
        <v>1</v>
      </c>
      <c r="M30" s="9">
        <v>1</v>
      </c>
      <c r="N30" s="9">
        <v>1</v>
      </c>
      <c r="O30" s="9">
        <v>1</v>
      </c>
      <c r="P30" s="9">
        <v>1</v>
      </c>
      <c r="Q30" s="9">
        <v>1</v>
      </c>
      <c r="R30" s="9">
        <v>1</v>
      </c>
      <c r="S30" s="9">
        <v>1</v>
      </c>
      <c r="T30" s="9">
        <v>1</v>
      </c>
      <c r="U30" s="9">
        <v>1</v>
      </c>
      <c r="V30" s="9">
        <v>1</v>
      </c>
      <c r="W30" s="9">
        <v>1</v>
      </c>
      <c r="X30" s="9">
        <v>1</v>
      </c>
      <c r="Y30" s="9">
        <v>1</v>
      </c>
      <c r="Z30" s="9">
        <v>1</v>
      </c>
      <c r="AA30" s="9">
        <v>1</v>
      </c>
      <c r="AB30" s="9">
        <v>1</v>
      </c>
      <c r="AC30" s="9">
        <v>1</v>
      </c>
      <c r="AD30" s="9">
        <v>1</v>
      </c>
      <c r="AE30" s="9">
        <v>1</v>
      </c>
      <c r="AF30" s="9">
        <v>1</v>
      </c>
      <c r="AG30" s="9">
        <v>1</v>
      </c>
      <c r="AH30" s="9">
        <v>1</v>
      </c>
      <c r="AI30" s="9">
        <v>1</v>
      </c>
      <c r="AJ30" s="9"/>
      <c r="AK30" s="9">
        <v>1</v>
      </c>
      <c r="AL30" s="8"/>
    </row>
    <row r="31" spans="1:38" x14ac:dyDescent="0.2">
      <c r="A31" s="24"/>
      <c r="B31" s="24"/>
      <c r="C31" s="10">
        <v>457</v>
      </c>
      <c r="D31" s="10">
        <v>86</v>
      </c>
      <c r="E31" s="10">
        <v>134</v>
      </c>
      <c r="F31" s="10">
        <v>119</v>
      </c>
      <c r="G31" s="10">
        <v>118</v>
      </c>
      <c r="H31" s="10">
        <v>31</v>
      </c>
      <c r="I31" s="10">
        <v>64</v>
      </c>
      <c r="J31" s="10">
        <v>72</v>
      </c>
      <c r="K31" s="10">
        <v>104</v>
      </c>
      <c r="L31" s="10">
        <v>146</v>
      </c>
      <c r="M31" s="10">
        <v>171</v>
      </c>
      <c r="N31" s="10">
        <v>260</v>
      </c>
      <c r="O31" s="10">
        <v>180</v>
      </c>
      <c r="P31" s="10">
        <v>77</v>
      </c>
      <c r="Q31" s="10">
        <v>78</v>
      </c>
      <c r="R31" s="10">
        <v>88</v>
      </c>
      <c r="S31" s="10">
        <v>18</v>
      </c>
      <c r="T31" s="10">
        <v>7</v>
      </c>
      <c r="U31" s="10">
        <v>9</v>
      </c>
      <c r="V31" s="10">
        <v>156</v>
      </c>
      <c r="W31" s="10">
        <v>188</v>
      </c>
      <c r="X31" s="10">
        <v>51</v>
      </c>
      <c r="Y31" s="10">
        <v>33</v>
      </c>
      <c r="Z31" s="10">
        <v>4</v>
      </c>
      <c r="AA31" s="10">
        <v>3</v>
      </c>
      <c r="AB31" s="10">
        <v>258</v>
      </c>
      <c r="AC31" s="10">
        <v>51</v>
      </c>
      <c r="AD31" s="10">
        <v>10</v>
      </c>
      <c r="AE31" s="10">
        <v>21</v>
      </c>
      <c r="AF31" s="10">
        <v>22</v>
      </c>
      <c r="AG31" s="10">
        <v>6</v>
      </c>
      <c r="AH31" s="10">
        <v>1</v>
      </c>
      <c r="AI31" s="10">
        <v>1</v>
      </c>
      <c r="AJ31" s="10">
        <v>0</v>
      </c>
      <c r="AK31" s="10">
        <v>87</v>
      </c>
      <c r="AL31" s="8"/>
    </row>
    <row r="32" spans="1:38" x14ac:dyDescent="0.2">
      <c r="A32" s="24"/>
      <c r="B32" s="24"/>
      <c r="C32" s="11" t="s">
        <v>93</v>
      </c>
      <c r="D32" s="11" t="s">
        <v>93</v>
      </c>
      <c r="E32" s="11" t="s">
        <v>93</v>
      </c>
      <c r="F32" s="11" t="s">
        <v>93</v>
      </c>
      <c r="G32" s="11" t="s">
        <v>93</v>
      </c>
      <c r="H32" s="11" t="s">
        <v>93</v>
      </c>
      <c r="I32" s="11" t="s">
        <v>93</v>
      </c>
      <c r="J32" s="11" t="s">
        <v>93</v>
      </c>
      <c r="K32" s="11" t="s">
        <v>93</v>
      </c>
      <c r="L32" s="11" t="s">
        <v>93</v>
      </c>
      <c r="M32" s="11" t="s">
        <v>93</v>
      </c>
      <c r="N32" s="11" t="s">
        <v>93</v>
      </c>
      <c r="O32" s="11" t="s">
        <v>93</v>
      </c>
      <c r="P32" s="11" t="s">
        <v>93</v>
      </c>
      <c r="Q32" s="11" t="s">
        <v>93</v>
      </c>
      <c r="R32" s="11" t="s">
        <v>93</v>
      </c>
      <c r="S32" s="11" t="s">
        <v>93</v>
      </c>
      <c r="T32" s="11" t="s">
        <v>93</v>
      </c>
      <c r="U32" s="11" t="s">
        <v>93</v>
      </c>
      <c r="V32" s="11" t="s">
        <v>93</v>
      </c>
      <c r="W32" s="11" t="s">
        <v>93</v>
      </c>
      <c r="X32" s="11" t="s">
        <v>93</v>
      </c>
      <c r="Y32" s="11" t="s">
        <v>93</v>
      </c>
      <c r="Z32" s="11" t="s">
        <v>93</v>
      </c>
      <c r="AA32" s="11" t="s">
        <v>93</v>
      </c>
      <c r="AB32" s="11" t="s">
        <v>93</v>
      </c>
      <c r="AC32" s="11" t="s">
        <v>93</v>
      </c>
      <c r="AD32" s="11" t="s">
        <v>93</v>
      </c>
      <c r="AE32" s="11" t="s">
        <v>93</v>
      </c>
      <c r="AF32" s="11" t="s">
        <v>93</v>
      </c>
      <c r="AG32" s="11" t="s">
        <v>93</v>
      </c>
      <c r="AH32" s="11" t="s">
        <v>93</v>
      </c>
      <c r="AI32" s="11" t="s">
        <v>93</v>
      </c>
      <c r="AJ32" s="11" t="s">
        <v>93</v>
      </c>
      <c r="AK32" s="11" t="s">
        <v>93</v>
      </c>
      <c r="AL32" s="8"/>
    </row>
    <row r="33" spans="1:37" x14ac:dyDescent="0.2">
      <c r="A33" s="13" t="s">
        <v>195</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row>
    <row r="34" spans="1:37" x14ac:dyDescent="0.2">
      <c r="A34" s="15" t="s">
        <v>100</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row>
  </sheetData>
  <mergeCells count="19">
    <mergeCell ref="B27:B29"/>
    <mergeCell ref="B30:B32"/>
    <mergeCell ref="A6:A32"/>
    <mergeCell ref="B12:B14"/>
    <mergeCell ref="B15:B17"/>
    <mergeCell ref="B18:B20"/>
    <mergeCell ref="B21:B23"/>
    <mergeCell ref="B24:B26"/>
    <mergeCell ref="AI2:AK2"/>
    <mergeCell ref="A2:C2"/>
    <mergeCell ref="A3:B5"/>
    <mergeCell ref="B6:B8"/>
    <mergeCell ref="B9:B11"/>
    <mergeCell ref="M3:N3"/>
    <mergeCell ref="O3:U3"/>
    <mergeCell ref="V3:AA3"/>
    <mergeCell ref="AB3:AK3"/>
    <mergeCell ref="D3:G3"/>
    <mergeCell ref="H3:L3"/>
  </mergeCells>
  <hyperlinks>
    <hyperlink ref="A1" location="'TOC'!A1:A1" display="Back to TOC" xr:uid="{00000000-0004-0000-0600-000000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L34"/>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customWidth="1"/>
    <col min="2" max="2" width="25" style="1" bestFit="1" customWidth="1"/>
    <col min="3" max="37" width="12.6640625" style="1" customWidth="1"/>
  </cols>
  <sheetData>
    <row r="1" spans="1:38"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8"/>
    </row>
    <row r="2" spans="1:38" ht="36" customHeight="1" x14ac:dyDescent="0.2">
      <c r="A2" s="30" t="s">
        <v>196</v>
      </c>
      <c r="B2" s="29"/>
      <c r="C2" s="29"/>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8" t="s">
        <v>181</v>
      </c>
      <c r="AJ2" s="29"/>
      <c r="AK2" s="29"/>
      <c r="AL2" s="8"/>
    </row>
    <row r="3" spans="1:38" ht="37" customHeight="1" x14ac:dyDescent="0.2">
      <c r="A3" s="31"/>
      <c r="B3" s="29"/>
      <c r="C3" s="19" t="s">
        <v>39</v>
      </c>
      <c r="D3" s="32" t="s">
        <v>40</v>
      </c>
      <c r="E3" s="29"/>
      <c r="F3" s="29"/>
      <c r="G3" s="29"/>
      <c r="H3" s="32" t="s">
        <v>41</v>
      </c>
      <c r="I3" s="29"/>
      <c r="J3" s="29"/>
      <c r="K3" s="29"/>
      <c r="L3" s="29"/>
      <c r="M3" s="32" t="s">
        <v>42</v>
      </c>
      <c r="N3" s="29"/>
      <c r="O3" s="32" t="s">
        <v>43</v>
      </c>
      <c r="P3" s="29"/>
      <c r="Q3" s="29"/>
      <c r="R3" s="29"/>
      <c r="S3" s="29"/>
      <c r="T3" s="29"/>
      <c r="U3" s="29"/>
      <c r="V3" s="32" t="s">
        <v>44</v>
      </c>
      <c r="W3" s="29"/>
      <c r="X3" s="29"/>
      <c r="Y3" s="29"/>
      <c r="Z3" s="29"/>
      <c r="AA3" s="29"/>
      <c r="AB3" s="32" t="s">
        <v>45</v>
      </c>
      <c r="AC3" s="29"/>
      <c r="AD3" s="29"/>
      <c r="AE3" s="29"/>
      <c r="AF3" s="29"/>
      <c r="AG3" s="29"/>
      <c r="AH3" s="29"/>
      <c r="AI3" s="29"/>
      <c r="AJ3" s="29"/>
      <c r="AK3" s="29"/>
      <c r="AL3" s="8"/>
    </row>
    <row r="4" spans="1:38" ht="16" customHeight="1" x14ac:dyDescent="0.2">
      <c r="A4" s="24"/>
      <c r="B4" s="29"/>
      <c r="C4" s="20" t="s">
        <v>46</v>
      </c>
      <c r="D4" s="20" t="s">
        <v>46</v>
      </c>
      <c r="E4" s="20" t="s">
        <v>47</v>
      </c>
      <c r="F4" s="20" t="s">
        <v>48</v>
      </c>
      <c r="G4" s="20" t="s">
        <v>49</v>
      </c>
      <c r="H4" s="20" t="s">
        <v>46</v>
      </c>
      <c r="I4" s="20" t="s">
        <v>47</v>
      </c>
      <c r="J4" s="20" t="s">
        <v>48</v>
      </c>
      <c r="K4" s="20" t="s">
        <v>49</v>
      </c>
      <c r="L4" s="20" t="s">
        <v>50</v>
      </c>
      <c r="M4" s="20" t="s">
        <v>46</v>
      </c>
      <c r="N4" s="20" t="s">
        <v>47</v>
      </c>
      <c r="O4" s="20" t="s">
        <v>46</v>
      </c>
      <c r="P4" s="20" t="s">
        <v>47</v>
      </c>
      <c r="Q4" s="20" t="s">
        <v>48</v>
      </c>
      <c r="R4" s="20" t="s">
        <v>49</v>
      </c>
      <c r="S4" s="20" t="s">
        <v>50</v>
      </c>
      <c r="T4" s="20" t="s">
        <v>51</v>
      </c>
      <c r="U4" s="20" t="s">
        <v>52</v>
      </c>
      <c r="V4" s="20" t="s">
        <v>46</v>
      </c>
      <c r="W4" s="20" t="s">
        <v>47</v>
      </c>
      <c r="X4" s="20" t="s">
        <v>48</v>
      </c>
      <c r="Y4" s="20" t="s">
        <v>49</v>
      </c>
      <c r="Z4" s="20" t="s">
        <v>50</v>
      </c>
      <c r="AA4" s="20" t="s">
        <v>51</v>
      </c>
      <c r="AB4" s="20" t="s">
        <v>46</v>
      </c>
      <c r="AC4" s="20" t="s">
        <v>47</v>
      </c>
      <c r="AD4" s="20" t="s">
        <v>48</v>
      </c>
      <c r="AE4" s="20" t="s">
        <v>49</v>
      </c>
      <c r="AF4" s="20" t="s">
        <v>50</v>
      </c>
      <c r="AG4" s="20" t="s">
        <v>51</v>
      </c>
      <c r="AH4" s="20" t="s">
        <v>52</v>
      </c>
      <c r="AI4" s="20" t="s">
        <v>53</v>
      </c>
      <c r="AJ4" s="20" t="s">
        <v>54</v>
      </c>
      <c r="AK4" s="20" t="s">
        <v>55</v>
      </c>
      <c r="AL4" s="8"/>
    </row>
    <row r="5" spans="1:38" ht="25" x14ac:dyDescent="0.2">
      <c r="A5" s="24"/>
      <c r="B5" s="29"/>
      <c r="C5" s="19" t="s">
        <v>56</v>
      </c>
      <c r="D5" s="19" t="s">
        <v>57</v>
      </c>
      <c r="E5" s="19" t="s">
        <v>58</v>
      </c>
      <c r="F5" s="19" t="s">
        <v>59</v>
      </c>
      <c r="G5" s="19" t="s">
        <v>60</v>
      </c>
      <c r="H5" s="19" t="s">
        <v>61</v>
      </c>
      <c r="I5" s="19" t="s">
        <v>62</v>
      </c>
      <c r="J5" s="19" t="s">
        <v>63</v>
      </c>
      <c r="K5" s="19" t="s">
        <v>64</v>
      </c>
      <c r="L5" s="19" t="s">
        <v>65</v>
      </c>
      <c r="M5" s="19" t="s">
        <v>66</v>
      </c>
      <c r="N5" s="19" t="s">
        <v>67</v>
      </c>
      <c r="O5" s="19" t="s">
        <v>68</v>
      </c>
      <c r="P5" s="19" t="s">
        <v>69</v>
      </c>
      <c r="Q5" s="19" t="s">
        <v>70</v>
      </c>
      <c r="R5" s="19" t="s">
        <v>71</v>
      </c>
      <c r="S5" s="19" t="s">
        <v>72</v>
      </c>
      <c r="T5" s="19" t="s">
        <v>73</v>
      </c>
      <c r="U5" s="19" t="s">
        <v>74</v>
      </c>
      <c r="V5" s="19" t="s">
        <v>75</v>
      </c>
      <c r="W5" s="19" t="s">
        <v>76</v>
      </c>
      <c r="X5" s="19" t="s">
        <v>77</v>
      </c>
      <c r="Y5" s="19" t="s">
        <v>78</v>
      </c>
      <c r="Z5" s="19" t="s">
        <v>79</v>
      </c>
      <c r="AA5" s="19" t="s">
        <v>80</v>
      </c>
      <c r="AB5" s="19" t="s">
        <v>81</v>
      </c>
      <c r="AC5" s="19" t="s">
        <v>82</v>
      </c>
      <c r="AD5" s="19" t="s">
        <v>83</v>
      </c>
      <c r="AE5" s="19" t="s">
        <v>84</v>
      </c>
      <c r="AF5" s="19" t="s">
        <v>85</v>
      </c>
      <c r="AG5" s="19" t="s">
        <v>86</v>
      </c>
      <c r="AH5" s="19" t="s">
        <v>87</v>
      </c>
      <c r="AI5" s="19" t="s">
        <v>88</v>
      </c>
      <c r="AJ5" s="19" t="s">
        <v>89</v>
      </c>
      <c r="AK5" s="19" t="s">
        <v>90</v>
      </c>
      <c r="AL5" s="8"/>
    </row>
    <row r="6" spans="1:38" x14ac:dyDescent="0.2">
      <c r="A6" s="25" t="s">
        <v>197</v>
      </c>
      <c r="B6" s="23" t="s">
        <v>183</v>
      </c>
      <c r="C6" s="9">
        <v>6.6391462872690002E-2</v>
      </c>
      <c r="D6" s="9">
        <v>1.654263855279E-2</v>
      </c>
      <c r="E6" s="9">
        <v>5.6163234865260002E-2</v>
      </c>
      <c r="F6" s="9">
        <v>9.183293856652E-2</v>
      </c>
      <c r="G6" s="9">
        <v>9.2747236991479992E-2</v>
      </c>
      <c r="H6" s="9">
        <v>8.2578762610049997E-2</v>
      </c>
      <c r="I6" s="9">
        <v>5.2358584208760002E-2</v>
      </c>
      <c r="J6" s="9">
        <v>6.9701922492359999E-2</v>
      </c>
      <c r="K6" s="9">
        <v>7.0624072265149995E-2</v>
      </c>
      <c r="L6" s="9">
        <v>4.8195086851729997E-2</v>
      </c>
      <c r="M6" s="9">
        <v>4.3149157483679999E-2</v>
      </c>
      <c r="N6" s="9">
        <v>7.8013784473660003E-2</v>
      </c>
      <c r="O6" s="9">
        <v>6.9839958526509996E-2</v>
      </c>
      <c r="P6" s="9">
        <v>4.6886626577160001E-2</v>
      </c>
      <c r="Q6" s="9">
        <v>8.8877455628890004E-2</v>
      </c>
      <c r="R6" s="9">
        <v>9.0185550872609987E-2</v>
      </c>
      <c r="S6" s="9">
        <v>0</v>
      </c>
      <c r="T6" s="9">
        <v>0</v>
      </c>
      <c r="U6" s="9">
        <v>0</v>
      </c>
      <c r="V6" s="9">
        <v>8.112266507094E-2</v>
      </c>
      <c r="W6" s="9">
        <v>6.5525346406130003E-2</v>
      </c>
      <c r="X6" s="9">
        <v>4.3936159416770003E-2</v>
      </c>
      <c r="Y6" s="9">
        <v>0</v>
      </c>
      <c r="Z6" s="9">
        <v>0</v>
      </c>
      <c r="AA6" s="9">
        <v>1</v>
      </c>
      <c r="AB6" s="9">
        <v>4.7513895589460002E-2</v>
      </c>
      <c r="AC6" s="9">
        <v>9.917729724662E-2</v>
      </c>
      <c r="AD6" s="9">
        <v>0.1491230200358</v>
      </c>
      <c r="AE6" s="9">
        <v>0.1303653014217</v>
      </c>
      <c r="AF6" s="9">
        <v>9.921320971573E-2</v>
      </c>
      <c r="AG6" s="9">
        <v>0.3605034821202</v>
      </c>
      <c r="AH6" s="9">
        <v>0</v>
      </c>
      <c r="AI6" s="9">
        <v>0</v>
      </c>
      <c r="AJ6" s="9"/>
      <c r="AK6" s="9">
        <v>6.4504447089499997E-2</v>
      </c>
      <c r="AL6" s="8"/>
    </row>
    <row r="7" spans="1:38" x14ac:dyDescent="0.2">
      <c r="A7" s="24"/>
      <c r="B7" s="24"/>
      <c r="C7" s="10">
        <v>32</v>
      </c>
      <c r="D7" s="10">
        <v>3</v>
      </c>
      <c r="E7" s="10">
        <v>10</v>
      </c>
      <c r="F7" s="10">
        <v>9</v>
      </c>
      <c r="G7" s="10">
        <v>10</v>
      </c>
      <c r="H7" s="10">
        <v>5</v>
      </c>
      <c r="I7" s="10">
        <v>5</v>
      </c>
      <c r="J7" s="10">
        <v>5</v>
      </c>
      <c r="K7" s="10">
        <v>8</v>
      </c>
      <c r="L7" s="10">
        <v>6</v>
      </c>
      <c r="M7" s="10">
        <v>6</v>
      </c>
      <c r="N7" s="10">
        <v>22</v>
      </c>
      <c r="O7" s="10">
        <v>13</v>
      </c>
      <c r="P7" s="10">
        <v>4</v>
      </c>
      <c r="Q7" s="10">
        <v>6</v>
      </c>
      <c r="R7" s="10">
        <v>9</v>
      </c>
      <c r="S7" s="10">
        <v>0</v>
      </c>
      <c r="T7" s="10">
        <v>0</v>
      </c>
      <c r="U7" s="10">
        <v>0</v>
      </c>
      <c r="V7" s="10">
        <v>14</v>
      </c>
      <c r="W7" s="10">
        <v>12</v>
      </c>
      <c r="X7" s="10">
        <v>2</v>
      </c>
      <c r="Y7" s="10">
        <v>0</v>
      </c>
      <c r="Z7" s="10">
        <v>0</v>
      </c>
      <c r="AA7" s="10">
        <v>1</v>
      </c>
      <c r="AB7" s="10">
        <v>17</v>
      </c>
      <c r="AC7" s="10">
        <v>4</v>
      </c>
      <c r="AD7" s="10">
        <v>2</v>
      </c>
      <c r="AE7" s="10">
        <v>1</v>
      </c>
      <c r="AF7" s="10">
        <v>1</v>
      </c>
      <c r="AG7" s="10">
        <v>1</v>
      </c>
      <c r="AH7" s="10">
        <v>0</v>
      </c>
      <c r="AI7" s="10">
        <v>0</v>
      </c>
      <c r="AJ7" s="10">
        <v>0</v>
      </c>
      <c r="AK7" s="10">
        <v>6</v>
      </c>
      <c r="AL7" s="8"/>
    </row>
    <row r="8" spans="1:38" x14ac:dyDescent="0.2">
      <c r="A8" s="24"/>
      <c r="B8" s="24"/>
      <c r="C8" s="11" t="s">
        <v>93</v>
      </c>
      <c r="D8" s="11"/>
      <c r="E8" s="11"/>
      <c r="F8" s="12" t="s">
        <v>105</v>
      </c>
      <c r="G8" s="12" t="s">
        <v>105</v>
      </c>
      <c r="H8" s="11"/>
      <c r="I8" s="11"/>
      <c r="J8" s="11"/>
      <c r="K8" s="11"/>
      <c r="L8" s="11"/>
      <c r="M8" s="11"/>
      <c r="N8" s="11"/>
      <c r="O8" s="11"/>
      <c r="P8" s="11"/>
      <c r="Q8" s="11"/>
      <c r="R8" s="11"/>
      <c r="S8" s="11"/>
      <c r="T8" s="11"/>
      <c r="U8" s="11"/>
      <c r="V8" s="11"/>
      <c r="W8" s="11"/>
      <c r="X8" s="11"/>
      <c r="Y8" s="11"/>
      <c r="Z8" s="11"/>
      <c r="AA8" s="11" t="s">
        <v>93</v>
      </c>
      <c r="AB8" s="11"/>
      <c r="AC8" s="11"/>
      <c r="AD8" s="11"/>
      <c r="AE8" s="11"/>
      <c r="AF8" s="11"/>
      <c r="AG8" s="11"/>
      <c r="AH8" s="11" t="s">
        <v>93</v>
      </c>
      <c r="AI8" s="11" t="s">
        <v>93</v>
      </c>
      <c r="AJ8" s="11" t="s">
        <v>93</v>
      </c>
      <c r="AK8" s="11"/>
      <c r="AL8" s="8"/>
    </row>
    <row r="9" spans="1:38" x14ac:dyDescent="0.2">
      <c r="A9" s="27"/>
      <c r="B9" s="23" t="s">
        <v>185</v>
      </c>
      <c r="C9" s="9">
        <v>0.14418073717570001</v>
      </c>
      <c r="D9" s="9">
        <v>0.13463614805410001</v>
      </c>
      <c r="E9" s="9">
        <v>0.1958183583799</v>
      </c>
      <c r="F9" s="9">
        <v>0.1131819776646</v>
      </c>
      <c r="G9" s="9">
        <v>0.1195905157629</v>
      </c>
      <c r="H9" s="9">
        <v>0.14739853729089999</v>
      </c>
      <c r="I9" s="9">
        <v>0.18521728570750001</v>
      </c>
      <c r="J9" s="9">
        <v>0.24043277476329999</v>
      </c>
      <c r="K9" s="9">
        <v>0.13651928165579999</v>
      </c>
      <c r="L9" s="9">
        <v>6.2479602735719987E-2</v>
      </c>
      <c r="M9" s="9">
        <v>0.21451249914459999</v>
      </c>
      <c r="N9" s="9">
        <v>8.572288015467E-2</v>
      </c>
      <c r="O9" s="9">
        <v>0.15282111921329999</v>
      </c>
      <c r="P9" s="9">
        <v>9.8527660954980001E-2</v>
      </c>
      <c r="Q9" s="9">
        <v>8.5319298158100007E-2</v>
      </c>
      <c r="R9" s="9">
        <v>0.22100934139030001</v>
      </c>
      <c r="S9" s="9">
        <v>0.1509604000676</v>
      </c>
      <c r="T9" s="9">
        <v>0.2355546372781</v>
      </c>
      <c r="U9" s="9">
        <v>3.3002766898049998E-2</v>
      </c>
      <c r="V9" s="9">
        <v>0.14059315212740001</v>
      </c>
      <c r="W9" s="9">
        <v>8.6861739358869997E-2</v>
      </c>
      <c r="X9" s="9">
        <v>0.19311417105879999</v>
      </c>
      <c r="Y9" s="9">
        <v>0.36681079090000002</v>
      </c>
      <c r="Z9" s="9">
        <v>0</v>
      </c>
      <c r="AA9" s="9">
        <v>0</v>
      </c>
      <c r="AB9" s="9">
        <v>0.130798812278</v>
      </c>
      <c r="AC9" s="9">
        <v>8.004431417624E-2</v>
      </c>
      <c r="AD9" s="9">
        <v>0.147095873431</v>
      </c>
      <c r="AE9" s="9">
        <v>2.5235105442150001E-2</v>
      </c>
      <c r="AF9" s="9">
        <v>0.38114557232250001</v>
      </c>
      <c r="AG9" s="9">
        <v>0</v>
      </c>
      <c r="AH9" s="9">
        <v>0</v>
      </c>
      <c r="AI9" s="9">
        <v>1</v>
      </c>
      <c r="AJ9" s="9"/>
      <c r="AK9" s="9">
        <v>0.1226677582496</v>
      </c>
      <c r="AL9" s="8"/>
    </row>
    <row r="10" spans="1:38" x14ac:dyDescent="0.2">
      <c r="A10" s="24"/>
      <c r="B10" s="24"/>
      <c r="C10" s="10">
        <v>51</v>
      </c>
      <c r="D10" s="10">
        <v>10</v>
      </c>
      <c r="E10" s="10">
        <v>14</v>
      </c>
      <c r="F10" s="10">
        <v>15</v>
      </c>
      <c r="G10" s="10">
        <v>12</v>
      </c>
      <c r="H10" s="10">
        <v>5</v>
      </c>
      <c r="I10" s="10">
        <v>5</v>
      </c>
      <c r="J10" s="10">
        <v>13</v>
      </c>
      <c r="K10" s="10">
        <v>13</v>
      </c>
      <c r="L10" s="10">
        <v>12</v>
      </c>
      <c r="M10" s="10">
        <v>27</v>
      </c>
      <c r="N10" s="10">
        <v>22</v>
      </c>
      <c r="O10" s="10">
        <v>15</v>
      </c>
      <c r="P10" s="10">
        <v>9</v>
      </c>
      <c r="Q10" s="10">
        <v>7</v>
      </c>
      <c r="R10" s="10">
        <v>16</v>
      </c>
      <c r="S10" s="10">
        <v>2</v>
      </c>
      <c r="T10" s="10">
        <v>1</v>
      </c>
      <c r="U10" s="10">
        <v>1</v>
      </c>
      <c r="V10" s="10">
        <v>14</v>
      </c>
      <c r="W10" s="10">
        <v>16</v>
      </c>
      <c r="X10" s="10">
        <v>12</v>
      </c>
      <c r="Y10" s="10">
        <v>7</v>
      </c>
      <c r="Z10" s="10">
        <v>0</v>
      </c>
      <c r="AA10" s="10">
        <v>0</v>
      </c>
      <c r="AB10" s="10">
        <v>27</v>
      </c>
      <c r="AC10" s="10">
        <v>6</v>
      </c>
      <c r="AD10" s="10">
        <v>1</v>
      </c>
      <c r="AE10" s="10">
        <v>1</v>
      </c>
      <c r="AF10" s="10">
        <v>4</v>
      </c>
      <c r="AG10" s="10">
        <v>0</v>
      </c>
      <c r="AH10" s="10">
        <v>0</v>
      </c>
      <c r="AI10" s="10">
        <v>1</v>
      </c>
      <c r="AJ10" s="10">
        <v>0</v>
      </c>
      <c r="AK10" s="10">
        <v>11</v>
      </c>
      <c r="AL10" s="8"/>
    </row>
    <row r="11" spans="1:38" x14ac:dyDescent="0.2">
      <c r="A11" s="24"/>
      <c r="B11" s="24"/>
      <c r="C11" s="11" t="s">
        <v>93</v>
      </c>
      <c r="D11" s="11"/>
      <c r="E11" s="11"/>
      <c r="F11" s="11"/>
      <c r="G11" s="11"/>
      <c r="H11" s="11"/>
      <c r="I11" s="11"/>
      <c r="J11" s="12" t="s">
        <v>106</v>
      </c>
      <c r="K11" s="11"/>
      <c r="L11" s="11"/>
      <c r="M11" s="12" t="s">
        <v>109</v>
      </c>
      <c r="N11" s="11"/>
      <c r="O11" s="11"/>
      <c r="P11" s="11"/>
      <c r="Q11" s="11"/>
      <c r="R11" s="11"/>
      <c r="S11" s="11"/>
      <c r="T11" s="11"/>
      <c r="U11" s="11"/>
      <c r="V11" s="11"/>
      <c r="W11" s="11"/>
      <c r="X11" s="11"/>
      <c r="Y11" s="11"/>
      <c r="Z11" s="11"/>
      <c r="AA11" s="11" t="s">
        <v>93</v>
      </c>
      <c r="AB11" s="11"/>
      <c r="AC11" s="11"/>
      <c r="AD11" s="11"/>
      <c r="AE11" s="11"/>
      <c r="AF11" s="11"/>
      <c r="AG11" s="11"/>
      <c r="AH11" s="11" t="s">
        <v>93</v>
      </c>
      <c r="AI11" s="11" t="s">
        <v>93</v>
      </c>
      <c r="AJ11" s="11" t="s">
        <v>93</v>
      </c>
      <c r="AK11" s="11"/>
      <c r="AL11" s="8"/>
    </row>
    <row r="12" spans="1:38" x14ac:dyDescent="0.2">
      <c r="A12" s="27"/>
      <c r="B12" s="23" t="s">
        <v>187</v>
      </c>
      <c r="C12" s="9">
        <v>9.0349937111549997E-2</v>
      </c>
      <c r="D12" s="9">
        <v>4.218495992574E-2</v>
      </c>
      <c r="E12" s="9">
        <v>4.8777298089319999E-2</v>
      </c>
      <c r="F12" s="9">
        <v>0.1750091169613</v>
      </c>
      <c r="G12" s="9">
        <v>8.745275981702999E-2</v>
      </c>
      <c r="H12" s="9">
        <v>0.13063494031850001</v>
      </c>
      <c r="I12" s="9">
        <v>8.6948881482449988E-2</v>
      </c>
      <c r="J12" s="9">
        <v>3.8625032830410001E-2</v>
      </c>
      <c r="K12" s="9">
        <v>7.9854025148890007E-2</v>
      </c>
      <c r="L12" s="9">
        <v>0.1318382505248</v>
      </c>
      <c r="M12" s="9">
        <v>0.1111011363291</v>
      </c>
      <c r="N12" s="9">
        <v>7.6632122698979996E-2</v>
      </c>
      <c r="O12" s="9">
        <v>9.143549707536E-2</v>
      </c>
      <c r="P12" s="9">
        <v>0.15480377769520001</v>
      </c>
      <c r="Q12" s="9">
        <v>7.7161295990020001E-2</v>
      </c>
      <c r="R12" s="9">
        <v>4.6716333877950003E-2</v>
      </c>
      <c r="S12" s="9">
        <v>0.15077555103090001</v>
      </c>
      <c r="T12" s="9">
        <v>0</v>
      </c>
      <c r="U12" s="9">
        <v>0</v>
      </c>
      <c r="V12" s="9">
        <v>0.1059053621724</v>
      </c>
      <c r="W12" s="9">
        <v>0.10923834690710001</v>
      </c>
      <c r="X12" s="9">
        <v>1.905376393328E-2</v>
      </c>
      <c r="Y12" s="9">
        <v>9.9325887104930011E-2</v>
      </c>
      <c r="Z12" s="9">
        <v>0</v>
      </c>
      <c r="AA12" s="9">
        <v>0</v>
      </c>
      <c r="AB12" s="9">
        <v>0.1007041737317</v>
      </c>
      <c r="AC12" s="9">
        <v>2.9008236217130001E-2</v>
      </c>
      <c r="AD12" s="9">
        <v>0.13819791803510001</v>
      </c>
      <c r="AE12" s="9">
        <v>0.13675737964420001</v>
      </c>
      <c r="AF12" s="9">
        <v>3.9209748393150001E-2</v>
      </c>
      <c r="AG12" s="9">
        <v>0</v>
      </c>
      <c r="AH12" s="9">
        <v>1</v>
      </c>
      <c r="AI12" s="9">
        <v>0</v>
      </c>
      <c r="AJ12" s="9"/>
      <c r="AK12" s="9">
        <v>9.4270568661140003E-2</v>
      </c>
      <c r="AL12" s="8"/>
    </row>
    <row r="13" spans="1:38" x14ac:dyDescent="0.2">
      <c r="A13" s="24"/>
      <c r="B13" s="24"/>
      <c r="C13" s="10">
        <v>33</v>
      </c>
      <c r="D13" s="10">
        <v>4</v>
      </c>
      <c r="E13" s="10">
        <v>7</v>
      </c>
      <c r="F13" s="10">
        <v>13</v>
      </c>
      <c r="G13" s="10">
        <v>9</v>
      </c>
      <c r="H13" s="10">
        <v>4</v>
      </c>
      <c r="I13" s="10">
        <v>5</v>
      </c>
      <c r="J13" s="10">
        <v>4</v>
      </c>
      <c r="K13" s="10">
        <v>8</v>
      </c>
      <c r="L13" s="10">
        <v>11</v>
      </c>
      <c r="M13" s="10">
        <v>13</v>
      </c>
      <c r="N13" s="10">
        <v>19</v>
      </c>
      <c r="O13" s="10">
        <v>16</v>
      </c>
      <c r="P13" s="10">
        <v>5</v>
      </c>
      <c r="Q13" s="10">
        <v>5</v>
      </c>
      <c r="R13" s="10">
        <v>5</v>
      </c>
      <c r="S13" s="10">
        <v>2</v>
      </c>
      <c r="T13" s="10">
        <v>0</v>
      </c>
      <c r="U13" s="10">
        <v>0</v>
      </c>
      <c r="V13" s="10">
        <v>14</v>
      </c>
      <c r="W13" s="10">
        <v>12</v>
      </c>
      <c r="X13" s="10">
        <v>2</v>
      </c>
      <c r="Y13" s="10">
        <v>4</v>
      </c>
      <c r="Z13" s="10">
        <v>0</v>
      </c>
      <c r="AA13" s="10">
        <v>0</v>
      </c>
      <c r="AB13" s="10">
        <v>17</v>
      </c>
      <c r="AC13" s="10">
        <v>3</v>
      </c>
      <c r="AD13" s="10">
        <v>1</v>
      </c>
      <c r="AE13" s="10">
        <v>3</v>
      </c>
      <c r="AF13" s="10">
        <v>1</v>
      </c>
      <c r="AG13" s="10">
        <v>0</v>
      </c>
      <c r="AH13" s="10">
        <v>1</v>
      </c>
      <c r="AI13" s="10">
        <v>0</v>
      </c>
      <c r="AJ13" s="10">
        <v>0</v>
      </c>
      <c r="AK13" s="10">
        <v>7</v>
      </c>
      <c r="AL13" s="8"/>
    </row>
    <row r="14" spans="1:38" x14ac:dyDescent="0.2">
      <c r="A14" s="24"/>
      <c r="B14" s="24"/>
      <c r="C14" s="11" t="s">
        <v>93</v>
      </c>
      <c r="D14" s="11"/>
      <c r="E14" s="11"/>
      <c r="F14" s="11"/>
      <c r="G14" s="11"/>
      <c r="H14" s="11"/>
      <c r="I14" s="11"/>
      <c r="J14" s="11"/>
      <c r="K14" s="11"/>
      <c r="L14" s="11"/>
      <c r="M14" s="11"/>
      <c r="N14" s="11"/>
      <c r="O14" s="11"/>
      <c r="P14" s="11"/>
      <c r="Q14" s="11"/>
      <c r="R14" s="11"/>
      <c r="S14" s="11"/>
      <c r="T14" s="11"/>
      <c r="U14" s="11"/>
      <c r="V14" s="11"/>
      <c r="W14" s="11"/>
      <c r="X14" s="11"/>
      <c r="Y14" s="11"/>
      <c r="Z14" s="11"/>
      <c r="AA14" s="11" t="s">
        <v>93</v>
      </c>
      <c r="AB14" s="11"/>
      <c r="AC14" s="11"/>
      <c r="AD14" s="11"/>
      <c r="AE14" s="11"/>
      <c r="AF14" s="11"/>
      <c r="AG14" s="11"/>
      <c r="AH14" s="11" t="s">
        <v>93</v>
      </c>
      <c r="AI14" s="11" t="s">
        <v>93</v>
      </c>
      <c r="AJ14" s="11" t="s">
        <v>93</v>
      </c>
      <c r="AK14" s="11"/>
      <c r="AL14" s="8"/>
    </row>
    <row r="15" spans="1:38" x14ac:dyDescent="0.2">
      <c r="A15" s="27"/>
      <c r="B15" s="23" t="s">
        <v>190</v>
      </c>
      <c r="C15" s="9">
        <v>0.1848548319728</v>
      </c>
      <c r="D15" s="9">
        <v>0.116774308556</v>
      </c>
      <c r="E15" s="9">
        <v>0.21858115027300001</v>
      </c>
      <c r="F15" s="9">
        <v>0.15478043267040001</v>
      </c>
      <c r="G15" s="9">
        <v>0.23331637685949999</v>
      </c>
      <c r="H15" s="9">
        <v>0.10901885328329999</v>
      </c>
      <c r="I15" s="9">
        <v>0.13073051035489999</v>
      </c>
      <c r="J15" s="9">
        <v>0.16655957775669999</v>
      </c>
      <c r="K15" s="9">
        <v>0.24531394266580001</v>
      </c>
      <c r="L15" s="9">
        <v>0.22651093656259999</v>
      </c>
      <c r="M15" s="9">
        <v>0.16563007073739999</v>
      </c>
      <c r="N15" s="9">
        <v>0.18471038550560001</v>
      </c>
      <c r="O15" s="9">
        <v>0.16572900850889999</v>
      </c>
      <c r="P15" s="9">
        <v>0.20436129340430001</v>
      </c>
      <c r="Q15" s="9">
        <v>0.1004591126038</v>
      </c>
      <c r="R15" s="9">
        <v>0.14857101472760001</v>
      </c>
      <c r="S15" s="9">
        <v>0.27283984155570001</v>
      </c>
      <c r="T15" s="9">
        <v>0.76444536272190011</v>
      </c>
      <c r="U15" s="9">
        <v>0.48179017643580002</v>
      </c>
      <c r="V15" s="9">
        <v>0.1202882667908</v>
      </c>
      <c r="W15" s="9">
        <v>0.18945693452279999</v>
      </c>
      <c r="X15" s="9">
        <v>0.12221057809990001</v>
      </c>
      <c r="Y15" s="9">
        <v>0.37474003401119999</v>
      </c>
      <c r="Z15" s="9">
        <v>0.41043559968589999</v>
      </c>
      <c r="AA15" s="9">
        <v>0</v>
      </c>
      <c r="AB15" s="9">
        <v>0.1922776745582</v>
      </c>
      <c r="AC15" s="9">
        <v>0.13221671660459999</v>
      </c>
      <c r="AD15" s="9">
        <v>8.4225682484649997E-2</v>
      </c>
      <c r="AE15" s="9">
        <v>8.662700125851E-2</v>
      </c>
      <c r="AF15" s="9">
        <v>8.8656599768529992E-2</v>
      </c>
      <c r="AG15" s="9">
        <v>0.1752876706748</v>
      </c>
      <c r="AH15" s="9">
        <v>0</v>
      </c>
      <c r="AI15" s="9">
        <v>0</v>
      </c>
      <c r="AJ15" s="9"/>
      <c r="AK15" s="9">
        <v>0.26659614754510003</v>
      </c>
      <c r="AL15" s="8"/>
    </row>
    <row r="16" spans="1:38" x14ac:dyDescent="0.2">
      <c r="A16" s="24"/>
      <c r="B16" s="24"/>
      <c r="C16" s="10">
        <v>85</v>
      </c>
      <c r="D16" s="10">
        <v>13</v>
      </c>
      <c r="E16" s="10">
        <v>29</v>
      </c>
      <c r="F16" s="10">
        <v>18</v>
      </c>
      <c r="G16" s="10">
        <v>25</v>
      </c>
      <c r="H16" s="10">
        <v>5</v>
      </c>
      <c r="I16" s="10">
        <v>9</v>
      </c>
      <c r="J16" s="10">
        <v>13</v>
      </c>
      <c r="K16" s="10">
        <v>18</v>
      </c>
      <c r="L16" s="10">
        <v>30</v>
      </c>
      <c r="M16" s="10">
        <v>33</v>
      </c>
      <c r="N16" s="10">
        <v>44</v>
      </c>
      <c r="O16" s="10">
        <v>33</v>
      </c>
      <c r="P16" s="10">
        <v>17</v>
      </c>
      <c r="Q16" s="10">
        <v>9</v>
      </c>
      <c r="R16" s="10">
        <v>15</v>
      </c>
      <c r="S16" s="10">
        <v>5</v>
      </c>
      <c r="T16" s="10">
        <v>4</v>
      </c>
      <c r="U16" s="10">
        <v>2</v>
      </c>
      <c r="V16" s="10">
        <v>20</v>
      </c>
      <c r="W16" s="10">
        <v>37</v>
      </c>
      <c r="X16" s="10">
        <v>8</v>
      </c>
      <c r="Y16" s="10">
        <v>11</v>
      </c>
      <c r="Z16" s="10">
        <v>2</v>
      </c>
      <c r="AA16" s="10">
        <v>0</v>
      </c>
      <c r="AB16" s="10">
        <v>49</v>
      </c>
      <c r="AC16" s="10">
        <v>8</v>
      </c>
      <c r="AD16" s="10">
        <v>1</v>
      </c>
      <c r="AE16" s="10">
        <v>2</v>
      </c>
      <c r="AF16" s="10">
        <v>2</v>
      </c>
      <c r="AG16" s="10">
        <v>2</v>
      </c>
      <c r="AH16" s="10">
        <v>0</v>
      </c>
      <c r="AI16" s="10">
        <v>0</v>
      </c>
      <c r="AJ16" s="10">
        <v>0</v>
      </c>
      <c r="AK16" s="10">
        <v>21</v>
      </c>
      <c r="AL16" s="8"/>
    </row>
    <row r="17" spans="1:38" x14ac:dyDescent="0.2">
      <c r="A17" s="24"/>
      <c r="B17" s="24"/>
      <c r="C17" s="11" t="s">
        <v>93</v>
      </c>
      <c r="D17" s="11"/>
      <c r="E17" s="11"/>
      <c r="F17" s="11"/>
      <c r="G17" s="11"/>
      <c r="H17" s="11"/>
      <c r="I17" s="11"/>
      <c r="J17" s="11"/>
      <c r="K17" s="11"/>
      <c r="L17" s="11"/>
      <c r="M17" s="11"/>
      <c r="N17" s="11"/>
      <c r="O17" s="11"/>
      <c r="P17" s="11"/>
      <c r="Q17" s="11"/>
      <c r="R17" s="11"/>
      <c r="S17" s="11"/>
      <c r="T17" s="12" t="s">
        <v>170</v>
      </c>
      <c r="U17" s="11"/>
      <c r="V17" s="11"/>
      <c r="W17" s="11"/>
      <c r="X17" s="11"/>
      <c r="Y17" s="11"/>
      <c r="Z17" s="11"/>
      <c r="AA17" s="11" t="s">
        <v>93</v>
      </c>
      <c r="AB17" s="11"/>
      <c r="AC17" s="11"/>
      <c r="AD17" s="11"/>
      <c r="AE17" s="11"/>
      <c r="AF17" s="11"/>
      <c r="AG17" s="11"/>
      <c r="AH17" s="11" t="s">
        <v>93</v>
      </c>
      <c r="AI17" s="11" t="s">
        <v>93</v>
      </c>
      <c r="AJ17" s="11" t="s">
        <v>93</v>
      </c>
      <c r="AK17" s="11"/>
      <c r="AL17" s="8"/>
    </row>
    <row r="18" spans="1:38" x14ac:dyDescent="0.2">
      <c r="A18" s="27"/>
      <c r="B18" s="23" t="s">
        <v>191</v>
      </c>
      <c r="C18" s="9">
        <v>0.1847413331569</v>
      </c>
      <c r="D18" s="9">
        <v>0.2147547609229</v>
      </c>
      <c r="E18" s="9">
        <v>0.18491804265280001</v>
      </c>
      <c r="F18" s="9">
        <v>0.17792202755979999</v>
      </c>
      <c r="G18" s="9">
        <v>0.1668732790869</v>
      </c>
      <c r="H18" s="9">
        <v>0.20667603549409999</v>
      </c>
      <c r="I18" s="9">
        <v>0.20008569786130001</v>
      </c>
      <c r="J18" s="9">
        <v>0.19565207948300001</v>
      </c>
      <c r="K18" s="9">
        <v>0.13749337634620001</v>
      </c>
      <c r="L18" s="9">
        <v>0.1930282281838</v>
      </c>
      <c r="M18" s="9">
        <v>0.1931366383848</v>
      </c>
      <c r="N18" s="9">
        <v>0.18359590309859999</v>
      </c>
      <c r="O18" s="9">
        <v>0.15185688066780001</v>
      </c>
      <c r="P18" s="9">
        <v>0.26077147148329999</v>
      </c>
      <c r="Q18" s="9">
        <v>9.847156599314999E-2</v>
      </c>
      <c r="R18" s="9">
        <v>0.22402252699639999</v>
      </c>
      <c r="S18" s="9">
        <v>0.26674700155199998</v>
      </c>
      <c r="T18" s="9">
        <v>0</v>
      </c>
      <c r="U18" s="9">
        <v>0.33391942448209999</v>
      </c>
      <c r="V18" s="9">
        <v>0.16808192230880001</v>
      </c>
      <c r="W18" s="9">
        <v>0.21109381537479999</v>
      </c>
      <c r="X18" s="9">
        <v>0.20128783748519999</v>
      </c>
      <c r="Y18" s="9">
        <v>0.15174899397729999</v>
      </c>
      <c r="Z18" s="9">
        <v>8.6664995267590014E-2</v>
      </c>
      <c r="AA18" s="9">
        <v>0</v>
      </c>
      <c r="AB18" s="9">
        <v>0.17971100721460001</v>
      </c>
      <c r="AC18" s="9">
        <v>0.27343270014670001</v>
      </c>
      <c r="AD18" s="9">
        <v>0.14925085578969999</v>
      </c>
      <c r="AE18" s="9">
        <v>0.1484652762632</v>
      </c>
      <c r="AF18" s="9">
        <v>0.1178584589185</v>
      </c>
      <c r="AG18" s="9">
        <v>0.31732268947249997</v>
      </c>
      <c r="AH18" s="9">
        <v>0</v>
      </c>
      <c r="AI18" s="9">
        <v>0</v>
      </c>
      <c r="AJ18" s="9"/>
      <c r="AK18" s="9">
        <v>0.183825913397</v>
      </c>
      <c r="AL18" s="8"/>
    </row>
    <row r="19" spans="1:38" x14ac:dyDescent="0.2">
      <c r="A19" s="24"/>
      <c r="B19" s="24"/>
      <c r="C19" s="10">
        <v>76</v>
      </c>
      <c r="D19" s="10">
        <v>22</v>
      </c>
      <c r="E19" s="10">
        <v>20</v>
      </c>
      <c r="F19" s="10">
        <v>14</v>
      </c>
      <c r="G19" s="10">
        <v>20</v>
      </c>
      <c r="H19" s="10">
        <v>4</v>
      </c>
      <c r="I19" s="10">
        <v>11</v>
      </c>
      <c r="J19" s="10">
        <v>14</v>
      </c>
      <c r="K19" s="10">
        <v>17</v>
      </c>
      <c r="L19" s="10">
        <v>24</v>
      </c>
      <c r="M19" s="10">
        <v>29</v>
      </c>
      <c r="N19" s="10">
        <v>44</v>
      </c>
      <c r="O19" s="10">
        <v>27</v>
      </c>
      <c r="P19" s="10">
        <v>14</v>
      </c>
      <c r="Q19" s="10">
        <v>12</v>
      </c>
      <c r="R19" s="10">
        <v>14</v>
      </c>
      <c r="S19" s="10">
        <v>5</v>
      </c>
      <c r="T19" s="10">
        <v>0</v>
      </c>
      <c r="U19" s="10">
        <v>4</v>
      </c>
      <c r="V19" s="10">
        <v>24</v>
      </c>
      <c r="W19" s="10">
        <v>33</v>
      </c>
      <c r="X19" s="10">
        <v>8</v>
      </c>
      <c r="Y19" s="10">
        <v>7</v>
      </c>
      <c r="Z19" s="10">
        <v>1</v>
      </c>
      <c r="AA19" s="10">
        <v>0</v>
      </c>
      <c r="AB19" s="10">
        <v>38</v>
      </c>
      <c r="AC19" s="10">
        <v>13</v>
      </c>
      <c r="AD19" s="10">
        <v>2</v>
      </c>
      <c r="AE19" s="10">
        <v>5</v>
      </c>
      <c r="AF19" s="10">
        <v>2</v>
      </c>
      <c r="AG19" s="10">
        <v>2</v>
      </c>
      <c r="AH19" s="10">
        <v>0</v>
      </c>
      <c r="AI19" s="10">
        <v>0</v>
      </c>
      <c r="AJ19" s="10">
        <v>0</v>
      </c>
      <c r="AK19" s="10">
        <v>14</v>
      </c>
      <c r="AL19" s="8"/>
    </row>
    <row r="20" spans="1:38" x14ac:dyDescent="0.2">
      <c r="A20" s="24"/>
      <c r="B20" s="24"/>
      <c r="C20" s="11" t="s">
        <v>93</v>
      </c>
      <c r="D20" s="11"/>
      <c r="E20" s="11"/>
      <c r="F20" s="11"/>
      <c r="G20" s="11"/>
      <c r="H20" s="11"/>
      <c r="I20" s="11"/>
      <c r="J20" s="11"/>
      <c r="K20" s="11"/>
      <c r="L20" s="11"/>
      <c r="M20" s="11"/>
      <c r="N20" s="11"/>
      <c r="O20" s="11"/>
      <c r="P20" s="11"/>
      <c r="Q20" s="11"/>
      <c r="R20" s="11"/>
      <c r="S20" s="11"/>
      <c r="T20" s="11"/>
      <c r="U20" s="11"/>
      <c r="V20" s="11"/>
      <c r="W20" s="11"/>
      <c r="X20" s="11"/>
      <c r="Y20" s="11"/>
      <c r="Z20" s="11"/>
      <c r="AA20" s="11" t="s">
        <v>93</v>
      </c>
      <c r="AB20" s="11"/>
      <c r="AC20" s="11"/>
      <c r="AD20" s="11"/>
      <c r="AE20" s="11"/>
      <c r="AF20" s="11"/>
      <c r="AG20" s="11"/>
      <c r="AH20" s="11" t="s">
        <v>93</v>
      </c>
      <c r="AI20" s="11" t="s">
        <v>93</v>
      </c>
      <c r="AJ20" s="11" t="s">
        <v>93</v>
      </c>
      <c r="AK20" s="11"/>
      <c r="AL20" s="8"/>
    </row>
    <row r="21" spans="1:38" x14ac:dyDescent="0.2">
      <c r="A21" s="27"/>
      <c r="B21" s="23" t="s">
        <v>192</v>
      </c>
      <c r="C21" s="9">
        <v>0.13464560077589999</v>
      </c>
      <c r="D21" s="9">
        <v>0.1694814416995</v>
      </c>
      <c r="E21" s="9">
        <v>0.13054150173279999</v>
      </c>
      <c r="F21" s="9">
        <v>9.5019470940699999E-2</v>
      </c>
      <c r="G21" s="9">
        <v>0.1571309684021</v>
      </c>
      <c r="H21" s="9">
        <v>0.11994561926650001</v>
      </c>
      <c r="I21" s="9">
        <v>0.13173974641290001</v>
      </c>
      <c r="J21" s="9">
        <v>9.2810501972859991E-2</v>
      </c>
      <c r="K21" s="9">
        <v>0.1536096553337</v>
      </c>
      <c r="L21" s="9">
        <v>0.1703188859576</v>
      </c>
      <c r="M21" s="9">
        <v>8.7788230765410008E-2</v>
      </c>
      <c r="N21" s="9">
        <v>0.1839430959135</v>
      </c>
      <c r="O21" s="9">
        <v>0.17526848511750001</v>
      </c>
      <c r="P21" s="9">
        <v>0.1001474213883</v>
      </c>
      <c r="Q21" s="9">
        <v>0.14464630572180001</v>
      </c>
      <c r="R21" s="9">
        <v>0.14373445622190001</v>
      </c>
      <c r="S21" s="9">
        <v>0</v>
      </c>
      <c r="T21" s="9">
        <v>0</v>
      </c>
      <c r="U21" s="9">
        <v>0</v>
      </c>
      <c r="V21" s="9">
        <v>0.19063750370679999</v>
      </c>
      <c r="W21" s="9">
        <v>0.154212578283</v>
      </c>
      <c r="X21" s="9">
        <v>6.1640674533009997E-2</v>
      </c>
      <c r="Y21" s="9">
        <v>7.3742940064859992E-3</v>
      </c>
      <c r="Z21" s="9">
        <v>0</v>
      </c>
      <c r="AA21" s="9">
        <v>0</v>
      </c>
      <c r="AB21" s="9">
        <v>0.13573079184930001</v>
      </c>
      <c r="AC21" s="9">
        <v>0.17214529210060001</v>
      </c>
      <c r="AD21" s="9">
        <v>8.3455191960449995E-2</v>
      </c>
      <c r="AE21" s="9">
        <v>0.1444550305117</v>
      </c>
      <c r="AF21" s="9">
        <v>9.1181586073490001E-2</v>
      </c>
      <c r="AG21" s="9">
        <v>0.1468861577326</v>
      </c>
      <c r="AH21" s="9">
        <v>0</v>
      </c>
      <c r="AI21" s="9">
        <v>0</v>
      </c>
      <c r="AJ21" s="9"/>
      <c r="AK21" s="9">
        <v>0.1360544611907</v>
      </c>
      <c r="AL21" s="8"/>
    </row>
    <row r="22" spans="1:38" x14ac:dyDescent="0.2">
      <c r="A22" s="24"/>
      <c r="B22" s="24"/>
      <c r="C22" s="10">
        <v>73</v>
      </c>
      <c r="D22" s="10">
        <v>18</v>
      </c>
      <c r="E22" s="10">
        <v>22</v>
      </c>
      <c r="F22" s="10">
        <v>15</v>
      </c>
      <c r="G22" s="10">
        <v>18</v>
      </c>
      <c r="H22" s="10">
        <v>3</v>
      </c>
      <c r="I22" s="10">
        <v>9</v>
      </c>
      <c r="J22" s="10">
        <v>8</v>
      </c>
      <c r="K22" s="10">
        <v>21</v>
      </c>
      <c r="L22" s="10">
        <v>27</v>
      </c>
      <c r="M22" s="10">
        <v>23</v>
      </c>
      <c r="N22" s="10">
        <v>48</v>
      </c>
      <c r="O22" s="10">
        <v>36</v>
      </c>
      <c r="P22" s="10">
        <v>13</v>
      </c>
      <c r="Q22" s="10">
        <v>13</v>
      </c>
      <c r="R22" s="10">
        <v>11</v>
      </c>
      <c r="S22" s="10">
        <v>0</v>
      </c>
      <c r="T22" s="10">
        <v>0</v>
      </c>
      <c r="U22" s="10">
        <v>0</v>
      </c>
      <c r="V22" s="10">
        <v>33</v>
      </c>
      <c r="W22" s="10">
        <v>31</v>
      </c>
      <c r="X22" s="10">
        <v>6</v>
      </c>
      <c r="Y22" s="10">
        <v>1</v>
      </c>
      <c r="Z22" s="10">
        <v>0</v>
      </c>
      <c r="AA22" s="10">
        <v>0</v>
      </c>
      <c r="AB22" s="10">
        <v>46</v>
      </c>
      <c r="AC22" s="10">
        <v>6</v>
      </c>
      <c r="AD22" s="10">
        <v>1</v>
      </c>
      <c r="AE22" s="10">
        <v>4</v>
      </c>
      <c r="AF22" s="10">
        <v>4</v>
      </c>
      <c r="AG22" s="10">
        <v>1</v>
      </c>
      <c r="AH22" s="10">
        <v>0</v>
      </c>
      <c r="AI22" s="10">
        <v>0</v>
      </c>
      <c r="AJ22" s="10">
        <v>0</v>
      </c>
      <c r="AK22" s="10">
        <v>11</v>
      </c>
      <c r="AL22" s="8"/>
    </row>
    <row r="23" spans="1:38" x14ac:dyDescent="0.2">
      <c r="A23" s="24"/>
      <c r="B23" s="24"/>
      <c r="C23" s="11" t="s">
        <v>93</v>
      </c>
      <c r="D23" s="11"/>
      <c r="E23" s="11"/>
      <c r="F23" s="11"/>
      <c r="G23" s="11"/>
      <c r="H23" s="11"/>
      <c r="I23" s="11"/>
      <c r="J23" s="11"/>
      <c r="K23" s="11"/>
      <c r="L23" s="11"/>
      <c r="M23" s="11"/>
      <c r="N23" s="12" t="s">
        <v>105</v>
      </c>
      <c r="O23" s="11"/>
      <c r="P23" s="11"/>
      <c r="Q23" s="11"/>
      <c r="R23" s="11"/>
      <c r="S23" s="11"/>
      <c r="T23" s="11"/>
      <c r="U23" s="11"/>
      <c r="V23" s="12" t="s">
        <v>140</v>
      </c>
      <c r="W23" s="12" t="s">
        <v>140</v>
      </c>
      <c r="X23" s="11"/>
      <c r="Y23" s="11"/>
      <c r="Z23" s="11"/>
      <c r="AA23" s="11" t="s">
        <v>93</v>
      </c>
      <c r="AB23" s="11"/>
      <c r="AC23" s="11"/>
      <c r="AD23" s="11"/>
      <c r="AE23" s="11"/>
      <c r="AF23" s="11"/>
      <c r="AG23" s="11"/>
      <c r="AH23" s="11" t="s">
        <v>93</v>
      </c>
      <c r="AI23" s="11" t="s">
        <v>93</v>
      </c>
      <c r="AJ23" s="11" t="s">
        <v>93</v>
      </c>
      <c r="AK23" s="11"/>
      <c r="AL23" s="8"/>
    </row>
    <row r="24" spans="1:38" x14ac:dyDescent="0.2">
      <c r="A24" s="27"/>
      <c r="B24" s="23" t="s">
        <v>193</v>
      </c>
      <c r="C24" s="9">
        <v>3.5505688066870003E-2</v>
      </c>
      <c r="D24" s="9">
        <v>2.550345607128E-2</v>
      </c>
      <c r="E24" s="9">
        <v>6.6839743349029992E-2</v>
      </c>
      <c r="F24" s="9">
        <v>2.598692193636E-2</v>
      </c>
      <c r="G24" s="9">
        <v>1.321780722177E-2</v>
      </c>
      <c r="H24" s="9">
        <v>0</v>
      </c>
      <c r="I24" s="9">
        <v>2.6855992817319999E-2</v>
      </c>
      <c r="J24" s="9">
        <v>4.7969702566379988E-2</v>
      </c>
      <c r="K24" s="9">
        <v>3.1278172127419998E-2</v>
      </c>
      <c r="L24" s="9">
        <v>4.036149404152E-2</v>
      </c>
      <c r="M24" s="9">
        <v>2.6463951595409999E-2</v>
      </c>
      <c r="N24" s="9">
        <v>2.8514206281590002E-2</v>
      </c>
      <c r="O24" s="9">
        <v>3.1271360847920003E-2</v>
      </c>
      <c r="P24" s="9">
        <v>5.731156379433E-2</v>
      </c>
      <c r="Q24" s="9">
        <v>1.201280110678E-2</v>
      </c>
      <c r="R24" s="9">
        <v>5.6391586290979998E-2</v>
      </c>
      <c r="S24" s="9">
        <v>0</v>
      </c>
      <c r="T24" s="9">
        <v>0</v>
      </c>
      <c r="U24" s="9">
        <v>0</v>
      </c>
      <c r="V24" s="9">
        <v>3.2349037782290001E-2</v>
      </c>
      <c r="W24" s="9">
        <v>4.6643196292990012E-2</v>
      </c>
      <c r="X24" s="9">
        <v>0</v>
      </c>
      <c r="Y24" s="9">
        <v>0</v>
      </c>
      <c r="Z24" s="9">
        <v>0</v>
      </c>
      <c r="AA24" s="9">
        <v>0</v>
      </c>
      <c r="AB24" s="9">
        <v>1.994213714826E-2</v>
      </c>
      <c r="AC24" s="9">
        <v>1.2471102122930001E-2</v>
      </c>
      <c r="AD24" s="9">
        <v>0.14111877850249999</v>
      </c>
      <c r="AE24" s="9">
        <v>0.22421952924239999</v>
      </c>
      <c r="AF24" s="9">
        <v>0.1228217842967</v>
      </c>
      <c r="AG24" s="9">
        <v>0</v>
      </c>
      <c r="AH24" s="9">
        <v>0</v>
      </c>
      <c r="AI24" s="9">
        <v>0</v>
      </c>
      <c r="AJ24" s="9"/>
      <c r="AK24" s="9">
        <v>4.0429538991750003E-2</v>
      </c>
      <c r="AL24" s="8"/>
    </row>
    <row r="25" spans="1:38" x14ac:dyDescent="0.2">
      <c r="A25" s="24"/>
      <c r="B25" s="24"/>
      <c r="C25" s="10">
        <v>16</v>
      </c>
      <c r="D25" s="10">
        <v>3</v>
      </c>
      <c r="E25" s="10">
        <v>6</v>
      </c>
      <c r="F25" s="10">
        <v>5</v>
      </c>
      <c r="G25" s="10">
        <v>2</v>
      </c>
      <c r="H25" s="10">
        <v>0</v>
      </c>
      <c r="I25" s="10">
        <v>2</v>
      </c>
      <c r="J25" s="10">
        <v>1</v>
      </c>
      <c r="K25" s="10">
        <v>3</v>
      </c>
      <c r="L25" s="10">
        <v>6</v>
      </c>
      <c r="M25" s="10">
        <v>3</v>
      </c>
      <c r="N25" s="10">
        <v>9</v>
      </c>
      <c r="O25" s="10">
        <v>7</v>
      </c>
      <c r="P25" s="10">
        <v>2</v>
      </c>
      <c r="Q25" s="10">
        <v>1</v>
      </c>
      <c r="R25" s="10">
        <v>6</v>
      </c>
      <c r="S25" s="10">
        <v>0</v>
      </c>
      <c r="T25" s="10">
        <v>0</v>
      </c>
      <c r="U25" s="10">
        <v>0</v>
      </c>
      <c r="V25" s="10">
        <v>7</v>
      </c>
      <c r="W25" s="10">
        <v>6</v>
      </c>
      <c r="X25" s="10">
        <v>0</v>
      </c>
      <c r="Y25" s="10">
        <v>0</v>
      </c>
      <c r="Z25" s="10">
        <v>0</v>
      </c>
      <c r="AA25" s="10">
        <v>0</v>
      </c>
      <c r="AB25" s="10">
        <v>7</v>
      </c>
      <c r="AC25" s="10">
        <v>2</v>
      </c>
      <c r="AD25" s="10">
        <v>1</v>
      </c>
      <c r="AE25" s="10">
        <v>1</v>
      </c>
      <c r="AF25" s="10">
        <v>2</v>
      </c>
      <c r="AG25" s="10">
        <v>0</v>
      </c>
      <c r="AH25" s="10">
        <v>0</v>
      </c>
      <c r="AI25" s="10">
        <v>0</v>
      </c>
      <c r="AJ25" s="10">
        <v>0</v>
      </c>
      <c r="AK25" s="10">
        <v>3</v>
      </c>
      <c r="AL25" s="8"/>
    </row>
    <row r="26" spans="1:38" x14ac:dyDescent="0.2">
      <c r="A26" s="24"/>
      <c r="B26" s="24"/>
      <c r="C26" s="11" t="s">
        <v>93</v>
      </c>
      <c r="D26" s="11"/>
      <c r="E26" s="11"/>
      <c r="F26" s="11"/>
      <c r="G26" s="11"/>
      <c r="H26" s="11"/>
      <c r="I26" s="11"/>
      <c r="J26" s="11"/>
      <c r="K26" s="11"/>
      <c r="L26" s="11"/>
      <c r="M26" s="11"/>
      <c r="N26" s="11"/>
      <c r="O26" s="11"/>
      <c r="P26" s="11"/>
      <c r="Q26" s="11"/>
      <c r="R26" s="11"/>
      <c r="S26" s="11"/>
      <c r="T26" s="11"/>
      <c r="U26" s="11"/>
      <c r="V26" s="11"/>
      <c r="W26" s="11"/>
      <c r="X26" s="11"/>
      <c r="Y26" s="11"/>
      <c r="Z26" s="11"/>
      <c r="AA26" s="11" t="s">
        <v>93</v>
      </c>
      <c r="AB26" s="11"/>
      <c r="AC26" s="11"/>
      <c r="AD26" s="11"/>
      <c r="AE26" s="12" t="s">
        <v>109</v>
      </c>
      <c r="AF26" s="11"/>
      <c r="AG26" s="11"/>
      <c r="AH26" s="11" t="s">
        <v>93</v>
      </c>
      <c r="AI26" s="11" t="s">
        <v>93</v>
      </c>
      <c r="AJ26" s="11" t="s">
        <v>93</v>
      </c>
      <c r="AK26" s="11"/>
      <c r="AL26" s="8"/>
    </row>
    <row r="27" spans="1:38" x14ac:dyDescent="0.2">
      <c r="A27" s="27"/>
      <c r="B27" s="23" t="s">
        <v>194</v>
      </c>
      <c r="C27" s="9">
        <v>0.1593304088677</v>
      </c>
      <c r="D27" s="9">
        <v>0.28012228621770002</v>
      </c>
      <c r="E27" s="9">
        <v>9.8360670657809998E-2</v>
      </c>
      <c r="F27" s="9">
        <v>0.16626711370030001</v>
      </c>
      <c r="G27" s="9">
        <v>0.1296710558584</v>
      </c>
      <c r="H27" s="9">
        <v>0.2037472517367</v>
      </c>
      <c r="I27" s="9">
        <v>0.18606330115469999</v>
      </c>
      <c r="J27" s="9">
        <v>0.14824840813490001</v>
      </c>
      <c r="K27" s="9">
        <v>0.14530747445709999</v>
      </c>
      <c r="L27" s="9">
        <v>0.1272675151422</v>
      </c>
      <c r="M27" s="9">
        <v>0.1582183155595</v>
      </c>
      <c r="N27" s="9">
        <v>0.1788676218734</v>
      </c>
      <c r="O27" s="9">
        <v>0.16177769004260001</v>
      </c>
      <c r="P27" s="9">
        <v>7.7190184702460002E-2</v>
      </c>
      <c r="Q27" s="9">
        <v>0.39305216479749999</v>
      </c>
      <c r="R27" s="9">
        <v>6.9369189622280003E-2</v>
      </c>
      <c r="S27" s="9">
        <v>0.15867720579380001</v>
      </c>
      <c r="T27" s="9">
        <v>0</v>
      </c>
      <c r="U27" s="9">
        <v>0.15128763218399999</v>
      </c>
      <c r="V27" s="9">
        <v>0.1610220900405</v>
      </c>
      <c r="W27" s="9">
        <v>0.1369680428543</v>
      </c>
      <c r="X27" s="9">
        <v>0.35875681547299998</v>
      </c>
      <c r="Y27" s="9">
        <v>0</v>
      </c>
      <c r="Z27" s="9">
        <v>0.50289940504649999</v>
      </c>
      <c r="AA27" s="9">
        <v>0</v>
      </c>
      <c r="AB27" s="9">
        <v>0.19332150763040001</v>
      </c>
      <c r="AC27" s="9">
        <v>0.20150434138519999</v>
      </c>
      <c r="AD27" s="9">
        <v>0.1075326797609</v>
      </c>
      <c r="AE27" s="9">
        <v>0.10387537621619999</v>
      </c>
      <c r="AF27" s="9">
        <v>5.9913040511489997E-2</v>
      </c>
      <c r="AG27" s="9">
        <v>0</v>
      </c>
      <c r="AH27" s="9">
        <v>0</v>
      </c>
      <c r="AI27" s="9">
        <v>0</v>
      </c>
      <c r="AJ27" s="9"/>
      <c r="AK27" s="9">
        <v>9.1651164875109992E-2</v>
      </c>
      <c r="AL27" s="8"/>
    </row>
    <row r="28" spans="1:38" x14ac:dyDescent="0.2">
      <c r="A28" s="24"/>
      <c r="B28" s="24"/>
      <c r="C28" s="10">
        <v>58</v>
      </c>
      <c r="D28" s="10">
        <v>9</v>
      </c>
      <c r="E28" s="10">
        <v>18</v>
      </c>
      <c r="F28" s="10">
        <v>18</v>
      </c>
      <c r="G28" s="10">
        <v>13</v>
      </c>
      <c r="H28" s="10">
        <v>4</v>
      </c>
      <c r="I28" s="10">
        <v>10</v>
      </c>
      <c r="J28" s="10">
        <v>9</v>
      </c>
      <c r="K28" s="10">
        <v>12</v>
      </c>
      <c r="L28" s="10">
        <v>18</v>
      </c>
      <c r="M28" s="10">
        <v>24</v>
      </c>
      <c r="N28" s="10">
        <v>34</v>
      </c>
      <c r="O28" s="10">
        <v>25</v>
      </c>
      <c r="P28" s="10">
        <v>7</v>
      </c>
      <c r="Q28" s="10">
        <v>16</v>
      </c>
      <c r="R28" s="10">
        <v>7</v>
      </c>
      <c r="S28" s="10">
        <v>1</v>
      </c>
      <c r="T28" s="10">
        <v>0</v>
      </c>
      <c r="U28" s="10">
        <v>2</v>
      </c>
      <c r="V28" s="10">
        <v>21</v>
      </c>
      <c r="W28" s="10">
        <v>27</v>
      </c>
      <c r="X28" s="10">
        <v>9</v>
      </c>
      <c r="Y28" s="10">
        <v>0</v>
      </c>
      <c r="Z28" s="10">
        <v>1</v>
      </c>
      <c r="AA28" s="10">
        <v>0</v>
      </c>
      <c r="AB28" s="10">
        <v>40</v>
      </c>
      <c r="AC28" s="10">
        <v>7</v>
      </c>
      <c r="AD28" s="10">
        <v>1</v>
      </c>
      <c r="AE28" s="10">
        <v>2</v>
      </c>
      <c r="AF28" s="10">
        <v>1</v>
      </c>
      <c r="AG28" s="10">
        <v>0</v>
      </c>
      <c r="AH28" s="10">
        <v>0</v>
      </c>
      <c r="AI28" s="10">
        <v>0</v>
      </c>
      <c r="AJ28" s="10">
        <v>0</v>
      </c>
      <c r="AK28" s="10">
        <v>7</v>
      </c>
      <c r="AL28" s="8"/>
    </row>
    <row r="29" spans="1:38" x14ac:dyDescent="0.2">
      <c r="A29" s="24"/>
      <c r="B29" s="24"/>
      <c r="C29" s="11" t="s">
        <v>93</v>
      </c>
      <c r="D29" s="11"/>
      <c r="E29" s="11"/>
      <c r="F29" s="11"/>
      <c r="G29" s="11"/>
      <c r="H29" s="11"/>
      <c r="I29" s="11"/>
      <c r="J29" s="11"/>
      <c r="K29" s="11"/>
      <c r="L29" s="11"/>
      <c r="M29" s="11"/>
      <c r="N29" s="11"/>
      <c r="O29" s="11"/>
      <c r="P29" s="11"/>
      <c r="Q29" s="12" t="s">
        <v>133</v>
      </c>
      <c r="R29" s="11"/>
      <c r="S29" s="11"/>
      <c r="T29" s="11"/>
      <c r="U29" s="11"/>
      <c r="V29" s="11"/>
      <c r="W29" s="11"/>
      <c r="X29" s="11"/>
      <c r="Y29" s="11"/>
      <c r="Z29" s="12" t="s">
        <v>98</v>
      </c>
      <c r="AA29" s="11" t="s">
        <v>93</v>
      </c>
      <c r="AB29" s="11"/>
      <c r="AC29" s="11"/>
      <c r="AD29" s="11"/>
      <c r="AE29" s="11"/>
      <c r="AF29" s="11"/>
      <c r="AG29" s="11"/>
      <c r="AH29" s="11" t="s">
        <v>93</v>
      </c>
      <c r="AI29" s="11" t="s">
        <v>93</v>
      </c>
      <c r="AJ29" s="11" t="s">
        <v>93</v>
      </c>
      <c r="AK29" s="11"/>
      <c r="AL29" s="8"/>
    </row>
    <row r="30" spans="1:38" x14ac:dyDescent="0.2">
      <c r="A30" s="27"/>
      <c r="B30" s="23" t="s">
        <v>39</v>
      </c>
      <c r="C30" s="9">
        <v>1</v>
      </c>
      <c r="D30" s="9">
        <v>1</v>
      </c>
      <c r="E30" s="9">
        <v>1</v>
      </c>
      <c r="F30" s="9">
        <v>1</v>
      </c>
      <c r="G30" s="9">
        <v>1</v>
      </c>
      <c r="H30" s="9">
        <v>1</v>
      </c>
      <c r="I30" s="9">
        <v>1</v>
      </c>
      <c r="J30" s="9">
        <v>1</v>
      </c>
      <c r="K30" s="9">
        <v>1</v>
      </c>
      <c r="L30" s="9">
        <v>1</v>
      </c>
      <c r="M30" s="9">
        <v>1</v>
      </c>
      <c r="N30" s="9">
        <v>1</v>
      </c>
      <c r="O30" s="9">
        <v>1</v>
      </c>
      <c r="P30" s="9">
        <v>1</v>
      </c>
      <c r="Q30" s="9">
        <v>1</v>
      </c>
      <c r="R30" s="9">
        <v>1</v>
      </c>
      <c r="S30" s="9">
        <v>1</v>
      </c>
      <c r="T30" s="9">
        <v>1</v>
      </c>
      <c r="U30" s="9">
        <v>1</v>
      </c>
      <c r="V30" s="9">
        <v>1</v>
      </c>
      <c r="W30" s="9">
        <v>1</v>
      </c>
      <c r="X30" s="9">
        <v>1</v>
      </c>
      <c r="Y30" s="9">
        <v>1</v>
      </c>
      <c r="Z30" s="9">
        <v>1</v>
      </c>
      <c r="AA30" s="9">
        <v>1</v>
      </c>
      <c r="AB30" s="9">
        <v>1</v>
      </c>
      <c r="AC30" s="9">
        <v>1</v>
      </c>
      <c r="AD30" s="9">
        <v>1</v>
      </c>
      <c r="AE30" s="9">
        <v>1</v>
      </c>
      <c r="AF30" s="9">
        <v>1</v>
      </c>
      <c r="AG30" s="9">
        <v>1</v>
      </c>
      <c r="AH30" s="9">
        <v>1</v>
      </c>
      <c r="AI30" s="9">
        <v>1</v>
      </c>
      <c r="AJ30" s="9"/>
      <c r="AK30" s="9">
        <v>1</v>
      </c>
      <c r="AL30" s="8"/>
    </row>
    <row r="31" spans="1:38" x14ac:dyDescent="0.2">
      <c r="A31" s="24"/>
      <c r="B31" s="24"/>
      <c r="C31" s="10">
        <v>424</v>
      </c>
      <c r="D31" s="10">
        <v>82</v>
      </c>
      <c r="E31" s="10">
        <v>126</v>
      </c>
      <c r="F31" s="10">
        <v>107</v>
      </c>
      <c r="G31" s="10">
        <v>109</v>
      </c>
      <c r="H31" s="10">
        <v>30</v>
      </c>
      <c r="I31" s="10">
        <v>56</v>
      </c>
      <c r="J31" s="10">
        <v>67</v>
      </c>
      <c r="K31" s="10">
        <v>100</v>
      </c>
      <c r="L31" s="10">
        <v>134</v>
      </c>
      <c r="M31" s="10">
        <v>158</v>
      </c>
      <c r="N31" s="10">
        <v>242</v>
      </c>
      <c r="O31" s="10">
        <v>172</v>
      </c>
      <c r="P31" s="10">
        <v>71</v>
      </c>
      <c r="Q31" s="10">
        <v>69</v>
      </c>
      <c r="R31" s="10">
        <v>83</v>
      </c>
      <c r="S31" s="10">
        <v>15</v>
      </c>
      <c r="T31" s="10">
        <v>5</v>
      </c>
      <c r="U31" s="10">
        <v>9</v>
      </c>
      <c r="V31" s="10">
        <v>147</v>
      </c>
      <c r="W31" s="10">
        <v>174</v>
      </c>
      <c r="X31" s="10">
        <v>47</v>
      </c>
      <c r="Y31" s="10">
        <v>30</v>
      </c>
      <c r="Z31" s="10">
        <v>4</v>
      </c>
      <c r="AA31" s="10">
        <v>1</v>
      </c>
      <c r="AB31" s="10">
        <v>241</v>
      </c>
      <c r="AC31" s="10">
        <v>49</v>
      </c>
      <c r="AD31" s="10">
        <v>10</v>
      </c>
      <c r="AE31" s="10">
        <v>19</v>
      </c>
      <c r="AF31" s="10">
        <v>17</v>
      </c>
      <c r="AG31" s="10">
        <v>6</v>
      </c>
      <c r="AH31" s="10">
        <v>1</v>
      </c>
      <c r="AI31" s="10">
        <v>1</v>
      </c>
      <c r="AJ31" s="10">
        <v>0</v>
      </c>
      <c r="AK31" s="10">
        <v>80</v>
      </c>
      <c r="AL31" s="8"/>
    </row>
    <row r="32" spans="1:38" x14ac:dyDescent="0.2">
      <c r="A32" s="24"/>
      <c r="B32" s="24"/>
      <c r="C32" s="11" t="s">
        <v>93</v>
      </c>
      <c r="D32" s="11" t="s">
        <v>93</v>
      </c>
      <c r="E32" s="11" t="s">
        <v>93</v>
      </c>
      <c r="F32" s="11" t="s">
        <v>93</v>
      </c>
      <c r="G32" s="11" t="s">
        <v>93</v>
      </c>
      <c r="H32" s="11" t="s">
        <v>93</v>
      </c>
      <c r="I32" s="11" t="s">
        <v>93</v>
      </c>
      <c r="J32" s="11" t="s">
        <v>93</v>
      </c>
      <c r="K32" s="11" t="s">
        <v>93</v>
      </c>
      <c r="L32" s="11" t="s">
        <v>93</v>
      </c>
      <c r="M32" s="11" t="s">
        <v>93</v>
      </c>
      <c r="N32" s="11" t="s">
        <v>93</v>
      </c>
      <c r="O32" s="11" t="s">
        <v>93</v>
      </c>
      <c r="P32" s="11" t="s">
        <v>93</v>
      </c>
      <c r="Q32" s="11" t="s">
        <v>93</v>
      </c>
      <c r="R32" s="11" t="s">
        <v>93</v>
      </c>
      <c r="S32" s="11" t="s">
        <v>93</v>
      </c>
      <c r="T32" s="11" t="s">
        <v>93</v>
      </c>
      <c r="U32" s="11" t="s">
        <v>93</v>
      </c>
      <c r="V32" s="11" t="s">
        <v>93</v>
      </c>
      <c r="W32" s="11" t="s">
        <v>93</v>
      </c>
      <c r="X32" s="11" t="s">
        <v>93</v>
      </c>
      <c r="Y32" s="11" t="s">
        <v>93</v>
      </c>
      <c r="Z32" s="11" t="s">
        <v>93</v>
      </c>
      <c r="AA32" s="11" t="s">
        <v>93</v>
      </c>
      <c r="AB32" s="11" t="s">
        <v>93</v>
      </c>
      <c r="AC32" s="11" t="s">
        <v>93</v>
      </c>
      <c r="AD32" s="11" t="s">
        <v>93</v>
      </c>
      <c r="AE32" s="11" t="s">
        <v>93</v>
      </c>
      <c r="AF32" s="11" t="s">
        <v>93</v>
      </c>
      <c r="AG32" s="11" t="s">
        <v>93</v>
      </c>
      <c r="AH32" s="11" t="s">
        <v>93</v>
      </c>
      <c r="AI32" s="11" t="s">
        <v>93</v>
      </c>
      <c r="AJ32" s="11" t="s">
        <v>93</v>
      </c>
      <c r="AK32" s="11" t="s">
        <v>93</v>
      </c>
      <c r="AL32" s="8"/>
    </row>
    <row r="33" spans="1:37" x14ac:dyDescent="0.2">
      <c r="A33" s="13" t="s">
        <v>198</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row>
    <row r="34" spans="1:37" x14ac:dyDescent="0.2">
      <c r="A34" s="15" t="s">
        <v>100</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row>
  </sheetData>
  <mergeCells count="19">
    <mergeCell ref="B27:B29"/>
    <mergeCell ref="B30:B32"/>
    <mergeCell ref="A6:A32"/>
    <mergeCell ref="B12:B14"/>
    <mergeCell ref="B15:B17"/>
    <mergeCell ref="B18:B20"/>
    <mergeCell ref="B21:B23"/>
    <mergeCell ref="B24:B26"/>
    <mergeCell ref="AI2:AK2"/>
    <mergeCell ref="A2:C2"/>
    <mergeCell ref="A3:B5"/>
    <mergeCell ref="B6:B8"/>
    <mergeCell ref="B9:B11"/>
    <mergeCell ref="M3:N3"/>
    <mergeCell ref="O3:U3"/>
    <mergeCell ref="V3:AA3"/>
    <mergeCell ref="AB3:AK3"/>
    <mergeCell ref="D3:G3"/>
    <mergeCell ref="H3:L3"/>
  </mergeCells>
  <hyperlinks>
    <hyperlink ref="A1" location="'TOC'!A1:A1" display="Back to TOC" xr:uid="{00000000-0004-0000-0700-000000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L34"/>
  <sheetViews>
    <sheetView workbookViewId="0">
      <pane xSplit="2" ySplit="5" topLeftCell="C6" activePane="bottomRight" state="frozen"/>
      <selection pane="topRight"/>
      <selection pane="bottomLeft"/>
      <selection pane="bottomRight" activeCell="D6" sqref="D6"/>
    </sheetView>
  </sheetViews>
  <sheetFormatPr baseColWidth="10" defaultColWidth="8.83203125" defaultRowHeight="15" x14ac:dyDescent="0.2"/>
  <cols>
    <col min="1" max="1" width="50" style="1" customWidth="1"/>
    <col min="2" max="2" width="25" style="1" bestFit="1" customWidth="1"/>
    <col min="3" max="37" width="12.6640625" style="1" customWidth="1"/>
  </cols>
  <sheetData>
    <row r="1" spans="1:38"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8"/>
    </row>
    <row r="2" spans="1:38" ht="36" customHeight="1" x14ac:dyDescent="0.2">
      <c r="A2" s="30" t="s">
        <v>199</v>
      </c>
      <c r="B2" s="29"/>
      <c r="C2" s="29"/>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8" t="s">
        <v>181</v>
      </c>
      <c r="AJ2" s="29"/>
      <c r="AK2" s="29"/>
      <c r="AL2" s="8"/>
    </row>
    <row r="3" spans="1:38" ht="37" customHeight="1" x14ac:dyDescent="0.2">
      <c r="A3" s="31"/>
      <c r="B3" s="29"/>
      <c r="C3" s="19" t="s">
        <v>39</v>
      </c>
      <c r="D3" s="32" t="s">
        <v>40</v>
      </c>
      <c r="E3" s="29"/>
      <c r="F3" s="29"/>
      <c r="G3" s="29"/>
      <c r="H3" s="32" t="s">
        <v>41</v>
      </c>
      <c r="I3" s="29"/>
      <c r="J3" s="29"/>
      <c r="K3" s="29"/>
      <c r="L3" s="29"/>
      <c r="M3" s="32" t="s">
        <v>42</v>
      </c>
      <c r="N3" s="29"/>
      <c r="O3" s="32" t="s">
        <v>43</v>
      </c>
      <c r="P3" s="29"/>
      <c r="Q3" s="29"/>
      <c r="R3" s="29"/>
      <c r="S3" s="29"/>
      <c r="T3" s="29"/>
      <c r="U3" s="29"/>
      <c r="V3" s="32" t="s">
        <v>44</v>
      </c>
      <c r="W3" s="29"/>
      <c r="X3" s="29"/>
      <c r="Y3" s="29"/>
      <c r="Z3" s="29"/>
      <c r="AA3" s="29"/>
      <c r="AB3" s="32" t="s">
        <v>45</v>
      </c>
      <c r="AC3" s="29"/>
      <c r="AD3" s="29"/>
      <c r="AE3" s="29"/>
      <c r="AF3" s="29"/>
      <c r="AG3" s="29"/>
      <c r="AH3" s="29"/>
      <c r="AI3" s="29"/>
      <c r="AJ3" s="29"/>
      <c r="AK3" s="29"/>
      <c r="AL3" s="8"/>
    </row>
    <row r="4" spans="1:38" ht="16" customHeight="1" x14ac:dyDescent="0.2">
      <c r="A4" s="24"/>
      <c r="B4" s="29"/>
      <c r="C4" s="20" t="s">
        <v>46</v>
      </c>
      <c r="D4" s="20" t="s">
        <v>46</v>
      </c>
      <c r="E4" s="20" t="s">
        <v>47</v>
      </c>
      <c r="F4" s="20" t="s">
        <v>48</v>
      </c>
      <c r="G4" s="20" t="s">
        <v>49</v>
      </c>
      <c r="H4" s="20" t="s">
        <v>46</v>
      </c>
      <c r="I4" s="20" t="s">
        <v>47</v>
      </c>
      <c r="J4" s="20" t="s">
        <v>48</v>
      </c>
      <c r="K4" s="20" t="s">
        <v>49</v>
      </c>
      <c r="L4" s="20" t="s">
        <v>50</v>
      </c>
      <c r="M4" s="20" t="s">
        <v>46</v>
      </c>
      <c r="N4" s="20" t="s">
        <v>47</v>
      </c>
      <c r="O4" s="20" t="s">
        <v>46</v>
      </c>
      <c r="P4" s="20" t="s">
        <v>47</v>
      </c>
      <c r="Q4" s="20" t="s">
        <v>48</v>
      </c>
      <c r="R4" s="20" t="s">
        <v>49</v>
      </c>
      <c r="S4" s="20" t="s">
        <v>50</v>
      </c>
      <c r="T4" s="20" t="s">
        <v>51</v>
      </c>
      <c r="U4" s="20" t="s">
        <v>52</v>
      </c>
      <c r="V4" s="20" t="s">
        <v>46</v>
      </c>
      <c r="W4" s="20" t="s">
        <v>47</v>
      </c>
      <c r="X4" s="20" t="s">
        <v>48</v>
      </c>
      <c r="Y4" s="20" t="s">
        <v>49</v>
      </c>
      <c r="Z4" s="20" t="s">
        <v>50</v>
      </c>
      <c r="AA4" s="20" t="s">
        <v>51</v>
      </c>
      <c r="AB4" s="20" t="s">
        <v>46</v>
      </c>
      <c r="AC4" s="20" t="s">
        <v>47</v>
      </c>
      <c r="AD4" s="20" t="s">
        <v>48</v>
      </c>
      <c r="AE4" s="20" t="s">
        <v>49</v>
      </c>
      <c r="AF4" s="20" t="s">
        <v>50</v>
      </c>
      <c r="AG4" s="20" t="s">
        <v>51</v>
      </c>
      <c r="AH4" s="20" t="s">
        <v>52</v>
      </c>
      <c r="AI4" s="20" t="s">
        <v>53</v>
      </c>
      <c r="AJ4" s="20" t="s">
        <v>54</v>
      </c>
      <c r="AK4" s="20" t="s">
        <v>55</v>
      </c>
      <c r="AL4" s="8"/>
    </row>
    <row r="5" spans="1:38" ht="25" x14ac:dyDescent="0.2">
      <c r="A5" s="24"/>
      <c r="B5" s="29"/>
      <c r="C5" s="19" t="s">
        <v>56</v>
      </c>
      <c r="D5" s="19" t="s">
        <v>57</v>
      </c>
      <c r="E5" s="19" t="s">
        <v>58</v>
      </c>
      <c r="F5" s="19" t="s">
        <v>59</v>
      </c>
      <c r="G5" s="19" t="s">
        <v>60</v>
      </c>
      <c r="H5" s="19" t="s">
        <v>61</v>
      </c>
      <c r="I5" s="19" t="s">
        <v>62</v>
      </c>
      <c r="J5" s="19" t="s">
        <v>63</v>
      </c>
      <c r="K5" s="19" t="s">
        <v>64</v>
      </c>
      <c r="L5" s="19" t="s">
        <v>65</v>
      </c>
      <c r="M5" s="19" t="s">
        <v>66</v>
      </c>
      <c r="N5" s="19" t="s">
        <v>67</v>
      </c>
      <c r="O5" s="19" t="s">
        <v>68</v>
      </c>
      <c r="P5" s="19" t="s">
        <v>69</v>
      </c>
      <c r="Q5" s="19" t="s">
        <v>70</v>
      </c>
      <c r="R5" s="19" t="s">
        <v>71</v>
      </c>
      <c r="S5" s="19" t="s">
        <v>72</v>
      </c>
      <c r="T5" s="19" t="s">
        <v>73</v>
      </c>
      <c r="U5" s="19" t="s">
        <v>74</v>
      </c>
      <c r="V5" s="19" t="s">
        <v>75</v>
      </c>
      <c r="W5" s="19" t="s">
        <v>76</v>
      </c>
      <c r="X5" s="19" t="s">
        <v>77</v>
      </c>
      <c r="Y5" s="19" t="s">
        <v>78</v>
      </c>
      <c r="Z5" s="19" t="s">
        <v>79</v>
      </c>
      <c r="AA5" s="19" t="s">
        <v>80</v>
      </c>
      <c r="AB5" s="19" t="s">
        <v>81</v>
      </c>
      <c r="AC5" s="19" t="s">
        <v>82</v>
      </c>
      <c r="AD5" s="19" t="s">
        <v>83</v>
      </c>
      <c r="AE5" s="19" t="s">
        <v>84</v>
      </c>
      <c r="AF5" s="19" t="s">
        <v>85</v>
      </c>
      <c r="AG5" s="19" t="s">
        <v>86</v>
      </c>
      <c r="AH5" s="19" t="s">
        <v>87</v>
      </c>
      <c r="AI5" s="19" t="s">
        <v>88</v>
      </c>
      <c r="AJ5" s="19" t="s">
        <v>89</v>
      </c>
      <c r="AK5" s="19" t="s">
        <v>90</v>
      </c>
      <c r="AL5" s="8"/>
    </row>
    <row r="6" spans="1:38" x14ac:dyDescent="0.2">
      <c r="A6" s="25" t="s">
        <v>200</v>
      </c>
      <c r="B6" s="23" t="s">
        <v>183</v>
      </c>
      <c r="C6" s="9">
        <v>7.3348905317649996E-2</v>
      </c>
      <c r="D6" s="9">
        <v>2.4443826941719999E-2</v>
      </c>
      <c r="E6" s="9">
        <v>5.3254677823890012E-2</v>
      </c>
      <c r="F6" s="9">
        <v>0.12866353372709999</v>
      </c>
      <c r="G6" s="9">
        <v>6.8680744283159997E-2</v>
      </c>
      <c r="H6" s="9">
        <v>0.1506795836433</v>
      </c>
      <c r="I6" s="9">
        <v>2.2207042829160001E-2</v>
      </c>
      <c r="J6" s="9">
        <v>2.895921568768E-2</v>
      </c>
      <c r="K6" s="9">
        <v>9.9685556641189998E-2</v>
      </c>
      <c r="L6" s="9">
        <v>6.7683861545089999E-2</v>
      </c>
      <c r="M6" s="9">
        <v>7.9803424832429998E-2</v>
      </c>
      <c r="N6" s="9">
        <v>6.4674556996369995E-2</v>
      </c>
      <c r="O6" s="9">
        <v>6.7965734075919992E-2</v>
      </c>
      <c r="P6" s="9">
        <v>0.12099171669430001</v>
      </c>
      <c r="Q6" s="9">
        <v>3.1103559484840001E-2</v>
      </c>
      <c r="R6" s="9">
        <v>8.157781598121E-2</v>
      </c>
      <c r="S6" s="9">
        <v>0</v>
      </c>
      <c r="T6" s="9">
        <v>0</v>
      </c>
      <c r="U6" s="9">
        <v>7.7000677045070007E-2</v>
      </c>
      <c r="V6" s="9">
        <v>7.1292675113510007E-2</v>
      </c>
      <c r="W6" s="9">
        <v>8.1215262713990002E-2</v>
      </c>
      <c r="X6" s="9">
        <v>0.1011131086083</v>
      </c>
      <c r="Y6" s="9">
        <v>6.5424334382810003E-3</v>
      </c>
      <c r="Z6" s="9">
        <v>0</v>
      </c>
      <c r="AA6" s="9"/>
      <c r="AB6" s="9">
        <v>8.8538329752839998E-2</v>
      </c>
      <c r="AC6" s="9">
        <v>4.6347236680579999E-3</v>
      </c>
      <c r="AD6" s="9">
        <v>8.3455191960449995E-2</v>
      </c>
      <c r="AE6" s="9">
        <v>7.9761267811290004E-2</v>
      </c>
      <c r="AF6" s="9">
        <v>0.1099393496282</v>
      </c>
      <c r="AG6" s="9">
        <v>0</v>
      </c>
      <c r="AH6" s="9">
        <v>0</v>
      </c>
      <c r="AI6" s="9">
        <v>0</v>
      </c>
      <c r="AJ6" s="9"/>
      <c r="AK6" s="9">
        <v>7.36006113484E-2</v>
      </c>
      <c r="AL6" s="8"/>
    </row>
    <row r="7" spans="1:38" x14ac:dyDescent="0.2">
      <c r="A7" s="24"/>
      <c r="B7" s="24"/>
      <c r="C7" s="10">
        <v>31</v>
      </c>
      <c r="D7" s="10">
        <v>4</v>
      </c>
      <c r="E7" s="10">
        <v>9</v>
      </c>
      <c r="F7" s="10">
        <v>9</v>
      </c>
      <c r="G7" s="10">
        <v>9</v>
      </c>
      <c r="H7" s="10">
        <v>3</v>
      </c>
      <c r="I7" s="10">
        <v>2</v>
      </c>
      <c r="J7" s="10">
        <v>3</v>
      </c>
      <c r="K7" s="10">
        <v>10</v>
      </c>
      <c r="L7" s="10">
        <v>11</v>
      </c>
      <c r="M7" s="10">
        <v>11</v>
      </c>
      <c r="N7" s="10">
        <v>18</v>
      </c>
      <c r="O7" s="10">
        <v>16</v>
      </c>
      <c r="P7" s="10">
        <v>2</v>
      </c>
      <c r="Q7" s="10">
        <v>3</v>
      </c>
      <c r="R7" s="10">
        <v>9</v>
      </c>
      <c r="S7" s="10">
        <v>0</v>
      </c>
      <c r="T7" s="10">
        <v>0</v>
      </c>
      <c r="U7" s="10">
        <v>1</v>
      </c>
      <c r="V7" s="10">
        <v>14</v>
      </c>
      <c r="W7" s="10">
        <v>9</v>
      </c>
      <c r="X7" s="10">
        <v>5</v>
      </c>
      <c r="Y7" s="10">
        <v>1</v>
      </c>
      <c r="Z7" s="10">
        <v>0</v>
      </c>
      <c r="AA7" s="10">
        <v>0</v>
      </c>
      <c r="AB7" s="10">
        <v>20</v>
      </c>
      <c r="AC7" s="10">
        <v>1</v>
      </c>
      <c r="AD7" s="10">
        <v>1</v>
      </c>
      <c r="AE7" s="10">
        <v>2</v>
      </c>
      <c r="AF7" s="10">
        <v>3</v>
      </c>
      <c r="AG7" s="10">
        <v>0</v>
      </c>
      <c r="AH7" s="10">
        <v>0</v>
      </c>
      <c r="AI7" s="10">
        <v>0</v>
      </c>
      <c r="AJ7" s="10">
        <v>0</v>
      </c>
      <c r="AK7" s="10">
        <v>4</v>
      </c>
      <c r="AL7" s="8"/>
    </row>
    <row r="8" spans="1:38" x14ac:dyDescent="0.2">
      <c r="A8" s="24"/>
      <c r="B8" s="24"/>
      <c r="C8" s="11" t="s">
        <v>93</v>
      </c>
      <c r="D8" s="11"/>
      <c r="E8" s="11"/>
      <c r="F8" s="11"/>
      <c r="G8" s="11"/>
      <c r="H8" s="11"/>
      <c r="I8" s="11"/>
      <c r="J8" s="11"/>
      <c r="K8" s="11"/>
      <c r="L8" s="11"/>
      <c r="M8" s="11"/>
      <c r="N8" s="11"/>
      <c r="O8" s="11"/>
      <c r="P8" s="11"/>
      <c r="Q8" s="11"/>
      <c r="R8" s="11"/>
      <c r="S8" s="11"/>
      <c r="T8" s="11"/>
      <c r="U8" s="11"/>
      <c r="V8" s="11"/>
      <c r="W8" s="11"/>
      <c r="X8" s="12" t="s">
        <v>98</v>
      </c>
      <c r="Y8" s="11"/>
      <c r="Z8" s="11"/>
      <c r="AA8" s="11" t="s">
        <v>93</v>
      </c>
      <c r="AB8" s="12" t="s">
        <v>109</v>
      </c>
      <c r="AC8" s="11"/>
      <c r="AD8" s="11"/>
      <c r="AE8" s="11"/>
      <c r="AF8" s="12" t="s">
        <v>109</v>
      </c>
      <c r="AG8" s="11"/>
      <c r="AH8" s="11" t="s">
        <v>93</v>
      </c>
      <c r="AI8" s="11" t="s">
        <v>93</v>
      </c>
      <c r="AJ8" s="11" t="s">
        <v>93</v>
      </c>
      <c r="AK8" s="12" t="s">
        <v>109</v>
      </c>
      <c r="AL8" s="8"/>
    </row>
    <row r="9" spans="1:38" x14ac:dyDescent="0.2">
      <c r="A9" s="27"/>
      <c r="B9" s="23" t="s">
        <v>185</v>
      </c>
      <c r="C9" s="9">
        <v>0.15483186577870001</v>
      </c>
      <c r="D9" s="9">
        <v>0.22597661809700001</v>
      </c>
      <c r="E9" s="9">
        <v>8.4852789512169999E-2</v>
      </c>
      <c r="F9" s="9">
        <v>0.1561754995612</v>
      </c>
      <c r="G9" s="9">
        <v>0.19459028765270001</v>
      </c>
      <c r="H9" s="9">
        <v>7.5735432097729996E-2</v>
      </c>
      <c r="I9" s="9">
        <v>0.20629172188440001</v>
      </c>
      <c r="J9" s="9">
        <v>0.25901488751610002</v>
      </c>
      <c r="K9" s="9">
        <v>7.0196489006759996E-2</v>
      </c>
      <c r="L9" s="9">
        <v>0.20263848122649999</v>
      </c>
      <c r="M9" s="9">
        <v>0.15590090385130001</v>
      </c>
      <c r="N9" s="9">
        <v>0.15821419580310001</v>
      </c>
      <c r="O9" s="9">
        <v>0.1507191885245</v>
      </c>
      <c r="P9" s="9">
        <v>0.1834809549301</v>
      </c>
      <c r="Q9" s="9">
        <v>0.16459149044849999</v>
      </c>
      <c r="R9" s="9">
        <v>8.9935492375890005E-2</v>
      </c>
      <c r="S9" s="9">
        <v>0.191705288231</v>
      </c>
      <c r="T9" s="9">
        <v>0.25111624933429999</v>
      </c>
      <c r="U9" s="9">
        <v>0.34527803953140002</v>
      </c>
      <c r="V9" s="9">
        <v>9.6275414738080003E-2</v>
      </c>
      <c r="W9" s="9">
        <v>0.1679768693299</v>
      </c>
      <c r="X9" s="9">
        <v>0.28212406468329998</v>
      </c>
      <c r="Y9" s="9">
        <v>0.21096301394770001</v>
      </c>
      <c r="Z9" s="9">
        <v>0.2181961970505</v>
      </c>
      <c r="AA9" s="9"/>
      <c r="AB9" s="9">
        <v>0.14901672350180001</v>
      </c>
      <c r="AC9" s="9">
        <v>0.22116721482570001</v>
      </c>
      <c r="AD9" s="9">
        <v>0</v>
      </c>
      <c r="AE9" s="9">
        <v>0.1678524683034</v>
      </c>
      <c r="AF9" s="9">
        <v>0.13855605965279999</v>
      </c>
      <c r="AG9" s="9">
        <v>0.42257371086840001</v>
      </c>
      <c r="AH9" s="9">
        <v>0</v>
      </c>
      <c r="AI9" s="9">
        <v>0</v>
      </c>
      <c r="AJ9" s="9"/>
      <c r="AK9" s="9">
        <v>0.1515229782544</v>
      </c>
      <c r="AL9" s="8"/>
    </row>
    <row r="10" spans="1:38" x14ac:dyDescent="0.2">
      <c r="A10" s="24"/>
      <c r="B10" s="24"/>
      <c r="C10" s="10">
        <v>67</v>
      </c>
      <c r="D10" s="10">
        <v>19</v>
      </c>
      <c r="E10" s="10">
        <v>12</v>
      </c>
      <c r="F10" s="10">
        <v>17</v>
      </c>
      <c r="G10" s="10">
        <v>19</v>
      </c>
      <c r="H10" s="10">
        <v>4</v>
      </c>
      <c r="I10" s="10">
        <v>13</v>
      </c>
      <c r="J10" s="10">
        <v>19</v>
      </c>
      <c r="K10" s="10">
        <v>8</v>
      </c>
      <c r="L10" s="10">
        <v>20</v>
      </c>
      <c r="M10" s="10">
        <v>26</v>
      </c>
      <c r="N10" s="10">
        <v>38</v>
      </c>
      <c r="O10" s="10">
        <v>26</v>
      </c>
      <c r="P10" s="10">
        <v>14</v>
      </c>
      <c r="Q10" s="10">
        <v>9</v>
      </c>
      <c r="R10" s="10">
        <v>9</v>
      </c>
      <c r="S10" s="10">
        <v>4</v>
      </c>
      <c r="T10" s="10">
        <v>2</v>
      </c>
      <c r="U10" s="10">
        <v>3</v>
      </c>
      <c r="V10" s="10">
        <v>15</v>
      </c>
      <c r="W10" s="10">
        <v>31</v>
      </c>
      <c r="X10" s="10">
        <v>10</v>
      </c>
      <c r="Y10" s="10">
        <v>9</v>
      </c>
      <c r="Z10" s="10">
        <v>1</v>
      </c>
      <c r="AA10" s="10">
        <v>0</v>
      </c>
      <c r="AB10" s="10">
        <v>36</v>
      </c>
      <c r="AC10" s="10">
        <v>12</v>
      </c>
      <c r="AD10" s="10">
        <v>0</v>
      </c>
      <c r="AE10" s="10">
        <v>2</v>
      </c>
      <c r="AF10" s="10">
        <v>3</v>
      </c>
      <c r="AG10" s="10">
        <v>1</v>
      </c>
      <c r="AH10" s="10">
        <v>0</v>
      </c>
      <c r="AI10" s="10">
        <v>0</v>
      </c>
      <c r="AJ10" s="10">
        <v>0</v>
      </c>
      <c r="AK10" s="10">
        <v>13</v>
      </c>
      <c r="AL10" s="8"/>
    </row>
    <row r="11" spans="1:38" x14ac:dyDescent="0.2">
      <c r="A11" s="24"/>
      <c r="B11" s="24"/>
      <c r="C11" s="11" t="s">
        <v>93</v>
      </c>
      <c r="D11" s="11"/>
      <c r="E11" s="11"/>
      <c r="F11" s="11"/>
      <c r="G11" s="11"/>
      <c r="H11" s="11"/>
      <c r="I11" s="11"/>
      <c r="J11" s="12" t="s">
        <v>98</v>
      </c>
      <c r="K11" s="11"/>
      <c r="L11" s="11"/>
      <c r="M11" s="11"/>
      <c r="N11" s="11"/>
      <c r="O11" s="11"/>
      <c r="P11" s="11"/>
      <c r="Q11" s="11"/>
      <c r="R11" s="11"/>
      <c r="S11" s="11"/>
      <c r="T11" s="11"/>
      <c r="U11" s="11"/>
      <c r="V11" s="11"/>
      <c r="W11" s="11"/>
      <c r="X11" s="11"/>
      <c r="Y11" s="11"/>
      <c r="Z11" s="11"/>
      <c r="AA11" s="11" t="s">
        <v>93</v>
      </c>
      <c r="AB11" s="11"/>
      <c r="AC11" s="11"/>
      <c r="AD11" s="11"/>
      <c r="AE11" s="11"/>
      <c r="AF11" s="11"/>
      <c r="AG11" s="11"/>
      <c r="AH11" s="11" t="s">
        <v>93</v>
      </c>
      <c r="AI11" s="11" t="s">
        <v>93</v>
      </c>
      <c r="AJ11" s="11" t="s">
        <v>93</v>
      </c>
      <c r="AK11" s="11"/>
      <c r="AL11" s="8"/>
    </row>
    <row r="12" spans="1:38" x14ac:dyDescent="0.2">
      <c r="A12" s="27"/>
      <c r="B12" s="23" t="s">
        <v>187</v>
      </c>
      <c r="C12" s="9">
        <v>0.12303454849830001</v>
      </c>
      <c r="D12" s="9">
        <v>7.6293264146059997E-2</v>
      </c>
      <c r="E12" s="9">
        <v>8.8833298008219999E-2</v>
      </c>
      <c r="F12" s="9">
        <v>0.13901881976880001</v>
      </c>
      <c r="G12" s="9">
        <v>0.1813702946439</v>
      </c>
      <c r="H12" s="9">
        <v>2.8415092240189999E-2</v>
      </c>
      <c r="I12" s="9">
        <v>9.3730145891790004E-2</v>
      </c>
      <c r="J12" s="9">
        <v>0.13116868535340001</v>
      </c>
      <c r="K12" s="9">
        <v>0.17988826385019999</v>
      </c>
      <c r="L12" s="9">
        <v>0.1522061149582</v>
      </c>
      <c r="M12" s="9">
        <v>0.1117277434628</v>
      </c>
      <c r="N12" s="9">
        <v>0.13218710728620001</v>
      </c>
      <c r="O12" s="9">
        <v>0.14155658216719999</v>
      </c>
      <c r="P12" s="9">
        <v>0.11282070483209999</v>
      </c>
      <c r="Q12" s="9">
        <v>0.19985437413580001</v>
      </c>
      <c r="R12" s="9">
        <v>9.3047522916569994E-2</v>
      </c>
      <c r="S12" s="9">
        <v>4.223400777426E-2</v>
      </c>
      <c r="T12" s="9">
        <v>0</v>
      </c>
      <c r="U12" s="9">
        <v>0</v>
      </c>
      <c r="V12" s="9">
        <v>0.13799812961810001</v>
      </c>
      <c r="W12" s="9">
        <v>0.1331929435517</v>
      </c>
      <c r="X12" s="9">
        <v>0.13405391351839999</v>
      </c>
      <c r="Y12" s="9">
        <v>8.3953850500149991E-3</v>
      </c>
      <c r="Z12" s="9">
        <v>0</v>
      </c>
      <c r="AA12" s="9"/>
      <c r="AB12" s="9">
        <v>0.1172778695745</v>
      </c>
      <c r="AC12" s="9">
        <v>9.0300759285160001E-2</v>
      </c>
      <c r="AD12" s="9">
        <v>0.33885423567650003</v>
      </c>
      <c r="AE12" s="9">
        <v>0.16802466776389999</v>
      </c>
      <c r="AF12" s="9">
        <v>0.19258390189499999</v>
      </c>
      <c r="AG12" s="9">
        <v>0.1606485590077</v>
      </c>
      <c r="AH12" s="9">
        <v>0</v>
      </c>
      <c r="AI12" s="9">
        <v>0</v>
      </c>
      <c r="AJ12" s="9"/>
      <c r="AK12" s="9">
        <v>0.12640053550399999</v>
      </c>
      <c r="AL12" s="8"/>
    </row>
    <row r="13" spans="1:38" x14ac:dyDescent="0.2">
      <c r="A13" s="24"/>
      <c r="B13" s="24"/>
      <c r="C13" s="10">
        <v>57</v>
      </c>
      <c r="D13" s="10">
        <v>10</v>
      </c>
      <c r="E13" s="10">
        <v>13</v>
      </c>
      <c r="F13" s="10">
        <v>15</v>
      </c>
      <c r="G13" s="10">
        <v>19</v>
      </c>
      <c r="H13" s="10">
        <v>1</v>
      </c>
      <c r="I13" s="10">
        <v>5</v>
      </c>
      <c r="J13" s="10">
        <v>10</v>
      </c>
      <c r="K13" s="10">
        <v>17</v>
      </c>
      <c r="L13" s="10">
        <v>18</v>
      </c>
      <c r="M13" s="10">
        <v>22</v>
      </c>
      <c r="N13" s="10">
        <v>32</v>
      </c>
      <c r="O13" s="10">
        <v>25</v>
      </c>
      <c r="P13" s="10">
        <v>9</v>
      </c>
      <c r="Q13" s="10">
        <v>14</v>
      </c>
      <c r="R13" s="10">
        <v>8</v>
      </c>
      <c r="S13" s="10">
        <v>1</v>
      </c>
      <c r="T13" s="10">
        <v>0</v>
      </c>
      <c r="U13" s="10">
        <v>0</v>
      </c>
      <c r="V13" s="10">
        <v>22</v>
      </c>
      <c r="W13" s="10">
        <v>26</v>
      </c>
      <c r="X13" s="10">
        <v>5</v>
      </c>
      <c r="Y13" s="10">
        <v>1</v>
      </c>
      <c r="Z13" s="10">
        <v>0</v>
      </c>
      <c r="AA13" s="10">
        <v>0</v>
      </c>
      <c r="AB13" s="10">
        <v>31</v>
      </c>
      <c r="AC13" s="10">
        <v>5</v>
      </c>
      <c r="AD13" s="10">
        <v>3</v>
      </c>
      <c r="AE13" s="10">
        <v>4</v>
      </c>
      <c r="AF13" s="10">
        <v>3</v>
      </c>
      <c r="AG13" s="10">
        <v>1</v>
      </c>
      <c r="AH13" s="10">
        <v>0</v>
      </c>
      <c r="AI13" s="10">
        <v>0</v>
      </c>
      <c r="AJ13" s="10">
        <v>0</v>
      </c>
      <c r="AK13" s="10">
        <v>10</v>
      </c>
      <c r="AL13" s="8"/>
    </row>
    <row r="14" spans="1:38" x14ac:dyDescent="0.2">
      <c r="A14" s="24"/>
      <c r="B14" s="24"/>
      <c r="C14" s="11" t="s">
        <v>93</v>
      </c>
      <c r="D14" s="11"/>
      <c r="E14" s="11"/>
      <c r="F14" s="11"/>
      <c r="G14" s="11"/>
      <c r="H14" s="11"/>
      <c r="I14" s="11"/>
      <c r="J14" s="11"/>
      <c r="K14" s="11"/>
      <c r="L14" s="11"/>
      <c r="M14" s="11"/>
      <c r="N14" s="11"/>
      <c r="O14" s="11"/>
      <c r="P14" s="11"/>
      <c r="Q14" s="11"/>
      <c r="R14" s="11"/>
      <c r="S14" s="11"/>
      <c r="T14" s="11"/>
      <c r="U14" s="11"/>
      <c r="V14" s="12" t="s">
        <v>98</v>
      </c>
      <c r="W14" s="12" t="s">
        <v>98</v>
      </c>
      <c r="X14" s="12" t="s">
        <v>98</v>
      </c>
      <c r="Y14" s="11"/>
      <c r="Z14" s="11"/>
      <c r="AA14" s="11" t="s">
        <v>93</v>
      </c>
      <c r="AB14" s="11"/>
      <c r="AC14" s="11"/>
      <c r="AD14" s="11"/>
      <c r="AE14" s="11"/>
      <c r="AF14" s="11"/>
      <c r="AG14" s="11"/>
      <c r="AH14" s="11" t="s">
        <v>93</v>
      </c>
      <c r="AI14" s="11" t="s">
        <v>93</v>
      </c>
      <c r="AJ14" s="11" t="s">
        <v>93</v>
      </c>
      <c r="AK14" s="11"/>
      <c r="AL14" s="8"/>
    </row>
    <row r="15" spans="1:38" x14ac:dyDescent="0.2">
      <c r="A15" s="27"/>
      <c r="B15" s="23" t="s">
        <v>190</v>
      </c>
      <c r="C15" s="9">
        <v>8.7543195903670004E-2</v>
      </c>
      <c r="D15" s="9">
        <v>0.1232205856724</v>
      </c>
      <c r="E15" s="9">
        <v>9.2960117628659994E-2</v>
      </c>
      <c r="F15" s="9">
        <v>7.742863552498E-2</v>
      </c>
      <c r="G15" s="9">
        <v>6.7469223400360004E-2</v>
      </c>
      <c r="H15" s="9">
        <v>4.8820243052250002E-2</v>
      </c>
      <c r="I15" s="9">
        <v>7.7051358953589999E-2</v>
      </c>
      <c r="J15" s="9">
        <v>0.1503558194821</v>
      </c>
      <c r="K15" s="9">
        <v>2.4051970386010001E-2</v>
      </c>
      <c r="L15" s="9">
        <v>0.14431562252540001</v>
      </c>
      <c r="M15" s="9">
        <v>0.13852551224510001</v>
      </c>
      <c r="N15" s="9">
        <v>4.7983182120179997E-2</v>
      </c>
      <c r="O15" s="9">
        <v>0.10199296665719999</v>
      </c>
      <c r="P15" s="9">
        <v>8.9482543059740002E-2</v>
      </c>
      <c r="Q15" s="9">
        <v>8.2290366971589993E-2</v>
      </c>
      <c r="R15" s="9">
        <v>5.4329797832870001E-2</v>
      </c>
      <c r="S15" s="9">
        <v>0.21269273969370001</v>
      </c>
      <c r="T15" s="9">
        <v>0</v>
      </c>
      <c r="U15" s="9">
        <v>0</v>
      </c>
      <c r="V15" s="9">
        <v>4.5604963067759997E-2</v>
      </c>
      <c r="W15" s="9">
        <v>0.1143230196999</v>
      </c>
      <c r="X15" s="9">
        <v>0.16144904039560001</v>
      </c>
      <c r="Y15" s="9">
        <v>2.2486356730969999E-2</v>
      </c>
      <c r="Z15" s="9">
        <v>0.50289940504649999</v>
      </c>
      <c r="AA15" s="9"/>
      <c r="AB15" s="9">
        <v>9.1144716577660004E-2</v>
      </c>
      <c r="AC15" s="9">
        <v>1.183275566227E-2</v>
      </c>
      <c r="AD15" s="9">
        <v>0.14111877850249999</v>
      </c>
      <c r="AE15" s="9">
        <v>0.28771943634910002</v>
      </c>
      <c r="AF15" s="9">
        <v>3.9685201842949998E-2</v>
      </c>
      <c r="AG15" s="9">
        <v>0.1606485590077</v>
      </c>
      <c r="AH15" s="9">
        <v>0</v>
      </c>
      <c r="AI15" s="9">
        <v>0</v>
      </c>
      <c r="AJ15" s="9"/>
      <c r="AK15" s="9">
        <v>9.2036727951360003E-2</v>
      </c>
      <c r="AL15" s="8"/>
    </row>
    <row r="16" spans="1:38" x14ac:dyDescent="0.2">
      <c r="A16" s="24"/>
      <c r="B16" s="24"/>
      <c r="C16" s="10">
        <v>33</v>
      </c>
      <c r="D16" s="10">
        <v>6</v>
      </c>
      <c r="E16" s="10">
        <v>11</v>
      </c>
      <c r="F16" s="10">
        <v>9</v>
      </c>
      <c r="G16" s="10">
        <v>7</v>
      </c>
      <c r="H16" s="10">
        <v>2</v>
      </c>
      <c r="I16" s="10">
        <v>3</v>
      </c>
      <c r="J16" s="10">
        <v>5</v>
      </c>
      <c r="K16" s="10">
        <v>3</v>
      </c>
      <c r="L16" s="10">
        <v>18</v>
      </c>
      <c r="M16" s="10">
        <v>16</v>
      </c>
      <c r="N16" s="10">
        <v>17</v>
      </c>
      <c r="O16" s="10">
        <v>15</v>
      </c>
      <c r="P16" s="10">
        <v>6</v>
      </c>
      <c r="Q16" s="10">
        <v>7</v>
      </c>
      <c r="R16" s="10">
        <v>3</v>
      </c>
      <c r="S16" s="10">
        <v>2</v>
      </c>
      <c r="T16" s="10">
        <v>0</v>
      </c>
      <c r="U16" s="10">
        <v>0</v>
      </c>
      <c r="V16" s="10">
        <v>8</v>
      </c>
      <c r="W16" s="10">
        <v>17</v>
      </c>
      <c r="X16" s="10">
        <v>6</v>
      </c>
      <c r="Y16" s="10">
        <v>1</v>
      </c>
      <c r="Z16" s="10">
        <v>1</v>
      </c>
      <c r="AA16" s="10">
        <v>0</v>
      </c>
      <c r="AB16" s="10">
        <v>20</v>
      </c>
      <c r="AC16" s="10">
        <v>1</v>
      </c>
      <c r="AD16" s="10">
        <v>1</v>
      </c>
      <c r="AE16" s="10">
        <v>3</v>
      </c>
      <c r="AF16" s="10">
        <v>1</v>
      </c>
      <c r="AG16" s="10">
        <v>1</v>
      </c>
      <c r="AH16" s="10">
        <v>0</v>
      </c>
      <c r="AI16" s="10">
        <v>0</v>
      </c>
      <c r="AJ16" s="10">
        <v>0</v>
      </c>
      <c r="AK16" s="10">
        <v>6</v>
      </c>
      <c r="AL16" s="8"/>
    </row>
    <row r="17" spans="1:38" x14ac:dyDescent="0.2">
      <c r="A17" s="24"/>
      <c r="B17" s="24"/>
      <c r="C17" s="11" t="s">
        <v>93</v>
      </c>
      <c r="D17" s="11"/>
      <c r="E17" s="11"/>
      <c r="F17" s="11"/>
      <c r="G17" s="11"/>
      <c r="H17" s="11"/>
      <c r="I17" s="11"/>
      <c r="J17" s="11"/>
      <c r="K17" s="11"/>
      <c r="L17" s="12" t="s">
        <v>98</v>
      </c>
      <c r="M17" s="12" t="s">
        <v>109</v>
      </c>
      <c r="N17" s="11"/>
      <c r="O17" s="11"/>
      <c r="P17" s="11"/>
      <c r="Q17" s="11"/>
      <c r="R17" s="11"/>
      <c r="S17" s="11"/>
      <c r="T17" s="11"/>
      <c r="U17" s="11"/>
      <c r="V17" s="11"/>
      <c r="W17" s="11"/>
      <c r="X17" s="11"/>
      <c r="Y17" s="11"/>
      <c r="Z17" s="12" t="s">
        <v>201</v>
      </c>
      <c r="AA17" s="11" t="s">
        <v>93</v>
      </c>
      <c r="AB17" s="11"/>
      <c r="AC17" s="11"/>
      <c r="AD17" s="11"/>
      <c r="AE17" s="12" t="s">
        <v>109</v>
      </c>
      <c r="AF17" s="11"/>
      <c r="AG17" s="11"/>
      <c r="AH17" s="11" t="s">
        <v>93</v>
      </c>
      <c r="AI17" s="11" t="s">
        <v>93</v>
      </c>
      <c r="AJ17" s="11" t="s">
        <v>93</v>
      </c>
      <c r="AK17" s="11"/>
      <c r="AL17" s="8"/>
    </row>
    <row r="18" spans="1:38" x14ac:dyDescent="0.2">
      <c r="A18" s="27"/>
      <c r="B18" s="23" t="s">
        <v>191</v>
      </c>
      <c r="C18" s="9">
        <v>0.10301997124459999</v>
      </c>
      <c r="D18" s="9">
        <v>9.8624590543359994E-2</v>
      </c>
      <c r="E18" s="9">
        <v>0.14226897580379999</v>
      </c>
      <c r="F18" s="9">
        <v>8.0091753787470008E-2</v>
      </c>
      <c r="G18" s="9">
        <v>8.1966711622450006E-2</v>
      </c>
      <c r="H18" s="9">
        <v>6.9549278244519994E-2</v>
      </c>
      <c r="I18" s="9">
        <v>0.10543243402419999</v>
      </c>
      <c r="J18" s="9">
        <v>9.0711971252769988E-2</v>
      </c>
      <c r="K18" s="9">
        <v>0.15808672209380001</v>
      </c>
      <c r="L18" s="9">
        <v>9.587632975167E-2</v>
      </c>
      <c r="M18" s="9">
        <v>9.3569775964329999E-2</v>
      </c>
      <c r="N18" s="9">
        <v>0.1135151341433</v>
      </c>
      <c r="O18" s="9">
        <v>0.15093179456450001</v>
      </c>
      <c r="P18" s="9">
        <v>0.1294324234407</v>
      </c>
      <c r="Q18" s="9">
        <v>0.10453113714990001</v>
      </c>
      <c r="R18" s="9">
        <v>2.997210535375E-2</v>
      </c>
      <c r="S18" s="9">
        <v>0</v>
      </c>
      <c r="T18" s="9">
        <v>0</v>
      </c>
      <c r="U18" s="9">
        <v>0</v>
      </c>
      <c r="V18" s="9">
        <v>0.1125160231378</v>
      </c>
      <c r="W18" s="9">
        <v>0.11592946638319999</v>
      </c>
      <c r="X18" s="9">
        <v>0.12384457651109999</v>
      </c>
      <c r="Y18" s="9">
        <v>0</v>
      </c>
      <c r="Z18" s="9">
        <v>0</v>
      </c>
      <c r="AA18" s="9"/>
      <c r="AB18" s="9">
        <v>0.1050788446504</v>
      </c>
      <c r="AC18" s="9">
        <v>4.1174636029740003E-2</v>
      </c>
      <c r="AD18" s="9">
        <v>0.13819791803510001</v>
      </c>
      <c r="AE18" s="9">
        <v>7.7200137664860002E-2</v>
      </c>
      <c r="AF18" s="9">
        <v>0.3968778603784</v>
      </c>
      <c r="AG18" s="9">
        <v>0</v>
      </c>
      <c r="AH18" s="9">
        <v>1</v>
      </c>
      <c r="AI18" s="9">
        <v>0</v>
      </c>
      <c r="AJ18" s="9"/>
      <c r="AK18" s="9">
        <v>8.0845501250020005E-2</v>
      </c>
      <c r="AL18" s="8"/>
    </row>
    <row r="19" spans="1:38" x14ac:dyDescent="0.2">
      <c r="A19" s="24"/>
      <c r="B19" s="24"/>
      <c r="C19" s="10">
        <v>43</v>
      </c>
      <c r="D19" s="10">
        <v>6</v>
      </c>
      <c r="E19" s="10">
        <v>18</v>
      </c>
      <c r="F19" s="10">
        <v>11</v>
      </c>
      <c r="G19" s="10">
        <v>8</v>
      </c>
      <c r="H19" s="10">
        <v>2</v>
      </c>
      <c r="I19" s="10">
        <v>7</v>
      </c>
      <c r="J19" s="10">
        <v>5</v>
      </c>
      <c r="K19" s="10">
        <v>16</v>
      </c>
      <c r="L19" s="10">
        <v>10</v>
      </c>
      <c r="M19" s="10">
        <v>16</v>
      </c>
      <c r="N19" s="10">
        <v>25</v>
      </c>
      <c r="O19" s="10">
        <v>21</v>
      </c>
      <c r="P19" s="10">
        <v>12</v>
      </c>
      <c r="Q19" s="10">
        <v>7</v>
      </c>
      <c r="R19" s="10">
        <v>3</v>
      </c>
      <c r="S19" s="10">
        <v>0</v>
      </c>
      <c r="T19" s="10">
        <v>0</v>
      </c>
      <c r="U19" s="10">
        <v>0</v>
      </c>
      <c r="V19" s="10">
        <v>16</v>
      </c>
      <c r="W19" s="10">
        <v>19</v>
      </c>
      <c r="X19" s="10">
        <v>6</v>
      </c>
      <c r="Y19" s="10">
        <v>0</v>
      </c>
      <c r="Z19" s="10">
        <v>0</v>
      </c>
      <c r="AA19" s="10">
        <v>0</v>
      </c>
      <c r="AB19" s="10">
        <v>24</v>
      </c>
      <c r="AC19" s="10">
        <v>5</v>
      </c>
      <c r="AD19" s="10">
        <v>1</v>
      </c>
      <c r="AE19" s="10">
        <v>2</v>
      </c>
      <c r="AF19" s="10">
        <v>3</v>
      </c>
      <c r="AG19" s="10">
        <v>0</v>
      </c>
      <c r="AH19" s="10">
        <v>1</v>
      </c>
      <c r="AI19" s="10">
        <v>0</v>
      </c>
      <c r="AJ19" s="10">
        <v>0</v>
      </c>
      <c r="AK19" s="10">
        <v>7</v>
      </c>
      <c r="AL19" s="8"/>
    </row>
    <row r="20" spans="1:38" x14ac:dyDescent="0.2">
      <c r="A20" s="24"/>
      <c r="B20" s="24"/>
      <c r="C20" s="11" t="s">
        <v>93</v>
      </c>
      <c r="D20" s="11"/>
      <c r="E20" s="11"/>
      <c r="F20" s="11"/>
      <c r="G20" s="11"/>
      <c r="H20" s="11"/>
      <c r="I20" s="11"/>
      <c r="J20" s="11"/>
      <c r="K20" s="11"/>
      <c r="L20" s="11"/>
      <c r="M20" s="11"/>
      <c r="N20" s="11"/>
      <c r="O20" s="11"/>
      <c r="P20" s="11"/>
      <c r="Q20" s="11"/>
      <c r="R20" s="11"/>
      <c r="S20" s="11"/>
      <c r="T20" s="11"/>
      <c r="U20" s="11"/>
      <c r="V20" s="11"/>
      <c r="W20" s="11"/>
      <c r="X20" s="11"/>
      <c r="Y20" s="11"/>
      <c r="Z20" s="11"/>
      <c r="AA20" s="11" t="s">
        <v>93</v>
      </c>
      <c r="AB20" s="11"/>
      <c r="AC20" s="11"/>
      <c r="AD20" s="11"/>
      <c r="AE20" s="11"/>
      <c r="AF20" s="12" t="s">
        <v>109</v>
      </c>
      <c r="AG20" s="11"/>
      <c r="AH20" s="11" t="s">
        <v>93</v>
      </c>
      <c r="AI20" s="11" t="s">
        <v>93</v>
      </c>
      <c r="AJ20" s="11" t="s">
        <v>93</v>
      </c>
      <c r="AK20" s="11"/>
      <c r="AL20" s="8"/>
    </row>
    <row r="21" spans="1:38" x14ac:dyDescent="0.2">
      <c r="A21" s="27"/>
      <c r="B21" s="23" t="s">
        <v>192</v>
      </c>
      <c r="C21" s="9">
        <v>0.1937025210195</v>
      </c>
      <c r="D21" s="9">
        <v>0.20675120919410001</v>
      </c>
      <c r="E21" s="9">
        <v>0.2762259082563</v>
      </c>
      <c r="F21" s="9">
        <v>0.14534497125990001</v>
      </c>
      <c r="G21" s="9">
        <v>0.1340532336869</v>
      </c>
      <c r="H21" s="9">
        <v>0.21461967920489999</v>
      </c>
      <c r="I21" s="9">
        <v>0.1290155968168</v>
      </c>
      <c r="J21" s="9">
        <v>0.22032116482710001</v>
      </c>
      <c r="K21" s="9">
        <v>0.2304506719336</v>
      </c>
      <c r="L21" s="9">
        <v>0.1401124130983</v>
      </c>
      <c r="M21" s="9">
        <v>0.17463354215730001</v>
      </c>
      <c r="N21" s="9">
        <v>0.20781629972400001</v>
      </c>
      <c r="O21" s="9">
        <v>0.2260145509433</v>
      </c>
      <c r="P21" s="9">
        <v>0.1250436726185</v>
      </c>
      <c r="Q21" s="9">
        <v>0.15101438113679999</v>
      </c>
      <c r="R21" s="9">
        <v>0.22732934578460001</v>
      </c>
      <c r="S21" s="9">
        <v>0.1080182546458</v>
      </c>
      <c r="T21" s="9">
        <v>0.74888375066570001</v>
      </c>
      <c r="U21" s="9">
        <v>3.5891466482250001E-2</v>
      </c>
      <c r="V21" s="9">
        <v>0.29696439574069999</v>
      </c>
      <c r="W21" s="9">
        <v>0.14867876100169999</v>
      </c>
      <c r="X21" s="9">
        <v>7.9595409829839994E-2</v>
      </c>
      <c r="Y21" s="9">
        <v>0.13544457181739999</v>
      </c>
      <c r="Z21" s="9">
        <v>0</v>
      </c>
      <c r="AA21" s="9"/>
      <c r="AB21" s="9">
        <v>0.1948774225522</v>
      </c>
      <c r="AC21" s="9">
        <v>0.2257085659809</v>
      </c>
      <c r="AD21" s="9">
        <v>9.2136196378039992E-2</v>
      </c>
      <c r="AE21" s="9">
        <v>7.6160294124510003E-2</v>
      </c>
      <c r="AF21" s="9">
        <v>9.1137192698420008E-2</v>
      </c>
      <c r="AG21" s="9">
        <v>0.21130964135290001</v>
      </c>
      <c r="AH21" s="9">
        <v>0</v>
      </c>
      <c r="AI21" s="9">
        <v>0</v>
      </c>
      <c r="AJ21" s="9"/>
      <c r="AK21" s="9">
        <v>0.25375923477899998</v>
      </c>
      <c r="AL21" s="8"/>
    </row>
    <row r="22" spans="1:38" x14ac:dyDescent="0.2">
      <c r="A22" s="24"/>
      <c r="B22" s="24"/>
      <c r="C22" s="10">
        <v>66</v>
      </c>
      <c r="D22" s="10">
        <v>11</v>
      </c>
      <c r="E22" s="10">
        <v>25</v>
      </c>
      <c r="F22" s="10">
        <v>17</v>
      </c>
      <c r="G22" s="10">
        <v>13</v>
      </c>
      <c r="H22" s="10">
        <v>4</v>
      </c>
      <c r="I22" s="10">
        <v>8</v>
      </c>
      <c r="J22" s="10">
        <v>14</v>
      </c>
      <c r="K22" s="10">
        <v>17</v>
      </c>
      <c r="L22" s="10">
        <v>14</v>
      </c>
      <c r="M22" s="10">
        <v>24</v>
      </c>
      <c r="N22" s="10">
        <v>37</v>
      </c>
      <c r="O22" s="10">
        <v>29</v>
      </c>
      <c r="P22" s="10">
        <v>11</v>
      </c>
      <c r="Q22" s="10">
        <v>7</v>
      </c>
      <c r="R22" s="10">
        <v>15</v>
      </c>
      <c r="S22" s="10">
        <v>1</v>
      </c>
      <c r="T22" s="10">
        <v>2</v>
      </c>
      <c r="U22" s="10">
        <v>1</v>
      </c>
      <c r="V22" s="10">
        <v>27</v>
      </c>
      <c r="W22" s="10">
        <v>27</v>
      </c>
      <c r="X22" s="10">
        <v>3</v>
      </c>
      <c r="Y22" s="10">
        <v>4</v>
      </c>
      <c r="Z22" s="10">
        <v>0</v>
      </c>
      <c r="AA22" s="10">
        <v>0</v>
      </c>
      <c r="AB22" s="10">
        <v>37</v>
      </c>
      <c r="AC22" s="10">
        <v>7</v>
      </c>
      <c r="AD22" s="10">
        <v>1</v>
      </c>
      <c r="AE22" s="10">
        <v>2</v>
      </c>
      <c r="AF22" s="10">
        <v>2</v>
      </c>
      <c r="AG22" s="10">
        <v>1</v>
      </c>
      <c r="AH22" s="10">
        <v>0</v>
      </c>
      <c r="AI22" s="10">
        <v>0</v>
      </c>
      <c r="AJ22" s="10">
        <v>0</v>
      </c>
      <c r="AK22" s="10">
        <v>16</v>
      </c>
      <c r="AL22" s="8"/>
    </row>
    <row r="23" spans="1:38" x14ac:dyDescent="0.2">
      <c r="A23" s="24"/>
      <c r="B23" s="24"/>
      <c r="C23" s="11" t="s">
        <v>93</v>
      </c>
      <c r="D23" s="11"/>
      <c r="E23" s="11"/>
      <c r="F23" s="11"/>
      <c r="G23" s="11"/>
      <c r="H23" s="11"/>
      <c r="I23" s="11"/>
      <c r="J23" s="11"/>
      <c r="K23" s="11"/>
      <c r="L23" s="11"/>
      <c r="M23" s="11"/>
      <c r="N23" s="11"/>
      <c r="O23" s="11"/>
      <c r="P23" s="11"/>
      <c r="Q23" s="11"/>
      <c r="R23" s="11"/>
      <c r="S23" s="11"/>
      <c r="T23" s="12" t="s">
        <v>109</v>
      </c>
      <c r="U23" s="11"/>
      <c r="V23" s="11"/>
      <c r="W23" s="11"/>
      <c r="X23" s="11"/>
      <c r="Y23" s="11"/>
      <c r="Z23" s="11"/>
      <c r="AA23" s="11" t="s">
        <v>93</v>
      </c>
      <c r="AB23" s="11"/>
      <c r="AC23" s="11"/>
      <c r="AD23" s="11"/>
      <c r="AE23" s="11"/>
      <c r="AF23" s="11"/>
      <c r="AG23" s="11"/>
      <c r="AH23" s="11" t="s">
        <v>93</v>
      </c>
      <c r="AI23" s="11" t="s">
        <v>93</v>
      </c>
      <c r="AJ23" s="11" t="s">
        <v>93</v>
      </c>
      <c r="AK23" s="11"/>
      <c r="AL23" s="8"/>
    </row>
    <row r="24" spans="1:38" x14ac:dyDescent="0.2">
      <c r="A24" s="27"/>
      <c r="B24" s="23" t="s">
        <v>193</v>
      </c>
      <c r="C24" s="9">
        <v>5.036849348505E-2</v>
      </c>
      <c r="D24" s="9">
        <v>2.951544299525E-2</v>
      </c>
      <c r="E24" s="9">
        <v>3.6578796318519999E-2</v>
      </c>
      <c r="F24" s="9">
        <v>5.1848998478629997E-2</v>
      </c>
      <c r="G24" s="9">
        <v>8.1117769980149995E-2</v>
      </c>
      <c r="H24" s="9">
        <v>8.7380450885559999E-2</v>
      </c>
      <c r="I24" s="9">
        <v>4.9755865714940013E-2</v>
      </c>
      <c r="J24" s="9">
        <v>3.4670804871959997E-2</v>
      </c>
      <c r="K24" s="9">
        <v>6.9553647111699993E-2</v>
      </c>
      <c r="L24" s="9">
        <v>2.1339247838690002E-2</v>
      </c>
      <c r="M24" s="9">
        <v>4.4657199925639997E-2</v>
      </c>
      <c r="N24" s="9">
        <v>5.6447457952570002E-2</v>
      </c>
      <c r="O24" s="9">
        <v>2.7744177073910001E-2</v>
      </c>
      <c r="P24" s="9">
        <v>4.7766856772080007E-2</v>
      </c>
      <c r="Q24" s="9">
        <v>8.8367995113859996E-2</v>
      </c>
      <c r="R24" s="9">
        <v>4.4605308139509997E-2</v>
      </c>
      <c r="S24" s="9">
        <v>0.2294315254373</v>
      </c>
      <c r="T24" s="9">
        <v>0</v>
      </c>
      <c r="U24" s="9">
        <v>0</v>
      </c>
      <c r="V24" s="9">
        <v>4.0095503479910012E-2</v>
      </c>
      <c r="W24" s="9">
        <v>5.174978361569E-2</v>
      </c>
      <c r="X24" s="9">
        <v>4.3022716837009999E-2</v>
      </c>
      <c r="Y24" s="9">
        <v>9.7593397773460003E-2</v>
      </c>
      <c r="Z24" s="9">
        <v>0</v>
      </c>
      <c r="AA24" s="9"/>
      <c r="AB24" s="9">
        <v>5.0815735979269999E-2</v>
      </c>
      <c r="AC24" s="9">
        <v>7.5394696504929998E-2</v>
      </c>
      <c r="AD24" s="9">
        <v>7.2553487664289998E-2</v>
      </c>
      <c r="AE24" s="9">
        <v>6.3457155529089995E-2</v>
      </c>
      <c r="AF24" s="9">
        <v>0</v>
      </c>
      <c r="AG24" s="9">
        <v>4.4819529763339999E-2</v>
      </c>
      <c r="AH24" s="9">
        <v>0</v>
      </c>
      <c r="AI24" s="9">
        <v>0</v>
      </c>
      <c r="AJ24" s="9"/>
      <c r="AK24" s="9">
        <v>4.5617805666070002E-2</v>
      </c>
      <c r="AL24" s="8"/>
    </row>
    <row r="25" spans="1:38" x14ac:dyDescent="0.2">
      <c r="A25" s="24"/>
      <c r="B25" s="24"/>
      <c r="C25" s="10">
        <v>24</v>
      </c>
      <c r="D25" s="10">
        <v>4</v>
      </c>
      <c r="E25" s="10">
        <v>6</v>
      </c>
      <c r="F25" s="10">
        <v>5</v>
      </c>
      <c r="G25" s="10">
        <v>9</v>
      </c>
      <c r="H25" s="10">
        <v>4</v>
      </c>
      <c r="I25" s="10">
        <v>3</v>
      </c>
      <c r="J25" s="10">
        <v>4</v>
      </c>
      <c r="K25" s="10">
        <v>7</v>
      </c>
      <c r="L25" s="10">
        <v>5</v>
      </c>
      <c r="M25" s="10">
        <v>7</v>
      </c>
      <c r="N25" s="10">
        <v>16</v>
      </c>
      <c r="O25" s="10">
        <v>6</v>
      </c>
      <c r="P25" s="10">
        <v>5</v>
      </c>
      <c r="Q25" s="10">
        <v>5</v>
      </c>
      <c r="R25" s="10">
        <v>5</v>
      </c>
      <c r="S25" s="10">
        <v>3</v>
      </c>
      <c r="T25" s="10">
        <v>0</v>
      </c>
      <c r="U25" s="10">
        <v>0</v>
      </c>
      <c r="V25" s="10">
        <v>7</v>
      </c>
      <c r="W25" s="10">
        <v>10</v>
      </c>
      <c r="X25" s="10">
        <v>3</v>
      </c>
      <c r="Y25" s="10">
        <v>3</v>
      </c>
      <c r="Z25" s="10">
        <v>0</v>
      </c>
      <c r="AA25" s="10">
        <v>0</v>
      </c>
      <c r="AB25" s="10">
        <v>14</v>
      </c>
      <c r="AC25" s="10">
        <v>3</v>
      </c>
      <c r="AD25" s="10">
        <v>1</v>
      </c>
      <c r="AE25" s="10">
        <v>1</v>
      </c>
      <c r="AF25" s="10">
        <v>0</v>
      </c>
      <c r="AG25" s="10">
        <v>1</v>
      </c>
      <c r="AH25" s="10">
        <v>0</v>
      </c>
      <c r="AI25" s="10">
        <v>0</v>
      </c>
      <c r="AJ25" s="10">
        <v>0</v>
      </c>
      <c r="AK25" s="10">
        <v>4</v>
      </c>
      <c r="AL25" s="8"/>
    </row>
    <row r="26" spans="1:38" x14ac:dyDescent="0.2">
      <c r="A26" s="24"/>
      <c r="B26" s="24"/>
      <c r="C26" s="11" t="s">
        <v>93</v>
      </c>
      <c r="D26" s="11"/>
      <c r="E26" s="11"/>
      <c r="F26" s="11"/>
      <c r="G26" s="11"/>
      <c r="H26" s="11"/>
      <c r="I26" s="11"/>
      <c r="J26" s="11"/>
      <c r="K26" s="11"/>
      <c r="L26" s="11"/>
      <c r="M26" s="11"/>
      <c r="N26" s="11"/>
      <c r="O26" s="11"/>
      <c r="P26" s="11"/>
      <c r="Q26" s="11"/>
      <c r="R26" s="11"/>
      <c r="S26" s="11"/>
      <c r="T26" s="11"/>
      <c r="U26" s="11"/>
      <c r="V26" s="11"/>
      <c r="W26" s="11"/>
      <c r="X26" s="11"/>
      <c r="Y26" s="11"/>
      <c r="Z26" s="11"/>
      <c r="AA26" s="11" t="s">
        <v>93</v>
      </c>
      <c r="AB26" s="11"/>
      <c r="AC26" s="11"/>
      <c r="AD26" s="11"/>
      <c r="AE26" s="11"/>
      <c r="AF26" s="11"/>
      <c r="AG26" s="11"/>
      <c r="AH26" s="11" t="s">
        <v>93</v>
      </c>
      <c r="AI26" s="11" t="s">
        <v>93</v>
      </c>
      <c r="AJ26" s="11" t="s">
        <v>93</v>
      </c>
      <c r="AK26" s="11"/>
      <c r="AL26" s="8"/>
    </row>
    <row r="27" spans="1:38" x14ac:dyDescent="0.2">
      <c r="A27" s="27"/>
      <c r="B27" s="23" t="s">
        <v>194</v>
      </c>
      <c r="C27" s="9">
        <v>0.2141504987526</v>
      </c>
      <c r="D27" s="9">
        <v>0.21517446241009999</v>
      </c>
      <c r="E27" s="9">
        <v>0.2250254366485</v>
      </c>
      <c r="F27" s="9">
        <v>0.22142778789190001</v>
      </c>
      <c r="G27" s="9">
        <v>0.19075173473029999</v>
      </c>
      <c r="H27" s="9">
        <v>0.32480024063160001</v>
      </c>
      <c r="I27" s="9">
        <v>0.31651583388510002</v>
      </c>
      <c r="J27" s="9">
        <v>8.4797451008859992E-2</v>
      </c>
      <c r="K27" s="9">
        <v>0.16808667897679999</v>
      </c>
      <c r="L27" s="9">
        <v>0.17582792905620001</v>
      </c>
      <c r="M27" s="9">
        <v>0.2011818975611</v>
      </c>
      <c r="N27" s="9">
        <v>0.21916206597429999</v>
      </c>
      <c r="O27" s="9">
        <v>0.1330750059934</v>
      </c>
      <c r="P27" s="9">
        <v>0.1909811276525</v>
      </c>
      <c r="Q27" s="9">
        <v>0.17824669555879999</v>
      </c>
      <c r="R27" s="9">
        <v>0.37920261161559998</v>
      </c>
      <c r="S27" s="9">
        <v>0.21591818421789999</v>
      </c>
      <c r="T27" s="9">
        <v>0</v>
      </c>
      <c r="U27" s="9">
        <v>0.54182981694129995</v>
      </c>
      <c r="V27" s="9">
        <v>0.1992528951042</v>
      </c>
      <c r="W27" s="9">
        <v>0.18693389370399999</v>
      </c>
      <c r="X27" s="9">
        <v>7.4797169616480003E-2</v>
      </c>
      <c r="Y27" s="9">
        <v>0.51857484124219999</v>
      </c>
      <c r="Z27" s="9">
        <v>0.2789043979029</v>
      </c>
      <c r="AA27" s="9"/>
      <c r="AB27" s="9">
        <v>0.20325035741129999</v>
      </c>
      <c r="AC27" s="9">
        <v>0.32978664804320001</v>
      </c>
      <c r="AD27" s="9">
        <v>0.13368419178310001</v>
      </c>
      <c r="AE27" s="9">
        <v>7.9824572453899997E-2</v>
      </c>
      <c r="AF27" s="9">
        <v>3.1220433904240001E-2</v>
      </c>
      <c r="AG27" s="9">
        <v>0</v>
      </c>
      <c r="AH27" s="9">
        <v>0</v>
      </c>
      <c r="AI27" s="9">
        <v>1</v>
      </c>
      <c r="AJ27" s="9"/>
      <c r="AK27" s="9">
        <v>0.1762166052468</v>
      </c>
      <c r="AL27" s="8"/>
    </row>
    <row r="28" spans="1:38" x14ac:dyDescent="0.2">
      <c r="A28" s="24"/>
      <c r="B28" s="24"/>
      <c r="C28" s="10">
        <v>75</v>
      </c>
      <c r="D28" s="10">
        <v>16</v>
      </c>
      <c r="E28" s="10">
        <v>20</v>
      </c>
      <c r="F28" s="10">
        <v>19</v>
      </c>
      <c r="G28" s="10">
        <v>20</v>
      </c>
      <c r="H28" s="10">
        <v>6</v>
      </c>
      <c r="I28" s="10">
        <v>13</v>
      </c>
      <c r="J28" s="10">
        <v>7</v>
      </c>
      <c r="K28" s="10">
        <v>18</v>
      </c>
      <c r="L28" s="10">
        <v>23</v>
      </c>
      <c r="M28" s="10">
        <v>25</v>
      </c>
      <c r="N28" s="10">
        <v>44</v>
      </c>
      <c r="O28" s="10">
        <v>23</v>
      </c>
      <c r="P28" s="10">
        <v>10</v>
      </c>
      <c r="Q28" s="10">
        <v>11</v>
      </c>
      <c r="R28" s="10">
        <v>25</v>
      </c>
      <c r="S28" s="10">
        <v>3</v>
      </c>
      <c r="T28" s="10">
        <v>0</v>
      </c>
      <c r="U28" s="10">
        <v>3</v>
      </c>
      <c r="V28" s="10">
        <v>26</v>
      </c>
      <c r="W28" s="10">
        <v>30</v>
      </c>
      <c r="X28" s="10">
        <v>4</v>
      </c>
      <c r="Y28" s="10">
        <v>8</v>
      </c>
      <c r="Z28" s="10">
        <v>2</v>
      </c>
      <c r="AA28" s="10">
        <v>0</v>
      </c>
      <c r="AB28" s="10">
        <v>44</v>
      </c>
      <c r="AC28" s="10">
        <v>12</v>
      </c>
      <c r="AD28" s="10">
        <v>2</v>
      </c>
      <c r="AE28" s="10">
        <v>2</v>
      </c>
      <c r="AF28" s="10">
        <v>1</v>
      </c>
      <c r="AG28" s="10">
        <v>0</v>
      </c>
      <c r="AH28" s="10">
        <v>0</v>
      </c>
      <c r="AI28" s="10">
        <v>1</v>
      </c>
      <c r="AJ28" s="10">
        <v>0</v>
      </c>
      <c r="AK28" s="10">
        <v>13</v>
      </c>
      <c r="AL28" s="8"/>
    </row>
    <row r="29" spans="1:38" x14ac:dyDescent="0.2">
      <c r="A29" s="24"/>
      <c r="B29" s="24"/>
      <c r="C29" s="11" t="s">
        <v>93</v>
      </c>
      <c r="D29" s="11"/>
      <c r="E29" s="11"/>
      <c r="F29" s="11"/>
      <c r="G29" s="11"/>
      <c r="H29" s="11"/>
      <c r="I29" s="11"/>
      <c r="J29" s="11"/>
      <c r="K29" s="11"/>
      <c r="L29" s="11"/>
      <c r="M29" s="11"/>
      <c r="N29" s="11"/>
      <c r="O29" s="11"/>
      <c r="P29" s="11"/>
      <c r="Q29" s="11"/>
      <c r="R29" s="11"/>
      <c r="S29" s="11"/>
      <c r="T29" s="11"/>
      <c r="U29" s="11"/>
      <c r="V29" s="11"/>
      <c r="W29" s="11"/>
      <c r="X29" s="11"/>
      <c r="Y29" s="12" t="s">
        <v>170</v>
      </c>
      <c r="Z29" s="11"/>
      <c r="AA29" s="11" t="s">
        <v>93</v>
      </c>
      <c r="AB29" s="11"/>
      <c r="AC29" s="11"/>
      <c r="AD29" s="11"/>
      <c r="AE29" s="11"/>
      <c r="AF29" s="11"/>
      <c r="AG29" s="11"/>
      <c r="AH29" s="11" t="s">
        <v>93</v>
      </c>
      <c r="AI29" s="11" t="s">
        <v>93</v>
      </c>
      <c r="AJ29" s="11" t="s">
        <v>93</v>
      </c>
      <c r="AK29" s="11"/>
      <c r="AL29" s="8"/>
    </row>
    <row r="30" spans="1:38" x14ac:dyDescent="0.2">
      <c r="A30" s="27"/>
      <c r="B30" s="23" t="s">
        <v>39</v>
      </c>
      <c r="C30" s="9">
        <v>1</v>
      </c>
      <c r="D30" s="9">
        <v>1</v>
      </c>
      <c r="E30" s="9">
        <v>1</v>
      </c>
      <c r="F30" s="9">
        <v>1</v>
      </c>
      <c r="G30" s="9">
        <v>1</v>
      </c>
      <c r="H30" s="9">
        <v>1</v>
      </c>
      <c r="I30" s="9">
        <v>1</v>
      </c>
      <c r="J30" s="9">
        <v>1</v>
      </c>
      <c r="K30" s="9">
        <v>1</v>
      </c>
      <c r="L30" s="9">
        <v>1</v>
      </c>
      <c r="M30" s="9">
        <v>1</v>
      </c>
      <c r="N30" s="9">
        <v>1</v>
      </c>
      <c r="O30" s="9">
        <v>1</v>
      </c>
      <c r="P30" s="9">
        <v>1</v>
      </c>
      <c r="Q30" s="9">
        <v>1</v>
      </c>
      <c r="R30" s="9">
        <v>1</v>
      </c>
      <c r="S30" s="9">
        <v>1</v>
      </c>
      <c r="T30" s="9">
        <v>1</v>
      </c>
      <c r="U30" s="9">
        <v>1</v>
      </c>
      <c r="V30" s="9">
        <v>1</v>
      </c>
      <c r="W30" s="9">
        <v>1</v>
      </c>
      <c r="X30" s="9">
        <v>1</v>
      </c>
      <c r="Y30" s="9">
        <v>1</v>
      </c>
      <c r="Z30" s="9">
        <v>1</v>
      </c>
      <c r="AA30" s="9"/>
      <c r="AB30" s="9">
        <v>1</v>
      </c>
      <c r="AC30" s="9">
        <v>1</v>
      </c>
      <c r="AD30" s="9">
        <v>1</v>
      </c>
      <c r="AE30" s="9">
        <v>1</v>
      </c>
      <c r="AF30" s="9">
        <v>1</v>
      </c>
      <c r="AG30" s="9">
        <v>1</v>
      </c>
      <c r="AH30" s="9">
        <v>1</v>
      </c>
      <c r="AI30" s="9">
        <v>1</v>
      </c>
      <c r="AJ30" s="9"/>
      <c r="AK30" s="9">
        <v>1</v>
      </c>
      <c r="AL30" s="8"/>
    </row>
    <row r="31" spans="1:38" x14ac:dyDescent="0.2">
      <c r="A31" s="24"/>
      <c r="B31" s="24"/>
      <c r="C31" s="10">
        <v>396</v>
      </c>
      <c r="D31" s="10">
        <v>76</v>
      </c>
      <c r="E31" s="10">
        <v>114</v>
      </c>
      <c r="F31" s="10">
        <v>102</v>
      </c>
      <c r="G31" s="10">
        <v>104</v>
      </c>
      <c r="H31" s="10">
        <v>26</v>
      </c>
      <c r="I31" s="10">
        <v>54</v>
      </c>
      <c r="J31" s="10">
        <v>67</v>
      </c>
      <c r="K31" s="10">
        <v>96</v>
      </c>
      <c r="L31" s="10">
        <v>119</v>
      </c>
      <c r="M31" s="10">
        <v>147</v>
      </c>
      <c r="N31" s="10">
        <v>227</v>
      </c>
      <c r="O31" s="10">
        <v>161</v>
      </c>
      <c r="P31" s="10">
        <v>69</v>
      </c>
      <c r="Q31" s="10">
        <v>63</v>
      </c>
      <c r="R31" s="10">
        <v>77</v>
      </c>
      <c r="S31" s="10">
        <v>14</v>
      </c>
      <c r="T31" s="10">
        <v>4</v>
      </c>
      <c r="U31" s="10">
        <v>8</v>
      </c>
      <c r="V31" s="10">
        <v>135</v>
      </c>
      <c r="W31" s="10">
        <v>169</v>
      </c>
      <c r="X31" s="10">
        <v>42</v>
      </c>
      <c r="Y31" s="10">
        <v>27</v>
      </c>
      <c r="Z31" s="10">
        <v>4</v>
      </c>
      <c r="AA31" s="10">
        <v>0</v>
      </c>
      <c r="AB31" s="10">
        <v>226</v>
      </c>
      <c r="AC31" s="10">
        <v>46</v>
      </c>
      <c r="AD31" s="10">
        <v>10</v>
      </c>
      <c r="AE31" s="10">
        <v>18</v>
      </c>
      <c r="AF31" s="10">
        <v>16</v>
      </c>
      <c r="AG31" s="10">
        <v>5</v>
      </c>
      <c r="AH31" s="10">
        <v>1</v>
      </c>
      <c r="AI31" s="10">
        <v>1</v>
      </c>
      <c r="AJ31" s="10">
        <v>0</v>
      </c>
      <c r="AK31" s="10">
        <v>73</v>
      </c>
      <c r="AL31" s="8"/>
    </row>
    <row r="32" spans="1:38" x14ac:dyDescent="0.2">
      <c r="A32" s="24"/>
      <c r="B32" s="24"/>
      <c r="C32" s="11" t="s">
        <v>93</v>
      </c>
      <c r="D32" s="11" t="s">
        <v>93</v>
      </c>
      <c r="E32" s="11" t="s">
        <v>93</v>
      </c>
      <c r="F32" s="11" t="s">
        <v>93</v>
      </c>
      <c r="G32" s="11" t="s">
        <v>93</v>
      </c>
      <c r="H32" s="11" t="s">
        <v>93</v>
      </c>
      <c r="I32" s="11" t="s">
        <v>93</v>
      </c>
      <c r="J32" s="11" t="s">
        <v>93</v>
      </c>
      <c r="K32" s="11" t="s">
        <v>93</v>
      </c>
      <c r="L32" s="11" t="s">
        <v>93</v>
      </c>
      <c r="M32" s="11" t="s">
        <v>93</v>
      </c>
      <c r="N32" s="11" t="s">
        <v>93</v>
      </c>
      <c r="O32" s="11" t="s">
        <v>93</v>
      </c>
      <c r="P32" s="11" t="s">
        <v>93</v>
      </c>
      <c r="Q32" s="11" t="s">
        <v>93</v>
      </c>
      <c r="R32" s="11" t="s">
        <v>93</v>
      </c>
      <c r="S32" s="11" t="s">
        <v>93</v>
      </c>
      <c r="T32" s="11" t="s">
        <v>93</v>
      </c>
      <c r="U32" s="11" t="s">
        <v>93</v>
      </c>
      <c r="V32" s="11" t="s">
        <v>93</v>
      </c>
      <c r="W32" s="11" t="s">
        <v>93</v>
      </c>
      <c r="X32" s="11" t="s">
        <v>93</v>
      </c>
      <c r="Y32" s="11" t="s">
        <v>93</v>
      </c>
      <c r="Z32" s="11" t="s">
        <v>93</v>
      </c>
      <c r="AA32" s="11" t="s">
        <v>93</v>
      </c>
      <c r="AB32" s="11" t="s">
        <v>93</v>
      </c>
      <c r="AC32" s="11" t="s">
        <v>93</v>
      </c>
      <c r="AD32" s="11" t="s">
        <v>93</v>
      </c>
      <c r="AE32" s="11" t="s">
        <v>93</v>
      </c>
      <c r="AF32" s="11" t="s">
        <v>93</v>
      </c>
      <c r="AG32" s="11" t="s">
        <v>93</v>
      </c>
      <c r="AH32" s="11" t="s">
        <v>93</v>
      </c>
      <c r="AI32" s="11" t="s">
        <v>93</v>
      </c>
      <c r="AJ32" s="11" t="s">
        <v>93</v>
      </c>
      <c r="AK32" s="11" t="s">
        <v>93</v>
      </c>
      <c r="AL32" s="8"/>
    </row>
    <row r="33" spans="1:37" x14ac:dyDescent="0.2">
      <c r="A33" s="13" t="s">
        <v>202</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row>
    <row r="34" spans="1:37" x14ac:dyDescent="0.2">
      <c r="A34" s="15" t="s">
        <v>100</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row>
  </sheetData>
  <mergeCells count="19">
    <mergeCell ref="B27:B29"/>
    <mergeCell ref="B30:B32"/>
    <mergeCell ref="A6:A32"/>
    <mergeCell ref="B12:B14"/>
    <mergeCell ref="B15:B17"/>
    <mergeCell ref="B18:B20"/>
    <mergeCell ref="B21:B23"/>
    <mergeCell ref="B24:B26"/>
    <mergeCell ref="AI2:AK2"/>
    <mergeCell ref="A2:C2"/>
    <mergeCell ref="A3:B5"/>
    <mergeCell ref="B6:B8"/>
    <mergeCell ref="B9:B11"/>
    <mergeCell ref="M3:N3"/>
    <mergeCell ref="O3:U3"/>
    <mergeCell ref="V3:AA3"/>
    <mergeCell ref="AB3:AK3"/>
    <mergeCell ref="D3:G3"/>
    <mergeCell ref="H3:L3"/>
  </mergeCells>
  <hyperlinks>
    <hyperlink ref="A1" location="'TOC'!A1:A1" display="Back to TOC" xr:uid="{00000000-0004-0000-0800-000000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30</vt:i4>
      </vt:variant>
    </vt:vector>
  </HeadingPairs>
  <TitlesOfParts>
    <vt:vector size="30" baseType="lpstr">
      <vt:lpstr>TOC</vt:lpstr>
      <vt:lpstr>Table 01</vt:lpstr>
      <vt:lpstr>Table 02</vt:lpstr>
      <vt:lpstr>Table 03</vt:lpstr>
      <vt:lpstr>Table 04</vt:lpstr>
      <vt:lpstr>Table 05</vt:lpstr>
      <vt:lpstr>Table 06</vt:lpstr>
      <vt:lpstr>Table 07</vt:lpstr>
      <vt:lpstr>Table 08</vt:lpstr>
      <vt:lpstr>Table 09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C:\Users\Admin\Downloads\UT POLICY 11-11.Q [Updated 11-11 2019 FINAL WEIGHTED DATA.sav]</dc:description>
  <cp:lastModifiedBy>Canyen Heimuli</cp:lastModifiedBy>
  <cp:revision/>
  <dcterms:created xsi:type="dcterms:W3CDTF">2019-12-12T17:18:27Z</dcterms:created>
  <dcterms:modified xsi:type="dcterms:W3CDTF">2020-01-14T23:20:02Z</dcterms:modified>
  <cp:category/>
  <cp:contentStatus/>
</cp:coreProperties>
</file>