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kellyduncan/Dropbox (Y2 Analytics)/Y2 Analytics Team Folder/Projects/Utah Policy + Y2 Poll/07-08 2019/Deliverables/"/>
    </mc:Choice>
  </mc:AlternateContent>
  <xr:revisionPtr revIDLastSave="0" documentId="13_ncr:1_{28DD5BB3-4818-A643-B217-477DDE99EA26}" xr6:coauthVersionLast="44" xr6:coauthVersionMax="44" xr10:uidLastSave="{00000000-0000-0000-0000-000000000000}"/>
  <bookViews>
    <workbookView xWindow="0" yWindow="460" windowWidth="35860" windowHeight="16300"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1" sheetId="22" r:id="rId22"/>
    <sheet name="Table 22" sheetId="23"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3" l="1"/>
  <c r="A1" i="22"/>
  <c r="A1" i="21"/>
  <c r="A1" i="20"/>
  <c r="A1" i="19"/>
  <c r="A1" i="18"/>
  <c r="A1" i="17"/>
  <c r="A1" i="16"/>
  <c r="A1" i="15"/>
  <c r="A1" i="14"/>
  <c r="A1" i="13"/>
  <c r="A1" i="12"/>
  <c r="A1" i="11"/>
  <c r="A1" i="10"/>
  <c r="A1" i="9"/>
  <c r="A1" i="8"/>
  <c r="A1" i="7"/>
  <c r="A1" i="6"/>
  <c r="A1" i="5"/>
  <c r="A1" i="4"/>
  <c r="A1" i="3"/>
  <c r="A1" i="2"/>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<sst xmlns="http://schemas.openxmlformats.org/spreadsheetml/2006/main" count="3602" uniqueCount="338">
  <si>
    <t>Table #</t>
  </si>
  <si>
    <t>Question Title</t>
  </si>
  <si>
    <t>Base Description</t>
  </si>
  <si>
    <t>Base Size (N count)</t>
  </si>
  <si>
    <t>QHUNTSMAN: Former Republican Governor Jon Huntsman is reportedly considering resigning as ambassador to Russia so that he can return to Utah and run for governor in 2020. Would you like to see Jon Huntsman return to Utah to run for governor?</t>
  </si>
  <si>
    <t>All respondents.</t>
  </si>
  <si>
    <t>QIMPEACHMENT: There has been some discussion about Congress holding hearings to consider impeaching and removing President Trump from office. Which of the following best describes what you think?</t>
  </si>
  <si>
    <t>QTWITTER_ANY: Have you recently seen, read, or heard anything about President Donald Trump's Twitter account?</t>
  </si>
  <si>
    <t>QTWITTER_FAVOR: Is your impression of President Donald Trump's Twitter account favorable or unfavorable?</t>
  </si>
  <si>
    <t>Respondents that indicated that they have recently seen, read, or heard something about Donald Trump's Twitter account.</t>
  </si>
  <si>
    <t>QTWITTER_EO: Do you think it is appropriate for elected officials to use Twitter?</t>
  </si>
  <si>
    <t>QTWITTER_TRUMP: Do you think the way President Donald Trump uses Twitter is appropriate or inappropriate?</t>
  </si>
  <si>
    <t>QTWEET_OFFENSIVE: Do you find these tweets offensive, or not?</t>
  </si>
  <si>
    <t>QTWEET_RACIST: Do you believe these tweets are racist, or not?</t>
  </si>
  <si>
    <t>QTWEET_FIT: Do you think these tweets are the type of thing the president of the United States ought to say, or not?</t>
  </si>
  <si>
    <t>QTWITTER_USAGE: As president, do you think Donald Trump should continue tweeting from his personal Twitter account, or not?</t>
  </si>
  <si>
    <t>QBORDER: What would you prefer to happen to families accused of crossing the border illegally until their immigration case is resolved--hold families together in a detention facility or temporarily release families until a deportation court hearing?</t>
  </si>
  <si>
    <t>QCENSUS: As you may know, the US Census attempts to count all people living in the United States, whether they are citizens or not and whether they are in the U.S. legally or not. Right now, the federal government is interested in adding a question to the 2020 Census asking whether or not the person participating in the census is a citizen of the United States. Do you think adding a citizenship question to the census is a good idea or a bad idea, or have you not heard enough about it?</t>
  </si>
  <si>
    <t>QROE: In 1973, the Roe versus Wade decision by the US Supreme Court established the constitutional right for women to legally obtain an abortion, at least in the first three months of pregnancy. Over time, other laws have expanded or restricted this ruling. Do you think the US Supreme Court today, should decide to overturn Roe v. Wade, keep Roe v. Wade but add more restrictions, keep Roe v. Wade but reduce some of the restrictions, or expand Roe v. Wade establishing the right to abortion under any circumstance?</t>
  </si>
  <si>
    <t>QSALESTAX1: As you may have heard, hearings are being held around the state by a special legislative committee over what to do with Utah’s tax structure. Many Utah political leaders have suggested making changes to modernize the sales tax. How much do you favor or oppose the following proposal?
Expand the sales tax base by taxing some services on which people currently do not pay taxes, and making up for these increased taxes by lowering the overall sales tax rate.</t>
  </si>
  <si>
    <t>QSALESTAX2: As you may have heard, hearings are being held around the state by a special legislative committee over what to do with Utah’s tax structure. Many Utah political leaders have suggested making changes to modernize the sales tax. How much do you favor or oppose the following proposal?
Put a sales tax back on unprepared food, while giving some form of income tax credit to low-income Utahns to make up for the increased sales tax they would pay when buying unprepared food.</t>
  </si>
  <si>
    <t>QEARMAKRS: The Utah State Constitution designates all personal income and corporate taxes to higher and public education. Do you favor or oppose amending the Constitution to take away that designation, so income tax revenue can be spent on state programs other than just higher and public education?</t>
  </si>
  <si>
    <t>QTRANSPORTATION1: 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Increasing the state gasoline tax to maintain funding for road construction and maintenance.</t>
  </si>
  <si>
    <t>QTRANSPORTATION2: 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Implementing tolls on major state highways to help cover the cost of road construction and maintenance</t>
  </si>
  <si>
    <t>QREFORMTIME: State legislative leaders argue that reforming the state’s taxation system needs to be done this year. The state has established a special tax reform task force to recommend changes to the state’s tax code. Do you think reforming the state’s taxation system should be a high priority or a low priority?</t>
  </si>
  <si>
    <t>QREDISTIRICTING: As you may know, last November voters adopted Proposition 4, which sets up an independent commission to redraw U.S. House and legislative district lines instead of the state legislature drawing the lines for these districts. State legislative leaders have argued that Proposition 4 is flawed and they want to fix it. Others argue that the independent commission is fine and should be left alone. Which of the following actions about Proposition 4 do you favor?</t>
  </si>
  <si>
    <t>QTERMLIMITS: Voters in a number of states have enacted term limits, which restrict the number of years state legislators and governors can serve in office before they must step down. Some people think term limits are a good idea that keep public officials from staying in office too long and losing touch with the concerns of average voters. Others think term limits are a bad idea that put inexperienced people in office and prevent voters from re-electing capable legislators. Who do you agree with more--those who think term limits are a good idea, or those who think they are a bad idea?</t>
  </si>
  <si>
    <t>Table 01 - QHUNTSMAN: Former Republican Governor Jon Huntsman is reportedly considering resigning as ambassador to Russia so that he can return to Utah and run for governor in 2020. Would you like to see Jon Huntsman return to Utah to run for governor?</t>
  </si>
  <si>
    <t>Base - All respondents.</t>
  </si>
  <si>
    <t>Total</t>
  </si>
  <si>
    <t>US Congressional District</t>
  </si>
  <si>
    <t>Age</t>
  </si>
  <si>
    <t>Gender</t>
  </si>
  <si>
    <t>Party Identification</t>
  </si>
  <si>
    <t>Political Ideology</t>
  </si>
  <si>
    <t>Religious Affiliation + Activity</t>
  </si>
  <si>
    <t>[A]</t>
  </si>
  <si>
    <t>[B]</t>
  </si>
  <si>
    <t>[C]</t>
  </si>
  <si>
    <t>[D]</t>
  </si>
  <si>
    <t>[E]</t>
  </si>
  <si>
    <t>[F]</t>
  </si>
  <si>
    <t>[G]</t>
  </si>
  <si>
    <t>[H]</t>
  </si>
  <si>
    <t>[I]</t>
  </si>
  <si>
    <t>[J]</t>
  </si>
  <si>
    <t>Average</t>
  </si>
  <si>
    <t>1</t>
  </si>
  <si>
    <t>2</t>
  </si>
  <si>
    <t>3</t>
  </si>
  <si>
    <t>4</t>
  </si>
  <si>
    <t>18-24</t>
  </si>
  <si>
    <t>25-34</t>
  </si>
  <si>
    <t>35-44</t>
  </si>
  <si>
    <t>45-54</t>
  </si>
  <si>
    <t>55-64</t>
  </si>
  <si>
    <t>65+</t>
  </si>
  <si>
    <t>Female</t>
  </si>
  <si>
    <t>Male</t>
  </si>
  <si>
    <t>Strong Republican</t>
  </si>
  <si>
    <t>Not very strong Republican</t>
  </si>
  <si>
    <t>Independent leaning Republican</t>
  </si>
  <si>
    <t>Independent/Other/No preference</t>
  </si>
  <si>
    <t>Independent leaning Democrat</t>
  </si>
  <si>
    <t>Not very strong Democrat</t>
  </si>
  <si>
    <t>Strong Democrat</t>
  </si>
  <si>
    <t>Stronly conservative</t>
  </si>
  <si>
    <t>Moderately conservative</t>
  </si>
  <si>
    <t>Neither, middle of the road</t>
  </si>
  <si>
    <t>Moderately liberal</t>
  </si>
  <si>
    <t>Strongly liberal</t>
  </si>
  <si>
    <t>Do not kno/not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</si>
  <si>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</si>
  <si>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</si>
  <si>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</si>
  <si>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</si>
  <si>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</si>
  <si>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</si>
  <si>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</si>
  <si>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</si>
  <si>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</si>
  <si>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</si>
  <si>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Former Republican Governor Jon Huntsman is reportedly considering resigning as ambassador to Russia so that he can return to Utah and run for governor in 2020. Would you like to see Jon Huntsman return to Utah to run for governor?</t>
  </si>
  <si>
    <t>Yes, I would like to see him run again for governor</t>
  </si>
  <si>
    <t>-</t>
  </si>
  <si>
    <t>a</t>
  </si>
  <si>
    <t>A</t>
  </si>
  <si>
    <t>No, I would not like to see him run for governor</t>
  </si>
  <si>
    <t>b</t>
  </si>
  <si>
    <t>b c D</t>
  </si>
  <si>
    <t>e j</t>
  </si>
  <si>
    <t>Do not know/not sure</t>
  </si>
  <si>
    <t>e</t>
  </si>
  <si>
    <t>Total sample; Weight: weights; base n = from 960 to 1017; total n = 1017; 57 missing; effective sample size = 529 (52%)</t>
  </si>
  <si>
    <t xml:space="preserve">Multiple comparison correction: False Discovery Rate (FDR) (p = 0.05); Column multiple comparison correction: Bonferroni; Column comparison symbols: a, b, c... (p &lt;= 0.05), A, B, C... (p &lt;= 0.001); No test symbol: -; Not significant symbol: </t>
  </si>
  <si>
    <t>Table 02 - Q2020VOTE: There are many individuals who have entered the 2020 presidential race or formed a presidential exploratory committee.  Supposing the 2020 election for president of the United States were being held today and the candidates were Republican Donald Trump and Democrat [RANDOMLY ASSIGNED Joe Biden/Kamala Harris/Elizabeth Warren/Pete Buttigieg/Bernie Sanders/Beto O'Rourke/Corry Booker], who would you vote for?</t>
  </si>
  <si>
    <t>Supposing the 2020 election for president of the United States were being held today and the candidates were Republican Donald Trump and Democrat [RANDOMLY ASSIGNED DEMOCRATIC CANDIDATE], who would you vote for?</t>
  </si>
  <si>
    <t>The Republican, Donald Trump</t>
  </si>
  <si>
    <t>B C D E F G</t>
  </si>
  <si>
    <t>E F G</t>
  </si>
  <si>
    <t>E f G</t>
  </si>
  <si>
    <t>B C D E F</t>
  </si>
  <si>
    <t>C D E</t>
  </si>
  <si>
    <t>D e</t>
  </si>
  <si>
    <t>h J</t>
  </si>
  <si>
    <t>The Democrat, Joe Biden</t>
  </si>
  <si>
    <t>A B</t>
  </si>
  <si>
    <t>A b</t>
  </si>
  <si>
    <t>A c</t>
  </si>
  <si>
    <t>A b c</t>
  </si>
  <si>
    <t>A B c</t>
  </si>
  <si>
    <t>B</t>
  </si>
  <si>
    <t>a B</t>
  </si>
  <si>
    <t>The Democrat, Pete Buttigieg</t>
  </si>
  <si>
    <t>The Democrat, Kamala Harris</t>
  </si>
  <si>
    <t>a b D</t>
  </si>
  <si>
    <t>The Democrat, Beto O'Rourke</t>
  </si>
  <si>
    <t>a b</t>
  </si>
  <si>
    <t>The Democrat, Bernie Sanders</t>
  </si>
  <si>
    <t>A B c D</t>
  </si>
  <si>
    <t>A B C</t>
  </si>
  <si>
    <t>A B D f j</t>
  </si>
  <si>
    <t>The Democrat, Elizabeth Warren</t>
  </si>
  <si>
    <t>A B C D e</t>
  </si>
  <si>
    <t>A d</t>
  </si>
  <si>
    <t>A third-party candidate</t>
  </si>
  <si>
    <t>D</t>
  </si>
  <si>
    <t>d</t>
  </si>
  <si>
    <t>A E G</t>
  </si>
  <si>
    <t>A e G</t>
  </si>
  <si>
    <t>A e</t>
  </si>
  <si>
    <t>A E</t>
  </si>
  <si>
    <t>Other, please specify:</t>
  </si>
  <si>
    <t>Total sample; Weight: weights; base n = from 960 to 1017; total n = 1017; 57 missing; effective sample size = 637 (63%)</t>
  </si>
  <si>
    <t>Table 03 - QIMPEACHMENT: There has been some discussion about Congress holding hearings to consider impeaching and removing President Trump from office. Which of the following best describes what you think?</t>
  </si>
  <si>
    <t>There has been some discussion about Congress holding hearings to consider impeaching and removing President Trump from office. Which of the following best describes what you think?</t>
  </si>
  <si>
    <t>There is enough evidence for Congress to begin impeachment proceedings now.</t>
  </si>
  <si>
    <t>f</t>
  </si>
  <si>
    <t>A B C D</t>
  </si>
  <si>
    <t>Congress should continue investigating to see if there is enough evidence to hold impeachment hearings in the future.</t>
  </si>
  <si>
    <t>Congress should not hold impeachment hearings and Donald Trump should finish his term as president.</t>
  </si>
  <si>
    <t>B D E F G</t>
  </si>
  <si>
    <t>Total sample; Weight: weights; base n = from 957 to 1014; total n = 1017; 60 missing; effective sample size = 545 (54%)</t>
  </si>
  <si>
    <t>Table 04 - QTWITTER_ANY: Have you recently seen, read, or heard anything about President Donald Trump's Twitter account?</t>
  </si>
  <si>
    <t>Have you recently seen, read, or heard anything about President Donald Trump's Twitter account?</t>
  </si>
  <si>
    <t>Yes</t>
  </si>
  <si>
    <t>c</t>
  </si>
  <si>
    <t>a b c f</t>
  </si>
  <si>
    <t>No</t>
  </si>
  <si>
    <t>e G</t>
  </si>
  <si>
    <t>G</t>
  </si>
  <si>
    <t>b d</t>
  </si>
  <si>
    <t>Total sample; Weight: weights; base n = from 956 to 1013; total n = 1017; 61 missing; effective sample size = 518 (51%)</t>
  </si>
  <si>
    <t>Table 05 - QTWITTER_FAVOR: Is your impression of President Donald Trump's Twitter account favorable or unfavorable?</t>
  </si>
  <si>
    <t>Base - Respondents that indicated that they have recently seen, read, or heard something about Donald Trump's Twitter account.</t>
  </si>
  <si>
    <t>Is your impression of President Donald Trump's Twitter account favorable or unfavorable?</t>
  </si>
  <si>
    <t>Very favorable</t>
  </si>
  <si>
    <t>b d E G</t>
  </si>
  <si>
    <t>e g</t>
  </si>
  <si>
    <t>B C D E</t>
  </si>
  <si>
    <t>Somewhat favorable</t>
  </si>
  <si>
    <t>b c</t>
  </si>
  <si>
    <t>B D E G</t>
  </si>
  <si>
    <t>g</t>
  </si>
  <si>
    <t>Neither favorable nor unfavorable</t>
  </si>
  <si>
    <t>c e</t>
  </si>
  <si>
    <t>Somewhat unfavorable</t>
  </si>
  <si>
    <t>e f</t>
  </si>
  <si>
    <t>E F g</t>
  </si>
  <si>
    <t>Very unfavorable</t>
  </si>
  <si>
    <t>A B f</t>
  </si>
  <si>
    <t>a d</t>
  </si>
  <si>
    <t>c D</t>
  </si>
  <si>
    <t>Total sample; Weight: weights; base n = from 809 to 853; total n = 1017; 208 missing; effective sample size = 464 (54%)</t>
  </si>
  <si>
    <t>Table 06 - QTWITTER_EO: Do you think it is appropriate for elected officials to use Twitter?</t>
  </si>
  <si>
    <t>Do you think it is appropriate for elected officials to use Twitter?</t>
  </si>
  <si>
    <t>b c e f</t>
  </si>
  <si>
    <t>Total sample; Weight: weights; base n = from 954 to 1010; total n = 1017; 63 missing; effective sample size = 533 (53%)</t>
  </si>
  <si>
    <t>Table 07 - QTWITTER_TRUMP: Do you think the way President Donald Trump uses Twitter is appropriate or inappropriate?</t>
  </si>
  <si>
    <t>Do you think the way President Donald Trump uses Twitter is appropriate or inappropriate?</t>
  </si>
  <si>
    <t>Appropriate</t>
  </si>
  <si>
    <t>c E</t>
  </si>
  <si>
    <t>Inappropriate</t>
  </si>
  <si>
    <t>D e f</t>
  </si>
  <si>
    <t>A B C F</t>
  </si>
  <si>
    <t>E G</t>
  </si>
  <si>
    <t>Total sample; Weight: weights; base n = from 953 to 1009; total n = 1017; 64 missing; effective sample size = 531 (53%)</t>
  </si>
  <si>
    <t>Table 08 - QTWEET_OFFENSIVE: Do you find these tweets offensive, or not?</t>
  </si>
  <si>
    <t>Do you find these tweets offensive, or not?</t>
  </si>
  <si>
    <t>TWITTER IMAGES 1</t>
  </si>
  <si>
    <t>Yes, they are offensive</t>
  </si>
  <si>
    <t>A b C d</t>
  </si>
  <si>
    <t>A C</t>
  </si>
  <si>
    <t>No, they are not offensive</t>
  </si>
  <si>
    <t>b E F g</t>
  </si>
  <si>
    <t>C E</t>
  </si>
  <si>
    <t>Don't know/not sure</t>
  </si>
  <si>
    <t>TWITTER IMAGES 2</t>
  </si>
  <si>
    <t>A B C d</t>
  </si>
  <si>
    <t>E f</t>
  </si>
  <si>
    <t>b C D E f</t>
  </si>
  <si>
    <t>D E</t>
  </si>
  <si>
    <t>f G</t>
  </si>
  <si>
    <t>Total sample; Weight: weights; base n = from 472 to 503; total n = 1017; 545 missing; effective sample size = 314 (62%)</t>
  </si>
  <si>
    <t>Table 09 - QTWEET_RACIST: Do you believe these tweets are racist, or not?</t>
  </si>
  <si>
    <t>Do you believe these tweets are racist, or not?</t>
  </si>
  <si>
    <t>Yes, they are racist</t>
  </si>
  <si>
    <t>No, they are not racist</t>
  </si>
  <si>
    <t>D E F G</t>
  </si>
  <si>
    <t>d E G</t>
  </si>
  <si>
    <t>C D E F</t>
  </si>
  <si>
    <t>C D E f</t>
  </si>
  <si>
    <t>h j</t>
  </si>
  <si>
    <t>E f g</t>
  </si>
  <si>
    <t>E</t>
  </si>
  <si>
    <t>b C D E F</t>
  </si>
  <si>
    <t>D E f</t>
  </si>
  <si>
    <t>d E</t>
  </si>
  <si>
    <t>Total sample; Weight: weights; base n = from 472 to 503; total n = 1017; 545 missing; effective sample size = 304 (60%)</t>
  </si>
  <si>
    <t>Table 10 - QTWEET_FIT: Do you think these tweets are the type of thing the president of the United States ought to say, or not?</t>
  </si>
  <si>
    <t>Do you think these tweets are the type of thing the president of the United States ought to say, or not?</t>
  </si>
  <si>
    <t>Yes, this is the type of thing the president ought to say</t>
  </si>
  <si>
    <t>B D E f G</t>
  </si>
  <si>
    <t>No, this is not the type of thing the president ought to say</t>
  </si>
  <si>
    <t>d f</t>
  </si>
  <si>
    <t>A C d</t>
  </si>
  <si>
    <t>b E f G</t>
  </si>
  <si>
    <t>A C D</t>
  </si>
  <si>
    <t>A b C D</t>
  </si>
  <si>
    <t>Total sample; Weight: weights; base n = from 472 to 502; total n = 1017; 545 missing; effective sample size = 295 (59%)</t>
  </si>
  <si>
    <t>Table 11 - QTWITTER_USAGE: As president, do you think Donald Trump should continue tweeting from his personal Twitter account, or not?</t>
  </si>
  <si>
    <t>As president, do you think Donald Trump should continue tweeting from his personal Twitter account, or not?</t>
  </si>
  <si>
    <t>Yes, he should continue tweeting</t>
  </si>
  <si>
    <t>B C D E f</t>
  </si>
  <si>
    <t>No, he should stop tweeting</t>
  </si>
  <si>
    <t>c D E F</t>
  </si>
  <si>
    <t>A c D</t>
  </si>
  <si>
    <t>Total sample; Weight: weights; base n = from 947 to 1001; total n = 1017; 70 missing; effective sample size = 542 (54%)</t>
  </si>
  <si>
    <t>Table 12 - QBORDER: What would you prefer to happen to families accused of crossing the border illegally until their immigration case is resolved--hold families together in a detention facility or temporarily release families until a deportation court hearing?</t>
  </si>
  <si>
    <t>What would you prefer to happen to families accused of crossing the border illegally until their immigration case is resolved--hold families together in a detention facility or temporarily release families until a deportation court hearing?</t>
  </si>
  <si>
    <t>Separate families and hold them in a detention facility</t>
  </si>
  <si>
    <t>b c e G</t>
  </si>
  <si>
    <t>b D e</t>
  </si>
  <si>
    <t>Hold families together in a detention facility</t>
  </si>
  <si>
    <t>d e</t>
  </si>
  <si>
    <t>h</t>
  </si>
  <si>
    <t>Temporarily release families until a deportation court hearing</t>
  </si>
  <si>
    <t>d e f</t>
  </si>
  <si>
    <t>A c d</t>
  </si>
  <si>
    <t>Don't know</t>
  </si>
  <si>
    <t>Total sample; Weight: weights; base n = from 948 to 1002; total n = 1017; 69 missing; effective sample size = 532 (53%)</t>
  </si>
  <si>
    <t>Table 13 - QCENSUS: As you may know, the US Census attempts to count all people living in the United States, whether they are citizens or not and whether they are in the U.S. legally or not. Right now, the federal government is interested in adding a question to the 2020 Census asking whether or not the person participating in the census is a citizen of the United States. Do you think adding a citizenship question to the census is a good idea or a bad idea, or have you not heard enough about it?</t>
  </si>
  <si>
    <t>As you may know, the US Census attempts to count all people living in the United States, whether they are citizens or not and whether they are in the U.S. legally or not. Right now, the federal government is interested in adding a question to the 2020 Census asking whether or not the person participating in the census is a citizen of the United States. Do you think adding a citizenship question to the census is a good idea or a bad idea, or have you not heard enough about it?</t>
  </si>
  <si>
    <t>A good idea</t>
  </si>
  <si>
    <t>A bad idea</t>
  </si>
  <si>
    <t>A B C f</t>
  </si>
  <si>
    <t>I have not heard enough about it</t>
  </si>
  <si>
    <t>Total sample; Weight: weights; base n = from 946 to 999; total n = 1017; 71 missing; effective sample size = 513 (51%)</t>
  </si>
  <si>
    <t>Table 14 - QROE: In 1973, the Roe versus Wade decision by the US Supreme Court established the constitutional right for women to legally obtain an abortion, at least in the first three months of pregnancy. Over time, other laws have expanded or restricted this ruling. Do you think the US Supreme Court today, should decide to overturn Roe v. Wade, keep Roe v. Wade but add more restrictions, keep Roe v. Wade but reduce some of the restrictions, or expand Roe v. Wade establishing the right to abortion under any circumstance?</t>
  </si>
  <si>
    <t>In 1973, the Roe versus Wade decision by the US Supreme Court established the constitutional right for women to legally obtain an abortion, at least in the first three months of pregnancy. Over time, other laws have expanded or restricted this ruling. Do you think the US Supreme Court today, should decide to overturn Roe v. Wade, keep Roe v. Wade but add more restrictions, keep Roe v. Wade but reduce some of the restrictions, or expand Roe v. Wade establishing the right to abortion under any circumstance?</t>
  </si>
  <si>
    <t>Decide to overturn Roe v. Wade</t>
  </si>
  <si>
    <t>a c</t>
  </si>
  <si>
    <t>b d E F G</t>
  </si>
  <si>
    <t>C D e</t>
  </si>
  <si>
    <t>H J</t>
  </si>
  <si>
    <t>Decide to overturn Row v. Wade but add more restrictions</t>
  </si>
  <si>
    <t>e F G</t>
  </si>
  <si>
    <t>f g</t>
  </si>
  <si>
    <t>c D E</t>
  </si>
  <si>
    <t>J</t>
  </si>
  <si>
    <t>j</t>
  </si>
  <si>
    <t>Keep Roe v. Wade as is with no additional restrictions</t>
  </si>
  <si>
    <t>A B E</t>
  </si>
  <si>
    <t>A b E</t>
  </si>
  <si>
    <t>a D</t>
  </si>
  <si>
    <t>Keep Roe v. Wade but reduce some of the other restrictions</t>
  </si>
  <si>
    <t>A b e j</t>
  </si>
  <si>
    <t>Expand Roe v. Wade establishing the right to abortion under any circumstances</t>
  </si>
  <si>
    <t>A B C d F</t>
  </si>
  <si>
    <t>A B C D F</t>
  </si>
  <si>
    <t>Total sample; Weight: weights; base n = from 937 to 989; total n = 1017; 80 missing; effective sample size = 553 (56%)</t>
  </si>
  <si>
    <t>As you may have heard, hearings are being held around the state by a special legislative committee over what to do with Utah’s tax structure. Many Utah political leaders have suggested making changes to modernize the sales tax. How much do you favor or oppose the following proposal?
Expand the sales tax base by taxing some services on which people currently do not pay taxes, and making up for these increased taxes by lowering the overall sales tax rate.</t>
  </si>
  <si>
    <t>Strongly favor</t>
  </si>
  <si>
    <t>Somewhat favor</t>
  </si>
  <si>
    <t>Neither favor nor oppose</t>
  </si>
  <si>
    <t>c g</t>
  </si>
  <si>
    <t>Somewhat oppose</t>
  </si>
  <si>
    <t>Strongly oppose</t>
  </si>
  <si>
    <t>Total sample; Weight: weights; base n = from 942 to 995; total n = 1017; 75 missing; effective sample size = 549 (55%)</t>
  </si>
  <si>
    <t>As you may have heard, hearings are being held around the state by a special legislative committee over what to do with Utah’s tax structure. Many Utah political leaders have suggested making changes to modernize the sales tax. How much do you favor or oppose the following proposal?
Put a sales tax back on unprepared food, while giving some form of income tax credit to low-income Utahns to make up for the increased sales tax they would pay when buying unprepared food.</t>
  </si>
  <si>
    <t>A d e</t>
  </si>
  <si>
    <t>a f</t>
  </si>
  <si>
    <t>B D</t>
  </si>
  <si>
    <t>Total sample; Weight: weights; base n = from 941 to 994; total n = 1017; 76 missing; effective sample size = 545 (55%)</t>
  </si>
  <si>
    <t>Table 17 - QEARMAKRS: The Utah State Constitution designates all personal income and corporate taxes to higher and public education. Do you favor or oppose amending the Constitution to take away that designation, so income tax revenue can be spent on state programs other than just higher and public education?</t>
  </si>
  <si>
    <t>The Utah State Constitution designates all personal income and corporate taxes to higher and public education. Do you favor or oppose amending the Constitution to take away that designation, so income tax revenue can be spent on state programs other than just higher and public education?</t>
  </si>
  <si>
    <t>Strongly favor taking away the designation</t>
  </si>
  <si>
    <t>Somewhat favor taking away the designation</t>
  </si>
  <si>
    <t>Neither favor nor oppose taking away the designation</t>
  </si>
  <si>
    <t>b F</t>
  </si>
  <si>
    <t>Somewhat oppose taking away the designation</t>
  </si>
  <si>
    <t>Strongly oppose taking away the designation</t>
  </si>
  <si>
    <t>a B f</t>
  </si>
  <si>
    <t>Total sample; Weight: weights; base n = from 940 to 993; total n = 1017; 77 missing; effective sample size = 528 (53%)</t>
  </si>
  <si>
    <t>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Increasing the state gasoline tax to maintain funding for road construction and maintenance.</t>
  </si>
  <si>
    <t>A f</t>
  </si>
  <si>
    <t>b e f g</t>
  </si>
  <si>
    <t>B C D e</t>
  </si>
  <si>
    <t>Total sample; Weight: weights; base n = from 938 to 991; total n = 1017; 79 missing; effective sample size = 518 (52%)</t>
  </si>
  <si>
    <t>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Implementing tolls on major state highways to help cover the cost of road construction and maintenance</t>
  </si>
  <si>
    <t>Total sample; Weight: weights; base n = from 938 to 991; total n = 1017; 79 missing; effective sample size = 519 (52%)</t>
  </si>
  <si>
    <t>Table 20 - QREFORMTIME: State legislative leaders argue that reforming the state’s taxation system needs to be done this year. The state has established a special tax reform task force to recommend changes to the state’s tax code. Do you think reforming the state’s taxation system should be a high priority or a low priority?</t>
  </si>
  <si>
    <t>State legislative leaders argue that reforming the state’s taxation system needs to be done this year. The state has established a special tax reform task force to recommend changes to the state’s tax code. Do you think reforming the state’s taxation system should be a high priority or a low priority?</t>
  </si>
  <si>
    <t>It should be a high priority</t>
  </si>
  <si>
    <t>It should be a low priority</t>
  </si>
  <si>
    <t>F</t>
  </si>
  <si>
    <t>Total sample; Weight: weights; base n = from 937 to 990; total n = 1017; 80 missing; effective sample size = 531 (54%)</t>
  </si>
  <si>
    <t>Table 21 - QREDISTIRICTING: As you may know, last November voters adopted Proposition 4, which sets up an independent commission to redraw U.S. House and legislative district lines instead of the state legislature drawing the lines for these districts. State legislative leaders have argued that Proposition 4 is flawed and they want to fix it. Others argue that the independent commission is fine and should be left alone. Which of the following actions about Proposition 4 do you favor?</t>
  </si>
  <si>
    <t>As you may know, last November voters adopted Proposition 4, which sets up an independent commission to redraw U.S. House and legislative district lines instead of the state legislature drawing the lines for these districts. State legislative leaders have argued that Proposition 4 is flawed and they want to fix it. Others argue that the independent commission is fine and should be left alone. Which of the following actions about Proposition 4 do you favor?</t>
  </si>
  <si>
    <t>The legislature allows Proposition 4 to go into effect as written and passed by voters.</t>
  </si>
  <si>
    <t>The legislature makes minor changes to Proposition 4 but preserves the independent redistricting commission.</t>
  </si>
  <si>
    <t>The legislature changes Proposition 4 so that the legislature still controls the redistricting process.</t>
  </si>
  <si>
    <t>The legislature completely does away with Proposition 4.</t>
  </si>
  <si>
    <t>b C D E</t>
  </si>
  <si>
    <t>Total sample; Weight: weights; base n = from 926 to 975; total n = 1017; 91 missing; effective sample size = 534 (55%)</t>
  </si>
  <si>
    <t>Table 22 - QTERMLIMITS: Voters in a number of states have enacted term limits, which restrict the number of years state legislators and governors can serve in office before they must step down. Some people think term limits are a good idea that keep public officials from staying in office too long and losing touch with the concerns of average voters. Others think term limits are a bad idea that put inexperienced people in office and prevent voters from re-electing capable legislators. Who do you agree with more--those who think term limits are a good idea, or those who think they are a bad idea?</t>
  </si>
  <si>
    <t>Voters in a number of states have enacted term limits, which restrict the number of years state legislators and governors can serve in office before they must step down. Some people think term limits are a good idea that keep public officials from staying in office too long and losing touch with the concerns of average voters. Others think term limits are a bad idea that put inexperienced people in office and prevent voters from re-electing capable legislators. Who do you agree with more--those who think term limits are a good idea, or those who think they are a bad idea?</t>
  </si>
  <si>
    <t>Term limits are a good idea</t>
  </si>
  <si>
    <t>Term limits are a bad idea</t>
  </si>
  <si>
    <t>Depends</t>
  </si>
  <si>
    <t>Total sample; Weight: weights; base n = from 936 to 987; total n = 1017; 81 missing; effective sample size = 523 (53%)</t>
  </si>
  <si>
    <t>Table 15 - QSALESTAX1: As you may have heard, hearings are being held around the state by a special legislative committee over what to do with Utah’s tax structure. Many Utah political leaders have suggested making changes to modernize the sales tax. How much do you favor or oppose the following proposal?
Expand the sales tax base by taxing some services on which people currently do not pay taxes, and making up for these increased taxes by lowering the overall sales tax rate.</t>
  </si>
  <si>
    <t>Table 16 - QSALESTAX2: As you may have heard, hearings are being held around the state by a special legislative committee over what to do with Utah’s tax structure. Many Utah political leaders have suggested making changes to modernize the sales tax. How much do you favor or oppose the following proposal?
Put a sales tax back on unprepared food, while giving some form of income tax credit to low-income Utahns to make up for the increased sales tax they would pay when buying unprepared food.</t>
  </si>
  <si>
    <t>Table 18 - QTRANSPORTATION1: 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Increasing the state gasoline tax to maintain funding for road construction and maintenance.</t>
  </si>
  <si>
    <t>Table 19 - QTRANSPORTATION2: The state gasoline tax is supposed to fund state road construction and maintenance. But there is a large gap between the amount of money collected from the tax and the money needed to fund state road construction and maintenance. To help make up the gap, Utah shifts state sales tax revenue into the Transportation Fund. Do you favor or oppose the following proposal to close the gap between funds raised by the gasoline tax and the funds needed for road construction and maintenance?
Implementing tolls on major state highways to help cover the cost of road construction and maintenance</t>
  </si>
  <si>
    <t>Q2020VOTE: There are many individuals who have entered the 2020 presidential race or formed a presidential exploratory committee.  Supposing the 2020 election for president of the United States were being held today and the candidates were Republican Donald Trump and Democrat [RANDOMLY ASSIGNED Joe Biden/Kamala Harris/Elizabeth Warren/Pete Buttigieg/Bernie Sanders/Beto O'Rourke/Cory Booker], who would you vote for?</t>
  </si>
  <si>
    <t>The Democrat, Cory Booker</t>
  </si>
  <si>
    <t xml:space="preserve">Tables 23-29 are proprietary and not for public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</si>
</sst>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5">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s>
  <cellStyleXfs count="2">
    <xf numFmtId="0" fontId="0" fillId="0" borderId="0"/>
    <xf numFmtId="0" fontId="1" fillId="0" borderId="0"/>
  </cellStyleXfs>
  <cellXfs count="29">
    <xf numFmtId="0" fontId="0" fillId="0" borderId="0" xfId="0"/>
    <xf numFmtId="0" fontId="0" fillId="0" borderId="0" xfId="0" quotePrefix="1"/>
    <xf numFmtId="0" fontId="0" fillId="0" borderId="0" xfId="0"/>
    <xf numFmtId="0" fontId="0" fillId="2" borderId="0" xfId="0" applyFill="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0" fontId="4" fillId="0" borderId="0" xfId="0" applyFont="1" applyAlignment="1">
      <alignment horizontal="center" wrapText="1"/>
    </xf>
    <xf numFmtId="0" fontId="4" fillId="3" borderId="0" xfId="0" applyFont="1" applyFill="1" applyAlignment="1">
      <alignment horizontal="center" wrapText="1"/>
    </xf>
    <xf numFmtId="0" fontId="4" fillId="0" borderId="0" xfId="0" quotePrefix="1" applyFont="1" applyAlignment="1">
      <alignment horizontal="center" wrapText="1"/>
    </xf>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applyFont="1" applyBorder="1"/>
    <xf numFmtId="0" fontId="0" fillId="0" borderId="3" xfId="0" applyBorder="1"/>
    <xf numFmtId="0" fontId="6" fillId="0" borderId="0" xfId="0" applyFont="1"/>
    <xf numFmtId="0" fontId="2" fillId="3" borderId="2" xfId="0" quotePrefix="1" applyFont="1" applyFill="1" applyBorder="1" applyAlignment="1">
      <alignment horizontal="left" vertical="center" wrapText="1"/>
    </xf>
    <xf numFmtId="0" fontId="0" fillId="0" borderId="0" xfId="0"/>
    <xf numFmtId="0" fontId="2" fillId="3" borderId="2" xfId="0" quotePrefix="1" applyFont="1" applyFill="1" applyBorder="1" applyAlignment="1">
      <alignment horizontal="left" vertical="top" wrapText="1"/>
    </xf>
    <xf numFmtId="0" fontId="0" fillId="0" borderId="0" xfId="0" quotePrefix="1"/>
    <xf numFmtId="0" fontId="0" fillId="0" borderId="2" xfId="0" applyBorder="1"/>
    <xf numFmtId="0" fontId="4" fillId="0" borderId="0" xfId="0" quotePrefix="1" applyFont="1" applyAlignment="1">
      <alignment horizontal="center" wrapText="1"/>
    </xf>
    <xf numFmtId="0" fontId="4" fillId="0" borderId="0" xfId="0" applyFont="1" applyAlignment="1">
      <alignment horizontal="center" wrapText="1"/>
    </xf>
    <xf numFmtId="0" fontId="4" fillId="3" borderId="0" xfId="0" applyFont="1" applyFill="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twoCellAnchor editAs="oneCell">
    <xdr:from>
      <xdr:col>0</xdr:col>
      <xdr:colOff>2387600</xdr:colOff>
      <xdr:row>5</xdr:row>
      <xdr:rowOff>25400</xdr:rowOff>
    </xdr:from>
    <xdr:to>
      <xdr:col>1</xdr:col>
      <xdr:colOff>2362200</xdr:colOff>
      <xdr:row>16</xdr:row>
      <xdr:rowOff>177006</xdr:rowOff>
    </xdr:to>
    <xdr:pic>
      <xdr:nvPicPr>
        <xdr:cNvPr id="3" name="Picture 2">
          <a:extLst>
            <a:ext uri="{FF2B5EF4-FFF2-40B4-BE49-F238E27FC236}">
              <a16:creationId xmlns:a16="http://schemas.microsoft.com/office/drawing/2014/main" id="{6EB6873E-E065-384D-95A6-BE8C2105D47E}"/>
            </a:ext>
          </a:extLst>
        </xdr:cNvPr>
        <xdr:cNvPicPr>
          <a:picLocks noChangeAspect="1"/>
        </xdr:cNvPicPr>
      </xdr:nvPicPr>
      <xdr:blipFill>
        <a:blip xmlns:r="http://schemas.openxmlformats.org/officeDocument/2006/relationships" r:embed="rId2"/>
        <a:stretch>
          <a:fillRect/>
        </a:stretch>
      </xdr:blipFill>
      <xdr:spPr>
        <a:xfrm>
          <a:off x="2387600" y="2133600"/>
          <a:ext cx="3784600" cy="2247106"/>
        </a:xfrm>
        <a:prstGeom prst="rect">
          <a:avLst/>
        </a:prstGeom>
      </xdr:spPr>
    </xdr:pic>
    <xdr:clientData/>
  </xdr:twoCellAnchor>
  <xdr:twoCellAnchor editAs="oneCell">
    <xdr:from>
      <xdr:col>0</xdr:col>
      <xdr:colOff>2374900</xdr:colOff>
      <xdr:row>17</xdr:row>
      <xdr:rowOff>25400</xdr:rowOff>
    </xdr:from>
    <xdr:to>
      <xdr:col>1</xdr:col>
      <xdr:colOff>2374900</xdr:colOff>
      <xdr:row>28</xdr:row>
      <xdr:rowOff>162891</xdr:rowOff>
    </xdr:to>
    <xdr:pic>
      <xdr:nvPicPr>
        <xdr:cNvPr id="4" name="Picture 3">
          <a:extLst>
            <a:ext uri="{FF2B5EF4-FFF2-40B4-BE49-F238E27FC236}">
              <a16:creationId xmlns:a16="http://schemas.microsoft.com/office/drawing/2014/main" id="{5825A65A-10A7-FB4F-BABD-E4A09D7CE510}"/>
            </a:ext>
          </a:extLst>
        </xdr:cNvPr>
        <xdr:cNvPicPr>
          <a:picLocks noChangeAspect="1"/>
        </xdr:cNvPicPr>
      </xdr:nvPicPr>
      <xdr:blipFill>
        <a:blip xmlns:r="http://schemas.openxmlformats.org/officeDocument/2006/relationships" r:embed="rId3"/>
        <a:stretch>
          <a:fillRect/>
        </a:stretch>
      </xdr:blipFill>
      <xdr:spPr>
        <a:xfrm>
          <a:off x="2374900" y="4419600"/>
          <a:ext cx="3810000" cy="22329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twoCellAnchor editAs="oneCell">
    <xdr:from>
      <xdr:col>1</xdr:col>
      <xdr:colOff>38100</xdr:colOff>
      <xdr:row>5</xdr:row>
      <xdr:rowOff>12700</xdr:rowOff>
    </xdr:from>
    <xdr:to>
      <xdr:col>1</xdr:col>
      <xdr:colOff>3822700</xdr:colOff>
      <xdr:row>16</xdr:row>
      <xdr:rowOff>164306</xdr:rowOff>
    </xdr:to>
    <xdr:pic>
      <xdr:nvPicPr>
        <xdr:cNvPr id="3" name="Picture 2">
          <a:extLst>
            <a:ext uri="{FF2B5EF4-FFF2-40B4-BE49-F238E27FC236}">
              <a16:creationId xmlns:a16="http://schemas.microsoft.com/office/drawing/2014/main" id="{C87FE3C5-778E-1449-B28E-F10E6881432A}"/>
            </a:ext>
          </a:extLst>
        </xdr:cNvPr>
        <xdr:cNvPicPr>
          <a:picLocks noChangeAspect="1"/>
        </xdr:cNvPicPr>
      </xdr:nvPicPr>
      <xdr:blipFill>
        <a:blip xmlns:r="http://schemas.openxmlformats.org/officeDocument/2006/relationships" r:embed="rId2"/>
        <a:stretch>
          <a:fillRect/>
        </a:stretch>
      </xdr:blipFill>
      <xdr:spPr>
        <a:xfrm>
          <a:off x="3136900" y="2120900"/>
          <a:ext cx="3784600" cy="2247106"/>
        </a:xfrm>
        <a:prstGeom prst="rect">
          <a:avLst/>
        </a:prstGeom>
      </xdr:spPr>
    </xdr:pic>
    <xdr:clientData/>
  </xdr:twoCellAnchor>
  <xdr:twoCellAnchor editAs="oneCell">
    <xdr:from>
      <xdr:col>1</xdr:col>
      <xdr:colOff>25400</xdr:colOff>
      <xdr:row>17</xdr:row>
      <xdr:rowOff>12700</xdr:rowOff>
    </xdr:from>
    <xdr:to>
      <xdr:col>1</xdr:col>
      <xdr:colOff>3835400</xdr:colOff>
      <xdr:row>28</xdr:row>
      <xdr:rowOff>150191</xdr:rowOff>
    </xdr:to>
    <xdr:pic>
      <xdr:nvPicPr>
        <xdr:cNvPr id="4" name="Picture 3">
          <a:extLst>
            <a:ext uri="{FF2B5EF4-FFF2-40B4-BE49-F238E27FC236}">
              <a16:creationId xmlns:a16="http://schemas.microsoft.com/office/drawing/2014/main" id="{5A1F1D76-3AA3-1F40-BC1D-71BFC91338FE}"/>
            </a:ext>
          </a:extLst>
        </xdr:cNvPr>
        <xdr:cNvPicPr>
          <a:picLocks noChangeAspect="1"/>
        </xdr:cNvPicPr>
      </xdr:nvPicPr>
      <xdr:blipFill>
        <a:blip xmlns:r="http://schemas.openxmlformats.org/officeDocument/2006/relationships" r:embed="rId3"/>
        <a:stretch>
          <a:fillRect/>
        </a:stretch>
      </xdr:blipFill>
      <xdr:spPr>
        <a:xfrm>
          <a:off x="3124200" y="4406900"/>
          <a:ext cx="3810000" cy="22329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35</xdr:col>
      <xdr:colOff>0</xdr:colOff>
      <xdr:row>0</xdr:row>
      <xdr:rowOff>0</xdr:rowOff>
    </xdr:from>
    <xdr:ext cx="1933575" cy="723900"/>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twoCellAnchor editAs="oneCell">
    <xdr:from>
      <xdr:col>0</xdr:col>
      <xdr:colOff>2146301</xdr:colOff>
      <xdr:row>5</xdr:row>
      <xdr:rowOff>25400</xdr:rowOff>
    </xdr:from>
    <xdr:to>
      <xdr:col>1</xdr:col>
      <xdr:colOff>2120901</xdr:colOff>
      <xdr:row>16</xdr:row>
      <xdr:rowOff>177006</xdr:rowOff>
    </xdr:to>
    <xdr:pic>
      <xdr:nvPicPr>
        <xdr:cNvPr id="3" name="Picture 2">
          <a:extLst>
            <a:ext uri="{FF2B5EF4-FFF2-40B4-BE49-F238E27FC236}">
              <a16:creationId xmlns:a16="http://schemas.microsoft.com/office/drawing/2014/main" id="{E6EE76BC-289E-ED4E-8B62-3FFE77A8A840}"/>
            </a:ext>
          </a:extLst>
        </xdr:cNvPr>
        <xdr:cNvPicPr>
          <a:picLocks noChangeAspect="1"/>
        </xdr:cNvPicPr>
      </xdr:nvPicPr>
      <xdr:blipFill>
        <a:blip xmlns:r="http://schemas.openxmlformats.org/officeDocument/2006/relationships" r:embed="rId2"/>
        <a:stretch>
          <a:fillRect/>
        </a:stretch>
      </xdr:blipFill>
      <xdr:spPr>
        <a:xfrm>
          <a:off x="2146301" y="2133600"/>
          <a:ext cx="3784600" cy="2247106"/>
        </a:xfrm>
        <a:prstGeom prst="rect">
          <a:avLst/>
        </a:prstGeom>
      </xdr:spPr>
    </xdr:pic>
    <xdr:clientData/>
  </xdr:twoCellAnchor>
  <xdr:twoCellAnchor editAs="oneCell">
    <xdr:from>
      <xdr:col>0</xdr:col>
      <xdr:colOff>2146300</xdr:colOff>
      <xdr:row>17</xdr:row>
      <xdr:rowOff>14908</xdr:rowOff>
    </xdr:from>
    <xdr:to>
      <xdr:col>1</xdr:col>
      <xdr:colOff>2146300</xdr:colOff>
      <xdr:row>28</xdr:row>
      <xdr:rowOff>152399</xdr:rowOff>
    </xdr:to>
    <xdr:pic>
      <xdr:nvPicPr>
        <xdr:cNvPr id="4" name="Picture 3">
          <a:extLst>
            <a:ext uri="{FF2B5EF4-FFF2-40B4-BE49-F238E27FC236}">
              <a16:creationId xmlns:a16="http://schemas.microsoft.com/office/drawing/2014/main" id="{1BF69793-A004-6D4B-850F-AB391675CBAF}"/>
            </a:ext>
          </a:extLst>
        </xdr:cNvPr>
        <xdr:cNvPicPr>
          <a:picLocks noChangeAspect="1"/>
        </xdr:cNvPicPr>
      </xdr:nvPicPr>
      <xdr:blipFill>
        <a:blip xmlns:r="http://schemas.openxmlformats.org/officeDocument/2006/relationships" r:embed="rId3"/>
        <a:stretch>
          <a:fillRect/>
        </a:stretch>
      </xdr:blipFill>
      <xdr:spPr>
        <a:xfrm>
          <a:off x="2146300" y="4409108"/>
          <a:ext cx="3810000" cy="2232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workbookViewId="0">
      <selection activeCell="A25" sqref="A25"/>
    </sheetView>
  </sheetViews>
  <sheetFormatPr baseColWidth="10" defaultColWidth="8.83203125" defaultRowHeight="15" x14ac:dyDescent="0.2"/>
  <cols>
    <col min="1" max="1" width="9" style="2" bestFit="1" customWidth="1"/>
    <col min="2" max="2" width="100" style="2" customWidth="1"/>
    <col min="3" max="3" width="33" style="2" customWidth="1"/>
    <col min="4" max="4" width="29.5" style="2" customWidth="1"/>
  </cols>
  <sheetData>
    <row r="1" spans="1:4" ht="52" customHeight="1" x14ac:dyDescent="0.2">
      <c r="A1" s="3"/>
      <c r="B1" s="3"/>
      <c r="C1" s="3"/>
      <c r="D1" s="3"/>
    </row>
    <row r="2" spans="1:4" x14ac:dyDescent="0.2">
      <c r="A2" s="4" t="s">
        <v>0</v>
      </c>
      <c r="B2" s="4" t="s">
        <v>1</v>
      </c>
      <c r="C2" s="4" t="s">
        <v>2</v>
      </c>
      <c r="D2" s="4" t="s">
        <v>3</v>
      </c>
    </row>
    <row r="3" spans="1:4" ht="24" x14ac:dyDescent="0.2">
      <c r="A3" s="5" t="str">
        <f>HYPERLINK("#'Table 01'!A1","Table 01")</f>
        <v>Table 01</v>
      </c>
      <c r="B3" s="6" t="s">
        <v>4</v>
      </c>
      <c r="C3" s="6" t="s">
        <v>5</v>
      </c>
      <c r="D3" s="6">
        <v>1017</v>
      </c>
    </row>
    <row r="4" spans="1:4" ht="36" x14ac:dyDescent="0.2">
      <c r="A4" s="5" t="str">
        <f>HYPERLINK("#'Table 02'!A1","Table 02")</f>
        <v>Table 02</v>
      </c>
      <c r="B4" s="6" t="s">
        <v>335</v>
      </c>
      <c r="C4" s="6" t="s">
        <v>5</v>
      </c>
      <c r="D4" s="6">
        <v>1017</v>
      </c>
    </row>
    <row r="5" spans="1:4" ht="24" x14ac:dyDescent="0.2">
      <c r="A5" s="5" t="str">
        <f>HYPERLINK("#'Table 03'!A1","Table 03")</f>
        <v>Table 03</v>
      </c>
      <c r="B5" s="6" t="s">
        <v>6</v>
      </c>
      <c r="C5" s="6" t="s">
        <v>5</v>
      </c>
      <c r="D5" s="6">
        <v>1014</v>
      </c>
    </row>
    <row r="6" spans="1:4" x14ac:dyDescent="0.2">
      <c r="A6" s="5" t="str">
        <f>HYPERLINK("#'Table 04'!A1","Table 04")</f>
        <v>Table 04</v>
      </c>
      <c r="B6" s="6" t="s">
        <v>7</v>
      </c>
      <c r="C6" s="6" t="s">
        <v>5</v>
      </c>
      <c r="D6" s="6">
        <v>1013</v>
      </c>
    </row>
    <row r="7" spans="1:4" ht="36" x14ac:dyDescent="0.2">
      <c r="A7" s="5" t="str">
        <f>HYPERLINK("#'Table 05'!A1","Table 05")</f>
        <v>Table 05</v>
      </c>
      <c r="B7" s="6" t="s">
        <v>8</v>
      </c>
      <c r="C7" s="6" t="s">
        <v>9</v>
      </c>
      <c r="D7" s="6">
        <v>853</v>
      </c>
    </row>
    <row r="8" spans="1:4" x14ac:dyDescent="0.2">
      <c r="A8" s="5" t="str">
        <f>HYPERLINK("#'Table 06'!A1","Table 06")</f>
        <v>Table 06</v>
      </c>
      <c r="B8" s="6" t="s">
        <v>10</v>
      </c>
      <c r="C8" s="6" t="s">
        <v>5</v>
      </c>
      <c r="D8" s="6">
        <v>1010</v>
      </c>
    </row>
    <row r="9" spans="1:4" x14ac:dyDescent="0.2">
      <c r="A9" s="5" t="str">
        <f>HYPERLINK("#'Table 07'!A1","Table 07")</f>
        <v>Table 07</v>
      </c>
      <c r="B9" s="6" t="s">
        <v>11</v>
      </c>
      <c r="C9" s="6" t="s">
        <v>5</v>
      </c>
      <c r="D9" s="6">
        <v>1009</v>
      </c>
    </row>
    <row r="10" spans="1:4" x14ac:dyDescent="0.2">
      <c r="A10" s="5" t="str">
        <f>HYPERLINK("#'Table 08'!A1","Table 08")</f>
        <v>Table 08</v>
      </c>
      <c r="B10" s="6" t="s">
        <v>12</v>
      </c>
      <c r="C10" s="6" t="s">
        <v>5</v>
      </c>
      <c r="D10" s="6">
        <v>1003</v>
      </c>
    </row>
    <row r="11" spans="1:4" x14ac:dyDescent="0.2">
      <c r="A11" s="5" t="str">
        <f>HYPERLINK("#'Table 09'!A1","Table 09")</f>
        <v>Table 09</v>
      </c>
      <c r="B11" s="6" t="s">
        <v>13</v>
      </c>
      <c r="C11" s="6" t="s">
        <v>5</v>
      </c>
      <c r="D11" s="6">
        <v>1004</v>
      </c>
    </row>
    <row r="12" spans="1:4" x14ac:dyDescent="0.2">
      <c r="A12" s="5" t="str">
        <f>HYPERLINK("#'Table 10'!A1","Table 10")</f>
        <v>Table 10</v>
      </c>
      <c r="B12" s="6" t="s">
        <v>14</v>
      </c>
      <c r="C12" s="6" t="s">
        <v>5</v>
      </c>
      <c r="D12" s="6">
        <v>1003</v>
      </c>
    </row>
    <row r="13" spans="1:4" x14ac:dyDescent="0.2">
      <c r="A13" s="5" t="str">
        <f>HYPERLINK("#'Table 11'!A1","Table 11")</f>
        <v>Table 11</v>
      </c>
      <c r="B13" s="6" t="s">
        <v>15</v>
      </c>
      <c r="C13" s="6" t="s">
        <v>5</v>
      </c>
      <c r="D13" s="6">
        <v>1001</v>
      </c>
    </row>
    <row r="14" spans="1:4" ht="24" x14ac:dyDescent="0.2">
      <c r="A14" s="5" t="str">
        <f>HYPERLINK("#'Table 12'!A1","Table 12")</f>
        <v>Table 12</v>
      </c>
      <c r="B14" s="6" t="s">
        <v>16</v>
      </c>
      <c r="C14" s="6" t="s">
        <v>5</v>
      </c>
      <c r="D14" s="6">
        <v>1002</v>
      </c>
    </row>
    <row r="15" spans="1:4" ht="36" x14ac:dyDescent="0.2">
      <c r="A15" s="5" t="str">
        <f>HYPERLINK("#'Table 13'!A1","Table 13")</f>
        <v>Table 13</v>
      </c>
      <c r="B15" s="6" t="s">
        <v>17</v>
      </c>
      <c r="C15" s="6" t="s">
        <v>5</v>
      </c>
      <c r="D15" s="6">
        <v>999</v>
      </c>
    </row>
    <row r="16" spans="1:4" ht="48" x14ac:dyDescent="0.2">
      <c r="A16" s="5" t="str">
        <f>HYPERLINK("#'Table 14'!A1","Table 14")</f>
        <v>Table 14</v>
      </c>
      <c r="B16" s="6" t="s">
        <v>18</v>
      </c>
      <c r="C16" s="6" t="s">
        <v>5</v>
      </c>
      <c r="D16" s="6">
        <v>989</v>
      </c>
    </row>
    <row r="17" spans="1:4" ht="60" x14ac:dyDescent="0.2">
      <c r="A17" s="5" t="str">
        <f>HYPERLINK("#'Table 15'!A1","Table 15")</f>
        <v>Table 15</v>
      </c>
      <c r="B17" s="6" t="s">
        <v>19</v>
      </c>
      <c r="C17" s="6" t="s">
        <v>5</v>
      </c>
      <c r="D17" s="6">
        <v>995</v>
      </c>
    </row>
    <row r="18" spans="1:4" ht="60" x14ac:dyDescent="0.2">
      <c r="A18" s="5" t="str">
        <f>HYPERLINK("#'Table 16'!A1","Table 16")</f>
        <v>Table 16</v>
      </c>
      <c r="B18" s="6" t="s">
        <v>20</v>
      </c>
      <c r="C18" s="6" t="s">
        <v>5</v>
      </c>
      <c r="D18" s="6">
        <v>994</v>
      </c>
    </row>
    <row r="19" spans="1:4" ht="24" x14ac:dyDescent="0.2">
      <c r="A19" s="5" t="str">
        <f>HYPERLINK("#'Table 17'!A1","Table 17")</f>
        <v>Table 17</v>
      </c>
      <c r="B19" s="6" t="s">
        <v>21</v>
      </c>
      <c r="C19" s="6" t="s">
        <v>5</v>
      </c>
      <c r="D19" s="6">
        <v>993</v>
      </c>
    </row>
    <row r="20" spans="1:4" ht="60" x14ac:dyDescent="0.2">
      <c r="A20" s="5" t="str">
        <f>HYPERLINK("#'Table 18'!A1","Table 18")</f>
        <v>Table 18</v>
      </c>
      <c r="B20" s="6" t="s">
        <v>22</v>
      </c>
      <c r="C20" s="6" t="s">
        <v>5</v>
      </c>
      <c r="D20" s="6">
        <v>991</v>
      </c>
    </row>
    <row r="21" spans="1:4" ht="60" x14ac:dyDescent="0.2">
      <c r="A21" s="5" t="str">
        <f>HYPERLINK("#'Table 19'!A1","Table 19")</f>
        <v>Table 19</v>
      </c>
      <c r="B21" s="6" t="s">
        <v>23</v>
      </c>
      <c r="C21" s="6" t="s">
        <v>5</v>
      </c>
      <c r="D21" s="6">
        <v>991</v>
      </c>
    </row>
    <row r="22" spans="1:4" ht="24" x14ac:dyDescent="0.2">
      <c r="A22" s="5" t="str">
        <f>HYPERLINK("#'Table 20'!A1","Table 20")</f>
        <v>Table 20</v>
      </c>
      <c r="B22" s="6" t="s">
        <v>24</v>
      </c>
      <c r="C22" s="6" t="s">
        <v>5</v>
      </c>
      <c r="D22" s="6">
        <v>990</v>
      </c>
    </row>
    <row r="23" spans="1:4" ht="36" x14ac:dyDescent="0.2">
      <c r="A23" s="5" t="str">
        <f>HYPERLINK("#'Table 21'!A1","Table 21")</f>
        <v>Table 21</v>
      </c>
      <c r="B23" s="6" t="s">
        <v>25</v>
      </c>
      <c r="C23" s="6" t="s">
        <v>5</v>
      </c>
      <c r="D23" s="6">
        <v>975</v>
      </c>
    </row>
    <row r="24" spans="1:4" ht="48" x14ac:dyDescent="0.2">
      <c r="A24" s="5" t="str">
        <f>HYPERLINK("#'Table 22'!A1","Table 22")</f>
        <v>Table 22</v>
      </c>
      <c r="B24" s="6" t="s">
        <v>26</v>
      </c>
      <c r="C24" s="6" t="s">
        <v>5</v>
      </c>
      <c r="D24" s="6">
        <v>987</v>
      </c>
    </row>
    <row r="25" spans="1:4" x14ac:dyDescent="0.2">
      <c r="A25" s="5"/>
      <c r="B25" s="6" t="s">
        <v>337</v>
      </c>
      <c r="C25" s="6"/>
      <c r="D25" s="6"/>
    </row>
    <row r="26" spans="1:4" x14ac:dyDescent="0.2">
      <c r="A26" s="5"/>
      <c r="B26" s="6" t="s">
        <v>337</v>
      </c>
      <c r="C26" s="6"/>
      <c r="D26" s="6"/>
    </row>
    <row r="27" spans="1:4" x14ac:dyDescent="0.2">
      <c r="A27" s="5"/>
      <c r="B27" s="6" t="s">
        <v>337</v>
      </c>
      <c r="C27" s="6"/>
      <c r="D27" s="6"/>
    </row>
    <row r="28" spans="1:4" x14ac:dyDescent="0.2">
      <c r="A28" s="5"/>
      <c r="B28" s="6" t="s">
        <v>337</v>
      </c>
      <c r="C28" s="6"/>
      <c r="D28" s="6"/>
    </row>
    <row r="29" spans="1:4" x14ac:dyDescent="0.2">
      <c r="A29" s="5"/>
      <c r="B29" s="6" t="s">
        <v>337</v>
      </c>
      <c r="C29" s="6"/>
      <c r="D29" s="6"/>
    </row>
    <row r="30" spans="1:4" x14ac:dyDescent="0.2">
      <c r="A30" s="5"/>
      <c r="B30" s="6" t="s">
        <v>337</v>
      </c>
      <c r="C30" s="6"/>
      <c r="D30" s="6"/>
    </row>
    <row r="31" spans="1:4" x14ac:dyDescent="0.2">
      <c r="A31" s="5"/>
      <c r="B31" s="6" t="s">
        <v>337</v>
      </c>
      <c r="C31" s="6"/>
      <c r="D31" s="6"/>
    </row>
  </sheetData>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31"/>
  <sheetViews>
    <sheetView workbookViewId="0">
      <pane xSplit="3" ySplit="5" topLeftCell="D8" activePane="bottomRight" state="frozen"/>
      <selection pane="topRight" activeCell="D1" sqref="D1"/>
      <selection pane="bottomLeft" activeCell="A6" sqref="A6"/>
      <selection pane="bottomRight" activeCell="C1" sqref="C1:Q1048576"/>
    </sheetView>
  </sheetViews>
  <sheetFormatPr baseColWidth="10" defaultColWidth="8.83203125" defaultRowHeight="15" x14ac:dyDescent="0.2"/>
  <cols>
    <col min="1" max="1" width="50" style="2" bestFit="1" customWidth="1"/>
    <col min="2" max="2" width="32" style="2" customWidth="1"/>
    <col min="3" max="3" width="20.6640625" style="2" bestFit="1" customWidth="1"/>
    <col min="4" max="39" width="12.6640625" style="2" customWidth="1"/>
  </cols>
  <sheetData>
    <row r="1" spans="1:40"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8"/>
    </row>
    <row r="2" spans="1:40" ht="36" customHeight="1" x14ac:dyDescent="0.2">
      <c r="A2" s="27" t="s">
        <v>204</v>
      </c>
      <c r="B2" s="25"/>
      <c r="C2" s="25"/>
      <c r="D2" s="25"/>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10"/>
      <c r="AN2" s="8"/>
    </row>
    <row r="3" spans="1:40" ht="37" customHeight="1" x14ac:dyDescent="0.2">
      <c r="A3" s="28"/>
      <c r="B3" s="25"/>
      <c r="C3" s="25"/>
      <c r="D3" s="11" t="s">
        <v>29</v>
      </c>
      <c r="E3" s="24" t="s">
        <v>30</v>
      </c>
      <c r="F3" s="25"/>
      <c r="G3" s="25"/>
      <c r="H3" s="25"/>
      <c r="I3" s="24" t="s">
        <v>31</v>
      </c>
      <c r="J3" s="25"/>
      <c r="K3" s="25"/>
      <c r="L3" s="25"/>
      <c r="M3" s="25"/>
      <c r="N3" s="25"/>
      <c r="O3" s="24" t="s">
        <v>32</v>
      </c>
      <c r="P3" s="25"/>
      <c r="Q3" s="24" t="s">
        <v>33</v>
      </c>
      <c r="R3" s="25"/>
      <c r="S3" s="25"/>
      <c r="T3" s="25"/>
      <c r="U3" s="25"/>
      <c r="V3" s="25"/>
      <c r="W3" s="25"/>
      <c r="X3" s="24" t="s">
        <v>34</v>
      </c>
      <c r="Y3" s="25"/>
      <c r="Z3" s="25"/>
      <c r="AA3" s="25"/>
      <c r="AB3" s="25"/>
      <c r="AC3" s="25"/>
      <c r="AD3" s="24" t="s">
        <v>35</v>
      </c>
      <c r="AE3" s="25"/>
      <c r="AF3" s="25"/>
      <c r="AG3" s="25"/>
      <c r="AH3" s="25"/>
      <c r="AI3" s="25"/>
      <c r="AJ3" s="25"/>
      <c r="AK3" s="25"/>
      <c r="AL3" s="25"/>
      <c r="AM3" s="25"/>
      <c r="AN3" s="8"/>
    </row>
    <row r="4" spans="1:40" ht="16" customHeight="1" x14ac:dyDescent="0.2">
      <c r="A4" s="20"/>
      <c r="B4" s="25"/>
      <c r="C4" s="25"/>
      <c r="D4" s="9" t="s">
        <v>36</v>
      </c>
      <c r="E4" s="9" t="s">
        <v>36</v>
      </c>
      <c r="F4" s="9" t="s">
        <v>37</v>
      </c>
      <c r="G4" s="9" t="s">
        <v>38</v>
      </c>
      <c r="H4" s="9" t="s">
        <v>39</v>
      </c>
      <c r="I4" s="9" t="s">
        <v>36</v>
      </c>
      <c r="J4" s="9" t="s">
        <v>37</v>
      </c>
      <c r="K4" s="9" t="s">
        <v>38</v>
      </c>
      <c r="L4" s="9" t="s">
        <v>39</v>
      </c>
      <c r="M4" s="9" t="s">
        <v>40</v>
      </c>
      <c r="N4" s="9" t="s">
        <v>41</v>
      </c>
      <c r="O4" s="9" t="s">
        <v>36</v>
      </c>
      <c r="P4" s="9" t="s">
        <v>37</v>
      </c>
      <c r="Q4" s="9" t="s">
        <v>36</v>
      </c>
      <c r="R4" s="9" t="s">
        <v>37</v>
      </c>
      <c r="S4" s="9" t="s">
        <v>38</v>
      </c>
      <c r="T4" s="9" t="s">
        <v>39</v>
      </c>
      <c r="U4" s="9" t="s">
        <v>40</v>
      </c>
      <c r="V4" s="9" t="s">
        <v>41</v>
      </c>
      <c r="W4" s="9" t="s">
        <v>42</v>
      </c>
      <c r="X4" s="9" t="s">
        <v>36</v>
      </c>
      <c r="Y4" s="9" t="s">
        <v>37</v>
      </c>
      <c r="Z4" s="9" t="s">
        <v>38</v>
      </c>
      <c r="AA4" s="9" t="s">
        <v>39</v>
      </c>
      <c r="AB4" s="9" t="s">
        <v>40</v>
      </c>
      <c r="AC4" s="9" t="s">
        <v>41</v>
      </c>
      <c r="AD4" s="9" t="s">
        <v>36</v>
      </c>
      <c r="AE4" s="9" t="s">
        <v>37</v>
      </c>
      <c r="AF4" s="9" t="s">
        <v>38</v>
      </c>
      <c r="AG4" s="9" t="s">
        <v>39</v>
      </c>
      <c r="AH4" s="9" t="s">
        <v>40</v>
      </c>
      <c r="AI4" s="9" t="s">
        <v>41</v>
      </c>
      <c r="AJ4" s="9" t="s">
        <v>42</v>
      </c>
      <c r="AK4" s="9" t="s">
        <v>43</v>
      </c>
      <c r="AL4" s="9" t="s">
        <v>44</v>
      </c>
      <c r="AM4" s="9" t="s">
        <v>45</v>
      </c>
      <c r="AN4" s="8"/>
    </row>
    <row r="5" spans="1:40" ht="25" x14ac:dyDescent="0.2">
      <c r="A5" s="20"/>
      <c r="B5" s="25"/>
      <c r="C5" s="25"/>
      <c r="D5" s="11" t="s">
        <v>46</v>
      </c>
      <c r="E5" s="11" t="s">
        <v>47</v>
      </c>
      <c r="F5" s="11" t="s">
        <v>48</v>
      </c>
      <c r="G5" s="11" t="s">
        <v>49</v>
      </c>
      <c r="H5" s="11" t="s">
        <v>50</v>
      </c>
      <c r="I5" s="11" t="s">
        <v>51</v>
      </c>
      <c r="J5" s="11" t="s">
        <v>52</v>
      </c>
      <c r="K5" s="11" t="s">
        <v>53</v>
      </c>
      <c r="L5" s="11" t="s">
        <v>54</v>
      </c>
      <c r="M5" s="11" t="s">
        <v>55</v>
      </c>
      <c r="N5" s="11" t="s">
        <v>56</v>
      </c>
      <c r="O5" s="11" t="s">
        <v>57</v>
      </c>
      <c r="P5" s="11" t="s">
        <v>58</v>
      </c>
      <c r="Q5" s="11" t="s">
        <v>59</v>
      </c>
      <c r="R5" s="11" t="s">
        <v>60</v>
      </c>
      <c r="S5" s="11" t="s">
        <v>61</v>
      </c>
      <c r="T5" s="11" t="s">
        <v>62</v>
      </c>
      <c r="U5" s="11" t="s">
        <v>63</v>
      </c>
      <c r="V5" s="11" t="s">
        <v>64</v>
      </c>
      <c r="W5" s="11" t="s">
        <v>65</v>
      </c>
      <c r="X5" s="11" t="s">
        <v>66</v>
      </c>
      <c r="Y5" s="11" t="s">
        <v>67</v>
      </c>
      <c r="Z5" s="11" t="s">
        <v>68</v>
      </c>
      <c r="AA5" s="11" t="s">
        <v>69</v>
      </c>
      <c r="AB5" s="11" t="s">
        <v>70</v>
      </c>
      <c r="AC5" s="11" t="s">
        <v>71</v>
      </c>
      <c r="AD5" s="11" t="s">
        <v>72</v>
      </c>
      <c r="AE5" s="11" t="s">
        <v>73</v>
      </c>
      <c r="AF5" s="11" t="s">
        <v>74</v>
      </c>
      <c r="AG5" s="11" t="s">
        <v>75</v>
      </c>
      <c r="AH5" s="11" t="s">
        <v>76</v>
      </c>
      <c r="AI5" s="11" t="s">
        <v>77</v>
      </c>
      <c r="AJ5" s="11" t="s">
        <v>78</v>
      </c>
      <c r="AK5" s="11" t="s">
        <v>79</v>
      </c>
      <c r="AL5" s="11" t="s">
        <v>80</v>
      </c>
      <c r="AM5" s="11" t="s">
        <v>81</v>
      </c>
      <c r="AN5" s="8"/>
    </row>
    <row r="6" spans="1:40" x14ac:dyDescent="0.2">
      <c r="A6" s="21" t="s">
        <v>205</v>
      </c>
      <c r="B6" s="19" t="s">
        <v>189</v>
      </c>
      <c r="C6" s="19" t="s">
        <v>206</v>
      </c>
      <c r="D6" s="12">
        <v>0.38961120036030011</v>
      </c>
      <c r="E6" s="12">
        <v>0.34591339553369999</v>
      </c>
      <c r="F6" s="12">
        <v>0.50105127820360007</v>
      </c>
      <c r="G6" s="12">
        <v>0.24413665716749999</v>
      </c>
      <c r="H6" s="12">
        <v>0.42603101128219989</v>
      </c>
      <c r="I6" s="12">
        <v>0.43203118870719998</v>
      </c>
      <c r="J6" s="12">
        <v>0.42330940394060002</v>
      </c>
      <c r="K6" s="12">
        <v>0.46060119346419998</v>
      </c>
      <c r="L6" s="12">
        <v>0.28672060557630002</v>
      </c>
      <c r="M6" s="12">
        <v>0.4227212537292</v>
      </c>
      <c r="N6" s="12">
        <v>0.32449198389029998</v>
      </c>
      <c r="O6" s="12">
        <v>0.45891316029809998</v>
      </c>
      <c r="P6" s="12">
        <v>0.34393496761980002</v>
      </c>
      <c r="Q6" s="12">
        <v>4.678366437545E-2</v>
      </c>
      <c r="R6" s="12">
        <v>0.15931245048879999</v>
      </c>
      <c r="S6" s="12">
        <v>0.1156498994002</v>
      </c>
      <c r="T6" s="12">
        <v>0.45274747468490001</v>
      </c>
      <c r="U6" s="12">
        <v>0.65145420967709999</v>
      </c>
      <c r="V6" s="12">
        <v>0.52616570982630007</v>
      </c>
      <c r="W6" s="12">
        <v>0.8902674997608</v>
      </c>
      <c r="X6" s="12">
        <v>3.2563391978820001E-2</v>
      </c>
      <c r="Y6" s="12">
        <v>0.14268869439670001</v>
      </c>
      <c r="Z6" s="12">
        <v>0.48287279064400002</v>
      </c>
      <c r="AA6" s="12">
        <v>0.74623669352220001</v>
      </c>
      <c r="AB6" s="12">
        <v>0.87008935837650003</v>
      </c>
      <c r="AC6" s="12">
        <v>0.58771796288879996</v>
      </c>
      <c r="AD6" s="12">
        <v>0.22437498866450001</v>
      </c>
      <c r="AE6" s="12">
        <v>0.39709411879040002</v>
      </c>
      <c r="AF6" s="12">
        <v>0.12465943232069999</v>
      </c>
      <c r="AG6" s="12">
        <v>0.3140005186864</v>
      </c>
      <c r="AH6" s="12">
        <v>0.44262699188370003</v>
      </c>
      <c r="AI6" s="12">
        <v>0.6921677329457</v>
      </c>
      <c r="AJ6" s="12">
        <v>1</v>
      </c>
      <c r="AK6" s="12">
        <v>0.84722854501629996</v>
      </c>
      <c r="AL6" s="12">
        <v>0.63727424766819996</v>
      </c>
      <c r="AM6" s="12">
        <v>0.5021111476972</v>
      </c>
      <c r="AN6" s="8"/>
    </row>
    <row r="7" spans="1:40" x14ac:dyDescent="0.2">
      <c r="A7" s="20"/>
      <c r="B7" s="20"/>
      <c r="C7" s="20"/>
      <c r="D7" s="13">
        <v>173</v>
      </c>
      <c r="E7" s="13">
        <v>32</v>
      </c>
      <c r="F7" s="13">
        <v>62</v>
      </c>
      <c r="G7" s="13">
        <v>22</v>
      </c>
      <c r="H7" s="13">
        <v>57</v>
      </c>
      <c r="I7" s="13">
        <v>4</v>
      </c>
      <c r="J7" s="13">
        <v>14</v>
      </c>
      <c r="K7" s="13">
        <v>35</v>
      </c>
      <c r="L7" s="13">
        <v>30</v>
      </c>
      <c r="M7" s="13">
        <v>44</v>
      </c>
      <c r="N7" s="13">
        <v>46</v>
      </c>
      <c r="O7" s="13">
        <v>84</v>
      </c>
      <c r="P7" s="13">
        <v>84</v>
      </c>
      <c r="Q7" s="13">
        <v>7</v>
      </c>
      <c r="R7" s="13">
        <v>11</v>
      </c>
      <c r="S7" s="13">
        <v>7</v>
      </c>
      <c r="T7" s="13">
        <v>42</v>
      </c>
      <c r="U7" s="13">
        <v>41</v>
      </c>
      <c r="V7" s="13">
        <v>9</v>
      </c>
      <c r="W7" s="13">
        <v>56</v>
      </c>
      <c r="X7" s="13">
        <v>5</v>
      </c>
      <c r="Y7" s="13">
        <v>24</v>
      </c>
      <c r="Z7" s="13">
        <v>42</v>
      </c>
      <c r="AA7" s="13">
        <v>62</v>
      </c>
      <c r="AB7" s="13">
        <v>33</v>
      </c>
      <c r="AC7" s="13">
        <v>3</v>
      </c>
      <c r="AD7" s="13">
        <v>50</v>
      </c>
      <c r="AE7" s="13">
        <v>16</v>
      </c>
      <c r="AF7" s="13">
        <v>2</v>
      </c>
      <c r="AG7" s="13">
        <v>7</v>
      </c>
      <c r="AH7" s="13">
        <v>15</v>
      </c>
      <c r="AI7" s="13">
        <v>8</v>
      </c>
      <c r="AJ7" s="13">
        <v>1</v>
      </c>
      <c r="AK7" s="13">
        <v>3</v>
      </c>
      <c r="AL7" s="13">
        <v>1</v>
      </c>
      <c r="AM7" s="13">
        <v>70</v>
      </c>
      <c r="AN7" s="8"/>
    </row>
    <row r="8" spans="1:40" x14ac:dyDescent="0.2">
      <c r="A8" s="20"/>
      <c r="B8" s="20"/>
      <c r="C8" s="20"/>
      <c r="D8" s="14" t="s">
        <v>84</v>
      </c>
      <c r="E8" s="14"/>
      <c r="F8" s="15" t="s">
        <v>146</v>
      </c>
      <c r="G8" s="14"/>
      <c r="H8" s="14"/>
      <c r="I8" s="14"/>
      <c r="J8" s="14"/>
      <c r="K8" s="14"/>
      <c r="L8" s="14"/>
      <c r="M8" s="14"/>
      <c r="N8" s="14"/>
      <c r="O8" s="14"/>
      <c r="P8" s="14"/>
      <c r="Q8" s="14"/>
      <c r="R8" s="14"/>
      <c r="S8" s="14"/>
      <c r="T8" s="15" t="s">
        <v>108</v>
      </c>
      <c r="U8" s="15" t="s">
        <v>120</v>
      </c>
      <c r="V8" s="15" t="s">
        <v>86</v>
      </c>
      <c r="W8" s="15" t="s">
        <v>138</v>
      </c>
      <c r="X8" s="14"/>
      <c r="Y8" s="14"/>
      <c r="Z8" s="15" t="s">
        <v>106</v>
      </c>
      <c r="AA8" s="15" t="s">
        <v>106</v>
      </c>
      <c r="AB8" s="15" t="s">
        <v>110</v>
      </c>
      <c r="AC8" s="15" t="s">
        <v>86</v>
      </c>
      <c r="AD8" s="14"/>
      <c r="AE8" s="14"/>
      <c r="AF8" s="14"/>
      <c r="AG8" s="14"/>
      <c r="AH8" s="14"/>
      <c r="AI8" s="15" t="s">
        <v>85</v>
      </c>
      <c r="AJ8" s="14" t="s">
        <v>84</v>
      </c>
      <c r="AK8" s="15" t="s">
        <v>85</v>
      </c>
      <c r="AL8" s="14"/>
      <c r="AM8" s="15" t="s">
        <v>85</v>
      </c>
      <c r="AN8" s="8"/>
    </row>
    <row r="9" spans="1:40" x14ac:dyDescent="0.2">
      <c r="A9" s="23"/>
      <c r="B9" s="23"/>
      <c r="C9" s="19" t="s">
        <v>207</v>
      </c>
      <c r="D9" s="12">
        <v>0.55543037695069997</v>
      </c>
      <c r="E9" s="12">
        <v>0.62972877591130005</v>
      </c>
      <c r="F9" s="12">
        <v>0.45518028820119999</v>
      </c>
      <c r="G9" s="12">
        <v>0.63979875222680005</v>
      </c>
      <c r="H9" s="12">
        <v>0.53328300072110002</v>
      </c>
      <c r="I9" s="12">
        <v>0.26860384947869997</v>
      </c>
      <c r="J9" s="12">
        <v>0.56480192620839997</v>
      </c>
      <c r="K9" s="12">
        <v>0.49720534745869999</v>
      </c>
      <c r="L9" s="12">
        <v>0.64677895242729999</v>
      </c>
      <c r="M9" s="12">
        <v>0.53727014900100001</v>
      </c>
      <c r="N9" s="12">
        <v>0.63591688700680005</v>
      </c>
      <c r="O9" s="12">
        <v>0.46691974421760002</v>
      </c>
      <c r="P9" s="12">
        <v>0.62233872508510002</v>
      </c>
      <c r="Q9" s="12">
        <v>0.93473256503879998</v>
      </c>
      <c r="R9" s="12">
        <v>0.76448748640849995</v>
      </c>
      <c r="S9" s="12">
        <v>0.80902561167529996</v>
      </c>
      <c r="T9" s="12">
        <v>0.49064534865679998</v>
      </c>
      <c r="U9" s="12">
        <v>0.22036838371760001</v>
      </c>
      <c r="V9" s="12">
        <v>0.39183332912579999</v>
      </c>
      <c r="W9" s="12">
        <v>0.1001907971584</v>
      </c>
      <c r="X9" s="12">
        <v>0.94419966817900003</v>
      </c>
      <c r="Y9" s="12">
        <v>0.79199458953150004</v>
      </c>
      <c r="Z9" s="12">
        <v>0.39371963179800001</v>
      </c>
      <c r="AA9" s="12">
        <v>0.2246859521505</v>
      </c>
      <c r="AB9" s="12">
        <v>0.1299106416236</v>
      </c>
      <c r="AC9" s="12">
        <v>0.2289467395733</v>
      </c>
      <c r="AD9" s="12">
        <v>0.70196126711469997</v>
      </c>
      <c r="AE9" s="12">
        <v>0.58310252353409997</v>
      </c>
      <c r="AF9" s="12">
        <v>0.87534056767930002</v>
      </c>
      <c r="AG9" s="12">
        <v>0.44399998667070001</v>
      </c>
      <c r="AH9" s="12">
        <v>0.5470082843988</v>
      </c>
      <c r="AI9" s="12">
        <v>0.3078322670543</v>
      </c>
      <c r="AJ9" s="12">
        <v>0</v>
      </c>
      <c r="AK9" s="12">
        <v>0.1251215768625</v>
      </c>
      <c r="AL9" s="12">
        <v>0.36272575233179999</v>
      </c>
      <c r="AM9" s="12">
        <v>0.44984626677360001</v>
      </c>
      <c r="AN9" s="8"/>
    </row>
    <row r="10" spans="1:40" x14ac:dyDescent="0.2">
      <c r="A10" s="20"/>
      <c r="B10" s="20"/>
      <c r="C10" s="20"/>
      <c r="D10" s="13">
        <v>300</v>
      </c>
      <c r="E10" s="13">
        <v>77</v>
      </c>
      <c r="F10" s="13">
        <v>71</v>
      </c>
      <c r="G10" s="13">
        <v>72</v>
      </c>
      <c r="H10" s="13">
        <v>80</v>
      </c>
      <c r="I10" s="13">
        <v>3</v>
      </c>
      <c r="J10" s="13">
        <v>29</v>
      </c>
      <c r="K10" s="13">
        <v>52</v>
      </c>
      <c r="L10" s="13">
        <v>57</v>
      </c>
      <c r="M10" s="13">
        <v>62</v>
      </c>
      <c r="N10" s="13">
        <v>97</v>
      </c>
      <c r="O10" s="13">
        <v>97</v>
      </c>
      <c r="P10" s="13">
        <v>186</v>
      </c>
      <c r="Q10" s="13">
        <v>115</v>
      </c>
      <c r="R10" s="13">
        <v>46</v>
      </c>
      <c r="S10" s="13">
        <v>50</v>
      </c>
      <c r="T10" s="13">
        <v>65</v>
      </c>
      <c r="U10" s="13">
        <v>13</v>
      </c>
      <c r="V10" s="13">
        <v>4</v>
      </c>
      <c r="W10" s="13">
        <v>7</v>
      </c>
      <c r="X10" s="13">
        <v>120</v>
      </c>
      <c r="Y10" s="13">
        <v>99</v>
      </c>
      <c r="Z10" s="13">
        <v>40</v>
      </c>
      <c r="AA10" s="13">
        <v>17</v>
      </c>
      <c r="AB10" s="13">
        <v>6</v>
      </c>
      <c r="AC10" s="13">
        <v>3</v>
      </c>
      <c r="AD10" s="13">
        <v>144</v>
      </c>
      <c r="AE10" s="13">
        <v>33</v>
      </c>
      <c r="AF10" s="13">
        <v>9</v>
      </c>
      <c r="AG10" s="13">
        <v>15</v>
      </c>
      <c r="AH10" s="13">
        <v>20</v>
      </c>
      <c r="AI10" s="13">
        <v>4</v>
      </c>
      <c r="AJ10" s="13">
        <v>0</v>
      </c>
      <c r="AK10" s="13">
        <v>2</v>
      </c>
      <c r="AL10" s="13">
        <v>1</v>
      </c>
      <c r="AM10" s="13">
        <v>72</v>
      </c>
      <c r="AN10" s="8"/>
    </row>
    <row r="11" spans="1:40" x14ac:dyDescent="0.2">
      <c r="A11" s="20"/>
      <c r="B11" s="20"/>
      <c r="C11" s="20"/>
      <c r="D11" s="14" t="s">
        <v>84</v>
      </c>
      <c r="E11" s="14"/>
      <c r="F11" s="14"/>
      <c r="G11" s="14"/>
      <c r="H11" s="14"/>
      <c r="I11" s="14"/>
      <c r="J11" s="14"/>
      <c r="K11" s="14"/>
      <c r="L11" s="14"/>
      <c r="M11" s="14"/>
      <c r="N11" s="14"/>
      <c r="O11" s="14"/>
      <c r="P11" s="15" t="s">
        <v>85</v>
      </c>
      <c r="Q11" s="15" t="s">
        <v>208</v>
      </c>
      <c r="R11" s="15" t="s">
        <v>185</v>
      </c>
      <c r="S11" s="15" t="s">
        <v>209</v>
      </c>
      <c r="T11" s="15" t="s">
        <v>150</v>
      </c>
      <c r="U11" s="14"/>
      <c r="V11" s="14"/>
      <c r="W11" s="14"/>
      <c r="X11" s="15" t="s">
        <v>210</v>
      </c>
      <c r="Y11" s="15" t="s">
        <v>211</v>
      </c>
      <c r="Z11" s="14"/>
      <c r="AA11" s="14"/>
      <c r="AB11" s="14"/>
      <c r="AC11" s="14"/>
      <c r="AD11" s="15" t="s">
        <v>212</v>
      </c>
      <c r="AE11" s="14"/>
      <c r="AF11" s="14"/>
      <c r="AG11" s="14"/>
      <c r="AH11" s="14"/>
      <c r="AI11" s="14"/>
      <c r="AJ11" s="14" t="s">
        <v>84</v>
      </c>
      <c r="AK11" s="14"/>
      <c r="AL11" s="14"/>
      <c r="AM11" s="14"/>
      <c r="AN11" s="8"/>
    </row>
    <row r="12" spans="1:40" x14ac:dyDescent="0.2">
      <c r="A12" s="23"/>
      <c r="B12" s="23"/>
      <c r="C12" s="19" t="s">
        <v>196</v>
      </c>
      <c r="D12" s="12">
        <v>5.4958422689000003E-2</v>
      </c>
      <c r="E12" s="12">
        <v>2.435782855499E-2</v>
      </c>
      <c r="F12" s="12">
        <v>4.3768433595209988E-2</v>
      </c>
      <c r="G12" s="12">
        <v>0.1160645906057</v>
      </c>
      <c r="H12" s="12">
        <v>4.06859879967E-2</v>
      </c>
      <c r="I12" s="12">
        <v>0.29936496181409999</v>
      </c>
      <c r="J12" s="12">
        <v>1.188866985099E-2</v>
      </c>
      <c r="K12" s="12">
        <v>4.2193459077100003E-2</v>
      </c>
      <c r="L12" s="12">
        <v>6.6500441996399998E-2</v>
      </c>
      <c r="M12" s="12">
        <v>4.0008597269829999E-2</v>
      </c>
      <c r="N12" s="12">
        <v>3.9591129102879999E-2</v>
      </c>
      <c r="O12" s="12">
        <v>7.4167095484349993E-2</v>
      </c>
      <c r="P12" s="12">
        <v>3.3726307295089998E-2</v>
      </c>
      <c r="Q12" s="12">
        <v>1.848377058576E-2</v>
      </c>
      <c r="R12" s="12">
        <v>7.6200063102640006E-2</v>
      </c>
      <c r="S12" s="12">
        <v>7.5324488924470009E-2</v>
      </c>
      <c r="T12" s="12">
        <v>5.6607176658270003E-2</v>
      </c>
      <c r="U12" s="12">
        <v>0.1281774066053</v>
      </c>
      <c r="V12" s="12">
        <v>8.2000961047909993E-2</v>
      </c>
      <c r="W12" s="12">
        <v>9.5417030807449996E-3</v>
      </c>
      <c r="X12" s="12">
        <v>2.3236939842180001E-2</v>
      </c>
      <c r="Y12" s="12">
        <v>6.5316716071779996E-2</v>
      </c>
      <c r="Z12" s="12">
        <v>0.123407577558</v>
      </c>
      <c r="AA12" s="12">
        <v>2.9077354327320001E-2</v>
      </c>
      <c r="AB12" s="12">
        <v>0</v>
      </c>
      <c r="AC12" s="12">
        <v>0.18333529753790001</v>
      </c>
      <c r="AD12" s="12">
        <v>7.3663744220799993E-2</v>
      </c>
      <c r="AE12" s="12">
        <v>1.9803357675509999E-2</v>
      </c>
      <c r="AF12" s="12">
        <v>0</v>
      </c>
      <c r="AG12" s="12">
        <v>0.24199949464289999</v>
      </c>
      <c r="AH12" s="12">
        <v>1.036472371753E-2</v>
      </c>
      <c r="AI12" s="12">
        <v>0</v>
      </c>
      <c r="AJ12" s="12">
        <v>0</v>
      </c>
      <c r="AK12" s="12">
        <v>2.7649878121260001E-2</v>
      </c>
      <c r="AL12" s="12">
        <v>0</v>
      </c>
      <c r="AM12" s="12">
        <v>4.8042585529130002E-2</v>
      </c>
      <c r="AN12" s="8"/>
    </row>
    <row r="13" spans="1:40" x14ac:dyDescent="0.2">
      <c r="A13" s="20"/>
      <c r="B13" s="20"/>
      <c r="C13" s="20"/>
      <c r="D13" s="13">
        <v>28</v>
      </c>
      <c r="E13" s="13">
        <v>4</v>
      </c>
      <c r="F13" s="13">
        <v>12</v>
      </c>
      <c r="G13" s="13">
        <v>6</v>
      </c>
      <c r="H13" s="13">
        <v>6</v>
      </c>
      <c r="I13" s="13">
        <v>2</v>
      </c>
      <c r="J13" s="13">
        <v>1</v>
      </c>
      <c r="K13" s="13">
        <v>6</v>
      </c>
      <c r="L13" s="13">
        <v>6</v>
      </c>
      <c r="M13" s="13">
        <v>7</v>
      </c>
      <c r="N13" s="13">
        <v>6</v>
      </c>
      <c r="O13" s="13">
        <v>14</v>
      </c>
      <c r="P13" s="13">
        <v>12</v>
      </c>
      <c r="Q13" s="13">
        <v>3</v>
      </c>
      <c r="R13" s="13">
        <v>1</v>
      </c>
      <c r="S13" s="13">
        <v>5</v>
      </c>
      <c r="T13" s="13">
        <v>10</v>
      </c>
      <c r="U13" s="13">
        <v>5</v>
      </c>
      <c r="V13" s="13">
        <v>2</v>
      </c>
      <c r="W13" s="13">
        <v>2</v>
      </c>
      <c r="X13" s="13">
        <v>2</v>
      </c>
      <c r="Y13" s="13">
        <v>8</v>
      </c>
      <c r="Z13" s="13">
        <v>8</v>
      </c>
      <c r="AA13" s="13">
        <v>6</v>
      </c>
      <c r="AB13" s="13">
        <v>0</v>
      </c>
      <c r="AC13" s="13">
        <v>2</v>
      </c>
      <c r="AD13" s="13">
        <v>14</v>
      </c>
      <c r="AE13" s="13">
        <v>1</v>
      </c>
      <c r="AF13" s="13">
        <v>0</v>
      </c>
      <c r="AG13" s="13">
        <v>1</v>
      </c>
      <c r="AH13" s="13">
        <v>1</v>
      </c>
      <c r="AI13" s="13">
        <v>0</v>
      </c>
      <c r="AJ13" s="13">
        <v>0</v>
      </c>
      <c r="AK13" s="13">
        <v>1</v>
      </c>
      <c r="AL13" s="13">
        <v>0</v>
      </c>
      <c r="AM13" s="13">
        <v>10</v>
      </c>
      <c r="AN13" s="8"/>
    </row>
    <row r="14" spans="1:40" x14ac:dyDescent="0.2">
      <c r="A14" s="20"/>
      <c r="B14" s="20"/>
      <c r="C14" s="20"/>
      <c r="D14" s="14" t="s">
        <v>84</v>
      </c>
      <c r="E14" s="14"/>
      <c r="F14" s="14"/>
      <c r="G14" s="14"/>
      <c r="H14" s="14"/>
      <c r="I14" s="15" t="s">
        <v>88</v>
      </c>
      <c r="J14" s="14"/>
      <c r="K14" s="14"/>
      <c r="L14" s="14"/>
      <c r="M14" s="14"/>
      <c r="N14" s="14"/>
      <c r="O14" s="14"/>
      <c r="P14" s="14"/>
      <c r="Q14" s="14"/>
      <c r="R14" s="14"/>
      <c r="S14" s="14"/>
      <c r="T14" s="14"/>
      <c r="U14" s="15" t="s">
        <v>163</v>
      </c>
      <c r="V14" s="14"/>
      <c r="W14" s="14"/>
      <c r="X14" s="14"/>
      <c r="Y14" s="14"/>
      <c r="Z14" s="14"/>
      <c r="AA14" s="14"/>
      <c r="AB14" s="14"/>
      <c r="AC14" s="14"/>
      <c r="AD14" s="14"/>
      <c r="AE14" s="14"/>
      <c r="AF14" s="14"/>
      <c r="AG14" s="15" t="s">
        <v>92</v>
      </c>
      <c r="AH14" s="14"/>
      <c r="AI14" s="14"/>
      <c r="AJ14" s="14" t="s">
        <v>84</v>
      </c>
      <c r="AK14" s="14"/>
      <c r="AL14" s="14"/>
      <c r="AM14" s="14"/>
      <c r="AN14" s="8"/>
    </row>
    <row r="15" spans="1:40" x14ac:dyDescent="0.2">
      <c r="A15" s="23"/>
      <c r="B15" s="23"/>
      <c r="C15" s="19" t="s">
        <v>29</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8"/>
    </row>
    <row r="16" spans="1:40" x14ac:dyDescent="0.2">
      <c r="A16" s="20"/>
      <c r="B16" s="20"/>
      <c r="C16" s="20"/>
      <c r="D16" s="13">
        <v>501</v>
      </c>
      <c r="E16" s="13">
        <v>113</v>
      </c>
      <c r="F16" s="13">
        <v>145</v>
      </c>
      <c r="G16" s="13">
        <v>100</v>
      </c>
      <c r="H16" s="13">
        <v>143</v>
      </c>
      <c r="I16" s="13">
        <v>9</v>
      </c>
      <c r="J16" s="13">
        <v>44</v>
      </c>
      <c r="K16" s="13">
        <v>93</v>
      </c>
      <c r="L16" s="13">
        <v>93</v>
      </c>
      <c r="M16" s="13">
        <v>113</v>
      </c>
      <c r="N16" s="13">
        <v>149</v>
      </c>
      <c r="O16" s="13">
        <v>195</v>
      </c>
      <c r="P16" s="13">
        <v>282</v>
      </c>
      <c r="Q16" s="13">
        <v>125</v>
      </c>
      <c r="R16" s="13">
        <v>58</v>
      </c>
      <c r="S16" s="13">
        <v>62</v>
      </c>
      <c r="T16" s="13">
        <v>117</v>
      </c>
      <c r="U16" s="13">
        <v>59</v>
      </c>
      <c r="V16" s="13">
        <v>15</v>
      </c>
      <c r="W16" s="13">
        <v>65</v>
      </c>
      <c r="X16" s="13">
        <v>127</v>
      </c>
      <c r="Y16" s="13">
        <v>131</v>
      </c>
      <c r="Z16" s="13">
        <v>90</v>
      </c>
      <c r="AA16" s="13">
        <v>85</v>
      </c>
      <c r="AB16" s="13">
        <v>39</v>
      </c>
      <c r="AC16" s="13">
        <v>8</v>
      </c>
      <c r="AD16" s="13">
        <v>208</v>
      </c>
      <c r="AE16" s="13">
        <v>50</v>
      </c>
      <c r="AF16" s="13">
        <v>11</v>
      </c>
      <c r="AG16" s="13">
        <v>23</v>
      </c>
      <c r="AH16" s="13">
        <v>36</v>
      </c>
      <c r="AI16" s="13">
        <v>12</v>
      </c>
      <c r="AJ16" s="13">
        <v>1</v>
      </c>
      <c r="AK16" s="13">
        <v>6</v>
      </c>
      <c r="AL16" s="13">
        <v>2</v>
      </c>
      <c r="AM16" s="13">
        <v>152</v>
      </c>
      <c r="AN16" s="8"/>
    </row>
    <row r="17" spans="1:40" x14ac:dyDescent="0.2">
      <c r="A17" s="20"/>
      <c r="B17" s="20"/>
      <c r="C17" s="20"/>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14" t="s">
        <v>84</v>
      </c>
      <c r="AN17" s="8"/>
    </row>
    <row r="18" spans="1:40" x14ac:dyDescent="0.2">
      <c r="A18" s="23"/>
      <c r="B18" s="19" t="s">
        <v>197</v>
      </c>
      <c r="C18" s="19" t="s">
        <v>206</v>
      </c>
      <c r="D18" s="12">
        <v>0.31548882108019999</v>
      </c>
      <c r="E18" s="12">
        <v>0.30044025118619999</v>
      </c>
      <c r="F18" s="12">
        <v>0.3052695224259</v>
      </c>
      <c r="G18" s="12">
        <v>0.30477440174710002</v>
      </c>
      <c r="H18" s="12">
        <v>0.34899712608799999</v>
      </c>
      <c r="I18" s="12">
        <v>0.73978745197369999</v>
      </c>
      <c r="J18" s="12">
        <v>0.38236913220899998</v>
      </c>
      <c r="K18" s="12">
        <v>0.25076145294180002</v>
      </c>
      <c r="L18" s="12">
        <v>0.219988636874</v>
      </c>
      <c r="M18" s="12">
        <v>0.34988477686870001</v>
      </c>
      <c r="N18" s="12">
        <v>0.28076487850109999</v>
      </c>
      <c r="O18" s="12">
        <v>0.37788825251779989</v>
      </c>
      <c r="P18" s="12">
        <v>0.25525292601689997</v>
      </c>
      <c r="Q18" s="12">
        <v>1.5258810308010001E-2</v>
      </c>
      <c r="R18" s="12">
        <v>0.14307619719699999</v>
      </c>
      <c r="S18" s="12">
        <v>0.1215344059229</v>
      </c>
      <c r="T18" s="12">
        <v>0.27159667242379998</v>
      </c>
      <c r="U18" s="12">
        <v>0.74100195257970003</v>
      </c>
      <c r="V18" s="12">
        <v>0.54010417789109999</v>
      </c>
      <c r="W18" s="12">
        <v>0.7135342136499</v>
      </c>
      <c r="X18" s="12">
        <v>1.9853705921890001E-2</v>
      </c>
      <c r="Y18" s="12">
        <v>0.14835430729499999</v>
      </c>
      <c r="Z18" s="12">
        <v>0.3167923170709</v>
      </c>
      <c r="AA18" s="12">
        <v>0.60050536963250001</v>
      </c>
      <c r="AB18" s="12">
        <v>0.84072209376060003</v>
      </c>
      <c r="AC18" s="12">
        <v>0.28590007031409997</v>
      </c>
      <c r="AD18" s="12">
        <v>0.21849926657919999</v>
      </c>
      <c r="AE18" s="12">
        <v>0.254788374639</v>
      </c>
      <c r="AF18" s="12">
        <v>0.34208127374059999</v>
      </c>
      <c r="AG18" s="12">
        <v>0.1567065708348</v>
      </c>
      <c r="AH18" s="12">
        <v>0.42297612234449999</v>
      </c>
      <c r="AI18" s="12">
        <v>0.11328525790379999</v>
      </c>
      <c r="AJ18" s="12">
        <v>0.21344401081370001</v>
      </c>
      <c r="AK18" s="12">
        <v>0.67605248601689993</v>
      </c>
      <c r="AL18" s="12">
        <v>1</v>
      </c>
      <c r="AM18" s="12">
        <v>0.44131184677070001</v>
      </c>
      <c r="AN18" s="8"/>
    </row>
    <row r="19" spans="1:40" x14ac:dyDescent="0.2">
      <c r="A19" s="20"/>
      <c r="B19" s="20"/>
      <c r="C19" s="20"/>
      <c r="D19" s="13">
        <v>147</v>
      </c>
      <c r="E19" s="13">
        <v>31</v>
      </c>
      <c r="F19" s="13">
        <v>36</v>
      </c>
      <c r="G19" s="13">
        <v>35</v>
      </c>
      <c r="H19" s="13">
        <v>45</v>
      </c>
      <c r="I19" s="13">
        <v>4</v>
      </c>
      <c r="J19" s="13">
        <v>19</v>
      </c>
      <c r="K19" s="13">
        <v>23</v>
      </c>
      <c r="L19" s="13">
        <v>19</v>
      </c>
      <c r="M19" s="13">
        <v>36</v>
      </c>
      <c r="N19" s="13">
        <v>46</v>
      </c>
      <c r="O19" s="13">
        <v>68</v>
      </c>
      <c r="P19" s="13">
        <v>69</v>
      </c>
      <c r="Q19" s="13">
        <v>4</v>
      </c>
      <c r="R19" s="13">
        <v>11</v>
      </c>
      <c r="S19" s="13">
        <v>9</v>
      </c>
      <c r="T19" s="13">
        <v>30</v>
      </c>
      <c r="U19" s="13">
        <v>40</v>
      </c>
      <c r="V19" s="13">
        <v>13</v>
      </c>
      <c r="W19" s="13">
        <v>40</v>
      </c>
      <c r="X19" s="13">
        <v>2</v>
      </c>
      <c r="Y19" s="13">
        <v>22</v>
      </c>
      <c r="Z19" s="13">
        <v>30</v>
      </c>
      <c r="AA19" s="13">
        <v>63</v>
      </c>
      <c r="AB19" s="13">
        <v>20</v>
      </c>
      <c r="AC19" s="13">
        <v>1</v>
      </c>
      <c r="AD19" s="13">
        <v>41</v>
      </c>
      <c r="AE19" s="13">
        <v>17</v>
      </c>
      <c r="AF19" s="13">
        <v>4</v>
      </c>
      <c r="AG19" s="13">
        <v>4</v>
      </c>
      <c r="AH19" s="13">
        <v>13</v>
      </c>
      <c r="AI19" s="13">
        <v>1</v>
      </c>
      <c r="AJ19" s="13">
        <v>1</v>
      </c>
      <c r="AK19" s="13">
        <v>4</v>
      </c>
      <c r="AL19" s="13">
        <v>1</v>
      </c>
      <c r="AM19" s="13">
        <v>61</v>
      </c>
      <c r="AN19" s="8"/>
    </row>
    <row r="20" spans="1:40" x14ac:dyDescent="0.2">
      <c r="A20" s="20"/>
      <c r="B20" s="20"/>
      <c r="C20" s="20"/>
      <c r="D20" s="14" t="s">
        <v>84</v>
      </c>
      <c r="E20" s="14"/>
      <c r="F20" s="14"/>
      <c r="G20" s="14"/>
      <c r="H20" s="14"/>
      <c r="I20" s="15" t="s">
        <v>127</v>
      </c>
      <c r="J20" s="14"/>
      <c r="K20" s="14"/>
      <c r="L20" s="14"/>
      <c r="M20" s="14"/>
      <c r="N20" s="14"/>
      <c r="O20" s="15" t="s">
        <v>88</v>
      </c>
      <c r="P20" s="14"/>
      <c r="Q20" s="14"/>
      <c r="R20" s="15" t="s">
        <v>85</v>
      </c>
      <c r="S20" s="14"/>
      <c r="T20" s="15" t="s">
        <v>86</v>
      </c>
      <c r="U20" s="15" t="s">
        <v>138</v>
      </c>
      <c r="V20" s="15" t="s">
        <v>86</v>
      </c>
      <c r="W20" s="15" t="s">
        <v>198</v>
      </c>
      <c r="X20" s="14"/>
      <c r="Y20" s="14"/>
      <c r="Z20" s="15" t="s">
        <v>86</v>
      </c>
      <c r="AA20" s="15" t="s">
        <v>106</v>
      </c>
      <c r="AB20" s="15" t="s">
        <v>120</v>
      </c>
      <c r="AC20" s="14"/>
      <c r="AD20" s="14"/>
      <c r="AE20" s="14"/>
      <c r="AF20" s="14"/>
      <c r="AG20" s="14"/>
      <c r="AH20" s="14"/>
      <c r="AI20" s="14"/>
      <c r="AJ20" s="14"/>
      <c r="AK20" s="14"/>
      <c r="AL20" s="14" t="s">
        <v>84</v>
      </c>
      <c r="AM20" s="14"/>
      <c r="AN20" s="8"/>
    </row>
    <row r="21" spans="1:40" x14ac:dyDescent="0.2">
      <c r="A21" s="23"/>
      <c r="B21" s="23"/>
      <c r="C21" s="19" t="s">
        <v>207</v>
      </c>
      <c r="D21" s="12">
        <v>0.58464042045260001</v>
      </c>
      <c r="E21" s="12">
        <v>0.65416376894999995</v>
      </c>
      <c r="F21" s="12">
        <v>0.57059685937769999</v>
      </c>
      <c r="G21" s="12">
        <v>0.60635797189709995</v>
      </c>
      <c r="H21" s="12">
        <v>0.51987574042499995</v>
      </c>
      <c r="I21" s="12">
        <v>0.26021254802630001</v>
      </c>
      <c r="J21" s="12">
        <v>0.54492793971859999</v>
      </c>
      <c r="K21" s="12">
        <v>0.57519251599779997</v>
      </c>
      <c r="L21" s="12">
        <v>0.68343099127559992</v>
      </c>
      <c r="M21" s="12">
        <v>0.59709694285640003</v>
      </c>
      <c r="N21" s="12">
        <v>0.59305037727889998</v>
      </c>
      <c r="O21" s="12">
        <v>0.50390140362719993</v>
      </c>
      <c r="P21" s="12">
        <v>0.66628948901559992</v>
      </c>
      <c r="Q21" s="12">
        <v>0.92403439537200005</v>
      </c>
      <c r="R21" s="12">
        <v>0.75170957606299993</v>
      </c>
      <c r="S21" s="12">
        <v>0.84385290031980009</v>
      </c>
      <c r="T21" s="12">
        <v>0.57966200618910002</v>
      </c>
      <c r="U21" s="12">
        <v>0.1383684038204</v>
      </c>
      <c r="V21" s="12">
        <v>0.26884915491729999</v>
      </c>
      <c r="W21" s="12">
        <v>0.20857252991770001</v>
      </c>
      <c r="X21" s="12">
        <v>0.94627353793340008</v>
      </c>
      <c r="Y21" s="12">
        <v>0.79746768107159993</v>
      </c>
      <c r="Z21" s="12">
        <v>0.6017839728844</v>
      </c>
      <c r="AA21" s="12">
        <v>0.2120457228283</v>
      </c>
      <c r="AB21" s="12">
        <v>5.3671158417869999E-2</v>
      </c>
      <c r="AC21" s="12">
        <v>0</v>
      </c>
      <c r="AD21" s="12">
        <v>0.68055437994559997</v>
      </c>
      <c r="AE21" s="12">
        <v>0.68334813710320008</v>
      </c>
      <c r="AF21" s="12">
        <v>0.59434027599759998</v>
      </c>
      <c r="AG21" s="12">
        <v>0.77941760554750006</v>
      </c>
      <c r="AH21" s="12">
        <v>0.50122561739299998</v>
      </c>
      <c r="AI21" s="12">
        <v>0.69209903880189994</v>
      </c>
      <c r="AJ21" s="12">
        <v>0.7865559891863001</v>
      </c>
      <c r="AK21" s="12">
        <v>0</v>
      </c>
      <c r="AL21" s="12">
        <v>0</v>
      </c>
      <c r="AM21" s="12">
        <v>0.44478468126010001</v>
      </c>
      <c r="AN21" s="8"/>
    </row>
    <row r="22" spans="1:40" x14ac:dyDescent="0.2">
      <c r="A22" s="20"/>
      <c r="B22" s="20"/>
      <c r="C22" s="20"/>
      <c r="D22" s="13">
        <v>307</v>
      </c>
      <c r="E22" s="13">
        <v>75</v>
      </c>
      <c r="F22" s="13">
        <v>81</v>
      </c>
      <c r="G22" s="13">
        <v>80</v>
      </c>
      <c r="H22" s="13">
        <v>71</v>
      </c>
      <c r="I22" s="13">
        <v>3</v>
      </c>
      <c r="J22" s="13">
        <v>31</v>
      </c>
      <c r="K22" s="13">
        <v>45</v>
      </c>
      <c r="L22" s="13">
        <v>60</v>
      </c>
      <c r="M22" s="13">
        <v>68</v>
      </c>
      <c r="N22" s="13">
        <v>100</v>
      </c>
      <c r="O22" s="13">
        <v>106</v>
      </c>
      <c r="P22" s="13">
        <v>184</v>
      </c>
      <c r="Q22" s="13">
        <v>115</v>
      </c>
      <c r="R22" s="13">
        <v>32</v>
      </c>
      <c r="S22" s="13">
        <v>60</v>
      </c>
      <c r="T22" s="13">
        <v>70</v>
      </c>
      <c r="U22" s="13">
        <v>12</v>
      </c>
      <c r="V22" s="13">
        <v>8</v>
      </c>
      <c r="W22" s="13">
        <v>10</v>
      </c>
      <c r="X22" s="13">
        <v>109</v>
      </c>
      <c r="Y22" s="13">
        <v>118</v>
      </c>
      <c r="Z22" s="13">
        <v>40</v>
      </c>
      <c r="AA22" s="13">
        <v>23</v>
      </c>
      <c r="AB22" s="13">
        <v>3</v>
      </c>
      <c r="AC22" s="13">
        <v>0</v>
      </c>
      <c r="AD22" s="13">
        <v>152</v>
      </c>
      <c r="AE22" s="13">
        <v>42</v>
      </c>
      <c r="AF22" s="13">
        <v>9</v>
      </c>
      <c r="AG22" s="13">
        <v>13</v>
      </c>
      <c r="AH22" s="13">
        <v>16</v>
      </c>
      <c r="AI22" s="13">
        <v>7</v>
      </c>
      <c r="AJ22" s="13">
        <v>4</v>
      </c>
      <c r="AK22" s="13">
        <v>0</v>
      </c>
      <c r="AL22" s="13">
        <v>0</v>
      </c>
      <c r="AM22" s="13">
        <v>64</v>
      </c>
      <c r="AN22" s="8"/>
    </row>
    <row r="23" spans="1:40" x14ac:dyDescent="0.2">
      <c r="A23" s="20"/>
      <c r="B23" s="20"/>
      <c r="C23" s="20"/>
      <c r="D23" s="14" t="s">
        <v>84</v>
      </c>
      <c r="E23" s="14"/>
      <c r="F23" s="14"/>
      <c r="G23" s="14"/>
      <c r="H23" s="14"/>
      <c r="I23" s="14"/>
      <c r="J23" s="14"/>
      <c r="K23" s="14"/>
      <c r="L23" s="14"/>
      <c r="M23" s="14"/>
      <c r="N23" s="14"/>
      <c r="O23" s="14"/>
      <c r="P23" s="15" t="s">
        <v>85</v>
      </c>
      <c r="Q23" s="15" t="s">
        <v>208</v>
      </c>
      <c r="R23" s="15" t="s">
        <v>213</v>
      </c>
      <c r="S23" s="15" t="s">
        <v>100</v>
      </c>
      <c r="T23" s="15" t="s">
        <v>214</v>
      </c>
      <c r="U23" s="14"/>
      <c r="V23" s="14"/>
      <c r="W23" s="14"/>
      <c r="X23" s="15" t="s">
        <v>215</v>
      </c>
      <c r="Y23" s="15" t="s">
        <v>216</v>
      </c>
      <c r="Z23" s="15" t="s">
        <v>217</v>
      </c>
      <c r="AA23" s="14"/>
      <c r="AB23" s="14"/>
      <c r="AC23" s="14"/>
      <c r="AD23" s="14"/>
      <c r="AE23" s="14"/>
      <c r="AF23" s="14"/>
      <c r="AG23" s="14"/>
      <c r="AH23" s="14"/>
      <c r="AI23" s="14"/>
      <c r="AJ23" s="14"/>
      <c r="AK23" s="14"/>
      <c r="AL23" s="14" t="s">
        <v>84</v>
      </c>
      <c r="AM23" s="14"/>
      <c r="AN23" s="8"/>
    </row>
    <row r="24" spans="1:40" x14ac:dyDescent="0.2">
      <c r="A24" s="23"/>
      <c r="B24" s="23"/>
      <c r="C24" s="19" t="s">
        <v>196</v>
      </c>
      <c r="D24" s="12">
        <v>9.9870758467149989E-2</v>
      </c>
      <c r="E24" s="12">
        <v>4.5395979863739999E-2</v>
      </c>
      <c r="F24" s="12">
        <v>0.12413361819639999</v>
      </c>
      <c r="G24" s="12">
        <v>8.886762635579E-2</v>
      </c>
      <c r="H24" s="12">
        <v>0.13112713348710001</v>
      </c>
      <c r="I24" s="12">
        <v>0</v>
      </c>
      <c r="J24" s="12">
        <v>7.2702928072400003E-2</v>
      </c>
      <c r="K24" s="12">
        <v>0.17404603106040001</v>
      </c>
      <c r="L24" s="12">
        <v>9.6580371850389993E-2</v>
      </c>
      <c r="M24" s="12">
        <v>5.3018280274909999E-2</v>
      </c>
      <c r="N24" s="12">
        <v>0.1261847442199</v>
      </c>
      <c r="O24" s="12">
        <v>0.118210343855</v>
      </c>
      <c r="P24" s="12">
        <v>7.8457584967490002E-2</v>
      </c>
      <c r="Q24" s="12">
        <v>6.0706794320019998E-2</v>
      </c>
      <c r="R24" s="12">
        <v>0.10521422674</v>
      </c>
      <c r="S24" s="12">
        <v>3.46126937573E-2</v>
      </c>
      <c r="T24" s="12">
        <v>0.148741321387</v>
      </c>
      <c r="U24" s="12">
        <v>0.1206296436</v>
      </c>
      <c r="V24" s="12">
        <v>0.19104666719159999</v>
      </c>
      <c r="W24" s="12">
        <v>7.7893256432430003E-2</v>
      </c>
      <c r="X24" s="12">
        <v>3.3872756144709998E-2</v>
      </c>
      <c r="Y24" s="12">
        <v>5.4178011633469997E-2</v>
      </c>
      <c r="Z24" s="12">
        <v>8.1423710044730008E-2</v>
      </c>
      <c r="AA24" s="12">
        <v>0.18744890753910001</v>
      </c>
      <c r="AB24" s="12">
        <v>0.10560674782149999</v>
      </c>
      <c r="AC24" s="12">
        <v>0.71409992968590008</v>
      </c>
      <c r="AD24" s="12">
        <v>0.10094635347520001</v>
      </c>
      <c r="AE24" s="12">
        <v>6.1863488257750003E-2</v>
      </c>
      <c r="AF24" s="12">
        <v>6.3578450261809999E-2</v>
      </c>
      <c r="AG24" s="12">
        <v>6.3875823617660005E-2</v>
      </c>
      <c r="AH24" s="12">
        <v>7.5798260262559994E-2</v>
      </c>
      <c r="AI24" s="12">
        <v>0.19461570329440001</v>
      </c>
      <c r="AJ24" s="12">
        <v>0</v>
      </c>
      <c r="AK24" s="12">
        <v>0.32394751398310001</v>
      </c>
      <c r="AL24" s="12">
        <v>0</v>
      </c>
      <c r="AM24" s="12">
        <v>0.11390347196929999</v>
      </c>
      <c r="AN24" s="8"/>
    </row>
    <row r="25" spans="1:40" x14ac:dyDescent="0.2">
      <c r="A25" s="20"/>
      <c r="B25" s="20"/>
      <c r="C25" s="20"/>
      <c r="D25" s="13">
        <v>49</v>
      </c>
      <c r="E25" s="13">
        <v>5</v>
      </c>
      <c r="F25" s="13">
        <v>14</v>
      </c>
      <c r="G25" s="13">
        <v>13</v>
      </c>
      <c r="H25" s="13">
        <v>17</v>
      </c>
      <c r="I25" s="13">
        <v>0</v>
      </c>
      <c r="J25" s="13">
        <v>5</v>
      </c>
      <c r="K25" s="13">
        <v>12</v>
      </c>
      <c r="L25" s="13">
        <v>9</v>
      </c>
      <c r="M25" s="13">
        <v>9</v>
      </c>
      <c r="N25" s="13">
        <v>14</v>
      </c>
      <c r="O25" s="13">
        <v>22</v>
      </c>
      <c r="P25" s="13">
        <v>23</v>
      </c>
      <c r="Q25" s="13">
        <v>7</v>
      </c>
      <c r="R25" s="13">
        <v>5</v>
      </c>
      <c r="S25" s="13">
        <v>4</v>
      </c>
      <c r="T25" s="13">
        <v>15</v>
      </c>
      <c r="U25" s="13">
        <v>6</v>
      </c>
      <c r="V25" s="13">
        <v>5</v>
      </c>
      <c r="W25" s="13">
        <v>7</v>
      </c>
      <c r="X25" s="13">
        <v>5</v>
      </c>
      <c r="Y25" s="13">
        <v>9</v>
      </c>
      <c r="Z25" s="13">
        <v>10</v>
      </c>
      <c r="AA25" s="13">
        <v>15</v>
      </c>
      <c r="AB25" s="13">
        <v>4</v>
      </c>
      <c r="AC25" s="13">
        <v>2</v>
      </c>
      <c r="AD25" s="13">
        <v>19</v>
      </c>
      <c r="AE25" s="13">
        <v>3</v>
      </c>
      <c r="AF25" s="13">
        <v>1</v>
      </c>
      <c r="AG25" s="13">
        <v>1</v>
      </c>
      <c r="AH25" s="13">
        <v>3</v>
      </c>
      <c r="AI25" s="13">
        <v>2</v>
      </c>
      <c r="AJ25" s="13">
        <v>0</v>
      </c>
      <c r="AK25" s="13">
        <v>1</v>
      </c>
      <c r="AL25" s="13">
        <v>0</v>
      </c>
      <c r="AM25" s="13">
        <v>19</v>
      </c>
      <c r="AN25" s="8"/>
    </row>
    <row r="26" spans="1:40" x14ac:dyDescent="0.2">
      <c r="A26" s="20"/>
      <c r="B26" s="20"/>
      <c r="C26" s="20"/>
      <c r="D26" s="14" t="s">
        <v>84</v>
      </c>
      <c r="E26" s="14"/>
      <c r="F26" s="14"/>
      <c r="G26" s="14"/>
      <c r="H26" s="14"/>
      <c r="I26" s="14"/>
      <c r="J26" s="14"/>
      <c r="K26" s="14"/>
      <c r="L26" s="14"/>
      <c r="M26" s="14"/>
      <c r="N26" s="14"/>
      <c r="O26" s="14"/>
      <c r="P26" s="14"/>
      <c r="Q26" s="14"/>
      <c r="R26" s="14"/>
      <c r="S26" s="14"/>
      <c r="T26" s="14"/>
      <c r="U26" s="14"/>
      <c r="V26" s="14"/>
      <c r="W26" s="14"/>
      <c r="X26" s="14"/>
      <c r="Y26" s="14"/>
      <c r="Z26" s="14"/>
      <c r="AA26" s="15" t="s">
        <v>85</v>
      </c>
      <c r="AB26" s="14"/>
      <c r="AC26" s="15" t="s">
        <v>110</v>
      </c>
      <c r="AD26" s="14"/>
      <c r="AE26" s="14"/>
      <c r="AF26" s="14"/>
      <c r="AG26" s="14"/>
      <c r="AH26" s="14"/>
      <c r="AI26" s="14"/>
      <c r="AJ26" s="14"/>
      <c r="AK26" s="14"/>
      <c r="AL26" s="14" t="s">
        <v>84</v>
      </c>
      <c r="AM26" s="14"/>
      <c r="AN26" s="8"/>
    </row>
    <row r="27" spans="1:40" x14ac:dyDescent="0.2">
      <c r="A27" s="23"/>
      <c r="B27" s="23"/>
      <c r="C27" s="19" t="s">
        <v>29</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8"/>
    </row>
    <row r="28" spans="1:40" x14ac:dyDescent="0.2">
      <c r="A28" s="20"/>
      <c r="B28" s="20"/>
      <c r="C28" s="20"/>
      <c r="D28" s="13">
        <v>503</v>
      </c>
      <c r="E28" s="13">
        <v>111</v>
      </c>
      <c r="F28" s="13">
        <v>131</v>
      </c>
      <c r="G28" s="13">
        <v>128</v>
      </c>
      <c r="H28" s="13">
        <v>133</v>
      </c>
      <c r="I28" s="13">
        <v>7</v>
      </c>
      <c r="J28" s="13">
        <v>55</v>
      </c>
      <c r="K28" s="13">
        <v>80</v>
      </c>
      <c r="L28" s="13">
        <v>88</v>
      </c>
      <c r="M28" s="13">
        <v>113</v>
      </c>
      <c r="N28" s="13">
        <v>160</v>
      </c>
      <c r="O28" s="13">
        <v>196</v>
      </c>
      <c r="P28" s="13">
        <v>276</v>
      </c>
      <c r="Q28" s="13">
        <v>126</v>
      </c>
      <c r="R28" s="13">
        <v>48</v>
      </c>
      <c r="S28" s="13">
        <v>73</v>
      </c>
      <c r="T28" s="13">
        <v>115</v>
      </c>
      <c r="U28" s="13">
        <v>58</v>
      </c>
      <c r="V28" s="13">
        <v>26</v>
      </c>
      <c r="W28" s="13">
        <v>57</v>
      </c>
      <c r="X28" s="13">
        <v>116</v>
      </c>
      <c r="Y28" s="13">
        <v>149</v>
      </c>
      <c r="Z28" s="13">
        <v>80</v>
      </c>
      <c r="AA28" s="13">
        <v>101</v>
      </c>
      <c r="AB28" s="13">
        <v>27</v>
      </c>
      <c r="AC28" s="13">
        <v>3</v>
      </c>
      <c r="AD28" s="13">
        <v>212</v>
      </c>
      <c r="AE28" s="13">
        <v>62</v>
      </c>
      <c r="AF28" s="13">
        <v>14</v>
      </c>
      <c r="AG28" s="13">
        <v>18</v>
      </c>
      <c r="AH28" s="13">
        <v>32</v>
      </c>
      <c r="AI28" s="13">
        <v>10</v>
      </c>
      <c r="AJ28" s="13">
        <v>5</v>
      </c>
      <c r="AK28" s="13">
        <v>5</v>
      </c>
      <c r="AL28" s="13">
        <v>1</v>
      </c>
      <c r="AM28" s="13">
        <v>144</v>
      </c>
      <c r="AN28" s="8"/>
    </row>
    <row r="29" spans="1:40" x14ac:dyDescent="0.2">
      <c r="A29" s="20"/>
      <c r="B29" s="20"/>
      <c r="C29" s="20"/>
      <c r="D29" s="14" t="s">
        <v>84</v>
      </c>
      <c r="E29" s="14" t="s">
        <v>84</v>
      </c>
      <c r="F29" s="14" t="s">
        <v>84</v>
      </c>
      <c r="G29" s="14" t="s">
        <v>84</v>
      </c>
      <c r="H29" s="14" t="s">
        <v>84</v>
      </c>
      <c r="I29" s="14" t="s">
        <v>84</v>
      </c>
      <c r="J29" s="14" t="s">
        <v>84</v>
      </c>
      <c r="K29" s="14" t="s">
        <v>84</v>
      </c>
      <c r="L29" s="14" t="s">
        <v>84</v>
      </c>
      <c r="M29" s="14" t="s">
        <v>84</v>
      </c>
      <c r="N29" s="14" t="s">
        <v>84</v>
      </c>
      <c r="O29" s="14" t="s">
        <v>84</v>
      </c>
      <c r="P29" s="14" t="s">
        <v>84</v>
      </c>
      <c r="Q29" s="14" t="s">
        <v>84</v>
      </c>
      <c r="R29" s="14" t="s">
        <v>84</v>
      </c>
      <c r="S29" s="14" t="s">
        <v>84</v>
      </c>
      <c r="T29" s="14" t="s">
        <v>84</v>
      </c>
      <c r="U29" s="14" t="s">
        <v>84</v>
      </c>
      <c r="V29" s="14" t="s">
        <v>84</v>
      </c>
      <c r="W29" s="14" t="s">
        <v>84</v>
      </c>
      <c r="X29" s="14" t="s">
        <v>84</v>
      </c>
      <c r="Y29" s="14" t="s">
        <v>84</v>
      </c>
      <c r="Z29" s="14" t="s">
        <v>84</v>
      </c>
      <c r="AA29" s="14" t="s">
        <v>84</v>
      </c>
      <c r="AB29" s="14" t="s">
        <v>84</v>
      </c>
      <c r="AC29" s="14" t="s">
        <v>84</v>
      </c>
      <c r="AD29" s="14" t="s">
        <v>84</v>
      </c>
      <c r="AE29" s="14" t="s">
        <v>84</v>
      </c>
      <c r="AF29" s="14" t="s">
        <v>84</v>
      </c>
      <c r="AG29" s="14" t="s">
        <v>84</v>
      </c>
      <c r="AH29" s="14" t="s">
        <v>84</v>
      </c>
      <c r="AI29" s="14" t="s">
        <v>84</v>
      </c>
      <c r="AJ29" s="14" t="s">
        <v>84</v>
      </c>
      <c r="AK29" s="14" t="s">
        <v>84</v>
      </c>
      <c r="AL29" s="14" t="s">
        <v>84</v>
      </c>
      <c r="AM29" s="14" t="s">
        <v>84</v>
      </c>
      <c r="AN29" s="8"/>
    </row>
    <row r="30" spans="1:40" x14ac:dyDescent="0.2">
      <c r="A30" s="16" t="s">
        <v>218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row>
    <row r="31" spans="1:40" x14ac:dyDescent="0.2">
      <c r="A31" s="18" t="s">
        <v>94</v>
      </c>
    </row>
  </sheetData>
  <mergeCells count="20">
    <mergeCell ref="AD3:AM3"/>
    <mergeCell ref="AJ2:AL2"/>
    <mergeCell ref="A2:D2"/>
    <mergeCell ref="A3:C5"/>
    <mergeCell ref="C6:C8"/>
    <mergeCell ref="E3:H3"/>
    <mergeCell ref="I3:N3"/>
    <mergeCell ref="O3:P3"/>
    <mergeCell ref="Q3:W3"/>
    <mergeCell ref="X3:AC3"/>
    <mergeCell ref="C24:C26"/>
    <mergeCell ref="C27:C29"/>
    <mergeCell ref="B6:B17"/>
    <mergeCell ref="B18:B29"/>
    <mergeCell ref="A6:A29"/>
    <mergeCell ref="C9:C11"/>
    <mergeCell ref="C12:C14"/>
    <mergeCell ref="C15:C17"/>
    <mergeCell ref="C18:C20"/>
    <mergeCell ref="C21:C23"/>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1"/>
  <sheetViews>
    <sheetView workbookViewId="0">
      <pane xSplit="3" ySplit="5" topLeftCell="D6" activePane="bottomRight" state="frozen"/>
      <selection pane="topRight" activeCell="D1" sqref="D1"/>
      <selection pane="bottomLeft" activeCell="A6" sqref="A6"/>
      <selection pane="bottomRight" activeCell="C1" sqref="C1:Q1048576"/>
    </sheetView>
  </sheetViews>
  <sheetFormatPr baseColWidth="10" defaultColWidth="8.83203125" defaultRowHeight="15" x14ac:dyDescent="0.2"/>
  <cols>
    <col min="1" max="1" width="40.6640625" style="2" customWidth="1"/>
    <col min="2" max="2" width="51.1640625" style="2" customWidth="1"/>
    <col min="3" max="3" width="47.1640625" style="2" customWidth="1"/>
    <col min="4" max="39" width="12.6640625" style="2" customWidth="1"/>
  </cols>
  <sheetData>
    <row r="1" spans="1:40"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8"/>
    </row>
    <row r="2" spans="1:40" ht="36" customHeight="1" x14ac:dyDescent="0.2">
      <c r="A2" s="27" t="s">
        <v>219</v>
      </c>
      <c r="B2" s="25"/>
      <c r="C2" s="25"/>
      <c r="D2" s="25"/>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10"/>
      <c r="AN2" s="8"/>
    </row>
    <row r="3" spans="1:40" ht="37" customHeight="1" x14ac:dyDescent="0.2">
      <c r="A3" s="28"/>
      <c r="B3" s="25"/>
      <c r="C3" s="25"/>
      <c r="D3" s="11" t="s">
        <v>29</v>
      </c>
      <c r="E3" s="24" t="s">
        <v>30</v>
      </c>
      <c r="F3" s="25"/>
      <c r="G3" s="25"/>
      <c r="H3" s="25"/>
      <c r="I3" s="24" t="s">
        <v>31</v>
      </c>
      <c r="J3" s="25"/>
      <c r="K3" s="25"/>
      <c r="L3" s="25"/>
      <c r="M3" s="25"/>
      <c r="N3" s="25"/>
      <c r="O3" s="24" t="s">
        <v>32</v>
      </c>
      <c r="P3" s="25"/>
      <c r="Q3" s="24" t="s">
        <v>33</v>
      </c>
      <c r="R3" s="25"/>
      <c r="S3" s="25"/>
      <c r="T3" s="25"/>
      <c r="U3" s="25"/>
      <c r="V3" s="25"/>
      <c r="W3" s="25"/>
      <c r="X3" s="24" t="s">
        <v>34</v>
      </c>
      <c r="Y3" s="25"/>
      <c r="Z3" s="25"/>
      <c r="AA3" s="25"/>
      <c r="AB3" s="25"/>
      <c r="AC3" s="25"/>
      <c r="AD3" s="24" t="s">
        <v>35</v>
      </c>
      <c r="AE3" s="25"/>
      <c r="AF3" s="25"/>
      <c r="AG3" s="25"/>
      <c r="AH3" s="25"/>
      <c r="AI3" s="25"/>
      <c r="AJ3" s="25"/>
      <c r="AK3" s="25"/>
      <c r="AL3" s="25"/>
      <c r="AM3" s="25"/>
      <c r="AN3" s="8"/>
    </row>
    <row r="4" spans="1:40" ht="16" customHeight="1" x14ac:dyDescent="0.2">
      <c r="A4" s="20"/>
      <c r="B4" s="25"/>
      <c r="C4" s="25"/>
      <c r="D4" s="9" t="s">
        <v>36</v>
      </c>
      <c r="E4" s="9" t="s">
        <v>36</v>
      </c>
      <c r="F4" s="9" t="s">
        <v>37</v>
      </c>
      <c r="G4" s="9" t="s">
        <v>38</v>
      </c>
      <c r="H4" s="9" t="s">
        <v>39</v>
      </c>
      <c r="I4" s="9" t="s">
        <v>36</v>
      </c>
      <c r="J4" s="9" t="s">
        <v>37</v>
      </c>
      <c r="K4" s="9" t="s">
        <v>38</v>
      </c>
      <c r="L4" s="9" t="s">
        <v>39</v>
      </c>
      <c r="M4" s="9" t="s">
        <v>40</v>
      </c>
      <c r="N4" s="9" t="s">
        <v>41</v>
      </c>
      <c r="O4" s="9" t="s">
        <v>36</v>
      </c>
      <c r="P4" s="9" t="s">
        <v>37</v>
      </c>
      <c r="Q4" s="9" t="s">
        <v>36</v>
      </c>
      <c r="R4" s="9" t="s">
        <v>37</v>
      </c>
      <c r="S4" s="9" t="s">
        <v>38</v>
      </c>
      <c r="T4" s="9" t="s">
        <v>39</v>
      </c>
      <c r="U4" s="9" t="s">
        <v>40</v>
      </c>
      <c r="V4" s="9" t="s">
        <v>41</v>
      </c>
      <c r="W4" s="9" t="s">
        <v>42</v>
      </c>
      <c r="X4" s="9" t="s">
        <v>36</v>
      </c>
      <c r="Y4" s="9" t="s">
        <v>37</v>
      </c>
      <c r="Z4" s="9" t="s">
        <v>38</v>
      </c>
      <c r="AA4" s="9" t="s">
        <v>39</v>
      </c>
      <c r="AB4" s="9" t="s">
        <v>40</v>
      </c>
      <c r="AC4" s="9" t="s">
        <v>41</v>
      </c>
      <c r="AD4" s="9" t="s">
        <v>36</v>
      </c>
      <c r="AE4" s="9" t="s">
        <v>37</v>
      </c>
      <c r="AF4" s="9" t="s">
        <v>38</v>
      </c>
      <c r="AG4" s="9" t="s">
        <v>39</v>
      </c>
      <c r="AH4" s="9" t="s">
        <v>40</v>
      </c>
      <c r="AI4" s="9" t="s">
        <v>41</v>
      </c>
      <c r="AJ4" s="9" t="s">
        <v>42</v>
      </c>
      <c r="AK4" s="9" t="s">
        <v>43</v>
      </c>
      <c r="AL4" s="9" t="s">
        <v>44</v>
      </c>
      <c r="AM4" s="9" t="s">
        <v>45</v>
      </c>
      <c r="AN4" s="8"/>
    </row>
    <row r="5" spans="1:40" ht="25" x14ac:dyDescent="0.2">
      <c r="A5" s="20"/>
      <c r="B5" s="25"/>
      <c r="C5" s="25"/>
      <c r="D5" s="11" t="s">
        <v>46</v>
      </c>
      <c r="E5" s="11" t="s">
        <v>47</v>
      </c>
      <c r="F5" s="11" t="s">
        <v>48</v>
      </c>
      <c r="G5" s="11" t="s">
        <v>49</v>
      </c>
      <c r="H5" s="11" t="s">
        <v>50</v>
      </c>
      <c r="I5" s="11" t="s">
        <v>51</v>
      </c>
      <c r="J5" s="11" t="s">
        <v>52</v>
      </c>
      <c r="K5" s="11" t="s">
        <v>53</v>
      </c>
      <c r="L5" s="11" t="s">
        <v>54</v>
      </c>
      <c r="M5" s="11" t="s">
        <v>55</v>
      </c>
      <c r="N5" s="11" t="s">
        <v>56</v>
      </c>
      <c r="O5" s="11" t="s">
        <v>57</v>
      </c>
      <c r="P5" s="11" t="s">
        <v>58</v>
      </c>
      <c r="Q5" s="11" t="s">
        <v>59</v>
      </c>
      <c r="R5" s="11" t="s">
        <v>60</v>
      </c>
      <c r="S5" s="11" t="s">
        <v>61</v>
      </c>
      <c r="T5" s="11" t="s">
        <v>62</v>
      </c>
      <c r="U5" s="11" t="s">
        <v>63</v>
      </c>
      <c r="V5" s="11" t="s">
        <v>64</v>
      </c>
      <c r="W5" s="11" t="s">
        <v>65</v>
      </c>
      <c r="X5" s="11" t="s">
        <v>66</v>
      </c>
      <c r="Y5" s="11" t="s">
        <v>67</v>
      </c>
      <c r="Z5" s="11" t="s">
        <v>68</v>
      </c>
      <c r="AA5" s="11" t="s">
        <v>69</v>
      </c>
      <c r="AB5" s="11" t="s">
        <v>70</v>
      </c>
      <c r="AC5" s="11" t="s">
        <v>71</v>
      </c>
      <c r="AD5" s="11" t="s">
        <v>72</v>
      </c>
      <c r="AE5" s="11" t="s">
        <v>73</v>
      </c>
      <c r="AF5" s="11" t="s">
        <v>74</v>
      </c>
      <c r="AG5" s="11" t="s">
        <v>75</v>
      </c>
      <c r="AH5" s="11" t="s">
        <v>76</v>
      </c>
      <c r="AI5" s="11" t="s">
        <v>77</v>
      </c>
      <c r="AJ5" s="11" t="s">
        <v>78</v>
      </c>
      <c r="AK5" s="11" t="s">
        <v>79</v>
      </c>
      <c r="AL5" s="11" t="s">
        <v>80</v>
      </c>
      <c r="AM5" s="11" t="s">
        <v>81</v>
      </c>
      <c r="AN5" s="8"/>
    </row>
    <row r="6" spans="1:40" x14ac:dyDescent="0.2">
      <c r="A6" s="21" t="s">
        <v>220</v>
      </c>
      <c r="B6" s="19" t="s">
        <v>189</v>
      </c>
      <c r="C6" s="19" t="s">
        <v>221</v>
      </c>
      <c r="D6" s="12">
        <v>0.26160681980200001</v>
      </c>
      <c r="E6" s="12">
        <v>0.2682527045725</v>
      </c>
      <c r="F6" s="12">
        <v>0.29131514033020001</v>
      </c>
      <c r="G6" s="12">
        <v>0.3613444947226</v>
      </c>
      <c r="H6" s="12">
        <v>0.14647082132</v>
      </c>
      <c r="I6" s="12">
        <v>0</v>
      </c>
      <c r="J6" s="12">
        <v>0.1886726500326</v>
      </c>
      <c r="K6" s="12">
        <v>0.2358983366213</v>
      </c>
      <c r="L6" s="12">
        <v>0.33307419392969989</v>
      </c>
      <c r="M6" s="12">
        <v>0.3246923166383</v>
      </c>
      <c r="N6" s="12">
        <v>0.31263871437989998</v>
      </c>
      <c r="O6" s="12">
        <v>0.20673863413599999</v>
      </c>
      <c r="P6" s="12">
        <v>0.31014057054100003</v>
      </c>
      <c r="Q6" s="12">
        <v>0.64489126781600004</v>
      </c>
      <c r="R6" s="12">
        <v>0.1359013302273</v>
      </c>
      <c r="S6" s="12">
        <v>0.33133877349969998</v>
      </c>
      <c r="T6" s="12">
        <v>0.25315266197480002</v>
      </c>
      <c r="U6" s="12">
        <v>1.6146359512939999E-2</v>
      </c>
      <c r="V6" s="12">
        <v>0</v>
      </c>
      <c r="W6" s="12">
        <v>0</v>
      </c>
      <c r="X6" s="12">
        <v>0.7234058285203</v>
      </c>
      <c r="Y6" s="12">
        <v>0.2449922163603</v>
      </c>
      <c r="Z6" s="12">
        <v>9.9469540062879988E-2</v>
      </c>
      <c r="AA6" s="12">
        <v>5.2259425836049998E-2</v>
      </c>
      <c r="AB6" s="12">
        <v>0</v>
      </c>
      <c r="AC6" s="12">
        <v>6.9243113991699995E-2</v>
      </c>
      <c r="AD6" s="12">
        <v>0.34149660917859997</v>
      </c>
      <c r="AE6" s="12">
        <v>0.28273215762580001</v>
      </c>
      <c r="AF6" s="12">
        <v>0.48064757000439989</v>
      </c>
      <c r="AG6" s="12">
        <v>0.27268001315770002</v>
      </c>
      <c r="AH6" s="12">
        <v>0.23893497617369999</v>
      </c>
      <c r="AI6" s="12">
        <v>0.17751809484940001</v>
      </c>
      <c r="AJ6" s="12">
        <v>0</v>
      </c>
      <c r="AK6" s="12">
        <v>0.1251215768625</v>
      </c>
      <c r="AL6" s="12">
        <v>0</v>
      </c>
      <c r="AM6" s="12">
        <v>0.1815136849473</v>
      </c>
      <c r="AN6" s="8"/>
    </row>
    <row r="7" spans="1:40" x14ac:dyDescent="0.2">
      <c r="A7" s="20"/>
      <c r="B7" s="20"/>
      <c r="C7" s="20"/>
      <c r="D7" s="13">
        <v>143</v>
      </c>
      <c r="E7" s="13">
        <v>37</v>
      </c>
      <c r="F7" s="13">
        <v>42</v>
      </c>
      <c r="G7" s="13">
        <v>36</v>
      </c>
      <c r="H7" s="13">
        <v>28</v>
      </c>
      <c r="I7" s="13">
        <v>0</v>
      </c>
      <c r="J7" s="13">
        <v>8</v>
      </c>
      <c r="K7" s="13">
        <v>22</v>
      </c>
      <c r="L7" s="13">
        <v>30</v>
      </c>
      <c r="M7" s="13">
        <v>30</v>
      </c>
      <c r="N7" s="13">
        <v>53</v>
      </c>
      <c r="O7" s="13">
        <v>40</v>
      </c>
      <c r="P7" s="13">
        <v>96</v>
      </c>
      <c r="Q7" s="13">
        <v>73</v>
      </c>
      <c r="R7" s="13">
        <v>12</v>
      </c>
      <c r="S7" s="13">
        <v>25</v>
      </c>
      <c r="T7" s="13">
        <v>32</v>
      </c>
      <c r="U7" s="13">
        <v>1</v>
      </c>
      <c r="V7" s="13">
        <v>0</v>
      </c>
      <c r="W7" s="13">
        <v>0</v>
      </c>
      <c r="X7" s="13">
        <v>85</v>
      </c>
      <c r="Y7" s="13">
        <v>36</v>
      </c>
      <c r="Z7" s="13">
        <v>14</v>
      </c>
      <c r="AA7" s="13">
        <v>1</v>
      </c>
      <c r="AB7" s="13">
        <v>0</v>
      </c>
      <c r="AC7" s="13">
        <v>1</v>
      </c>
      <c r="AD7" s="13">
        <v>69</v>
      </c>
      <c r="AE7" s="13">
        <v>18</v>
      </c>
      <c r="AF7" s="13">
        <v>3</v>
      </c>
      <c r="AG7" s="13">
        <v>10</v>
      </c>
      <c r="AH7" s="13">
        <v>11</v>
      </c>
      <c r="AI7" s="13">
        <v>2</v>
      </c>
      <c r="AJ7" s="13">
        <v>0</v>
      </c>
      <c r="AK7" s="13">
        <v>2</v>
      </c>
      <c r="AL7" s="13">
        <v>0</v>
      </c>
      <c r="AM7" s="13">
        <v>28</v>
      </c>
      <c r="AN7" s="8"/>
    </row>
    <row r="8" spans="1:40" x14ac:dyDescent="0.2">
      <c r="A8" s="20"/>
      <c r="B8" s="20"/>
      <c r="C8" s="20"/>
      <c r="D8" s="14" t="s">
        <v>84</v>
      </c>
      <c r="E8" s="14"/>
      <c r="F8" s="14"/>
      <c r="G8" s="15" t="s">
        <v>127</v>
      </c>
      <c r="H8" s="14"/>
      <c r="I8" s="14"/>
      <c r="J8" s="14"/>
      <c r="K8" s="14"/>
      <c r="L8" s="14"/>
      <c r="M8" s="14"/>
      <c r="N8" s="14"/>
      <c r="O8" s="14"/>
      <c r="P8" s="14"/>
      <c r="Q8" s="15" t="s">
        <v>222</v>
      </c>
      <c r="R8" s="14"/>
      <c r="S8" s="15" t="s">
        <v>185</v>
      </c>
      <c r="T8" s="15" t="s">
        <v>158</v>
      </c>
      <c r="U8" s="14"/>
      <c r="V8" s="14"/>
      <c r="W8" s="14"/>
      <c r="X8" s="15" t="s">
        <v>101</v>
      </c>
      <c r="Y8" s="15" t="s">
        <v>92</v>
      </c>
      <c r="Z8" s="14"/>
      <c r="AA8" s="14"/>
      <c r="AB8" s="14"/>
      <c r="AC8" s="14"/>
      <c r="AD8" s="14"/>
      <c r="AE8" s="14"/>
      <c r="AF8" s="14"/>
      <c r="AG8" s="14"/>
      <c r="AH8" s="14"/>
      <c r="AI8" s="14"/>
      <c r="AJ8" s="14" t="s">
        <v>84</v>
      </c>
      <c r="AK8" s="14"/>
      <c r="AL8" s="14"/>
      <c r="AM8" s="14"/>
      <c r="AN8" s="8"/>
    </row>
    <row r="9" spans="1:40" x14ac:dyDescent="0.2">
      <c r="A9" s="23"/>
      <c r="B9" s="23"/>
      <c r="C9" s="19" t="s">
        <v>223</v>
      </c>
      <c r="D9" s="12">
        <v>0.67946698740730005</v>
      </c>
      <c r="E9" s="12">
        <v>0.70013587357990004</v>
      </c>
      <c r="F9" s="12">
        <v>0.64626983899950008</v>
      </c>
      <c r="G9" s="12">
        <v>0.57938588557850002</v>
      </c>
      <c r="H9" s="12">
        <v>0.7776436538564</v>
      </c>
      <c r="I9" s="12">
        <v>1</v>
      </c>
      <c r="J9" s="12">
        <v>0.77900066967879988</v>
      </c>
      <c r="K9" s="12">
        <v>0.72650497977189998</v>
      </c>
      <c r="L9" s="12">
        <v>0.53376366086639992</v>
      </c>
      <c r="M9" s="12">
        <v>0.61226869579690002</v>
      </c>
      <c r="N9" s="12">
        <v>0.62602731472829998</v>
      </c>
      <c r="O9" s="12">
        <v>0.75628842568639998</v>
      </c>
      <c r="P9" s="12">
        <v>0.63557851647569996</v>
      </c>
      <c r="Q9" s="12">
        <v>0.28093922735069998</v>
      </c>
      <c r="R9" s="12">
        <v>0.81706486202700002</v>
      </c>
      <c r="S9" s="12">
        <v>0.46022168322969997</v>
      </c>
      <c r="T9" s="12">
        <v>0.68592556670939997</v>
      </c>
      <c r="U9" s="12">
        <v>0.96130421222810003</v>
      </c>
      <c r="V9" s="12">
        <v>1</v>
      </c>
      <c r="W9" s="12">
        <v>1</v>
      </c>
      <c r="X9" s="12">
        <v>0.1915039703926</v>
      </c>
      <c r="Y9" s="12">
        <v>0.6658179223784001</v>
      </c>
      <c r="Z9" s="12">
        <v>0.87023409244810002</v>
      </c>
      <c r="AA9" s="12">
        <v>0.9477405741638999</v>
      </c>
      <c r="AB9" s="12">
        <v>1</v>
      </c>
      <c r="AC9" s="12">
        <v>0.74742158847040008</v>
      </c>
      <c r="AD9" s="12">
        <v>0.59758847000209991</v>
      </c>
      <c r="AE9" s="12">
        <v>0.70716202088169988</v>
      </c>
      <c r="AF9" s="12">
        <v>0.51935242999560005</v>
      </c>
      <c r="AG9" s="12">
        <v>0.63728483257660007</v>
      </c>
      <c r="AH9" s="12">
        <v>0.66149990269330006</v>
      </c>
      <c r="AI9" s="12">
        <v>0.76830913933400002</v>
      </c>
      <c r="AJ9" s="12">
        <v>1</v>
      </c>
      <c r="AK9" s="12">
        <v>0.87487842313749997</v>
      </c>
      <c r="AL9" s="12">
        <v>1</v>
      </c>
      <c r="AM9" s="12">
        <v>0.74305157741299999</v>
      </c>
      <c r="AN9" s="8"/>
    </row>
    <row r="10" spans="1:40" x14ac:dyDescent="0.2">
      <c r="A10" s="20"/>
      <c r="B10" s="20"/>
      <c r="C10" s="20"/>
      <c r="D10" s="13">
        <v>322</v>
      </c>
      <c r="E10" s="13">
        <v>70</v>
      </c>
      <c r="F10" s="13">
        <v>94</v>
      </c>
      <c r="G10" s="13">
        <v>56</v>
      </c>
      <c r="H10" s="13">
        <v>102</v>
      </c>
      <c r="I10" s="13">
        <v>9</v>
      </c>
      <c r="J10" s="13">
        <v>33</v>
      </c>
      <c r="K10" s="13">
        <v>66</v>
      </c>
      <c r="L10" s="13">
        <v>52</v>
      </c>
      <c r="M10" s="13">
        <v>74</v>
      </c>
      <c r="N10" s="13">
        <v>88</v>
      </c>
      <c r="O10" s="13">
        <v>145</v>
      </c>
      <c r="P10" s="13">
        <v>167</v>
      </c>
      <c r="Q10" s="13">
        <v>40</v>
      </c>
      <c r="R10" s="13">
        <v>42</v>
      </c>
      <c r="S10" s="13">
        <v>26</v>
      </c>
      <c r="T10" s="13">
        <v>77</v>
      </c>
      <c r="U10" s="13">
        <v>57</v>
      </c>
      <c r="V10" s="13">
        <v>15</v>
      </c>
      <c r="W10" s="13">
        <v>65</v>
      </c>
      <c r="X10" s="13">
        <v>30</v>
      </c>
      <c r="Y10" s="13">
        <v>82</v>
      </c>
      <c r="Z10" s="13">
        <v>72</v>
      </c>
      <c r="AA10" s="13">
        <v>84</v>
      </c>
      <c r="AB10" s="13">
        <v>39</v>
      </c>
      <c r="AC10" s="13">
        <v>5</v>
      </c>
      <c r="AD10" s="13">
        <v>123</v>
      </c>
      <c r="AE10" s="13">
        <v>30</v>
      </c>
      <c r="AF10" s="13">
        <v>8</v>
      </c>
      <c r="AG10" s="13">
        <v>11</v>
      </c>
      <c r="AH10" s="13">
        <v>22</v>
      </c>
      <c r="AI10" s="13">
        <v>9</v>
      </c>
      <c r="AJ10" s="13">
        <v>1</v>
      </c>
      <c r="AK10" s="13">
        <v>4</v>
      </c>
      <c r="AL10" s="13">
        <v>2</v>
      </c>
      <c r="AM10" s="13">
        <v>112</v>
      </c>
      <c r="AN10" s="8"/>
    </row>
    <row r="11" spans="1:40" x14ac:dyDescent="0.2">
      <c r="A11" s="20"/>
      <c r="B11" s="20"/>
      <c r="C11" s="20"/>
      <c r="D11" s="14" t="s">
        <v>84</v>
      </c>
      <c r="E11" s="14"/>
      <c r="F11" s="14"/>
      <c r="G11" s="14"/>
      <c r="H11" s="14"/>
      <c r="I11" s="15" t="s">
        <v>224</v>
      </c>
      <c r="J11" s="14"/>
      <c r="K11" s="14"/>
      <c r="L11" s="14"/>
      <c r="M11" s="14"/>
      <c r="N11" s="14"/>
      <c r="O11" s="14"/>
      <c r="P11" s="14"/>
      <c r="Q11" s="14"/>
      <c r="R11" s="15" t="s">
        <v>108</v>
      </c>
      <c r="S11" s="14"/>
      <c r="T11" s="15" t="s">
        <v>86</v>
      </c>
      <c r="U11" s="15" t="s">
        <v>225</v>
      </c>
      <c r="V11" s="15" t="s">
        <v>86</v>
      </c>
      <c r="W11" s="15" t="s">
        <v>191</v>
      </c>
      <c r="X11" s="14"/>
      <c r="Y11" s="15" t="s">
        <v>86</v>
      </c>
      <c r="Z11" s="15" t="s">
        <v>107</v>
      </c>
      <c r="AA11" s="15" t="s">
        <v>86</v>
      </c>
      <c r="AB11" s="15" t="s">
        <v>107</v>
      </c>
      <c r="AC11" s="15" t="s">
        <v>85</v>
      </c>
      <c r="AD11" s="14"/>
      <c r="AE11" s="14"/>
      <c r="AF11" s="14"/>
      <c r="AG11" s="14"/>
      <c r="AH11" s="14"/>
      <c r="AI11" s="14"/>
      <c r="AJ11" s="14" t="s">
        <v>84</v>
      </c>
      <c r="AK11" s="14"/>
      <c r="AL11" s="14"/>
      <c r="AM11" s="14"/>
      <c r="AN11" s="8"/>
    </row>
    <row r="12" spans="1:40" x14ac:dyDescent="0.2">
      <c r="A12" s="23"/>
      <c r="B12" s="23"/>
      <c r="C12" s="19" t="s">
        <v>196</v>
      </c>
      <c r="D12" s="12">
        <v>5.8926192790669997E-2</v>
      </c>
      <c r="E12" s="12">
        <v>3.1611421847649999E-2</v>
      </c>
      <c r="F12" s="12">
        <v>6.2415020670380003E-2</v>
      </c>
      <c r="G12" s="12">
        <v>5.9269619698910002E-2</v>
      </c>
      <c r="H12" s="12">
        <v>7.5885524823609996E-2</v>
      </c>
      <c r="I12" s="12">
        <v>0</v>
      </c>
      <c r="J12" s="12">
        <v>3.2326680288660002E-2</v>
      </c>
      <c r="K12" s="12">
        <v>3.7596683606859999E-2</v>
      </c>
      <c r="L12" s="12">
        <v>0.13316214520389999</v>
      </c>
      <c r="M12" s="12">
        <v>6.3038987564719998E-2</v>
      </c>
      <c r="N12" s="12">
        <v>6.1333970891779999E-2</v>
      </c>
      <c r="O12" s="12">
        <v>3.6972940177609999E-2</v>
      </c>
      <c r="P12" s="12">
        <v>5.4280912983340007E-2</v>
      </c>
      <c r="Q12" s="12">
        <v>7.4169504833329999E-2</v>
      </c>
      <c r="R12" s="12">
        <v>4.7033807745660003E-2</v>
      </c>
      <c r="S12" s="12">
        <v>0.20843954327059999</v>
      </c>
      <c r="T12" s="12">
        <v>6.0921771315799997E-2</v>
      </c>
      <c r="U12" s="12">
        <v>2.2549428258999998E-2</v>
      </c>
      <c r="V12" s="12">
        <v>0</v>
      </c>
      <c r="W12" s="12">
        <v>0</v>
      </c>
      <c r="X12" s="12">
        <v>8.5090201087130002E-2</v>
      </c>
      <c r="Y12" s="12">
        <v>8.9189861261280007E-2</v>
      </c>
      <c r="Z12" s="12">
        <v>3.029636748905E-2</v>
      </c>
      <c r="AA12" s="12">
        <v>0</v>
      </c>
      <c r="AB12" s="12">
        <v>0</v>
      </c>
      <c r="AC12" s="12">
        <v>0.18333529753790001</v>
      </c>
      <c r="AD12" s="12">
        <v>6.0914920819360001E-2</v>
      </c>
      <c r="AE12" s="12">
        <v>1.010582149247E-2</v>
      </c>
      <c r="AF12" s="12">
        <v>0</v>
      </c>
      <c r="AG12" s="12">
        <v>9.003515426575999E-2</v>
      </c>
      <c r="AH12" s="12">
        <v>9.9565121133010012E-2</v>
      </c>
      <c r="AI12" s="12">
        <v>5.4172765816529987E-2</v>
      </c>
      <c r="AJ12" s="12">
        <v>0</v>
      </c>
      <c r="AK12" s="12">
        <v>0</v>
      </c>
      <c r="AL12" s="12">
        <v>0</v>
      </c>
      <c r="AM12" s="12">
        <v>7.5434737639720001E-2</v>
      </c>
      <c r="AN12" s="8"/>
    </row>
    <row r="13" spans="1:40" x14ac:dyDescent="0.2">
      <c r="A13" s="20"/>
      <c r="B13" s="20"/>
      <c r="C13" s="20"/>
      <c r="D13" s="13">
        <v>36</v>
      </c>
      <c r="E13" s="13">
        <v>6</v>
      </c>
      <c r="F13" s="13">
        <v>9</v>
      </c>
      <c r="G13" s="13">
        <v>8</v>
      </c>
      <c r="H13" s="13">
        <v>13</v>
      </c>
      <c r="I13" s="13">
        <v>0</v>
      </c>
      <c r="J13" s="13">
        <v>3</v>
      </c>
      <c r="K13" s="13">
        <v>5</v>
      </c>
      <c r="L13" s="13">
        <v>11</v>
      </c>
      <c r="M13" s="13">
        <v>9</v>
      </c>
      <c r="N13" s="13">
        <v>8</v>
      </c>
      <c r="O13" s="13">
        <v>10</v>
      </c>
      <c r="P13" s="13">
        <v>19</v>
      </c>
      <c r="Q13" s="13">
        <v>12</v>
      </c>
      <c r="R13" s="13">
        <v>4</v>
      </c>
      <c r="S13" s="13">
        <v>11</v>
      </c>
      <c r="T13" s="13">
        <v>8</v>
      </c>
      <c r="U13" s="13">
        <v>1</v>
      </c>
      <c r="V13" s="13">
        <v>0</v>
      </c>
      <c r="W13" s="13">
        <v>0</v>
      </c>
      <c r="X13" s="13">
        <v>12</v>
      </c>
      <c r="Y13" s="13">
        <v>13</v>
      </c>
      <c r="Z13" s="13">
        <v>4</v>
      </c>
      <c r="AA13" s="13">
        <v>0</v>
      </c>
      <c r="AB13" s="13">
        <v>0</v>
      </c>
      <c r="AC13" s="13">
        <v>2</v>
      </c>
      <c r="AD13" s="13">
        <v>16</v>
      </c>
      <c r="AE13" s="13">
        <v>2</v>
      </c>
      <c r="AF13" s="13">
        <v>0</v>
      </c>
      <c r="AG13" s="13">
        <v>2</v>
      </c>
      <c r="AH13" s="13">
        <v>3</v>
      </c>
      <c r="AI13" s="13">
        <v>1</v>
      </c>
      <c r="AJ13" s="13">
        <v>0</v>
      </c>
      <c r="AK13" s="13">
        <v>0</v>
      </c>
      <c r="AL13" s="13">
        <v>0</v>
      </c>
      <c r="AM13" s="13">
        <v>12</v>
      </c>
      <c r="AN13" s="8"/>
    </row>
    <row r="14" spans="1:40" x14ac:dyDescent="0.2">
      <c r="A14" s="20"/>
      <c r="B14" s="20"/>
      <c r="C14" s="20"/>
      <c r="D14" s="14" t="s">
        <v>84</v>
      </c>
      <c r="E14" s="14"/>
      <c r="F14" s="14"/>
      <c r="G14" s="14"/>
      <c r="H14" s="14"/>
      <c r="I14" s="14"/>
      <c r="J14" s="14"/>
      <c r="K14" s="14"/>
      <c r="L14" s="14"/>
      <c r="M14" s="14"/>
      <c r="N14" s="14"/>
      <c r="O14" s="14"/>
      <c r="P14" s="14"/>
      <c r="Q14" s="14"/>
      <c r="R14" s="14"/>
      <c r="S14" s="15" t="s">
        <v>163</v>
      </c>
      <c r="T14" s="14"/>
      <c r="U14" s="14"/>
      <c r="V14" s="14"/>
      <c r="W14" s="14"/>
      <c r="X14" s="14"/>
      <c r="Y14" s="15" t="s">
        <v>127</v>
      </c>
      <c r="Z14" s="14"/>
      <c r="AA14" s="14"/>
      <c r="AB14" s="14"/>
      <c r="AC14" s="15" t="s">
        <v>127</v>
      </c>
      <c r="AD14" s="14"/>
      <c r="AE14" s="14"/>
      <c r="AF14" s="14"/>
      <c r="AG14" s="14"/>
      <c r="AH14" s="14"/>
      <c r="AI14" s="14"/>
      <c r="AJ14" s="14" t="s">
        <v>84</v>
      </c>
      <c r="AK14" s="14"/>
      <c r="AL14" s="14"/>
      <c r="AM14" s="14"/>
      <c r="AN14" s="8"/>
    </row>
    <row r="15" spans="1:40" x14ac:dyDescent="0.2">
      <c r="A15" s="23"/>
      <c r="B15" s="23"/>
      <c r="C15" s="19" t="s">
        <v>29</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8"/>
    </row>
    <row r="16" spans="1:40" x14ac:dyDescent="0.2">
      <c r="A16" s="20"/>
      <c r="B16" s="20"/>
      <c r="C16" s="20"/>
      <c r="D16" s="13">
        <v>501</v>
      </c>
      <c r="E16" s="13">
        <v>113</v>
      </c>
      <c r="F16" s="13">
        <v>145</v>
      </c>
      <c r="G16" s="13">
        <v>100</v>
      </c>
      <c r="H16" s="13">
        <v>143</v>
      </c>
      <c r="I16" s="13">
        <v>9</v>
      </c>
      <c r="J16" s="13">
        <v>44</v>
      </c>
      <c r="K16" s="13">
        <v>93</v>
      </c>
      <c r="L16" s="13">
        <v>93</v>
      </c>
      <c r="M16" s="13">
        <v>113</v>
      </c>
      <c r="N16" s="13">
        <v>149</v>
      </c>
      <c r="O16" s="13">
        <v>195</v>
      </c>
      <c r="P16" s="13">
        <v>282</v>
      </c>
      <c r="Q16" s="13">
        <v>125</v>
      </c>
      <c r="R16" s="13">
        <v>58</v>
      </c>
      <c r="S16" s="13">
        <v>62</v>
      </c>
      <c r="T16" s="13">
        <v>117</v>
      </c>
      <c r="U16" s="13">
        <v>59</v>
      </c>
      <c r="V16" s="13">
        <v>15</v>
      </c>
      <c r="W16" s="13">
        <v>65</v>
      </c>
      <c r="X16" s="13">
        <v>127</v>
      </c>
      <c r="Y16" s="13">
        <v>131</v>
      </c>
      <c r="Z16" s="13">
        <v>90</v>
      </c>
      <c r="AA16" s="13">
        <v>85</v>
      </c>
      <c r="AB16" s="13">
        <v>39</v>
      </c>
      <c r="AC16" s="13">
        <v>8</v>
      </c>
      <c r="AD16" s="13">
        <v>208</v>
      </c>
      <c r="AE16" s="13">
        <v>50</v>
      </c>
      <c r="AF16" s="13">
        <v>11</v>
      </c>
      <c r="AG16" s="13">
        <v>23</v>
      </c>
      <c r="AH16" s="13">
        <v>36</v>
      </c>
      <c r="AI16" s="13">
        <v>12</v>
      </c>
      <c r="AJ16" s="13">
        <v>1</v>
      </c>
      <c r="AK16" s="13">
        <v>6</v>
      </c>
      <c r="AL16" s="13">
        <v>2</v>
      </c>
      <c r="AM16" s="13">
        <v>152</v>
      </c>
      <c r="AN16" s="8"/>
    </row>
    <row r="17" spans="1:40" x14ac:dyDescent="0.2">
      <c r="A17" s="20"/>
      <c r="B17" s="20"/>
      <c r="C17" s="20"/>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14" t="s">
        <v>84</v>
      </c>
      <c r="AN17" s="8"/>
    </row>
    <row r="18" spans="1:40" x14ac:dyDescent="0.2">
      <c r="A18" s="23"/>
      <c r="B18" s="19" t="s">
        <v>197</v>
      </c>
      <c r="C18" s="19" t="s">
        <v>221</v>
      </c>
      <c r="D18" s="12">
        <v>0.19098742665249999</v>
      </c>
      <c r="E18" s="12">
        <v>0.1853347373418</v>
      </c>
      <c r="F18" s="12">
        <v>0.21298553703859999</v>
      </c>
      <c r="G18" s="12">
        <v>0.2142241720569</v>
      </c>
      <c r="H18" s="12">
        <v>0.1524824660413</v>
      </c>
      <c r="I18" s="12">
        <v>0.15969862439650001</v>
      </c>
      <c r="J18" s="12">
        <v>0.1351654539022</v>
      </c>
      <c r="K18" s="12">
        <v>0.10087819215969999</v>
      </c>
      <c r="L18" s="12">
        <v>0.259563326589</v>
      </c>
      <c r="M18" s="12">
        <v>0.25943418051880002</v>
      </c>
      <c r="N18" s="12">
        <v>0.2206011467741</v>
      </c>
      <c r="O18" s="12">
        <v>0.1192702645337</v>
      </c>
      <c r="P18" s="12">
        <v>0.25790649834599999</v>
      </c>
      <c r="Q18" s="12">
        <v>0.4467872103285</v>
      </c>
      <c r="R18" s="12">
        <v>0.1117412616892</v>
      </c>
      <c r="S18" s="12">
        <v>0.2048787583011</v>
      </c>
      <c r="T18" s="12">
        <v>0.21372228110130001</v>
      </c>
      <c r="U18" s="12">
        <v>2.7978131770260001E-2</v>
      </c>
      <c r="V18" s="12">
        <v>0</v>
      </c>
      <c r="W18" s="12">
        <v>9.6583112930839991E-3</v>
      </c>
      <c r="X18" s="12">
        <v>0.63850988210689996</v>
      </c>
      <c r="Y18" s="12">
        <v>0.15762622903119999</v>
      </c>
      <c r="Z18" s="12">
        <v>7.3647594232079991E-2</v>
      </c>
      <c r="AA18" s="12">
        <v>1.0729081300850001E-2</v>
      </c>
      <c r="AB18" s="12">
        <v>1.907070929949E-2</v>
      </c>
      <c r="AC18" s="12">
        <v>0</v>
      </c>
      <c r="AD18" s="12">
        <v>0.19192672941120001</v>
      </c>
      <c r="AE18" s="12">
        <v>0.2668822656398</v>
      </c>
      <c r="AF18" s="12">
        <v>0.3053175304338</v>
      </c>
      <c r="AG18" s="12">
        <v>0.2729322582025</v>
      </c>
      <c r="AH18" s="12">
        <v>0.14254663666590001</v>
      </c>
      <c r="AI18" s="12">
        <v>0.36423332089150001</v>
      </c>
      <c r="AJ18" s="12">
        <v>0.36408869588659998</v>
      </c>
      <c r="AK18" s="12">
        <v>0</v>
      </c>
      <c r="AL18" s="12">
        <v>0</v>
      </c>
      <c r="AM18" s="12">
        <v>0.1510867122597</v>
      </c>
      <c r="AN18" s="8"/>
    </row>
    <row r="19" spans="1:40" x14ac:dyDescent="0.2">
      <c r="A19" s="20"/>
      <c r="B19" s="20"/>
      <c r="C19" s="20"/>
      <c r="D19" s="13">
        <v>117</v>
      </c>
      <c r="E19" s="13">
        <v>29</v>
      </c>
      <c r="F19" s="13">
        <v>31</v>
      </c>
      <c r="G19" s="13">
        <v>36</v>
      </c>
      <c r="H19" s="13">
        <v>21</v>
      </c>
      <c r="I19" s="13">
        <v>2</v>
      </c>
      <c r="J19" s="13">
        <v>7</v>
      </c>
      <c r="K19" s="13">
        <v>11</v>
      </c>
      <c r="L19" s="13">
        <v>28</v>
      </c>
      <c r="M19" s="13">
        <v>31</v>
      </c>
      <c r="N19" s="13">
        <v>38</v>
      </c>
      <c r="O19" s="13">
        <v>31</v>
      </c>
      <c r="P19" s="13">
        <v>80</v>
      </c>
      <c r="Q19" s="13">
        <v>59</v>
      </c>
      <c r="R19" s="13">
        <v>6</v>
      </c>
      <c r="S19" s="13">
        <v>20</v>
      </c>
      <c r="T19" s="13">
        <v>29</v>
      </c>
      <c r="U19" s="13">
        <v>2</v>
      </c>
      <c r="V19" s="13">
        <v>0</v>
      </c>
      <c r="W19" s="13">
        <v>1</v>
      </c>
      <c r="X19" s="13">
        <v>69</v>
      </c>
      <c r="Y19" s="13">
        <v>34</v>
      </c>
      <c r="Z19" s="13">
        <v>7</v>
      </c>
      <c r="AA19" s="13">
        <v>1</v>
      </c>
      <c r="AB19" s="13">
        <v>1</v>
      </c>
      <c r="AC19" s="13">
        <v>0</v>
      </c>
      <c r="AD19" s="13">
        <v>57</v>
      </c>
      <c r="AE19" s="13">
        <v>19</v>
      </c>
      <c r="AF19" s="13">
        <v>4</v>
      </c>
      <c r="AG19" s="13">
        <v>4</v>
      </c>
      <c r="AH19" s="13">
        <v>5</v>
      </c>
      <c r="AI19" s="13">
        <v>4</v>
      </c>
      <c r="AJ19" s="13">
        <v>2</v>
      </c>
      <c r="AK19" s="13">
        <v>0</v>
      </c>
      <c r="AL19" s="13">
        <v>0</v>
      </c>
      <c r="AM19" s="13">
        <v>22</v>
      </c>
      <c r="AN19" s="8"/>
    </row>
    <row r="20" spans="1:40" x14ac:dyDescent="0.2">
      <c r="A20" s="20"/>
      <c r="B20" s="20"/>
      <c r="C20" s="20"/>
      <c r="D20" s="14" t="s">
        <v>84</v>
      </c>
      <c r="E20" s="14"/>
      <c r="F20" s="14"/>
      <c r="G20" s="14"/>
      <c r="H20" s="14"/>
      <c r="I20" s="14"/>
      <c r="J20" s="14"/>
      <c r="K20" s="14"/>
      <c r="L20" s="14"/>
      <c r="M20" s="14"/>
      <c r="N20" s="14"/>
      <c r="O20" s="14"/>
      <c r="P20" s="15" t="s">
        <v>85</v>
      </c>
      <c r="Q20" s="15" t="s">
        <v>226</v>
      </c>
      <c r="R20" s="14"/>
      <c r="S20" s="15" t="s">
        <v>150</v>
      </c>
      <c r="T20" s="15" t="s">
        <v>149</v>
      </c>
      <c r="U20" s="14"/>
      <c r="V20" s="14"/>
      <c r="W20" s="14"/>
      <c r="X20" s="15" t="s">
        <v>159</v>
      </c>
      <c r="Y20" s="15" t="s">
        <v>127</v>
      </c>
      <c r="Z20" s="14"/>
      <c r="AA20" s="14"/>
      <c r="AB20" s="14"/>
      <c r="AC20" s="14"/>
      <c r="AD20" s="14"/>
      <c r="AE20" s="14"/>
      <c r="AF20" s="14"/>
      <c r="AG20" s="14"/>
      <c r="AH20" s="14"/>
      <c r="AI20" s="14"/>
      <c r="AJ20" s="14"/>
      <c r="AK20" s="14"/>
      <c r="AL20" s="14" t="s">
        <v>84</v>
      </c>
      <c r="AM20" s="14"/>
      <c r="AN20" s="8"/>
    </row>
    <row r="21" spans="1:40" x14ac:dyDescent="0.2">
      <c r="A21" s="23"/>
      <c r="B21" s="23"/>
      <c r="C21" s="19" t="s">
        <v>223</v>
      </c>
      <c r="D21" s="12">
        <v>0.71124758001329991</v>
      </c>
      <c r="E21" s="12">
        <v>0.71000518381899991</v>
      </c>
      <c r="F21" s="12">
        <v>0.7252812224588</v>
      </c>
      <c r="G21" s="12">
        <v>0.67686418156399997</v>
      </c>
      <c r="H21" s="12">
        <v>0.72667532414700009</v>
      </c>
      <c r="I21" s="12">
        <v>0.84030137560350004</v>
      </c>
      <c r="J21" s="12">
        <v>0.82746509051540007</v>
      </c>
      <c r="K21" s="12">
        <v>0.72015542215609996</v>
      </c>
      <c r="L21" s="12">
        <v>0.64686399614739998</v>
      </c>
      <c r="M21" s="12">
        <v>0.69629736016959998</v>
      </c>
      <c r="N21" s="12">
        <v>0.61876840167610003</v>
      </c>
      <c r="O21" s="12">
        <v>0.8134298404675</v>
      </c>
      <c r="P21" s="12">
        <v>0.61127112792839999</v>
      </c>
      <c r="Q21" s="12">
        <v>0.38810515703630011</v>
      </c>
      <c r="R21" s="12">
        <v>0.83375186666440004</v>
      </c>
      <c r="S21" s="12">
        <v>0.66195954770520005</v>
      </c>
      <c r="T21" s="12">
        <v>0.62663946436439999</v>
      </c>
      <c r="U21" s="12">
        <v>0.97202186822970005</v>
      </c>
      <c r="V21" s="12">
        <v>1</v>
      </c>
      <c r="W21" s="12">
        <v>0.99034168870689998</v>
      </c>
      <c r="X21" s="12">
        <v>0.2368649659456</v>
      </c>
      <c r="Y21" s="12">
        <v>0.69167336834439996</v>
      </c>
      <c r="Z21" s="12">
        <v>0.81641649180339992</v>
      </c>
      <c r="AA21" s="12">
        <v>0.94953572579809997</v>
      </c>
      <c r="AB21" s="12">
        <v>0.98092929070050006</v>
      </c>
      <c r="AC21" s="12">
        <v>1</v>
      </c>
      <c r="AD21" s="12">
        <v>0.69333670912330003</v>
      </c>
      <c r="AE21" s="12">
        <v>0.67318203758770001</v>
      </c>
      <c r="AF21" s="12">
        <v>0.6365339409727</v>
      </c>
      <c r="AG21" s="12">
        <v>0.57367439843840007</v>
      </c>
      <c r="AH21" s="12">
        <v>0.71766824344119995</v>
      </c>
      <c r="AI21" s="12">
        <v>0.53200535065410004</v>
      </c>
      <c r="AJ21" s="12">
        <v>0.63591130411340002</v>
      </c>
      <c r="AK21" s="12">
        <v>1</v>
      </c>
      <c r="AL21" s="12">
        <v>1</v>
      </c>
      <c r="AM21" s="12">
        <v>0.76235458072859996</v>
      </c>
      <c r="AN21" s="8"/>
    </row>
    <row r="22" spans="1:40" x14ac:dyDescent="0.2">
      <c r="A22" s="20"/>
      <c r="B22" s="20"/>
      <c r="C22" s="20"/>
      <c r="D22" s="13">
        <v>334</v>
      </c>
      <c r="E22" s="13">
        <v>70</v>
      </c>
      <c r="F22" s="13">
        <v>91</v>
      </c>
      <c r="G22" s="13">
        <v>77</v>
      </c>
      <c r="H22" s="13">
        <v>96</v>
      </c>
      <c r="I22" s="13">
        <v>5</v>
      </c>
      <c r="J22" s="13">
        <v>45</v>
      </c>
      <c r="K22" s="13">
        <v>59</v>
      </c>
      <c r="L22" s="13">
        <v>53</v>
      </c>
      <c r="M22" s="13">
        <v>73</v>
      </c>
      <c r="N22" s="13">
        <v>99</v>
      </c>
      <c r="O22" s="13">
        <v>150</v>
      </c>
      <c r="P22" s="13">
        <v>162</v>
      </c>
      <c r="Q22" s="13">
        <v>43</v>
      </c>
      <c r="R22" s="13">
        <v>38</v>
      </c>
      <c r="S22" s="13">
        <v>43</v>
      </c>
      <c r="T22" s="13">
        <v>72</v>
      </c>
      <c r="U22" s="13">
        <v>56</v>
      </c>
      <c r="V22" s="13">
        <v>26</v>
      </c>
      <c r="W22" s="13">
        <v>56</v>
      </c>
      <c r="X22" s="13">
        <v>28</v>
      </c>
      <c r="Y22" s="13">
        <v>92</v>
      </c>
      <c r="Z22" s="13">
        <v>67</v>
      </c>
      <c r="AA22" s="13">
        <v>99</v>
      </c>
      <c r="AB22" s="13">
        <v>26</v>
      </c>
      <c r="AC22" s="13">
        <v>3</v>
      </c>
      <c r="AD22" s="13">
        <v>129</v>
      </c>
      <c r="AE22" s="13">
        <v>36</v>
      </c>
      <c r="AF22" s="13">
        <v>9</v>
      </c>
      <c r="AG22" s="13">
        <v>11</v>
      </c>
      <c r="AH22" s="13">
        <v>23</v>
      </c>
      <c r="AI22" s="13">
        <v>5</v>
      </c>
      <c r="AJ22" s="13">
        <v>3</v>
      </c>
      <c r="AK22" s="13">
        <v>5</v>
      </c>
      <c r="AL22" s="13">
        <v>1</v>
      </c>
      <c r="AM22" s="13">
        <v>112</v>
      </c>
      <c r="AN22" s="8"/>
    </row>
    <row r="23" spans="1:40" x14ac:dyDescent="0.2">
      <c r="A23" s="20"/>
      <c r="B23" s="20"/>
      <c r="C23" s="20"/>
      <c r="D23" s="14" t="s">
        <v>84</v>
      </c>
      <c r="E23" s="14"/>
      <c r="F23" s="14"/>
      <c r="G23" s="14"/>
      <c r="H23" s="14"/>
      <c r="I23" s="14"/>
      <c r="J23" s="14"/>
      <c r="K23" s="14"/>
      <c r="L23" s="14"/>
      <c r="M23" s="14"/>
      <c r="N23" s="14"/>
      <c r="O23" s="15" t="s">
        <v>111</v>
      </c>
      <c r="P23" s="14"/>
      <c r="Q23" s="14"/>
      <c r="R23" s="15" t="s">
        <v>86</v>
      </c>
      <c r="S23" s="14"/>
      <c r="T23" s="14"/>
      <c r="U23" s="15" t="s">
        <v>227</v>
      </c>
      <c r="V23" s="15" t="s">
        <v>124</v>
      </c>
      <c r="W23" s="15" t="s">
        <v>228</v>
      </c>
      <c r="X23" s="14"/>
      <c r="Y23" s="15" t="s">
        <v>86</v>
      </c>
      <c r="Z23" s="15" t="s">
        <v>86</v>
      </c>
      <c r="AA23" s="15" t="s">
        <v>86</v>
      </c>
      <c r="AB23" s="15" t="s">
        <v>106</v>
      </c>
      <c r="AC23" s="14"/>
      <c r="AD23" s="14"/>
      <c r="AE23" s="14"/>
      <c r="AF23" s="14"/>
      <c r="AG23" s="14"/>
      <c r="AH23" s="14"/>
      <c r="AI23" s="14"/>
      <c r="AJ23" s="14"/>
      <c r="AK23" s="14"/>
      <c r="AL23" s="14" t="s">
        <v>84</v>
      </c>
      <c r="AM23" s="14"/>
      <c r="AN23" s="8"/>
    </row>
    <row r="24" spans="1:40" x14ac:dyDescent="0.2">
      <c r="A24" s="23"/>
      <c r="B24" s="23"/>
      <c r="C24" s="19" t="s">
        <v>196</v>
      </c>
      <c r="D24" s="12">
        <v>9.7764993334220007E-2</v>
      </c>
      <c r="E24" s="12">
        <v>0.1046600788392</v>
      </c>
      <c r="F24" s="12">
        <v>6.1733240502690002E-2</v>
      </c>
      <c r="G24" s="12">
        <v>0.108911646379</v>
      </c>
      <c r="H24" s="12">
        <v>0.1208422098117</v>
      </c>
      <c r="I24" s="12">
        <v>0</v>
      </c>
      <c r="J24" s="12">
        <v>3.7369455582370002E-2</v>
      </c>
      <c r="K24" s="12">
        <v>0.17896638568420001</v>
      </c>
      <c r="L24" s="12">
        <v>9.3572677263599996E-2</v>
      </c>
      <c r="M24" s="12">
        <v>4.4268459311630003E-2</v>
      </c>
      <c r="N24" s="12">
        <v>0.16063045154979999</v>
      </c>
      <c r="O24" s="12">
        <v>6.7299894998810006E-2</v>
      </c>
      <c r="P24" s="12">
        <v>0.13082237372569999</v>
      </c>
      <c r="Q24" s="12">
        <v>0.16510763263520001</v>
      </c>
      <c r="R24" s="12">
        <v>5.450687164641E-2</v>
      </c>
      <c r="S24" s="12">
        <v>0.13316169399370001</v>
      </c>
      <c r="T24" s="12">
        <v>0.1596382545344</v>
      </c>
      <c r="U24" s="12">
        <v>0</v>
      </c>
      <c r="V24" s="12">
        <v>0</v>
      </c>
      <c r="W24" s="12">
        <v>0</v>
      </c>
      <c r="X24" s="12">
        <v>0.1246251519475</v>
      </c>
      <c r="Y24" s="12">
        <v>0.15070040262439999</v>
      </c>
      <c r="Z24" s="12">
        <v>0.1099359139645</v>
      </c>
      <c r="AA24" s="12">
        <v>3.9735192901069999E-2</v>
      </c>
      <c r="AB24" s="12">
        <v>0</v>
      </c>
      <c r="AC24" s="12">
        <v>0</v>
      </c>
      <c r="AD24" s="12">
        <v>0.1147365614654</v>
      </c>
      <c r="AE24" s="12">
        <v>5.9935696772430012E-2</v>
      </c>
      <c r="AF24" s="12">
        <v>5.8148528593499997E-2</v>
      </c>
      <c r="AG24" s="12">
        <v>0.15339334335909999</v>
      </c>
      <c r="AH24" s="12">
        <v>0.13978511989280001</v>
      </c>
      <c r="AI24" s="12">
        <v>0.1037613284544</v>
      </c>
      <c r="AJ24" s="12">
        <v>0</v>
      </c>
      <c r="AK24" s="12">
        <v>0</v>
      </c>
      <c r="AL24" s="12">
        <v>0</v>
      </c>
      <c r="AM24" s="12">
        <v>8.6558707011630001E-2</v>
      </c>
      <c r="AN24" s="8"/>
    </row>
    <row r="25" spans="1:40" x14ac:dyDescent="0.2">
      <c r="A25" s="20"/>
      <c r="B25" s="20"/>
      <c r="C25" s="20"/>
      <c r="D25" s="13">
        <v>51</v>
      </c>
      <c r="E25" s="13">
        <v>12</v>
      </c>
      <c r="F25" s="13">
        <v>8</v>
      </c>
      <c r="G25" s="13">
        <v>15</v>
      </c>
      <c r="H25" s="13">
        <v>16</v>
      </c>
      <c r="I25" s="13">
        <v>0</v>
      </c>
      <c r="J25" s="13">
        <v>3</v>
      </c>
      <c r="K25" s="13">
        <v>10</v>
      </c>
      <c r="L25" s="13">
        <v>6</v>
      </c>
      <c r="M25" s="13">
        <v>9</v>
      </c>
      <c r="N25" s="13">
        <v>23</v>
      </c>
      <c r="O25" s="13">
        <v>15</v>
      </c>
      <c r="P25" s="13">
        <v>34</v>
      </c>
      <c r="Q25" s="13">
        <v>24</v>
      </c>
      <c r="R25" s="13">
        <v>4</v>
      </c>
      <c r="S25" s="13">
        <v>10</v>
      </c>
      <c r="T25" s="13">
        <v>13</v>
      </c>
      <c r="U25" s="13">
        <v>0</v>
      </c>
      <c r="V25" s="13">
        <v>0</v>
      </c>
      <c r="W25" s="13">
        <v>0</v>
      </c>
      <c r="X25" s="13">
        <v>19</v>
      </c>
      <c r="Y25" s="13">
        <v>23</v>
      </c>
      <c r="Z25" s="13">
        <v>6</v>
      </c>
      <c r="AA25" s="13">
        <v>1</v>
      </c>
      <c r="AB25" s="13">
        <v>0</v>
      </c>
      <c r="AC25" s="13">
        <v>0</v>
      </c>
      <c r="AD25" s="13">
        <v>26</v>
      </c>
      <c r="AE25" s="13">
        <v>7</v>
      </c>
      <c r="AF25" s="13">
        <v>1</v>
      </c>
      <c r="AG25" s="13">
        <v>3</v>
      </c>
      <c r="AH25" s="13">
        <v>4</v>
      </c>
      <c r="AI25" s="13">
        <v>1</v>
      </c>
      <c r="AJ25" s="13">
        <v>0</v>
      </c>
      <c r="AK25" s="13">
        <v>0</v>
      </c>
      <c r="AL25" s="13">
        <v>0</v>
      </c>
      <c r="AM25" s="13">
        <v>9</v>
      </c>
      <c r="AN25" s="8"/>
    </row>
    <row r="26" spans="1:40" x14ac:dyDescent="0.2">
      <c r="A26" s="20"/>
      <c r="B26" s="20"/>
      <c r="C26" s="20"/>
      <c r="D26" s="14" t="s">
        <v>84</v>
      </c>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t="s">
        <v>84</v>
      </c>
      <c r="AM26" s="14"/>
      <c r="AN26" s="8"/>
    </row>
    <row r="27" spans="1:40" x14ac:dyDescent="0.2">
      <c r="A27" s="23"/>
      <c r="B27" s="23"/>
      <c r="C27" s="19" t="s">
        <v>29</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8"/>
    </row>
    <row r="28" spans="1:40" x14ac:dyDescent="0.2">
      <c r="A28" s="20"/>
      <c r="B28" s="20"/>
      <c r="C28" s="20"/>
      <c r="D28" s="13">
        <v>502</v>
      </c>
      <c r="E28" s="13">
        <v>111</v>
      </c>
      <c r="F28" s="13">
        <v>130</v>
      </c>
      <c r="G28" s="13">
        <v>128</v>
      </c>
      <c r="H28" s="13">
        <v>133</v>
      </c>
      <c r="I28" s="13">
        <v>7</v>
      </c>
      <c r="J28" s="13">
        <v>55</v>
      </c>
      <c r="K28" s="13">
        <v>80</v>
      </c>
      <c r="L28" s="13">
        <v>87</v>
      </c>
      <c r="M28" s="13">
        <v>113</v>
      </c>
      <c r="N28" s="13">
        <v>160</v>
      </c>
      <c r="O28" s="13">
        <v>196</v>
      </c>
      <c r="P28" s="13">
        <v>276</v>
      </c>
      <c r="Q28" s="13">
        <v>126</v>
      </c>
      <c r="R28" s="13">
        <v>48</v>
      </c>
      <c r="S28" s="13">
        <v>73</v>
      </c>
      <c r="T28" s="13">
        <v>114</v>
      </c>
      <c r="U28" s="13">
        <v>58</v>
      </c>
      <c r="V28" s="13">
        <v>26</v>
      </c>
      <c r="W28" s="13">
        <v>57</v>
      </c>
      <c r="X28" s="13">
        <v>116</v>
      </c>
      <c r="Y28" s="13">
        <v>149</v>
      </c>
      <c r="Z28" s="13">
        <v>80</v>
      </c>
      <c r="AA28" s="13">
        <v>101</v>
      </c>
      <c r="AB28" s="13">
        <v>27</v>
      </c>
      <c r="AC28" s="13">
        <v>3</v>
      </c>
      <c r="AD28" s="13">
        <v>212</v>
      </c>
      <c r="AE28" s="13">
        <v>62</v>
      </c>
      <c r="AF28" s="13">
        <v>14</v>
      </c>
      <c r="AG28" s="13">
        <v>18</v>
      </c>
      <c r="AH28" s="13">
        <v>32</v>
      </c>
      <c r="AI28" s="13">
        <v>10</v>
      </c>
      <c r="AJ28" s="13">
        <v>5</v>
      </c>
      <c r="AK28" s="13">
        <v>5</v>
      </c>
      <c r="AL28" s="13">
        <v>1</v>
      </c>
      <c r="AM28" s="13">
        <v>143</v>
      </c>
      <c r="AN28" s="8"/>
    </row>
    <row r="29" spans="1:40" x14ac:dyDescent="0.2">
      <c r="A29" s="20"/>
      <c r="B29" s="20"/>
      <c r="C29" s="20"/>
      <c r="D29" s="14" t="s">
        <v>84</v>
      </c>
      <c r="E29" s="14" t="s">
        <v>84</v>
      </c>
      <c r="F29" s="14" t="s">
        <v>84</v>
      </c>
      <c r="G29" s="14" t="s">
        <v>84</v>
      </c>
      <c r="H29" s="14" t="s">
        <v>84</v>
      </c>
      <c r="I29" s="14" t="s">
        <v>84</v>
      </c>
      <c r="J29" s="14" t="s">
        <v>84</v>
      </c>
      <c r="K29" s="14" t="s">
        <v>84</v>
      </c>
      <c r="L29" s="14" t="s">
        <v>84</v>
      </c>
      <c r="M29" s="14" t="s">
        <v>84</v>
      </c>
      <c r="N29" s="14" t="s">
        <v>84</v>
      </c>
      <c r="O29" s="14" t="s">
        <v>84</v>
      </c>
      <c r="P29" s="14" t="s">
        <v>84</v>
      </c>
      <c r="Q29" s="14" t="s">
        <v>84</v>
      </c>
      <c r="R29" s="14" t="s">
        <v>84</v>
      </c>
      <c r="S29" s="14" t="s">
        <v>84</v>
      </c>
      <c r="T29" s="14" t="s">
        <v>84</v>
      </c>
      <c r="U29" s="14" t="s">
        <v>84</v>
      </c>
      <c r="V29" s="14" t="s">
        <v>84</v>
      </c>
      <c r="W29" s="14" t="s">
        <v>84</v>
      </c>
      <c r="X29" s="14" t="s">
        <v>84</v>
      </c>
      <c r="Y29" s="14" t="s">
        <v>84</v>
      </c>
      <c r="Z29" s="14" t="s">
        <v>84</v>
      </c>
      <c r="AA29" s="14" t="s">
        <v>84</v>
      </c>
      <c r="AB29" s="14" t="s">
        <v>84</v>
      </c>
      <c r="AC29" s="14" t="s">
        <v>84</v>
      </c>
      <c r="AD29" s="14" t="s">
        <v>84</v>
      </c>
      <c r="AE29" s="14" t="s">
        <v>84</v>
      </c>
      <c r="AF29" s="14" t="s">
        <v>84</v>
      </c>
      <c r="AG29" s="14" t="s">
        <v>84</v>
      </c>
      <c r="AH29" s="14" t="s">
        <v>84</v>
      </c>
      <c r="AI29" s="14" t="s">
        <v>84</v>
      </c>
      <c r="AJ29" s="14" t="s">
        <v>84</v>
      </c>
      <c r="AK29" s="14" t="s">
        <v>84</v>
      </c>
      <c r="AL29" s="14" t="s">
        <v>84</v>
      </c>
      <c r="AM29" s="14" t="s">
        <v>84</v>
      </c>
      <c r="AN29" s="8"/>
    </row>
    <row r="30" spans="1:40" x14ac:dyDescent="0.2">
      <c r="A30" s="16" t="s">
        <v>229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row>
    <row r="31" spans="1:40" x14ac:dyDescent="0.2">
      <c r="A31" s="18" t="s">
        <v>94</v>
      </c>
    </row>
  </sheetData>
  <mergeCells count="20">
    <mergeCell ref="AD3:AM3"/>
    <mergeCell ref="AJ2:AL2"/>
    <mergeCell ref="A2:D2"/>
    <mergeCell ref="A3:C5"/>
    <mergeCell ref="C6:C8"/>
    <mergeCell ref="E3:H3"/>
    <mergeCell ref="I3:N3"/>
    <mergeCell ref="O3:P3"/>
    <mergeCell ref="Q3:W3"/>
    <mergeCell ref="X3:AC3"/>
    <mergeCell ref="C24:C26"/>
    <mergeCell ref="C27:C29"/>
    <mergeCell ref="B6:B17"/>
    <mergeCell ref="B18:B29"/>
    <mergeCell ref="A6:A29"/>
    <mergeCell ref="C9:C11"/>
    <mergeCell ref="C12:C14"/>
    <mergeCell ref="C15:C17"/>
    <mergeCell ref="C18:C20"/>
    <mergeCell ref="C21:C23"/>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230</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231</v>
      </c>
      <c r="B6" s="19" t="s">
        <v>232</v>
      </c>
      <c r="C6" s="12">
        <v>0.27054308718510001</v>
      </c>
      <c r="D6" s="12">
        <v>0.23437417440200001</v>
      </c>
      <c r="E6" s="12">
        <v>0.28026733082299998</v>
      </c>
      <c r="F6" s="12">
        <v>0.3389670687652</v>
      </c>
      <c r="G6" s="12">
        <v>0.2332623165879</v>
      </c>
      <c r="H6" s="12">
        <v>5.6046142435129988E-2</v>
      </c>
      <c r="I6" s="12">
        <v>0.15400148144209999</v>
      </c>
      <c r="J6" s="12">
        <v>0.25043677239360002</v>
      </c>
      <c r="K6" s="12">
        <v>0.35580163460350001</v>
      </c>
      <c r="L6" s="12">
        <v>0.31897701695480002</v>
      </c>
      <c r="M6" s="12">
        <v>0.34114850856849999</v>
      </c>
      <c r="N6" s="12">
        <v>0.18046459497940001</v>
      </c>
      <c r="O6" s="12">
        <v>0.34368903481860003</v>
      </c>
      <c r="P6" s="12">
        <v>0.59885713159760001</v>
      </c>
      <c r="Q6" s="12">
        <v>0.1684616301205</v>
      </c>
      <c r="R6" s="12">
        <v>0.26922867725560001</v>
      </c>
      <c r="S6" s="12">
        <v>0.27895984959719999</v>
      </c>
      <c r="T6" s="12">
        <v>6.2311634859900003E-2</v>
      </c>
      <c r="U6" s="12">
        <v>8.3526831720839995E-2</v>
      </c>
      <c r="V6" s="12">
        <v>6.1259723681499997E-2</v>
      </c>
      <c r="W6" s="12">
        <v>0.68250902592499996</v>
      </c>
      <c r="X6" s="12">
        <v>0.24893527356199999</v>
      </c>
      <c r="Y6" s="12">
        <v>0.1254081835442</v>
      </c>
      <c r="Z6" s="12">
        <v>0.1041862049975</v>
      </c>
      <c r="AA6" s="12">
        <v>3.3186422222710003E-2</v>
      </c>
      <c r="AB6" s="12">
        <v>0</v>
      </c>
      <c r="AC6" s="12">
        <v>0.29905465632799999</v>
      </c>
      <c r="AD6" s="12">
        <v>0.26911713903329998</v>
      </c>
      <c r="AE6" s="12">
        <v>0.43806149520049997</v>
      </c>
      <c r="AF6" s="12">
        <v>0.39821754971540002</v>
      </c>
      <c r="AG6" s="12">
        <v>0.28034135969719998</v>
      </c>
      <c r="AH6" s="12">
        <v>0.29427722939290002</v>
      </c>
      <c r="AI6" s="12">
        <v>0.22688169304290001</v>
      </c>
      <c r="AJ6" s="12">
        <v>8.9435112137639994E-2</v>
      </c>
      <c r="AK6" s="12">
        <v>0.4216901520013</v>
      </c>
      <c r="AL6" s="12">
        <v>0.2211813659122</v>
      </c>
      <c r="AM6" s="8"/>
    </row>
    <row r="7" spans="1:39" x14ac:dyDescent="0.2">
      <c r="A7" s="22"/>
      <c r="B7" s="20"/>
      <c r="C7" s="13">
        <v>334</v>
      </c>
      <c r="D7" s="13">
        <v>76</v>
      </c>
      <c r="E7" s="13">
        <v>90</v>
      </c>
      <c r="F7" s="13">
        <v>91</v>
      </c>
      <c r="G7" s="13">
        <v>77</v>
      </c>
      <c r="H7" s="13">
        <v>3</v>
      </c>
      <c r="I7" s="13">
        <v>18</v>
      </c>
      <c r="J7" s="13">
        <v>52</v>
      </c>
      <c r="K7" s="13">
        <v>67</v>
      </c>
      <c r="L7" s="13">
        <v>77</v>
      </c>
      <c r="M7" s="13">
        <v>117</v>
      </c>
      <c r="N7" s="13">
        <v>83</v>
      </c>
      <c r="O7" s="13">
        <v>231</v>
      </c>
      <c r="P7" s="13">
        <v>150</v>
      </c>
      <c r="Q7" s="13">
        <v>26</v>
      </c>
      <c r="R7" s="13">
        <v>50</v>
      </c>
      <c r="S7" s="13">
        <v>80</v>
      </c>
      <c r="T7" s="13">
        <v>12</v>
      </c>
      <c r="U7" s="13">
        <v>5</v>
      </c>
      <c r="V7" s="13">
        <v>11</v>
      </c>
      <c r="W7" s="13">
        <v>159</v>
      </c>
      <c r="X7" s="13">
        <v>93</v>
      </c>
      <c r="Y7" s="13">
        <v>33</v>
      </c>
      <c r="Z7" s="13">
        <v>27</v>
      </c>
      <c r="AA7" s="13">
        <v>4</v>
      </c>
      <c r="AB7" s="13">
        <v>0</v>
      </c>
      <c r="AC7" s="13">
        <v>155</v>
      </c>
      <c r="AD7" s="13">
        <v>43</v>
      </c>
      <c r="AE7" s="13">
        <v>8</v>
      </c>
      <c r="AF7" s="13">
        <v>18</v>
      </c>
      <c r="AG7" s="13">
        <v>22</v>
      </c>
      <c r="AH7" s="13">
        <v>7</v>
      </c>
      <c r="AI7" s="13">
        <v>3</v>
      </c>
      <c r="AJ7" s="13">
        <v>2</v>
      </c>
      <c r="AK7" s="13">
        <v>1</v>
      </c>
      <c r="AL7" s="13">
        <v>75</v>
      </c>
      <c r="AM7" s="8"/>
    </row>
    <row r="8" spans="1:39" x14ac:dyDescent="0.2">
      <c r="A8" s="22"/>
      <c r="B8" s="20"/>
      <c r="C8" s="14" t="s">
        <v>84</v>
      </c>
      <c r="D8" s="14"/>
      <c r="E8" s="14"/>
      <c r="F8" s="14"/>
      <c r="G8" s="14"/>
      <c r="H8" s="14"/>
      <c r="I8" s="14"/>
      <c r="J8" s="14"/>
      <c r="K8" s="15" t="s">
        <v>85</v>
      </c>
      <c r="L8" s="15" t="s">
        <v>85</v>
      </c>
      <c r="M8" s="15" t="s">
        <v>85</v>
      </c>
      <c r="N8" s="14"/>
      <c r="O8" s="15" t="s">
        <v>86</v>
      </c>
      <c r="P8" s="15" t="s">
        <v>98</v>
      </c>
      <c r="Q8" s="14"/>
      <c r="R8" s="15" t="s">
        <v>185</v>
      </c>
      <c r="S8" s="15" t="s">
        <v>185</v>
      </c>
      <c r="T8" s="14"/>
      <c r="U8" s="14"/>
      <c r="V8" s="14"/>
      <c r="W8" s="15" t="s">
        <v>233</v>
      </c>
      <c r="X8" s="15" t="s">
        <v>217</v>
      </c>
      <c r="Y8" s="14"/>
      <c r="Z8" s="14"/>
      <c r="AA8" s="14"/>
      <c r="AB8" s="14"/>
      <c r="AC8" s="14"/>
      <c r="AD8" s="14"/>
      <c r="AE8" s="14"/>
      <c r="AF8" s="14"/>
      <c r="AG8" s="14"/>
      <c r="AH8" s="14"/>
      <c r="AI8" s="14"/>
      <c r="AJ8" s="14"/>
      <c r="AK8" s="14"/>
      <c r="AL8" s="14"/>
      <c r="AM8" s="8"/>
    </row>
    <row r="9" spans="1:39" x14ac:dyDescent="0.2">
      <c r="A9" s="23"/>
      <c r="B9" s="19" t="s">
        <v>234</v>
      </c>
      <c r="C9" s="12">
        <v>0.61639689262300001</v>
      </c>
      <c r="D9" s="12">
        <v>0.64698666995270004</v>
      </c>
      <c r="E9" s="12">
        <v>0.59992939552330005</v>
      </c>
      <c r="F9" s="12">
        <v>0.52686844048289994</v>
      </c>
      <c r="G9" s="12">
        <v>0.68297671597670007</v>
      </c>
      <c r="H9" s="12">
        <v>0.94395385756490002</v>
      </c>
      <c r="I9" s="12">
        <v>0.71021172792090004</v>
      </c>
      <c r="J9" s="12">
        <v>0.61052495482860003</v>
      </c>
      <c r="K9" s="12">
        <v>0.49930228159979989</v>
      </c>
      <c r="L9" s="12">
        <v>0.60214379543649998</v>
      </c>
      <c r="M9" s="12">
        <v>0.56071538895439998</v>
      </c>
      <c r="N9" s="12">
        <v>0.73979633982720006</v>
      </c>
      <c r="O9" s="12">
        <v>0.51372846402219996</v>
      </c>
      <c r="P9" s="12">
        <v>0.30848291689500001</v>
      </c>
      <c r="Q9" s="12">
        <v>0.70700369069019997</v>
      </c>
      <c r="R9" s="12">
        <v>0.6044542198849</v>
      </c>
      <c r="S9" s="12">
        <v>0.53657084414229994</v>
      </c>
      <c r="T9" s="12">
        <v>0.86123228590409995</v>
      </c>
      <c r="U9" s="12">
        <v>0.8671724827624</v>
      </c>
      <c r="V9" s="12">
        <v>0.88434675545819996</v>
      </c>
      <c r="W9" s="12">
        <v>0.2089399505035</v>
      </c>
      <c r="X9" s="12">
        <v>0.62039070398240004</v>
      </c>
      <c r="Y9" s="12">
        <v>0.74656074327449995</v>
      </c>
      <c r="Z9" s="12">
        <v>0.79548266253410005</v>
      </c>
      <c r="AA9" s="12">
        <v>0.92174019250020001</v>
      </c>
      <c r="AB9" s="12">
        <v>0.75972981548600005</v>
      </c>
      <c r="AC9" s="12">
        <v>0.58773859293690001</v>
      </c>
      <c r="AD9" s="12">
        <v>0.6343410027527</v>
      </c>
      <c r="AE9" s="12">
        <v>0.48560748123379999</v>
      </c>
      <c r="AF9" s="12">
        <v>0.55035327397080003</v>
      </c>
      <c r="AG9" s="12">
        <v>0.52384861733440002</v>
      </c>
      <c r="AH9" s="12">
        <v>0.67862064186640003</v>
      </c>
      <c r="AI9" s="12">
        <v>0.77311830695710004</v>
      </c>
      <c r="AJ9" s="12">
        <v>0.8861181374228001</v>
      </c>
      <c r="AK9" s="12">
        <v>0.5783098479987</v>
      </c>
      <c r="AL9" s="12">
        <v>0.65186154238580007</v>
      </c>
      <c r="AM9" s="8"/>
    </row>
    <row r="10" spans="1:39" x14ac:dyDescent="0.2">
      <c r="A10" s="22"/>
      <c r="B10" s="20"/>
      <c r="C10" s="13">
        <v>569</v>
      </c>
      <c r="D10" s="13">
        <v>127</v>
      </c>
      <c r="E10" s="13">
        <v>161</v>
      </c>
      <c r="F10" s="13">
        <v>107</v>
      </c>
      <c r="G10" s="13">
        <v>174</v>
      </c>
      <c r="H10" s="13">
        <v>13</v>
      </c>
      <c r="I10" s="13">
        <v>67</v>
      </c>
      <c r="J10" s="13">
        <v>104</v>
      </c>
      <c r="K10" s="13">
        <v>90</v>
      </c>
      <c r="L10" s="13">
        <v>128</v>
      </c>
      <c r="M10" s="13">
        <v>167</v>
      </c>
      <c r="N10" s="13">
        <v>270</v>
      </c>
      <c r="O10" s="13">
        <v>272</v>
      </c>
      <c r="P10" s="13">
        <v>77</v>
      </c>
      <c r="Q10" s="13">
        <v>65</v>
      </c>
      <c r="R10" s="13">
        <v>66</v>
      </c>
      <c r="S10" s="13">
        <v>124</v>
      </c>
      <c r="T10" s="13">
        <v>99</v>
      </c>
      <c r="U10" s="13">
        <v>34</v>
      </c>
      <c r="V10" s="13">
        <v>104</v>
      </c>
      <c r="W10" s="13">
        <v>55</v>
      </c>
      <c r="X10" s="13">
        <v>153</v>
      </c>
      <c r="Y10" s="13">
        <v>124</v>
      </c>
      <c r="Z10" s="13">
        <v>147</v>
      </c>
      <c r="AA10" s="13">
        <v>59</v>
      </c>
      <c r="AB10" s="13">
        <v>8</v>
      </c>
      <c r="AC10" s="13">
        <v>221</v>
      </c>
      <c r="AD10" s="13">
        <v>61</v>
      </c>
      <c r="AE10" s="13">
        <v>15</v>
      </c>
      <c r="AF10" s="13">
        <v>21</v>
      </c>
      <c r="AG10" s="13">
        <v>35</v>
      </c>
      <c r="AH10" s="13">
        <v>14</v>
      </c>
      <c r="AI10" s="13">
        <v>3</v>
      </c>
      <c r="AJ10" s="13">
        <v>8</v>
      </c>
      <c r="AK10" s="13">
        <v>2</v>
      </c>
      <c r="AL10" s="13">
        <v>189</v>
      </c>
      <c r="AM10" s="8"/>
    </row>
    <row r="11" spans="1:39" x14ac:dyDescent="0.2">
      <c r="A11" s="22"/>
      <c r="B11" s="20"/>
      <c r="C11" s="14" t="s">
        <v>84</v>
      </c>
      <c r="D11" s="14"/>
      <c r="E11" s="14"/>
      <c r="F11" s="14"/>
      <c r="G11" s="15" t="s">
        <v>146</v>
      </c>
      <c r="H11" s="15" t="s">
        <v>235</v>
      </c>
      <c r="I11" s="14"/>
      <c r="J11" s="14"/>
      <c r="K11" s="14"/>
      <c r="L11" s="14"/>
      <c r="M11" s="14"/>
      <c r="N11" s="15" t="s">
        <v>111</v>
      </c>
      <c r="O11" s="14"/>
      <c r="P11" s="14"/>
      <c r="Q11" s="15" t="s">
        <v>86</v>
      </c>
      <c r="R11" s="15" t="s">
        <v>85</v>
      </c>
      <c r="S11" s="15" t="s">
        <v>85</v>
      </c>
      <c r="T11" s="15" t="s">
        <v>236</v>
      </c>
      <c r="U11" s="15" t="s">
        <v>124</v>
      </c>
      <c r="V11" s="15" t="s">
        <v>228</v>
      </c>
      <c r="W11" s="14"/>
      <c r="X11" s="15" t="s">
        <v>86</v>
      </c>
      <c r="Y11" s="15" t="s">
        <v>86</v>
      </c>
      <c r="Z11" s="15" t="s">
        <v>86</v>
      </c>
      <c r="AA11" s="15" t="s">
        <v>106</v>
      </c>
      <c r="AB11" s="15" t="s">
        <v>85</v>
      </c>
      <c r="AC11" s="14"/>
      <c r="AD11" s="14"/>
      <c r="AE11" s="14"/>
      <c r="AF11" s="14"/>
      <c r="AG11" s="14"/>
      <c r="AH11" s="14"/>
      <c r="AI11" s="14"/>
      <c r="AJ11" s="14"/>
      <c r="AK11" s="14"/>
      <c r="AL11" s="14"/>
      <c r="AM11" s="8"/>
    </row>
    <row r="12" spans="1:39" x14ac:dyDescent="0.2">
      <c r="A12" s="23"/>
      <c r="B12" s="19" t="s">
        <v>91</v>
      </c>
      <c r="C12" s="12">
        <v>0.11306002019189999</v>
      </c>
      <c r="D12" s="12">
        <v>0.11863915564539999</v>
      </c>
      <c r="E12" s="12">
        <v>0.1198032736538</v>
      </c>
      <c r="F12" s="12">
        <v>0.13416449075190001</v>
      </c>
      <c r="G12" s="12">
        <v>8.3760967435399999E-2</v>
      </c>
      <c r="H12" s="12">
        <v>0</v>
      </c>
      <c r="I12" s="12">
        <v>0.1357867906369</v>
      </c>
      <c r="J12" s="12">
        <v>0.13903827277780001</v>
      </c>
      <c r="K12" s="12">
        <v>0.14489608379669999</v>
      </c>
      <c r="L12" s="12">
        <v>7.8879187608699997E-2</v>
      </c>
      <c r="M12" s="12">
        <v>9.8136102477110007E-2</v>
      </c>
      <c r="N12" s="12">
        <v>7.973906519346001E-2</v>
      </c>
      <c r="O12" s="12">
        <v>0.14258250115919999</v>
      </c>
      <c r="P12" s="12">
        <v>9.2659951507450003E-2</v>
      </c>
      <c r="Q12" s="12">
        <v>0.1245346791893</v>
      </c>
      <c r="R12" s="12">
        <v>0.12631710285950001</v>
      </c>
      <c r="S12" s="12">
        <v>0.18446930626050001</v>
      </c>
      <c r="T12" s="12">
        <v>7.6456079235979996E-2</v>
      </c>
      <c r="U12" s="12">
        <v>4.9300685516760007E-2</v>
      </c>
      <c r="V12" s="12">
        <v>5.4393520860309998E-2</v>
      </c>
      <c r="W12" s="12">
        <v>0.1085510235715</v>
      </c>
      <c r="X12" s="12">
        <v>0.1306740224556</v>
      </c>
      <c r="Y12" s="12">
        <v>0.1280310731813</v>
      </c>
      <c r="Z12" s="12">
        <v>0.1003311324684</v>
      </c>
      <c r="AA12" s="12">
        <v>4.5073385277089997E-2</v>
      </c>
      <c r="AB12" s="12">
        <v>0.24027018451400001</v>
      </c>
      <c r="AC12" s="12">
        <v>0.1132067507351</v>
      </c>
      <c r="AD12" s="12">
        <v>9.6541858213970003E-2</v>
      </c>
      <c r="AE12" s="12">
        <v>7.6331023565759992E-2</v>
      </c>
      <c r="AF12" s="12">
        <v>5.1429176313829997E-2</v>
      </c>
      <c r="AG12" s="12">
        <v>0.1958100229684</v>
      </c>
      <c r="AH12" s="12">
        <v>2.7102128740760002E-2</v>
      </c>
      <c r="AI12" s="12">
        <v>0</v>
      </c>
      <c r="AJ12" s="12">
        <v>2.4446750439559999E-2</v>
      </c>
      <c r="AK12" s="12">
        <v>0</v>
      </c>
      <c r="AL12" s="12">
        <v>0.12695709170200001</v>
      </c>
      <c r="AM12" s="8"/>
    </row>
    <row r="13" spans="1:39" x14ac:dyDescent="0.2">
      <c r="A13" s="22"/>
      <c r="B13" s="20"/>
      <c r="C13" s="13">
        <v>98</v>
      </c>
      <c r="D13" s="13">
        <v>21</v>
      </c>
      <c r="E13" s="13">
        <v>24</v>
      </c>
      <c r="F13" s="13">
        <v>30</v>
      </c>
      <c r="G13" s="13">
        <v>23</v>
      </c>
      <c r="H13" s="13">
        <v>0</v>
      </c>
      <c r="I13" s="13">
        <v>14</v>
      </c>
      <c r="J13" s="13">
        <v>16</v>
      </c>
      <c r="K13" s="13">
        <v>23</v>
      </c>
      <c r="L13" s="13">
        <v>20</v>
      </c>
      <c r="M13" s="13">
        <v>25</v>
      </c>
      <c r="N13" s="13">
        <v>37</v>
      </c>
      <c r="O13" s="13">
        <v>54</v>
      </c>
      <c r="P13" s="13">
        <v>21</v>
      </c>
      <c r="Q13" s="13">
        <v>16</v>
      </c>
      <c r="R13" s="13">
        <v>19</v>
      </c>
      <c r="S13" s="13">
        <v>27</v>
      </c>
      <c r="T13" s="13">
        <v>6</v>
      </c>
      <c r="U13" s="13">
        <v>2</v>
      </c>
      <c r="V13" s="13">
        <v>7</v>
      </c>
      <c r="W13" s="13">
        <v>27</v>
      </c>
      <c r="X13" s="13">
        <v>34</v>
      </c>
      <c r="Y13" s="13">
        <v>13</v>
      </c>
      <c r="Z13" s="13">
        <v>12</v>
      </c>
      <c r="AA13" s="13">
        <v>3</v>
      </c>
      <c r="AB13" s="13">
        <v>3</v>
      </c>
      <c r="AC13" s="13">
        <v>41</v>
      </c>
      <c r="AD13" s="13">
        <v>8</v>
      </c>
      <c r="AE13" s="13">
        <v>2</v>
      </c>
      <c r="AF13" s="13">
        <v>3</v>
      </c>
      <c r="AG13" s="13">
        <v>11</v>
      </c>
      <c r="AH13" s="13">
        <v>1</v>
      </c>
      <c r="AI13" s="13">
        <v>0</v>
      </c>
      <c r="AJ13" s="13">
        <v>1</v>
      </c>
      <c r="AK13" s="13">
        <v>0</v>
      </c>
      <c r="AL13" s="13">
        <v>31</v>
      </c>
      <c r="AM13" s="8"/>
    </row>
    <row r="14" spans="1:39" x14ac:dyDescent="0.2">
      <c r="A14" s="22"/>
      <c r="B14" s="20"/>
      <c r="C14" s="14" t="s">
        <v>84</v>
      </c>
      <c r="D14" s="14"/>
      <c r="E14" s="14"/>
      <c r="F14" s="14"/>
      <c r="G14" s="14"/>
      <c r="H14" s="14"/>
      <c r="I14" s="14"/>
      <c r="J14" s="14"/>
      <c r="K14" s="14"/>
      <c r="L14" s="14"/>
      <c r="M14" s="14"/>
      <c r="N14" s="14"/>
      <c r="O14" s="15" t="s">
        <v>85</v>
      </c>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1001</v>
      </c>
      <c r="D16" s="13">
        <v>224</v>
      </c>
      <c r="E16" s="13">
        <v>275</v>
      </c>
      <c r="F16" s="13">
        <v>228</v>
      </c>
      <c r="G16" s="13">
        <v>274</v>
      </c>
      <c r="H16" s="13">
        <v>16</v>
      </c>
      <c r="I16" s="13">
        <v>99</v>
      </c>
      <c r="J16" s="13">
        <v>172</v>
      </c>
      <c r="K16" s="13">
        <v>180</v>
      </c>
      <c r="L16" s="13">
        <v>225</v>
      </c>
      <c r="M16" s="13">
        <v>309</v>
      </c>
      <c r="N16" s="13">
        <v>390</v>
      </c>
      <c r="O16" s="13">
        <v>557</v>
      </c>
      <c r="P16" s="13">
        <v>248</v>
      </c>
      <c r="Q16" s="13">
        <v>107</v>
      </c>
      <c r="R16" s="13">
        <v>135</v>
      </c>
      <c r="S16" s="13">
        <v>231</v>
      </c>
      <c r="T16" s="13">
        <v>117</v>
      </c>
      <c r="U16" s="13">
        <v>41</v>
      </c>
      <c r="V16" s="13">
        <v>122</v>
      </c>
      <c r="W16" s="13">
        <v>241</v>
      </c>
      <c r="X16" s="13">
        <v>280</v>
      </c>
      <c r="Y16" s="13">
        <v>170</v>
      </c>
      <c r="Z16" s="13">
        <v>186</v>
      </c>
      <c r="AA16" s="13">
        <v>66</v>
      </c>
      <c r="AB16" s="13">
        <v>11</v>
      </c>
      <c r="AC16" s="13">
        <v>417</v>
      </c>
      <c r="AD16" s="13">
        <v>112</v>
      </c>
      <c r="AE16" s="13">
        <v>25</v>
      </c>
      <c r="AF16" s="13">
        <v>42</v>
      </c>
      <c r="AG16" s="13">
        <v>68</v>
      </c>
      <c r="AH16" s="13">
        <v>22</v>
      </c>
      <c r="AI16" s="13">
        <v>6</v>
      </c>
      <c r="AJ16" s="13">
        <v>11</v>
      </c>
      <c r="AK16" s="13">
        <v>3</v>
      </c>
      <c r="AL16" s="13">
        <v>295</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237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22"/>
  <sheetViews>
    <sheetView workbookViewId="0">
      <pane xSplit="2" ySplit="5" topLeftCell="C6" activePane="bottomRight" state="frozen"/>
      <selection pane="topRight" activeCell="C1" sqref="C1"/>
      <selection pane="bottomLeft" activeCell="A6" sqref="A6"/>
      <selection pane="bottomRight" activeCell="E25" sqref="E25"/>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238</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239</v>
      </c>
      <c r="B6" s="19" t="s">
        <v>240</v>
      </c>
      <c r="C6" s="12">
        <v>8.4647331785029992E-2</v>
      </c>
      <c r="D6" s="12">
        <v>8.8845771696449999E-2</v>
      </c>
      <c r="E6" s="12">
        <v>8.117062172886999E-2</v>
      </c>
      <c r="F6" s="12">
        <v>0.1015399988875</v>
      </c>
      <c r="G6" s="12">
        <v>7.0778593101570003E-2</v>
      </c>
      <c r="H6" s="12">
        <v>1.670590968157E-2</v>
      </c>
      <c r="I6" s="12">
        <v>6.5187694776890001E-2</v>
      </c>
      <c r="J6" s="12">
        <v>7.4313026739049992E-2</v>
      </c>
      <c r="K6" s="12">
        <v>0.15550243256339999</v>
      </c>
      <c r="L6" s="12">
        <v>8.6541999908179998E-2</v>
      </c>
      <c r="M6" s="12">
        <v>7.5502242875539999E-2</v>
      </c>
      <c r="N6" s="12">
        <v>5.3754484459600002E-2</v>
      </c>
      <c r="O6" s="12">
        <v>0.11512712947299999</v>
      </c>
      <c r="P6" s="12">
        <v>0.22123604125810001</v>
      </c>
      <c r="Q6" s="12">
        <v>5.6509022098169999E-2</v>
      </c>
      <c r="R6" s="12">
        <v>5.6554736801140003E-2</v>
      </c>
      <c r="S6" s="12">
        <v>8.2018941351199998E-2</v>
      </c>
      <c r="T6" s="12">
        <v>1.4923204665039999E-2</v>
      </c>
      <c r="U6" s="12">
        <v>0</v>
      </c>
      <c r="V6" s="12">
        <v>7.6990261505089997E-3</v>
      </c>
      <c r="W6" s="12">
        <v>0.24349539549509999</v>
      </c>
      <c r="X6" s="12">
        <v>8.2734002216150002E-2</v>
      </c>
      <c r="Y6" s="12">
        <v>5.4948255476190012E-2</v>
      </c>
      <c r="Z6" s="12">
        <v>4.3514660818229998E-3</v>
      </c>
      <c r="AA6" s="12">
        <v>0</v>
      </c>
      <c r="AB6" s="12">
        <v>0</v>
      </c>
      <c r="AC6" s="12">
        <v>7.3615649818300002E-2</v>
      </c>
      <c r="AD6" s="12">
        <v>9.6666151047349991E-2</v>
      </c>
      <c r="AE6" s="12">
        <v>0.25009793083990001</v>
      </c>
      <c r="AF6" s="12">
        <v>4.7808512538669988E-2</v>
      </c>
      <c r="AG6" s="12">
        <v>0.1298268604151</v>
      </c>
      <c r="AH6" s="12">
        <v>0.116831987791</v>
      </c>
      <c r="AI6" s="12">
        <v>0</v>
      </c>
      <c r="AJ6" s="12">
        <v>5.8114008621790003E-2</v>
      </c>
      <c r="AK6" s="12">
        <v>0</v>
      </c>
      <c r="AL6" s="12">
        <v>7.9401406945339995E-2</v>
      </c>
      <c r="AM6" s="8"/>
    </row>
    <row r="7" spans="1:39" x14ac:dyDescent="0.2">
      <c r="A7" s="20"/>
      <c r="B7" s="20"/>
      <c r="C7" s="13">
        <v>82</v>
      </c>
      <c r="D7" s="13">
        <v>22</v>
      </c>
      <c r="E7" s="13">
        <v>21</v>
      </c>
      <c r="F7" s="13">
        <v>19</v>
      </c>
      <c r="G7" s="13">
        <v>20</v>
      </c>
      <c r="H7" s="13">
        <v>1</v>
      </c>
      <c r="I7" s="13">
        <v>4</v>
      </c>
      <c r="J7" s="13">
        <v>11</v>
      </c>
      <c r="K7" s="13">
        <v>25</v>
      </c>
      <c r="L7" s="13">
        <v>17</v>
      </c>
      <c r="M7" s="13">
        <v>24</v>
      </c>
      <c r="N7" s="13">
        <v>26</v>
      </c>
      <c r="O7" s="13">
        <v>52</v>
      </c>
      <c r="P7" s="13">
        <v>45</v>
      </c>
      <c r="Q7" s="13">
        <v>6</v>
      </c>
      <c r="R7" s="13">
        <v>11</v>
      </c>
      <c r="S7" s="13">
        <v>18</v>
      </c>
      <c r="T7" s="13">
        <v>1</v>
      </c>
      <c r="U7" s="13">
        <v>0</v>
      </c>
      <c r="V7" s="13">
        <v>1</v>
      </c>
      <c r="W7" s="13">
        <v>48</v>
      </c>
      <c r="X7" s="13">
        <v>25</v>
      </c>
      <c r="Y7" s="13">
        <v>5</v>
      </c>
      <c r="Z7" s="13">
        <v>1</v>
      </c>
      <c r="AA7" s="13">
        <v>0</v>
      </c>
      <c r="AB7" s="13">
        <v>0</v>
      </c>
      <c r="AC7" s="13">
        <v>35</v>
      </c>
      <c r="AD7" s="13">
        <v>11</v>
      </c>
      <c r="AE7" s="13">
        <v>2</v>
      </c>
      <c r="AF7" s="13">
        <v>4</v>
      </c>
      <c r="AG7" s="13">
        <v>6</v>
      </c>
      <c r="AH7" s="13">
        <v>3</v>
      </c>
      <c r="AI7" s="13">
        <v>0</v>
      </c>
      <c r="AJ7" s="13">
        <v>1</v>
      </c>
      <c r="AK7" s="13">
        <v>0</v>
      </c>
      <c r="AL7" s="13">
        <v>20</v>
      </c>
      <c r="AM7" s="8"/>
    </row>
    <row r="8" spans="1:39" x14ac:dyDescent="0.2">
      <c r="A8" s="20"/>
      <c r="B8" s="20"/>
      <c r="C8" s="14" t="s">
        <v>84</v>
      </c>
      <c r="D8" s="14"/>
      <c r="E8" s="14"/>
      <c r="F8" s="14"/>
      <c r="G8" s="14"/>
      <c r="H8" s="14"/>
      <c r="I8" s="14"/>
      <c r="J8" s="14"/>
      <c r="K8" s="14"/>
      <c r="L8" s="14"/>
      <c r="M8" s="14"/>
      <c r="N8" s="14"/>
      <c r="O8" s="15" t="s">
        <v>85</v>
      </c>
      <c r="P8" s="15" t="s">
        <v>241</v>
      </c>
      <c r="Q8" s="14"/>
      <c r="R8" s="14"/>
      <c r="S8" s="14"/>
      <c r="T8" s="14"/>
      <c r="U8" s="14"/>
      <c r="V8" s="14"/>
      <c r="W8" s="15" t="s">
        <v>242</v>
      </c>
      <c r="X8" s="15" t="s">
        <v>126</v>
      </c>
      <c r="Y8" s="14"/>
      <c r="Z8" s="14"/>
      <c r="AA8" s="14"/>
      <c r="AB8" s="14"/>
      <c r="AC8" s="14"/>
      <c r="AD8" s="14"/>
      <c r="AE8" s="14"/>
      <c r="AF8" s="14"/>
      <c r="AG8" s="14"/>
      <c r="AH8" s="14"/>
      <c r="AI8" s="14"/>
      <c r="AJ8" s="14"/>
      <c r="AK8" s="14"/>
      <c r="AL8" s="14"/>
      <c r="AM8" s="8"/>
    </row>
    <row r="9" spans="1:39" x14ac:dyDescent="0.2">
      <c r="A9" s="23"/>
      <c r="B9" s="19" t="s">
        <v>243</v>
      </c>
      <c r="C9" s="12">
        <v>0.50319038034999997</v>
      </c>
      <c r="D9" s="12">
        <v>0.47232580013320002</v>
      </c>
      <c r="E9" s="12">
        <v>0.51198478648040002</v>
      </c>
      <c r="F9" s="12">
        <v>0.4950870463248</v>
      </c>
      <c r="G9" s="12">
        <v>0.52621078224130002</v>
      </c>
      <c r="H9" s="12">
        <v>0.1786703498569</v>
      </c>
      <c r="I9" s="12">
        <v>0.4188643922195</v>
      </c>
      <c r="J9" s="12">
        <v>0.48876815299580001</v>
      </c>
      <c r="K9" s="12">
        <v>0.5480683365083</v>
      </c>
      <c r="L9" s="12">
        <v>0.54021065542019997</v>
      </c>
      <c r="M9" s="12">
        <v>0.5941793591758</v>
      </c>
      <c r="N9" s="12">
        <v>0.44159192053469998</v>
      </c>
      <c r="O9" s="12">
        <v>0.5438801647946</v>
      </c>
      <c r="P9" s="12">
        <v>0.66335522006549996</v>
      </c>
      <c r="Q9" s="12">
        <v>0.62643000413700001</v>
      </c>
      <c r="R9" s="12">
        <v>0.73487419066230009</v>
      </c>
      <c r="S9" s="12">
        <v>0.50893566997090001</v>
      </c>
      <c r="T9" s="12">
        <v>0.24651584233429999</v>
      </c>
      <c r="U9" s="12">
        <v>0.35865629153709999</v>
      </c>
      <c r="V9" s="12">
        <v>0.2345384959971</v>
      </c>
      <c r="W9" s="12">
        <v>0.64675858227869998</v>
      </c>
      <c r="X9" s="12">
        <v>0.68405108215050003</v>
      </c>
      <c r="Y9" s="12">
        <v>0.4987017140426</v>
      </c>
      <c r="Z9" s="12">
        <v>0.26652341108549998</v>
      </c>
      <c r="AA9" s="12">
        <v>0.19691277312479999</v>
      </c>
      <c r="AB9" s="12">
        <v>0.36149178700720003</v>
      </c>
      <c r="AC9" s="12">
        <v>0.58025918009980004</v>
      </c>
      <c r="AD9" s="12">
        <v>0.51303778695589997</v>
      </c>
      <c r="AE9" s="12">
        <v>0.42644101503740012</v>
      </c>
      <c r="AF9" s="12">
        <v>0.62954919042419999</v>
      </c>
      <c r="AG9" s="12">
        <v>0.49222546121529998</v>
      </c>
      <c r="AH9" s="12">
        <v>0.57694864909160004</v>
      </c>
      <c r="AI9" s="12">
        <v>0.90764301093430011</v>
      </c>
      <c r="AJ9" s="12">
        <v>0.12705697584379999</v>
      </c>
      <c r="AK9" s="12">
        <v>0.66170907351790009</v>
      </c>
      <c r="AL9" s="12">
        <v>0.41257755203340002</v>
      </c>
      <c r="AM9" s="8"/>
    </row>
    <row r="10" spans="1:39" x14ac:dyDescent="0.2">
      <c r="A10" s="20"/>
      <c r="B10" s="20"/>
      <c r="C10" s="13">
        <v>563</v>
      </c>
      <c r="D10" s="13">
        <v>127</v>
      </c>
      <c r="E10" s="13">
        <v>141</v>
      </c>
      <c r="F10" s="13">
        <v>138</v>
      </c>
      <c r="G10" s="13">
        <v>157</v>
      </c>
      <c r="H10" s="13">
        <v>3</v>
      </c>
      <c r="I10" s="13">
        <v>50</v>
      </c>
      <c r="J10" s="13">
        <v>85</v>
      </c>
      <c r="K10" s="13">
        <v>104</v>
      </c>
      <c r="L10" s="13">
        <v>130</v>
      </c>
      <c r="M10" s="13">
        <v>191</v>
      </c>
      <c r="N10" s="13">
        <v>190</v>
      </c>
      <c r="O10" s="13">
        <v>338</v>
      </c>
      <c r="P10" s="13">
        <v>178</v>
      </c>
      <c r="Q10" s="13">
        <v>74</v>
      </c>
      <c r="R10" s="13">
        <v>99</v>
      </c>
      <c r="S10" s="13">
        <v>126</v>
      </c>
      <c r="T10" s="13">
        <v>36</v>
      </c>
      <c r="U10" s="13">
        <v>17</v>
      </c>
      <c r="V10" s="13">
        <v>33</v>
      </c>
      <c r="W10" s="13">
        <v>166</v>
      </c>
      <c r="X10" s="13">
        <v>199</v>
      </c>
      <c r="Y10" s="13">
        <v>86</v>
      </c>
      <c r="Z10" s="13">
        <v>61</v>
      </c>
      <c r="AA10" s="13">
        <v>15</v>
      </c>
      <c r="AB10" s="13">
        <v>6</v>
      </c>
      <c r="AC10" s="13">
        <v>259</v>
      </c>
      <c r="AD10" s="13">
        <v>64</v>
      </c>
      <c r="AE10" s="13">
        <v>13</v>
      </c>
      <c r="AF10" s="13">
        <v>27</v>
      </c>
      <c r="AG10" s="13">
        <v>36</v>
      </c>
      <c r="AH10" s="13">
        <v>13</v>
      </c>
      <c r="AI10" s="13">
        <v>5</v>
      </c>
      <c r="AJ10" s="13">
        <v>3</v>
      </c>
      <c r="AK10" s="13">
        <v>2</v>
      </c>
      <c r="AL10" s="13">
        <v>141</v>
      </c>
      <c r="AM10" s="8"/>
    </row>
    <row r="11" spans="1:39" x14ac:dyDescent="0.2">
      <c r="A11" s="20"/>
      <c r="B11" s="20"/>
      <c r="C11" s="14" t="s">
        <v>84</v>
      </c>
      <c r="D11" s="14"/>
      <c r="E11" s="14"/>
      <c r="F11" s="14"/>
      <c r="G11" s="14"/>
      <c r="H11" s="14"/>
      <c r="I11" s="14"/>
      <c r="J11" s="14"/>
      <c r="K11" s="14"/>
      <c r="L11" s="14"/>
      <c r="M11" s="14"/>
      <c r="N11" s="14"/>
      <c r="O11" s="15" t="s">
        <v>85</v>
      </c>
      <c r="P11" s="15" t="s">
        <v>185</v>
      </c>
      <c r="Q11" s="15" t="s">
        <v>185</v>
      </c>
      <c r="R11" s="15" t="s">
        <v>100</v>
      </c>
      <c r="S11" s="15" t="s">
        <v>158</v>
      </c>
      <c r="T11" s="14"/>
      <c r="U11" s="14"/>
      <c r="V11" s="14"/>
      <c r="W11" s="15" t="s">
        <v>201</v>
      </c>
      <c r="X11" s="15" t="s">
        <v>201</v>
      </c>
      <c r="Y11" s="15" t="s">
        <v>244</v>
      </c>
      <c r="Z11" s="14"/>
      <c r="AA11" s="14"/>
      <c r="AB11" s="14"/>
      <c r="AC11" s="15" t="s">
        <v>245</v>
      </c>
      <c r="AD11" s="14"/>
      <c r="AE11" s="14"/>
      <c r="AF11" s="14"/>
      <c r="AG11" s="14"/>
      <c r="AH11" s="14"/>
      <c r="AI11" s="14"/>
      <c r="AJ11" s="14"/>
      <c r="AK11" s="14"/>
      <c r="AL11" s="14"/>
      <c r="AM11" s="8"/>
    </row>
    <row r="12" spans="1:39" x14ac:dyDescent="0.2">
      <c r="A12" s="23"/>
      <c r="B12" s="19" t="s">
        <v>246</v>
      </c>
      <c r="C12" s="12">
        <v>0.3445395473474</v>
      </c>
      <c r="D12" s="12">
        <v>0.38223871093989997</v>
      </c>
      <c r="E12" s="12">
        <v>0.3158117276963</v>
      </c>
      <c r="F12" s="12">
        <v>0.38095970781639998</v>
      </c>
      <c r="G12" s="12">
        <v>0.31325215743809998</v>
      </c>
      <c r="H12" s="12">
        <v>0.77778418815920003</v>
      </c>
      <c r="I12" s="12">
        <v>0.43883871160440002</v>
      </c>
      <c r="J12" s="12">
        <v>0.38094387983319999</v>
      </c>
      <c r="K12" s="12">
        <v>0.23496100627870001</v>
      </c>
      <c r="L12" s="12">
        <v>0.31251225979719999</v>
      </c>
      <c r="M12" s="12">
        <v>0.2451510610946</v>
      </c>
      <c r="N12" s="12">
        <v>0.43003042725000001</v>
      </c>
      <c r="O12" s="12">
        <v>0.2830074511913</v>
      </c>
      <c r="P12" s="12">
        <v>6.5013249224420006E-2</v>
      </c>
      <c r="Q12" s="12">
        <v>0.26984906185660001</v>
      </c>
      <c r="R12" s="12">
        <v>0.1743886640556</v>
      </c>
      <c r="S12" s="12">
        <v>0.27348706246769999</v>
      </c>
      <c r="T12" s="12">
        <v>0.64587818963220001</v>
      </c>
      <c r="U12" s="12">
        <v>0.62557556421990002</v>
      </c>
      <c r="V12" s="12">
        <v>0.74948274978439999</v>
      </c>
      <c r="W12" s="12">
        <v>4.2980163144180003E-2</v>
      </c>
      <c r="X12" s="12">
        <v>0.19033556898340001</v>
      </c>
      <c r="Y12" s="12">
        <v>0.36965957789699999</v>
      </c>
      <c r="Z12" s="12">
        <v>0.63549755653560003</v>
      </c>
      <c r="AA12" s="12">
        <v>0.79516984806479996</v>
      </c>
      <c r="AB12" s="12">
        <v>0.44828242423980003</v>
      </c>
      <c r="AC12" s="12">
        <v>0.29422704988440002</v>
      </c>
      <c r="AD12" s="12">
        <v>0.33630319060300001</v>
      </c>
      <c r="AE12" s="12">
        <v>0.23861464881409999</v>
      </c>
      <c r="AF12" s="12">
        <v>0.24545664943109999</v>
      </c>
      <c r="AG12" s="12">
        <v>0.29430655451960003</v>
      </c>
      <c r="AH12" s="12">
        <v>0.24142409504019999</v>
      </c>
      <c r="AI12" s="12">
        <v>9.2356989065730005E-2</v>
      </c>
      <c r="AJ12" s="12">
        <v>0.81482901553440001</v>
      </c>
      <c r="AK12" s="12">
        <v>0.33829092648210002</v>
      </c>
      <c r="AL12" s="12">
        <v>0.41726464120770002</v>
      </c>
      <c r="AM12" s="8"/>
    </row>
    <row r="13" spans="1:39" x14ac:dyDescent="0.2">
      <c r="A13" s="20"/>
      <c r="B13" s="20"/>
      <c r="C13" s="13">
        <v>289</v>
      </c>
      <c r="D13" s="13">
        <v>61</v>
      </c>
      <c r="E13" s="13">
        <v>87</v>
      </c>
      <c r="F13" s="13">
        <v>65</v>
      </c>
      <c r="G13" s="13">
        <v>76</v>
      </c>
      <c r="H13" s="13">
        <v>11</v>
      </c>
      <c r="I13" s="13">
        <v>39</v>
      </c>
      <c r="J13" s="13">
        <v>64</v>
      </c>
      <c r="K13" s="13">
        <v>42</v>
      </c>
      <c r="L13" s="13">
        <v>65</v>
      </c>
      <c r="M13" s="13">
        <v>68</v>
      </c>
      <c r="N13" s="13">
        <v>145</v>
      </c>
      <c r="O13" s="13">
        <v>134</v>
      </c>
      <c r="P13" s="13">
        <v>14</v>
      </c>
      <c r="Q13" s="13">
        <v>20</v>
      </c>
      <c r="R13" s="13">
        <v>20</v>
      </c>
      <c r="S13" s="13">
        <v>58</v>
      </c>
      <c r="T13" s="13">
        <v>69</v>
      </c>
      <c r="U13" s="13">
        <v>22</v>
      </c>
      <c r="V13" s="13">
        <v>86</v>
      </c>
      <c r="W13" s="13">
        <v>11</v>
      </c>
      <c r="X13" s="13">
        <v>44</v>
      </c>
      <c r="Y13" s="13">
        <v>62</v>
      </c>
      <c r="Z13" s="13">
        <v>110</v>
      </c>
      <c r="AA13" s="13">
        <v>50</v>
      </c>
      <c r="AB13" s="13">
        <v>3</v>
      </c>
      <c r="AC13" s="13">
        <v>100</v>
      </c>
      <c r="AD13" s="13">
        <v>30</v>
      </c>
      <c r="AE13" s="13">
        <v>7</v>
      </c>
      <c r="AF13" s="13">
        <v>8</v>
      </c>
      <c r="AG13" s="13">
        <v>20</v>
      </c>
      <c r="AH13" s="13">
        <v>4</v>
      </c>
      <c r="AI13" s="13">
        <v>1</v>
      </c>
      <c r="AJ13" s="13">
        <v>7</v>
      </c>
      <c r="AK13" s="13">
        <v>1</v>
      </c>
      <c r="AL13" s="13">
        <v>111</v>
      </c>
      <c r="AM13" s="8"/>
    </row>
    <row r="14" spans="1:39" x14ac:dyDescent="0.2">
      <c r="A14" s="20"/>
      <c r="B14" s="20"/>
      <c r="C14" s="14" t="s">
        <v>84</v>
      </c>
      <c r="D14" s="14"/>
      <c r="E14" s="14"/>
      <c r="F14" s="14"/>
      <c r="G14" s="14"/>
      <c r="H14" s="15" t="s">
        <v>247</v>
      </c>
      <c r="I14" s="14"/>
      <c r="J14" s="14"/>
      <c r="K14" s="14"/>
      <c r="L14" s="14"/>
      <c r="M14" s="14"/>
      <c r="N14" s="15" t="s">
        <v>88</v>
      </c>
      <c r="O14" s="14"/>
      <c r="P14" s="14"/>
      <c r="Q14" s="15" t="s">
        <v>85</v>
      </c>
      <c r="R14" s="14"/>
      <c r="S14" s="15" t="s">
        <v>85</v>
      </c>
      <c r="T14" s="15" t="s">
        <v>228</v>
      </c>
      <c r="U14" s="15" t="s">
        <v>248</v>
      </c>
      <c r="V14" s="15" t="s">
        <v>138</v>
      </c>
      <c r="W14" s="14"/>
      <c r="X14" s="15" t="s">
        <v>85</v>
      </c>
      <c r="Y14" s="15" t="s">
        <v>86</v>
      </c>
      <c r="Z14" s="15" t="s">
        <v>110</v>
      </c>
      <c r="AA14" s="15" t="s">
        <v>120</v>
      </c>
      <c r="AB14" s="15" t="s">
        <v>85</v>
      </c>
      <c r="AC14" s="14"/>
      <c r="AD14" s="14"/>
      <c r="AE14" s="14"/>
      <c r="AF14" s="14"/>
      <c r="AG14" s="14"/>
      <c r="AH14" s="14"/>
      <c r="AI14" s="14"/>
      <c r="AJ14" s="15" t="s">
        <v>85</v>
      </c>
      <c r="AK14" s="14"/>
      <c r="AL14" s="14"/>
      <c r="AM14" s="8"/>
    </row>
    <row r="15" spans="1:39" x14ac:dyDescent="0.2">
      <c r="A15" s="23"/>
      <c r="B15" s="19" t="s">
        <v>249</v>
      </c>
      <c r="C15" s="12">
        <v>6.7622740517509994E-2</v>
      </c>
      <c r="D15" s="12">
        <v>5.6589717230460003E-2</v>
      </c>
      <c r="E15" s="12">
        <v>9.1032864094429997E-2</v>
      </c>
      <c r="F15" s="12">
        <v>2.241324697123E-2</v>
      </c>
      <c r="G15" s="12">
        <v>8.9758467219029997E-2</v>
      </c>
      <c r="H15" s="12">
        <v>2.6839552302290001E-2</v>
      </c>
      <c r="I15" s="12">
        <v>7.7109201399179997E-2</v>
      </c>
      <c r="J15" s="12">
        <v>5.5974940431980001E-2</v>
      </c>
      <c r="K15" s="12">
        <v>6.1468224649619999E-2</v>
      </c>
      <c r="L15" s="12">
        <v>6.0735084874399999E-2</v>
      </c>
      <c r="M15" s="12">
        <v>8.5167336854099995E-2</v>
      </c>
      <c r="N15" s="12">
        <v>7.4623167755620001E-2</v>
      </c>
      <c r="O15" s="12">
        <v>5.798525454108E-2</v>
      </c>
      <c r="P15" s="12">
        <v>5.039548945208E-2</v>
      </c>
      <c r="Q15" s="12">
        <v>4.7211911908199997E-2</v>
      </c>
      <c r="R15" s="12">
        <v>3.4182408480969997E-2</v>
      </c>
      <c r="S15" s="12">
        <v>0.1355583262102</v>
      </c>
      <c r="T15" s="12">
        <v>9.2682763368379995E-2</v>
      </c>
      <c r="U15" s="12">
        <v>1.5768144242939999E-2</v>
      </c>
      <c r="V15" s="12">
        <v>8.2797280679600006E-3</v>
      </c>
      <c r="W15" s="12">
        <v>6.6765859082019999E-2</v>
      </c>
      <c r="X15" s="12">
        <v>4.287934664991E-2</v>
      </c>
      <c r="Y15" s="12">
        <v>7.6690452584250002E-2</v>
      </c>
      <c r="Z15" s="12">
        <v>9.3627566297039999E-2</v>
      </c>
      <c r="AA15" s="12">
        <v>7.9173788104040001E-3</v>
      </c>
      <c r="AB15" s="12">
        <v>0.1902257887529</v>
      </c>
      <c r="AC15" s="12">
        <v>5.1898120197519999E-2</v>
      </c>
      <c r="AD15" s="12">
        <v>5.3992871393750003E-2</v>
      </c>
      <c r="AE15" s="12">
        <v>8.4846405308559997E-2</v>
      </c>
      <c r="AF15" s="12">
        <v>7.7185647606040006E-2</v>
      </c>
      <c r="AG15" s="12">
        <v>8.3641123850089996E-2</v>
      </c>
      <c r="AH15" s="12">
        <v>6.4795268077189994E-2</v>
      </c>
      <c r="AI15" s="12">
        <v>0</v>
      </c>
      <c r="AJ15" s="12">
        <v>0</v>
      </c>
      <c r="AK15" s="12">
        <v>0</v>
      </c>
      <c r="AL15" s="12">
        <v>9.0756399813579997E-2</v>
      </c>
      <c r="AM15" s="8"/>
    </row>
    <row r="16" spans="1:39" x14ac:dyDescent="0.2">
      <c r="A16" s="20"/>
      <c r="B16" s="20"/>
      <c r="C16" s="13">
        <v>68</v>
      </c>
      <c r="D16" s="13">
        <v>14</v>
      </c>
      <c r="E16" s="13">
        <v>26</v>
      </c>
      <c r="F16" s="13">
        <v>6</v>
      </c>
      <c r="G16" s="13">
        <v>22</v>
      </c>
      <c r="H16" s="13">
        <v>1</v>
      </c>
      <c r="I16" s="13">
        <v>6</v>
      </c>
      <c r="J16" s="13">
        <v>12</v>
      </c>
      <c r="K16" s="13">
        <v>10</v>
      </c>
      <c r="L16" s="13">
        <v>14</v>
      </c>
      <c r="M16" s="13">
        <v>25</v>
      </c>
      <c r="N16" s="13">
        <v>29</v>
      </c>
      <c r="O16" s="13">
        <v>34</v>
      </c>
      <c r="P16" s="13">
        <v>13</v>
      </c>
      <c r="Q16" s="13">
        <v>7</v>
      </c>
      <c r="R16" s="13">
        <v>5</v>
      </c>
      <c r="S16" s="13">
        <v>28</v>
      </c>
      <c r="T16" s="13">
        <v>11</v>
      </c>
      <c r="U16" s="13">
        <v>2</v>
      </c>
      <c r="V16" s="13">
        <v>2</v>
      </c>
      <c r="W16" s="13">
        <v>17</v>
      </c>
      <c r="X16" s="13">
        <v>13</v>
      </c>
      <c r="Y16" s="13">
        <v>16</v>
      </c>
      <c r="Z16" s="13">
        <v>14</v>
      </c>
      <c r="AA16" s="13">
        <v>1</v>
      </c>
      <c r="AB16" s="13">
        <v>2</v>
      </c>
      <c r="AC16" s="13">
        <v>24</v>
      </c>
      <c r="AD16" s="13">
        <v>7</v>
      </c>
      <c r="AE16" s="13">
        <v>3</v>
      </c>
      <c r="AF16" s="13">
        <v>3</v>
      </c>
      <c r="AG16" s="13">
        <v>6</v>
      </c>
      <c r="AH16" s="13">
        <v>2</v>
      </c>
      <c r="AI16" s="13">
        <v>0</v>
      </c>
      <c r="AJ16" s="13">
        <v>0</v>
      </c>
      <c r="AK16" s="13">
        <v>0</v>
      </c>
      <c r="AL16" s="13">
        <v>23</v>
      </c>
      <c r="AM16" s="8"/>
    </row>
    <row r="17" spans="1:39" x14ac:dyDescent="0.2">
      <c r="A17" s="20"/>
      <c r="B17" s="20"/>
      <c r="C17" s="14" t="s">
        <v>84</v>
      </c>
      <c r="D17" s="14"/>
      <c r="E17" s="15" t="s">
        <v>146</v>
      </c>
      <c r="F17" s="14"/>
      <c r="G17" s="15" t="s">
        <v>146</v>
      </c>
      <c r="H17" s="14"/>
      <c r="I17" s="14"/>
      <c r="J17" s="14"/>
      <c r="K17" s="14"/>
      <c r="L17" s="14"/>
      <c r="M17" s="14"/>
      <c r="N17" s="14"/>
      <c r="O17" s="14"/>
      <c r="P17" s="14"/>
      <c r="Q17" s="14"/>
      <c r="R17" s="14"/>
      <c r="S17" s="15" t="s">
        <v>202</v>
      </c>
      <c r="T17" s="15" t="s">
        <v>163</v>
      </c>
      <c r="U17" s="14"/>
      <c r="V17" s="14"/>
      <c r="W17" s="14"/>
      <c r="X17" s="14"/>
      <c r="Y17" s="14"/>
      <c r="Z17" s="15" t="s">
        <v>92</v>
      </c>
      <c r="AA17" s="14"/>
      <c r="AB17" s="15" t="s">
        <v>92</v>
      </c>
      <c r="AC17" s="14"/>
      <c r="AD17" s="14"/>
      <c r="AE17" s="14"/>
      <c r="AF17" s="14"/>
      <c r="AG17" s="14"/>
      <c r="AH17" s="14"/>
      <c r="AI17" s="14"/>
      <c r="AJ17" s="14"/>
      <c r="AK17" s="14"/>
      <c r="AL17" s="14"/>
      <c r="AM17" s="8"/>
    </row>
    <row r="18" spans="1:39" x14ac:dyDescent="0.2">
      <c r="A18" s="23"/>
      <c r="B18" s="19" t="s">
        <v>29</v>
      </c>
      <c r="C18" s="12">
        <v>1</v>
      </c>
      <c r="D18" s="12">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8"/>
    </row>
    <row r="19" spans="1:39" x14ac:dyDescent="0.2">
      <c r="A19" s="20"/>
      <c r="B19" s="20"/>
      <c r="C19" s="13">
        <v>1002</v>
      </c>
      <c r="D19" s="13">
        <v>224</v>
      </c>
      <c r="E19" s="13">
        <v>275</v>
      </c>
      <c r="F19" s="13">
        <v>228</v>
      </c>
      <c r="G19" s="13">
        <v>275</v>
      </c>
      <c r="H19" s="13">
        <v>16</v>
      </c>
      <c r="I19" s="13">
        <v>99</v>
      </c>
      <c r="J19" s="13">
        <v>172</v>
      </c>
      <c r="K19" s="13">
        <v>181</v>
      </c>
      <c r="L19" s="13">
        <v>226</v>
      </c>
      <c r="M19" s="13">
        <v>308</v>
      </c>
      <c r="N19" s="13">
        <v>390</v>
      </c>
      <c r="O19" s="13">
        <v>558</v>
      </c>
      <c r="P19" s="13">
        <v>250</v>
      </c>
      <c r="Q19" s="13">
        <v>107</v>
      </c>
      <c r="R19" s="13">
        <v>135</v>
      </c>
      <c r="S19" s="13">
        <v>230</v>
      </c>
      <c r="T19" s="13">
        <v>117</v>
      </c>
      <c r="U19" s="13">
        <v>41</v>
      </c>
      <c r="V19" s="13">
        <v>122</v>
      </c>
      <c r="W19" s="13">
        <v>242</v>
      </c>
      <c r="X19" s="13">
        <v>281</v>
      </c>
      <c r="Y19" s="13">
        <v>169</v>
      </c>
      <c r="Z19" s="13">
        <v>186</v>
      </c>
      <c r="AA19" s="13">
        <v>66</v>
      </c>
      <c r="AB19" s="13">
        <v>11</v>
      </c>
      <c r="AC19" s="13">
        <v>418</v>
      </c>
      <c r="AD19" s="13">
        <v>112</v>
      </c>
      <c r="AE19" s="13">
        <v>25</v>
      </c>
      <c r="AF19" s="13">
        <v>42</v>
      </c>
      <c r="AG19" s="13">
        <v>68</v>
      </c>
      <c r="AH19" s="13">
        <v>22</v>
      </c>
      <c r="AI19" s="13">
        <v>6</v>
      </c>
      <c r="AJ19" s="13">
        <v>11</v>
      </c>
      <c r="AK19" s="13">
        <v>3</v>
      </c>
      <c r="AL19" s="13">
        <v>295</v>
      </c>
      <c r="AM19" s="8"/>
    </row>
    <row r="20" spans="1:39" x14ac:dyDescent="0.2">
      <c r="A20" s="20"/>
      <c r="B20" s="20"/>
      <c r="C20" s="14" t="s">
        <v>84</v>
      </c>
      <c r="D20" s="14" t="s">
        <v>84</v>
      </c>
      <c r="E20" s="14" t="s">
        <v>84</v>
      </c>
      <c r="F20" s="14" t="s">
        <v>84</v>
      </c>
      <c r="G20" s="14" t="s">
        <v>84</v>
      </c>
      <c r="H20" s="14" t="s">
        <v>84</v>
      </c>
      <c r="I20" s="14" t="s">
        <v>84</v>
      </c>
      <c r="J20" s="14" t="s">
        <v>84</v>
      </c>
      <c r="K20" s="14" t="s">
        <v>84</v>
      </c>
      <c r="L20" s="14" t="s">
        <v>84</v>
      </c>
      <c r="M20" s="14" t="s">
        <v>84</v>
      </c>
      <c r="N20" s="14" t="s">
        <v>84</v>
      </c>
      <c r="O20" s="14" t="s">
        <v>84</v>
      </c>
      <c r="P20" s="14" t="s">
        <v>84</v>
      </c>
      <c r="Q20" s="14" t="s">
        <v>84</v>
      </c>
      <c r="R20" s="14" t="s">
        <v>84</v>
      </c>
      <c r="S20" s="14" t="s">
        <v>84</v>
      </c>
      <c r="T20" s="14" t="s">
        <v>84</v>
      </c>
      <c r="U20" s="14" t="s">
        <v>84</v>
      </c>
      <c r="V20" s="14" t="s">
        <v>84</v>
      </c>
      <c r="W20" s="14" t="s">
        <v>84</v>
      </c>
      <c r="X20" s="14" t="s">
        <v>84</v>
      </c>
      <c r="Y20" s="14" t="s">
        <v>84</v>
      </c>
      <c r="Z20" s="14" t="s">
        <v>84</v>
      </c>
      <c r="AA20" s="14" t="s">
        <v>84</v>
      </c>
      <c r="AB20" s="14" t="s">
        <v>84</v>
      </c>
      <c r="AC20" s="14" t="s">
        <v>84</v>
      </c>
      <c r="AD20" s="14" t="s">
        <v>84</v>
      </c>
      <c r="AE20" s="14" t="s">
        <v>84</v>
      </c>
      <c r="AF20" s="14" t="s">
        <v>84</v>
      </c>
      <c r="AG20" s="14" t="s">
        <v>84</v>
      </c>
      <c r="AH20" s="14" t="s">
        <v>84</v>
      </c>
      <c r="AI20" s="14" t="s">
        <v>84</v>
      </c>
      <c r="AJ20" s="14" t="s">
        <v>84</v>
      </c>
      <c r="AK20" s="14" t="s">
        <v>84</v>
      </c>
      <c r="AL20" s="14" t="s">
        <v>84</v>
      </c>
      <c r="AM20" s="8"/>
    </row>
    <row r="21" spans="1:39" x14ac:dyDescent="0.2">
      <c r="A21" s="16" t="s">
        <v>250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9" x14ac:dyDescent="0.2">
      <c r="A22" s="18" t="s">
        <v>94</v>
      </c>
    </row>
  </sheetData>
  <mergeCells count="15">
    <mergeCell ref="AC3:AL3"/>
    <mergeCell ref="AJ2:AL2"/>
    <mergeCell ref="A2:C2"/>
    <mergeCell ref="A3:B5"/>
    <mergeCell ref="B6:B8"/>
    <mergeCell ref="D3:G3"/>
    <mergeCell ref="H3:M3"/>
    <mergeCell ref="N3:O3"/>
    <mergeCell ref="P3:V3"/>
    <mergeCell ref="W3:AB3"/>
    <mergeCell ref="B9:B11"/>
    <mergeCell ref="B12:B14"/>
    <mergeCell ref="B15:B17"/>
    <mergeCell ref="B18:B20"/>
    <mergeCell ref="A6:A20"/>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51" customHeight="1" x14ac:dyDescent="0.2">
      <c r="A2" s="27" t="s">
        <v>251</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252</v>
      </c>
      <c r="B6" s="19" t="s">
        <v>253</v>
      </c>
      <c r="C6" s="12">
        <v>0.50784806706520003</v>
      </c>
      <c r="D6" s="12">
        <v>0.53297497380059999</v>
      </c>
      <c r="E6" s="12">
        <v>0.49888668515950002</v>
      </c>
      <c r="F6" s="12">
        <v>0.51532657084860001</v>
      </c>
      <c r="G6" s="12">
        <v>0.49023210502839998</v>
      </c>
      <c r="H6" s="12">
        <v>0.23471649229210001</v>
      </c>
      <c r="I6" s="12">
        <v>0.38447480484910002</v>
      </c>
      <c r="J6" s="12">
        <v>0.49246162668830001</v>
      </c>
      <c r="K6" s="12">
        <v>0.61784571507870001</v>
      </c>
      <c r="L6" s="12">
        <v>0.54643899167679999</v>
      </c>
      <c r="M6" s="12">
        <v>0.5805808144904</v>
      </c>
      <c r="N6" s="12">
        <v>0.40532025462639998</v>
      </c>
      <c r="O6" s="12">
        <v>0.59167247264209999</v>
      </c>
      <c r="P6" s="12">
        <v>0.90210696208539998</v>
      </c>
      <c r="Q6" s="12">
        <v>0.61159226285330004</v>
      </c>
      <c r="R6" s="12">
        <v>0.76293907556419993</v>
      </c>
      <c r="S6" s="12">
        <v>0.53480080483649994</v>
      </c>
      <c r="T6" s="12">
        <v>8.4860549944040006E-2</v>
      </c>
      <c r="U6" s="12">
        <v>0.10106974447809999</v>
      </c>
      <c r="V6" s="12">
        <v>5.8388537171179998E-2</v>
      </c>
      <c r="W6" s="12">
        <v>0.91784948923249998</v>
      </c>
      <c r="X6" s="12">
        <v>0.71970100969309991</v>
      </c>
      <c r="Y6" s="12">
        <v>0.38291097743590002</v>
      </c>
      <c r="Z6" s="12">
        <v>0.14158492553509999</v>
      </c>
      <c r="AA6" s="12">
        <v>2.6293456037090001E-2</v>
      </c>
      <c r="AB6" s="12">
        <v>0.36457887691049989</v>
      </c>
      <c r="AC6" s="12">
        <v>0.61286301987089997</v>
      </c>
      <c r="AD6" s="12">
        <v>0.55238082179530001</v>
      </c>
      <c r="AE6" s="12">
        <v>0.68215657956029996</v>
      </c>
      <c r="AF6" s="12">
        <v>0.57152481031720004</v>
      </c>
      <c r="AG6" s="12">
        <v>0.48902089694520001</v>
      </c>
      <c r="AH6" s="12">
        <v>0.54051822997279997</v>
      </c>
      <c r="AI6" s="12">
        <v>0.34034191269140002</v>
      </c>
      <c r="AJ6" s="12">
        <v>8.9435112137639994E-2</v>
      </c>
      <c r="AK6" s="12">
        <v>0</v>
      </c>
      <c r="AL6" s="12">
        <v>0.38842090069640001</v>
      </c>
      <c r="AM6" s="8"/>
    </row>
    <row r="7" spans="1:39" x14ac:dyDescent="0.2">
      <c r="A7" s="22"/>
      <c r="B7" s="20"/>
      <c r="C7" s="13">
        <v>561</v>
      </c>
      <c r="D7" s="13">
        <v>143</v>
      </c>
      <c r="E7" s="13">
        <v>142</v>
      </c>
      <c r="F7" s="13">
        <v>133</v>
      </c>
      <c r="G7" s="13">
        <v>143</v>
      </c>
      <c r="H7" s="13">
        <v>6</v>
      </c>
      <c r="I7" s="13">
        <v>48</v>
      </c>
      <c r="J7" s="13">
        <v>83</v>
      </c>
      <c r="K7" s="13">
        <v>109</v>
      </c>
      <c r="L7" s="13">
        <v>123</v>
      </c>
      <c r="M7" s="13">
        <v>192</v>
      </c>
      <c r="N7" s="13">
        <v>174</v>
      </c>
      <c r="O7" s="13">
        <v>354</v>
      </c>
      <c r="P7" s="13">
        <v>228</v>
      </c>
      <c r="Q7" s="13">
        <v>69</v>
      </c>
      <c r="R7" s="13">
        <v>113</v>
      </c>
      <c r="S7" s="13">
        <v>126</v>
      </c>
      <c r="T7" s="13">
        <v>10</v>
      </c>
      <c r="U7" s="13">
        <v>4</v>
      </c>
      <c r="V7" s="13">
        <v>11</v>
      </c>
      <c r="W7" s="13">
        <v>227</v>
      </c>
      <c r="X7" s="13">
        <v>210</v>
      </c>
      <c r="Y7" s="13">
        <v>68</v>
      </c>
      <c r="Z7" s="13">
        <v>19</v>
      </c>
      <c r="AA7" s="13">
        <v>3</v>
      </c>
      <c r="AB7" s="13">
        <v>5</v>
      </c>
      <c r="AC7" s="13">
        <v>284</v>
      </c>
      <c r="AD7" s="13">
        <v>67</v>
      </c>
      <c r="AE7" s="13">
        <v>15</v>
      </c>
      <c r="AF7" s="13">
        <v>26</v>
      </c>
      <c r="AG7" s="13">
        <v>34</v>
      </c>
      <c r="AH7" s="13">
        <v>13</v>
      </c>
      <c r="AI7" s="13">
        <v>4</v>
      </c>
      <c r="AJ7" s="13">
        <v>2</v>
      </c>
      <c r="AK7" s="13">
        <v>0</v>
      </c>
      <c r="AL7" s="13">
        <v>116</v>
      </c>
      <c r="AM7" s="8"/>
    </row>
    <row r="8" spans="1:39" x14ac:dyDescent="0.2">
      <c r="A8" s="22"/>
      <c r="B8" s="20"/>
      <c r="C8" s="14" t="s">
        <v>84</v>
      </c>
      <c r="D8" s="14"/>
      <c r="E8" s="14"/>
      <c r="F8" s="14"/>
      <c r="G8" s="14"/>
      <c r="H8" s="14"/>
      <c r="I8" s="14"/>
      <c r="J8" s="14"/>
      <c r="K8" s="15" t="s">
        <v>88</v>
      </c>
      <c r="L8" s="14"/>
      <c r="M8" s="14"/>
      <c r="N8" s="14"/>
      <c r="O8" s="15" t="s">
        <v>86</v>
      </c>
      <c r="P8" s="15" t="s">
        <v>141</v>
      </c>
      <c r="Q8" s="15" t="s">
        <v>99</v>
      </c>
      <c r="R8" s="15" t="s">
        <v>99</v>
      </c>
      <c r="S8" s="15" t="s">
        <v>100</v>
      </c>
      <c r="T8" s="14"/>
      <c r="U8" s="14"/>
      <c r="V8" s="14"/>
      <c r="W8" s="15" t="s">
        <v>215</v>
      </c>
      <c r="X8" s="15" t="s">
        <v>102</v>
      </c>
      <c r="Y8" s="15" t="s">
        <v>217</v>
      </c>
      <c r="Z8" s="14"/>
      <c r="AA8" s="14"/>
      <c r="AB8" s="15" t="s">
        <v>92</v>
      </c>
      <c r="AC8" s="15" t="s">
        <v>212</v>
      </c>
      <c r="AD8" s="15" t="s">
        <v>245</v>
      </c>
      <c r="AE8" s="14"/>
      <c r="AF8" s="14"/>
      <c r="AG8" s="14"/>
      <c r="AH8" s="14"/>
      <c r="AI8" s="14"/>
      <c r="AJ8" s="14"/>
      <c r="AK8" s="14"/>
      <c r="AL8" s="14"/>
      <c r="AM8" s="8"/>
    </row>
    <row r="9" spans="1:39" x14ac:dyDescent="0.2">
      <c r="A9" s="23"/>
      <c r="B9" s="19" t="s">
        <v>254</v>
      </c>
      <c r="C9" s="12">
        <v>0.39491476746609999</v>
      </c>
      <c r="D9" s="12">
        <v>0.40397190835180002</v>
      </c>
      <c r="E9" s="12">
        <v>0.41401218890489999</v>
      </c>
      <c r="F9" s="12">
        <v>0.35981789468600001</v>
      </c>
      <c r="G9" s="12">
        <v>0.39711434892109998</v>
      </c>
      <c r="H9" s="12">
        <v>0.66001398156259994</v>
      </c>
      <c r="I9" s="12">
        <v>0.47513078761310001</v>
      </c>
      <c r="J9" s="12">
        <v>0.36869876819309999</v>
      </c>
      <c r="K9" s="12">
        <v>0.30755946172999998</v>
      </c>
      <c r="L9" s="12">
        <v>0.39206765000400001</v>
      </c>
      <c r="M9" s="12">
        <v>0.35316577623930001</v>
      </c>
      <c r="N9" s="12">
        <v>0.45530176939520001</v>
      </c>
      <c r="O9" s="12">
        <v>0.35310473822699989</v>
      </c>
      <c r="P9" s="12">
        <v>4.2844272447499998E-2</v>
      </c>
      <c r="Q9" s="12">
        <v>0.21254710999699999</v>
      </c>
      <c r="R9" s="12">
        <v>0.15385020516209999</v>
      </c>
      <c r="S9" s="12">
        <v>0.32632942817389998</v>
      </c>
      <c r="T9" s="12">
        <v>0.81776723907359994</v>
      </c>
      <c r="U9" s="12">
        <v>0.79604708777639999</v>
      </c>
      <c r="V9" s="12">
        <v>0.89617031983179996</v>
      </c>
      <c r="W9" s="12">
        <v>3.0134994485469999E-2</v>
      </c>
      <c r="X9" s="12">
        <v>0.16048019519289999</v>
      </c>
      <c r="Y9" s="12">
        <v>0.46536822356669999</v>
      </c>
      <c r="Z9" s="12">
        <v>0.77413812065299992</v>
      </c>
      <c r="AA9" s="12">
        <v>0.92506704501409998</v>
      </c>
      <c r="AB9" s="12">
        <v>0.48886577385110003</v>
      </c>
      <c r="AC9" s="12">
        <v>0.2662461731047</v>
      </c>
      <c r="AD9" s="12">
        <v>0.34674184172639999</v>
      </c>
      <c r="AE9" s="12">
        <v>0.21935514650810001</v>
      </c>
      <c r="AF9" s="12">
        <v>0.37833893853369999</v>
      </c>
      <c r="AG9" s="12">
        <v>0.41184848588139999</v>
      </c>
      <c r="AH9" s="12">
        <v>0.45948177002719998</v>
      </c>
      <c r="AI9" s="12">
        <v>0.65965808730860009</v>
      </c>
      <c r="AJ9" s="12">
        <v>0.81817041985489991</v>
      </c>
      <c r="AK9" s="12">
        <v>0.75998107848340002</v>
      </c>
      <c r="AL9" s="12">
        <v>0.52920419990660006</v>
      </c>
      <c r="AM9" s="8"/>
    </row>
    <row r="10" spans="1:39" x14ac:dyDescent="0.2">
      <c r="A10" s="22"/>
      <c r="B10" s="20"/>
      <c r="C10" s="13">
        <v>351</v>
      </c>
      <c r="D10" s="13">
        <v>68</v>
      </c>
      <c r="E10" s="13">
        <v>105</v>
      </c>
      <c r="F10" s="13">
        <v>72</v>
      </c>
      <c r="G10" s="13">
        <v>106</v>
      </c>
      <c r="H10" s="13">
        <v>9</v>
      </c>
      <c r="I10" s="13">
        <v>39</v>
      </c>
      <c r="J10" s="13">
        <v>65</v>
      </c>
      <c r="K10" s="13">
        <v>58</v>
      </c>
      <c r="L10" s="13">
        <v>83</v>
      </c>
      <c r="M10" s="13">
        <v>97</v>
      </c>
      <c r="N10" s="13">
        <v>163</v>
      </c>
      <c r="O10" s="13">
        <v>174</v>
      </c>
      <c r="P10" s="13">
        <v>11</v>
      </c>
      <c r="Q10" s="13">
        <v>26</v>
      </c>
      <c r="R10" s="13">
        <v>15</v>
      </c>
      <c r="S10" s="13">
        <v>66</v>
      </c>
      <c r="T10" s="13">
        <v>97</v>
      </c>
      <c r="U10" s="13">
        <v>31</v>
      </c>
      <c r="V10" s="13">
        <v>105</v>
      </c>
      <c r="W10" s="13">
        <v>5</v>
      </c>
      <c r="X10" s="13">
        <v>50</v>
      </c>
      <c r="Y10" s="13">
        <v>74</v>
      </c>
      <c r="Z10" s="13">
        <v>146</v>
      </c>
      <c r="AA10" s="13">
        <v>60</v>
      </c>
      <c r="AB10" s="13">
        <v>4</v>
      </c>
      <c r="AC10" s="13">
        <v>98</v>
      </c>
      <c r="AD10" s="13">
        <v>37</v>
      </c>
      <c r="AE10" s="13">
        <v>7</v>
      </c>
      <c r="AF10" s="13">
        <v>13</v>
      </c>
      <c r="AG10" s="13">
        <v>26</v>
      </c>
      <c r="AH10" s="13">
        <v>9</v>
      </c>
      <c r="AI10" s="13">
        <v>2</v>
      </c>
      <c r="AJ10" s="13">
        <v>8</v>
      </c>
      <c r="AK10" s="13">
        <v>2</v>
      </c>
      <c r="AL10" s="13">
        <v>149</v>
      </c>
      <c r="AM10" s="8"/>
    </row>
    <row r="11" spans="1:39" x14ac:dyDescent="0.2">
      <c r="A11" s="22"/>
      <c r="B11" s="20"/>
      <c r="C11" s="14" t="s">
        <v>84</v>
      </c>
      <c r="D11" s="14"/>
      <c r="E11" s="14"/>
      <c r="F11" s="14"/>
      <c r="G11" s="14"/>
      <c r="H11" s="14"/>
      <c r="I11" s="14"/>
      <c r="J11" s="14"/>
      <c r="K11" s="14"/>
      <c r="L11" s="14"/>
      <c r="M11" s="14"/>
      <c r="N11" s="15" t="s">
        <v>88</v>
      </c>
      <c r="O11" s="14"/>
      <c r="P11" s="14"/>
      <c r="Q11" s="15" t="s">
        <v>85</v>
      </c>
      <c r="R11" s="14"/>
      <c r="S11" s="15" t="s">
        <v>86</v>
      </c>
      <c r="T11" s="15" t="s">
        <v>138</v>
      </c>
      <c r="U11" s="15" t="s">
        <v>138</v>
      </c>
      <c r="V11" s="15" t="s">
        <v>138</v>
      </c>
      <c r="W11" s="14"/>
      <c r="X11" s="15" t="s">
        <v>85</v>
      </c>
      <c r="Y11" s="15" t="s">
        <v>106</v>
      </c>
      <c r="Z11" s="15" t="s">
        <v>120</v>
      </c>
      <c r="AA11" s="15" t="s">
        <v>255</v>
      </c>
      <c r="AB11" s="15" t="s">
        <v>86</v>
      </c>
      <c r="AC11" s="14"/>
      <c r="AD11" s="14"/>
      <c r="AE11" s="14"/>
      <c r="AF11" s="14"/>
      <c r="AG11" s="14"/>
      <c r="AH11" s="14"/>
      <c r="AI11" s="14"/>
      <c r="AJ11" s="15" t="s">
        <v>85</v>
      </c>
      <c r="AK11" s="14"/>
      <c r="AL11" s="15" t="s">
        <v>86</v>
      </c>
      <c r="AM11" s="8"/>
    </row>
    <row r="12" spans="1:39" x14ac:dyDescent="0.2">
      <c r="A12" s="23"/>
      <c r="B12" s="19" t="s">
        <v>256</v>
      </c>
      <c r="C12" s="12">
        <v>9.7237165468760003E-2</v>
      </c>
      <c r="D12" s="12">
        <v>6.3053117847579998E-2</v>
      </c>
      <c r="E12" s="12">
        <v>8.7101125935589996E-2</v>
      </c>
      <c r="F12" s="12">
        <v>0.1248555344654</v>
      </c>
      <c r="G12" s="12">
        <v>0.1126535460505</v>
      </c>
      <c r="H12" s="12">
        <v>0.1052695261454</v>
      </c>
      <c r="I12" s="12">
        <v>0.14039440753769999</v>
      </c>
      <c r="J12" s="12">
        <v>0.1388396051186</v>
      </c>
      <c r="K12" s="12">
        <v>7.4594823191320006E-2</v>
      </c>
      <c r="L12" s="12">
        <v>6.1493358319129998E-2</v>
      </c>
      <c r="M12" s="12">
        <v>6.6253409270309996E-2</v>
      </c>
      <c r="N12" s="12">
        <v>0.13937797597849999</v>
      </c>
      <c r="O12" s="12">
        <v>5.5222789130909999E-2</v>
      </c>
      <c r="P12" s="12">
        <v>5.5048765467120002E-2</v>
      </c>
      <c r="Q12" s="12">
        <v>0.17586062714959999</v>
      </c>
      <c r="R12" s="12">
        <v>8.3210719273769995E-2</v>
      </c>
      <c r="S12" s="12">
        <v>0.13886976698959999</v>
      </c>
      <c r="T12" s="12">
        <v>9.737221098233001E-2</v>
      </c>
      <c r="U12" s="12">
        <v>0.10288316774550001</v>
      </c>
      <c r="V12" s="12">
        <v>4.5441142997029997E-2</v>
      </c>
      <c r="W12" s="12">
        <v>5.2015516281999997E-2</v>
      </c>
      <c r="X12" s="12">
        <v>0.119818795114</v>
      </c>
      <c r="Y12" s="12">
        <v>0.15172079899749999</v>
      </c>
      <c r="Z12" s="12">
        <v>8.4276953811890001E-2</v>
      </c>
      <c r="AA12" s="12">
        <v>4.8639498948790001E-2</v>
      </c>
      <c r="AB12" s="12">
        <v>0.1465553492384</v>
      </c>
      <c r="AC12" s="12">
        <v>0.1208908070244</v>
      </c>
      <c r="AD12" s="12">
        <v>0.10087733647829999</v>
      </c>
      <c r="AE12" s="12">
        <v>9.8488273931600007E-2</v>
      </c>
      <c r="AF12" s="12">
        <v>5.013625114913E-2</v>
      </c>
      <c r="AG12" s="12">
        <v>9.9130617173440003E-2</v>
      </c>
      <c r="AH12" s="12">
        <v>0</v>
      </c>
      <c r="AI12" s="12">
        <v>0</v>
      </c>
      <c r="AJ12" s="12">
        <v>9.2394468007420003E-2</v>
      </c>
      <c r="AK12" s="12">
        <v>0.24001892151660001</v>
      </c>
      <c r="AL12" s="12">
        <v>8.2374899397080009E-2</v>
      </c>
      <c r="AM12" s="8"/>
    </row>
    <row r="13" spans="1:39" x14ac:dyDescent="0.2">
      <c r="A13" s="22"/>
      <c r="B13" s="20"/>
      <c r="C13" s="13">
        <v>87</v>
      </c>
      <c r="D13" s="13">
        <v>11</v>
      </c>
      <c r="E13" s="13">
        <v>26</v>
      </c>
      <c r="F13" s="13">
        <v>24</v>
      </c>
      <c r="G13" s="13">
        <v>26</v>
      </c>
      <c r="H13" s="13">
        <v>1</v>
      </c>
      <c r="I13" s="13">
        <v>10</v>
      </c>
      <c r="J13" s="13">
        <v>24</v>
      </c>
      <c r="K13" s="13">
        <v>15</v>
      </c>
      <c r="L13" s="13">
        <v>18</v>
      </c>
      <c r="M13" s="13">
        <v>19</v>
      </c>
      <c r="N13" s="13">
        <v>52</v>
      </c>
      <c r="O13" s="13">
        <v>29</v>
      </c>
      <c r="P13" s="13">
        <v>12</v>
      </c>
      <c r="Q13" s="13">
        <v>12</v>
      </c>
      <c r="R13" s="13">
        <v>7</v>
      </c>
      <c r="S13" s="13">
        <v>35</v>
      </c>
      <c r="T13" s="13">
        <v>9</v>
      </c>
      <c r="U13" s="13">
        <v>6</v>
      </c>
      <c r="V13" s="13">
        <v>6</v>
      </c>
      <c r="W13" s="13">
        <v>10</v>
      </c>
      <c r="X13" s="13">
        <v>22</v>
      </c>
      <c r="Y13" s="13">
        <v>27</v>
      </c>
      <c r="Z13" s="13">
        <v>18</v>
      </c>
      <c r="AA13" s="13">
        <v>3</v>
      </c>
      <c r="AB13" s="13">
        <v>2</v>
      </c>
      <c r="AC13" s="13">
        <v>37</v>
      </c>
      <c r="AD13" s="13">
        <v>8</v>
      </c>
      <c r="AE13" s="13">
        <v>3</v>
      </c>
      <c r="AF13" s="13">
        <v>3</v>
      </c>
      <c r="AG13" s="13">
        <v>7</v>
      </c>
      <c r="AH13" s="13">
        <v>0</v>
      </c>
      <c r="AI13" s="13">
        <v>0</v>
      </c>
      <c r="AJ13" s="13">
        <v>1</v>
      </c>
      <c r="AK13" s="13">
        <v>1</v>
      </c>
      <c r="AL13" s="13">
        <v>27</v>
      </c>
      <c r="AM13" s="8"/>
    </row>
    <row r="14" spans="1:39" x14ac:dyDescent="0.2">
      <c r="A14" s="22"/>
      <c r="B14" s="20"/>
      <c r="C14" s="14" t="s">
        <v>84</v>
      </c>
      <c r="D14" s="14"/>
      <c r="E14" s="14"/>
      <c r="F14" s="14"/>
      <c r="G14" s="14"/>
      <c r="H14" s="14"/>
      <c r="I14" s="14"/>
      <c r="J14" s="14"/>
      <c r="K14" s="14"/>
      <c r="L14" s="14"/>
      <c r="M14" s="14"/>
      <c r="N14" s="15" t="s">
        <v>88</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999</v>
      </c>
      <c r="D16" s="13">
        <v>222</v>
      </c>
      <c r="E16" s="13">
        <v>273</v>
      </c>
      <c r="F16" s="13">
        <v>229</v>
      </c>
      <c r="G16" s="13">
        <v>275</v>
      </c>
      <c r="H16" s="13">
        <v>16</v>
      </c>
      <c r="I16" s="13">
        <v>97</v>
      </c>
      <c r="J16" s="13">
        <v>172</v>
      </c>
      <c r="K16" s="13">
        <v>182</v>
      </c>
      <c r="L16" s="13">
        <v>224</v>
      </c>
      <c r="M16" s="13">
        <v>308</v>
      </c>
      <c r="N16" s="13">
        <v>389</v>
      </c>
      <c r="O16" s="13">
        <v>557</v>
      </c>
      <c r="P16" s="13">
        <v>251</v>
      </c>
      <c r="Q16" s="13">
        <v>107</v>
      </c>
      <c r="R16" s="13">
        <v>135</v>
      </c>
      <c r="S16" s="13">
        <v>227</v>
      </c>
      <c r="T16" s="13">
        <v>116</v>
      </c>
      <c r="U16" s="13">
        <v>41</v>
      </c>
      <c r="V16" s="13">
        <v>122</v>
      </c>
      <c r="W16" s="13">
        <v>242</v>
      </c>
      <c r="X16" s="13">
        <v>282</v>
      </c>
      <c r="Y16" s="13">
        <v>169</v>
      </c>
      <c r="Z16" s="13">
        <v>183</v>
      </c>
      <c r="AA16" s="13">
        <v>66</v>
      </c>
      <c r="AB16" s="13">
        <v>11</v>
      </c>
      <c r="AC16" s="13">
        <v>419</v>
      </c>
      <c r="AD16" s="13">
        <v>112</v>
      </c>
      <c r="AE16" s="13">
        <v>25</v>
      </c>
      <c r="AF16" s="13">
        <v>42</v>
      </c>
      <c r="AG16" s="13">
        <v>67</v>
      </c>
      <c r="AH16" s="13">
        <v>22</v>
      </c>
      <c r="AI16" s="13">
        <v>6</v>
      </c>
      <c r="AJ16" s="13">
        <v>11</v>
      </c>
      <c r="AK16" s="13">
        <v>3</v>
      </c>
      <c r="AL16" s="13">
        <v>292</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257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56" customHeight="1" x14ac:dyDescent="0.2">
      <c r="A2" s="27" t="s">
        <v>258</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259</v>
      </c>
      <c r="B6" s="19" t="s">
        <v>260</v>
      </c>
      <c r="C6" s="12">
        <v>0.21248161929830001</v>
      </c>
      <c r="D6" s="12">
        <v>0.21198035025209999</v>
      </c>
      <c r="E6" s="12">
        <v>0.24322530616669999</v>
      </c>
      <c r="F6" s="12">
        <v>0.1964243677278</v>
      </c>
      <c r="G6" s="12">
        <v>0.19470763948030001</v>
      </c>
      <c r="H6" s="12">
        <v>4.4113316957709987E-2</v>
      </c>
      <c r="I6" s="12">
        <v>0.1532175926739</v>
      </c>
      <c r="J6" s="12">
        <v>0.1471597554497</v>
      </c>
      <c r="K6" s="12">
        <v>0.27490242195920001</v>
      </c>
      <c r="L6" s="12">
        <v>0.2191595588028</v>
      </c>
      <c r="M6" s="12">
        <v>0.30559739050320001</v>
      </c>
      <c r="N6" s="12">
        <v>0.16762750322389999</v>
      </c>
      <c r="O6" s="12">
        <v>0.25489971032190001</v>
      </c>
      <c r="P6" s="12">
        <v>0.43960326768109997</v>
      </c>
      <c r="Q6" s="12">
        <v>0.22907515561950001</v>
      </c>
      <c r="R6" s="12">
        <v>0.31948977758699998</v>
      </c>
      <c r="S6" s="12">
        <v>0.2100774657609</v>
      </c>
      <c r="T6" s="12">
        <v>1.4733442665869999E-2</v>
      </c>
      <c r="U6" s="12">
        <v>6.8666828734719994E-3</v>
      </c>
      <c r="V6" s="12">
        <v>2.833658712428E-3</v>
      </c>
      <c r="W6" s="12">
        <v>0.61542860410449995</v>
      </c>
      <c r="X6" s="12">
        <v>0.24291643228150001</v>
      </c>
      <c r="Y6" s="12">
        <v>5.6663854225179999E-2</v>
      </c>
      <c r="Z6" s="12">
        <v>1.3518069731029999E-2</v>
      </c>
      <c r="AA6" s="12">
        <v>0</v>
      </c>
      <c r="AB6" s="12">
        <v>0.1323415429232</v>
      </c>
      <c r="AC6" s="12">
        <v>0.33897837534960001</v>
      </c>
      <c r="AD6" s="12">
        <v>0.17623544981</v>
      </c>
      <c r="AE6" s="12">
        <v>0.32189845328939998</v>
      </c>
      <c r="AF6" s="12">
        <v>0.38018474307229999</v>
      </c>
      <c r="AG6" s="12">
        <v>0.1578483814386</v>
      </c>
      <c r="AH6" s="12">
        <v>0.1817767304655</v>
      </c>
      <c r="AI6" s="12">
        <v>0.1575407788523</v>
      </c>
      <c r="AJ6" s="12">
        <v>1.9763737097760001E-2</v>
      </c>
      <c r="AK6" s="12">
        <v>0</v>
      </c>
      <c r="AL6" s="12">
        <v>8.3653218604219995E-2</v>
      </c>
      <c r="AM6" s="8"/>
    </row>
    <row r="7" spans="1:39" x14ac:dyDescent="0.2">
      <c r="A7" s="20"/>
      <c r="B7" s="20"/>
      <c r="C7" s="13">
        <v>256</v>
      </c>
      <c r="D7" s="13">
        <v>64</v>
      </c>
      <c r="E7" s="13">
        <v>61</v>
      </c>
      <c r="F7" s="13">
        <v>65</v>
      </c>
      <c r="G7" s="13">
        <v>66</v>
      </c>
      <c r="H7" s="13">
        <v>2</v>
      </c>
      <c r="I7" s="13">
        <v>15</v>
      </c>
      <c r="J7" s="13">
        <v>31</v>
      </c>
      <c r="K7" s="13">
        <v>50</v>
      </c>
      <c r="L7" s="13">
        <v>54</v>
      </c>
      <c r="M7" s="13">
        <v>104</v>
      </c>
      <c r="N7" s="13">
        <v>76</v>
      </c>
      <c r="O7" s="13">
        <v>169</v>
      </c>
      <c r="P7" s="13">
        <v>115</v>
      </c>
      <c r="Q7" s="13">
        <v>35</v>
      </c>
      <c r="R7" s="13">
        <v>47</v>
      </c>
      <c r="S7" s="13">
        <v>55</v>
      </c>
      <c r="T7" s="13">
        <v>2</v>
      </c>
      <c r="U7" s="13">
        <v>1</v>
      </c>
      <c r="V7" s="13">
        <v>1</v>
      </c>
      <c r="W7" s="13">
        <v>152</v>
      </c>
      <c r="X7" s="13">
        <v>76</v>
      </c>
      <c r="Y7" s="13">
        <v>12</v>
      </c>
      <c r="Z7" s="13">
        <v>5</v>
      </c>
      <c r="AA7" s="13">
        <v>0</v>
      </c>
      <c r="AB7" s="13">
        <v>2</v>
      </c>
      <c r="AC7" s="13">
        <v>165</v>
      </c>
      <c r="AD7" s="13">
        <v>29</v>
      </c>
      <c r="AE7" s="13">
        <v>4</v>
      </c>
      <c r="AF7" s="13">
        <v>18</v>
      </c>
      <c r="AG7" s="13">
        <v>13</v>
      </c>
      <c r="AH7" s="13">
        <v>4</v>
      </c>
      <c r="AI7" s="13">
        <v>2</v>
      </c>
      <c r="AJ7" s="13">
        <v>1</v>
      </c>
      <c r="AK7" s="13">
        <v>0</v>
      </c>
      <c r="AL7" s="13">
        <v>20</v>
      </c>
      <c r="AM7" s="8"/>
    </row>
    <row r="8" spans="1:39" x14ac:dyDescent="0.2">
      <c r="A8" s="20"/>
      <c r="B8" s="20"/>
      <c r="C8" s="14" t="s">
        <v>84</v>
      </c>
      <c r="D8" s="14"/>
      <c r="E8" s="14"/>
      <c r="F8" s="14"/>
      <c r="G8" s="14"/>
      <c r="H8" s="14"/>
      <c r="I8" s="14"/>
      <c r="J8" s="14"/>
      <c r="K8" s="15" t="s">
        <v>85</v>
      </c>
      <c r="L8" s="14"/>
      <c r="M8" s="15" t="s">
        <v>261</v>
      </c>
      <c r="N8" s="14"/>
      <c r="O8" s="15" t="s">
        <v>85</v>
      </c>
      <c r="P8" s="15" t="s">
        <v>262</v>
      </c>
      <c r="Q8" s="15" t="s">
        <v>99</v>
      </c>
      <c r="R8" s="15" t="s">
        <v>99</v>
      </c>
      <c r="S8" s="15" t="s">
        <v>99</v>
      </c>
      <c r="T8" s="14"/>
      <c r="U8" s="14"/>
      <c r="V8" s="14"/>
      <c r="W8" s="15" t="s">
        <v>233</v>
      </c>
      <c r="X8" s="15" t="s">
        <v>263</v>
      </c>
      <c r="Y8" s="14"/>
      <c r="Z8" s="14"/>
      <c r="AA8" s="14"/>
      <c r="AB8" s="15" t="s">
        <v>92</v>
      </c>
      <c r="AC8" s="15" t="s">
        <v>264</v>
      </c>
      <c r="AD8" s="14"/>
      <c r="AE8" s="14"/>
      <c r="AF8" s="15" t="s">
        <v>104</v>
      </c>
      <c r="AG8" s="14"/>
      <c r="AH8" s="14"/>
      <c r="AI8" s="14"/>
      <c r="AJ8" s="14"/>
      <c r="AK8" s="14"/>
      <c r="AL8" s="14"/>
      <c r="AM8" s="8"/>
    </row>
    <row r="9" spans="1:39" x14ac:dyDescent="0.2">
      <c r="A9" s="23"/>
      <c r="B9" s="19" t="s">
        <v>265</v>
      </c>
      <c r="C9" s="12">
        <v>0.20843531658450001</v>
      </c>
      <c r="D9" s="12">
        <v>0.24791448577549999</v>
      </c>
      <c r="E9" s="12">
        <v>0.1848085224272</v>
      </c>
      <c r="F9" s="12">
        <v>0.2328556308694</v>
      </c>
      <c r="G9" s="12">
        <v>0.179699674841</v>
      </c>
      <c r="H9" s="12">
        <v>0.20874891548419999</v>
      </c>
      <c r="I9" s="12">
        <v>0.209641316036</v>
      </c>
      <c r="J9" s="12">
        <v>0.21140313360009999</v>
      </c>
      <c r="K9" s="12">
        <v>0.23557158577769999</v>
      </c>
      <c r="L9" s="12">
        <v>0.231949405829</v>
      </c>
      <c r="M9" s="12">
        <v>0.1668039732885</v>
      </c>
      <c r="N9" s="12">
        <v>0.19712896594990001</v>
      </c>
      <c r="O9" s="12">
        <v>0.2119165227257</v>
      </c>
      <c r="P9" s="12">
        <v>0.43229614950599998</v>
      </c>
      <c r="Q9" s="12">
        <v>0.23345819974660001</v>
      </c>
      <c r="R9" s="12">
        <v>0.3270596725737</v>
      </c>
      <c r="S9" s="12">
        <v>0.1740994009239</v>
      </c>
      <c r="T9" s="12">
        <v>3.9120883434940003E-2</v>
      </c>
      <c r="U9" s="12">
        <v>1.1311383103389999E-2</v>
      </c>
      <c r="V9" s="12">
        <v>1.0998603117179999E-2</v>
      </c>
      <c r="W9" s="12">
        <v>0.29673981489180001</v>
      </c>
      <c r="X9" s="12">
        <v>0.41717061288730001</v>
      </c>
      <c r="Y9" s="12">
        <v>0.1239950631453</v>
      </c>
      <c r="Z9" s="12">
        <v>9.8750175081920005E-3</v>
      </c>
      <c r="AA9" s="12">
        <v>0</v>
      </c>
      <c r="AB9" s="12">
        <v>0.35241256938830001</v>
      </c>
      <c r="AC9" s="12">
        <v>0.30774543901020002</v>
      </c>
      <c r="AD9" s="12">
        <v>0.28194474273690001</v>
      </c>
      <c r="AE9" s="12">
        <v>0.18532702041990001</v>
      </c>
      <c r="AF9" s="12">
        <v>0.1760992868007</v>
      </c>
      <c r="AG9" s="12">
        <v>0.18146320799080001</v>
      </c>
      <c r="AH9" s="12">
        <v>0.1830690801672</v>
      </c>
      <c r="AI9" s="12">
        <v>0.11346021964859999</v>
      </c>
      <c r="AJ9" s="12">
        <v>5.8114008621790003E-2</v>
      </c>
      <c r="AK9" s="12">
        <v>0</v>
      </c>
      <c r="AL9" s="12">
        <v>9.5806174036339994E-2</v>
      </c>
      <c r="AM9" s="8"/>
    </row>
    <row r="10" spans="1:39" x14ac:dyDescent="0.2">
      <c r="A10" s="20"/>
      <c r="B10" s="20"/>
      <c r="C10" s="13">
        <v>224</v>
      </c>
      <c r="D10" s="13">
        <v>49</v>
      </c>
      <c r="E10" s="13">
        <v>66</v>
      </c>
      <c r="F10" s="13">
        <v>57</v>
      </c>
      <c r="G10" s="13">
        <v>52</v>
      </c>
      <c r="H10" s="13">
        <v>2</v>
      </c>
      <c r="I10" s="13">
        <v>26</v>
      </c>
      <c r="J10" s="13">
        <v>40</v>
      </c>
      <c r="K10" s="13">
        <v>41</v>
      </c>
      <c r="L10" s="13">
        <v>54</v>
      </c>
      <c r="M10" s="13">
        <v>61</v>
      </c>
      <c r="N10" s="13">
        <v>75</v>
      </c>
      <c r="O10" s="13">
        <v>135</v>
      </c>
      <c r="P10" s="13">
        <v>95</v>
      </c>
      <c r="Q10" s="13">
        <v>27</v>
      </c>
      <c r="R10" s="13">
        <v>49</v>
      </c>
      <c r="S10" s="13">
        <v>46</v>
      </c>
      <c r="T10" s="13">
        <v>5</v>
      </c>
      <c r="U10" s="13">
        <v>1</v>
      </c>
      <c r="V10" s="13">
        <v>1</v>
      </c>
      <c r="W10" s="13">
        <v>64</v>
      </c>
      <c r="X10" s="13">
        <v>114</v>
      </c>
      <c r="Y10" s="13">
        <v>28</v>
      </c>
      <c r="Z10" s="13">
        <v>4</v>
      </c>
      <c r="AA10" s="13">
        <v>0</v>
      </c>
      <c r="AB10" s="13">
        <v>1</v>
      </c>
      <c r="AC10" s="13">
        <v>132</v>
      </c>
      <c r="AD10" s="13">
        <v>27</v>
      </c>
      <c r="AE10" s="13">
        <v>5</v>
      </c>
      <c r="AF10" s="13">
        <v>7</v>
      </c>
      <c r="AG10" s="13">
        <v>11</v>
      </c>
      <c r="AH10" s="13">
        <v>4</v>
      </c>
      <c r="AI10" s="13">
        <v>1</v>
      </c>
      <c r="AJ10" s="13">
        <v>1</v>
      </c>
      <c r="AK10" s="13">
        <v>0</v>
      </c>
      <c r="AL10" s="13">
        <v>36</v>
      </c>
      <c r="AM10" s="8"/>
    </row>
    <row r="11" spans="1:39" x14ac:dyDescent="0.2">
      <c r="A11" s="20"/>
      <c r="B11" s="20"/>
      <c r="C11" s="14" t="s">
        <v>84</v>
      </c>
      <c r="D11" s="14"/>
      <c r="E11" s="14"/>
      <c r="F11" s="14"/>
      <c r="G11" s="14"/>
      <c r="H11" s="14"/>
      <c r="I11" s="14"/>
      <c r="J11" s="14"/>
      <c r="K11" s="14"/>
      <c r="L11" s="14"/>
      <c r="M11" s="14"/>
      <c r="N11" s="14"/>
      <c r="O11" s="14"/>
      <c r="P11" s="15" t="s">
        <v>208</v>
      </c>
      <c r="Q11" s="15" t="s">
        <v>266</v>
      </c>
      <c r="R11" s="15" t="s">
        <v>99</v>
      </c>
      <c r="S11" s="15" t="s">
        <v>267</v>
      </c>
      <c r="T11" s="14"/>
      <c r="U11" s="14"/>
      <c r="V11" s="14"/>
      <c r="W11" s="15" t="s">
        <v>268</v>
      </c>
      <c r="X11" s="15" t="s">
        <v>102</v>
      </c>
      <c r="Y11" s="15" t="s">
        <v>126</v>
      </c>
      <c r="Z11" s="14"/>
      <c r="AA11" s="14"/>
      <c r="AB11" s="15" t="s">
        <v>103</v>
      </c>
      <c r="AC11" s="15" t="s">
        <v>269</v>
      </c>
      <c r="AD11" s="15" t="s">
        <v>270</v>
      </c>
      <c r="AE11" s="14"/>
      <c r="AF11" s="14"/>
      <c r="AG11" s="14"/>
      <c r="AH11" s="14"/>
      <c r="AI11" s="14"/>
      <c r="AJ11" s="14"/>
      <c r="AK11" s="14"/>
      <c r="AL11" s="14"/>
      <c r="AM11" s="8"/>
    </row>
    <row r="12" spans="1:39" x14ac:dyDescent="0.2">
      <c r="A12" s="23"/>
      <c r="B12" s="19" t="s">
        <v>271</v>
      </c>
      <c r="C12" s="12">
        <v>0.34805761515700001</v>
      </c>
      <c r="D12" s="12">
        <v>0.36017642367750002</v>
      </c>
      <c r="E12" s="12">
        <v>0.31365669565460003</v>
      </c>
      <c r="F12" s="12">
        <v>0.31101926312040001</v>
      </c>
      <c r="G12" s="12">
        <v>0.4040896742524</v>
      </c>
      <c r="H12" s="12">
        <v>0.30258735010620003</v>
      </c>
      <c r="I12" s="12">
        <v>0.30278111712669997</v>
      </c>
      <c r="J12" s="12">
        <v>0.41969477933740001</v>
      </c>
      <c r="K12" s="12">
        <v>0.27478364343189998</v>
      </c>
      <c r="L12" s="12">
        <v>0.37801631710849998</v>
      </c>
      <c r="M12" s="12">
        <v>0.36636635307100002</v>
      </c>
      <c r="N12" s="12">
        <v>0.35421305874909997</v>
      </c>
      <c r="O12" s="12">
        <v>0.34474882029929999</v>
      </c>
      <c r="P12" s="12">
        <v>0.11066637569859999</v>
      </c>
      <c r="Q12" s="12">
        <v>0.47494281683759998</v>
      </c>
      <c r="R12" s="12">
        <v>0.28056308899639998</v>
      </c>
      <c r="S12" s="12">
        <v>0.41726755703579999</v>
      </c>
      <c r="T12" s="12">
        <v>0.4373071703652</v>
      </c>
      <c r="U12" s="12">
        <v>0.72970451717700002</v>
      </c>
      <c r="V12" s="12">
        <v>0.36203414344880003</v>
      </c>
      <c r="W12" s="12">
        <v>7.7828589399670009E-2</v>
      </c>
      <c r="X12" s="12">
        <v>0.29529863020109998</v>
      </c>
      <c r="Y12" s="12">
        <v>0.57694451106389999</v>
      </c>
      <c r="Z12" s="12">
        <v>0.54218735290289999</v>
      </c>
      <c r="AA12" s="12">
        <v>0.19358364742430001</v>
      </c>
      <c r="AB12" s="12">
        <v>0.25989787919489998</v>
      </c>
      <c r="AC12" s="12">
        <v>0.26769531445369998</v>
      </c>
      <c r="AD12" s="12">
        <v>0.40799588592519997</v>
      </c>
      <c r="AE12" s="12">
        <v>0.29436484029749999</v>
      </c>
      <c r="AF12" s="12">
        <v>0.1032033426378</v>
      </c>
      <c r="AG12" s="12">
        <v>0.55925506334120001</v>
      </c>
      <c r="AH12" s="12">
        <v>0.41403963664179999</v>
      </c>
      <c r="AI12" s="12">
        <v>6.9340914190519992E-2</v>
      </c>
      <c r="AJ12" s="12">
        <v>0.19798309552580001</v>
      </c>
      <c r="AK12" s="12">
        <v>0.4216901520013</v>
      </c>
      <c r="AL12" s="12">
        <v>0.42084604659879998</v>
      </c>
      <c r="AM12" s="8"/>
    </row>
    <row r="13" spans="1:39" x14ac:dyDescent="0.2">
      <c r="A13" s="20"/>
      <c r="B13" s="20"/>
      <c r="C13" s="13">
        <v>319</v>
      </c>
      <c r="D13" s="13">
        <v>70</v>
      </c>
      <c r="E13" s="13">
        <v>86</v>
      </c>
      <c r="F13" s="13">
        <v>66</v>
      </c>
      <c r="G13" s="13">
        <v>97</v>
      </c>
      <c r="H13" s="13">
        <v>5</v>
      </c>
      <c r="I13" s="13">
        <v>26</v>
      </c>
      <c r="J13" s="13">
        <v>65</v>
      </c>
      <c r="K13" s="13">
        <v>52</v>
      </c>
      <c r="L13" s="13">
        <v>76</v>
      </c>
      <c r="M13" s="13">
        <v>95</v>
      </c>
      <c r="N13" s="13">
        <v>137</v>
      </c>
      <c r="O13" s="13">
        <v>165</v>
      </c>
      <c r="P13" s="13">
        <v>30</v>
      </c>
      <c r="Q13" s="13">
        <v>38</v>
      </c>
      <c r="R13" s="13">
        <v>27</v>
      </c>
      <c r="S13" s="13">
        <v>78</v>
      </c>
      <c r="T13" s="13">
        <v>61</v>
      </c>
      <c r="U13" s="13">
        <v>30</v>
      </c>
      <c r="V13" s="13">
        <v>55</v>
      </c>
      <c r="W13" s="13">
        <v>19</v>
      </c>
      <c r="X13" s="13">
        <v>71</v>
      </c>
      <c r="Y13" s="13">
        <v>82</v>
      </c>
      <c r="Z13" s="13">
        <v>110</v>
      </c>
      <c r="AA13" s="13">
        <v>19</v>
      </c>
      <c r="AB13" s="13">
        <v>3</v>
      </c>
      <c r="AC13" s="13">
        <v>90</v>
      </c>
      <c r="AD13" s="13">
        <v>38</v>
      </c>
      <c r="AE13" s="13">
        <v>10</v>
      </c>
      <c r="AF13" s="13">
        <v>6</v>
      </c>
      <c r="AG13" s="13">
        <v>35</v>
      </c>
      <c r="AH13" s="13">
        <v>10</v>
      </c>
      <c r="AI13" s="13">
        <v>1</v>
      </c>
      <c r="AJ13" s="13">
        <v>3</v>
      </c>
      <c r="AK13" s="13">
        <v>1</v>
      </c>
      <c r="AL13" s="13">
        <v>125</v>
      </c>
      <c r="AM13" s="8"/>
    </row>
    <row r="14" spans="1:39" x14ac:dyDescent="0.2">
      <c r="A14" s="20"/>
      <c r="B14" s="20"/>
      <c r="C14" s="14" t="s">
        <v>84</v>
      </c>
      <c r="D14" s="14"/>
      <c r="E14" s="14"/>
      <c r="F14" s="14"/>
      <c r="G14" s="14"/>
      <c r="H14" s="14"/>
      <c r="I14" s="14"/>
      <c r="J14" s="14"/>
      <c r="K14" s="14"/>
      <c r="L14" s="14"/>
      <c r="M14" s="14"/>
      <c r="N14" s="14"/>
      <c r="O14" s="14"/>
      <c r="P14" s="14"/>
      <c r="Q14" s="15" t="s">
        <v>86</v>
      </c>
      <c r="R14" s="14"/>
      <c r="S14" s="15" t="s">
        <v>86</v>
      </c>
      <c r="T14" s="15" t="s">
        <v>86</v>
      </c>
      <c r="U14" s="15" t="s">
        <v>108</v>
      </c>
      <c r="V14" s="15" t="s">
        <v>86</v>
      </c>
      <c r="W14" s="14"/>
      <c r="X14" s="15" t="s">
        <v>86</v>
      </c>
      <c r="Y14" s="15" t="s">
        <v>272</v>
      </c>
      <c r="Z14" s="15" t="s">
        <v>273</v>
      </c>
      <c r="AA14" s="14"/>
      <c r="AB14" s="14"/>
      <c r="AC14" s="14"/>
      <c r="AD14" s="15" t="s">
        <v>127</v>
      </c>
      <c r="AE14" s="14"/>
      <c r="AF14" s="14"/>
      <c r="AG14" s="15" t="s">
        <v>274</v>
      </c>
      <c r="AH14" s="14"/>
      <c r="AI14" s="14"/>
      <c r="AJ14" s="14"/>
      <c r="AK14" s="14"/>
      <c r="AL14" s="15" t="s">
        <v>127</v>
      </c>
      <c r="AM14" s="8"/>
    </row>
    <row r="15" spans="1:39" x14ac:dyDescent="0.2">
      <c r="A15" s="23"/>
      <c r="B15" s="19" t="s">
        <v>275</v>
      </c>
      <c r="C15" s="12">
        <v>0.1103929411988</v>
      </c>
      <c r="D15" s="12">
        <v>8.5716847362179993E-2</v>
      </c>
      <c r="E15" s="12">
        <v>0.1303954004474</v>
      </c>
      <c r="F15" s="12">
        <v>0.1216426947536</v>
      </c>
      <c r="G15" s="12">
        <v>0.10095219784910001</v>
      </c>
      <c r="H15" s="12">
        <v>0.23365436586249999</v>
      </c>
      <c r="I15" s="12">
        <v>0.13743713714440001</v>
      </c>
      <c r="J15" s="12">
        <v>0.1101768145584</v>
      </c>
      <c r="K15" s="12">
        <v>0.1128934380585</v>
      </c>
      <c r="L15" s="12">
        <v>7.1146359311169999E-2</v>
      </c>
      <c r="M15" s="12">
        <v>9.3016719495150002E-2</v>
      </c>
      <c r="N15" s="12">
        <v>0.1345717902288</v>
      </c>
      <c r="O15" s="12">
        <v>9.3813915372480003E-2</v>
      </c>
      <c r="P15" s="12">
        <v>1.437831090686E-2</v>
      </c>
      <c r="Q15" s="12">
        <v>3.1010238428180001E-2</v>
      </c>
      <c r="R15" s="12">
        <v>6.5870246926210005E-2</v>
      </c>
      <c r="S15" s="12">
        <v>9.0414642740469994E-2</v>
      </c>
      <c r="T15" s="12">
        <v>0.2119531972566</v>
      </c>
      <c r="U15" s="12">
        <v>0.23817035496239999</v>
      </c>
      <c r="V15" s="12">
        <v>0.2560759821975</v>
      </c>
      <c r="W15" s="12">
        <v>7.4206587292780001E-3</v>
      </c>
      <c r="X15" s="12">
        <v>3.1130042730619999E-2</v>
      </c>
      <c r="Y15" s="12">
        <v>0.1555496742146</v>
      </c>
      <c r="Z15" s="12">
        <v>0.2322575719163</v>
      </c>
      <c r="AA15" s="12">
        <v>0.19984915491970001</v>
      </c>
      <c r="AB15" s="12">
        <v>0.25534800849360001</v>
      </c>
      <c r="AC15" s="12">
        <v>6.0193170539510003E-2</v>
      </c>
      <c r="AD15" s="12">
        <v>8.3540801585549995E-2</v>
      </c>
      <c r="AE15" s="12">
        <v>0.14468638789130001</v>
      </c>
      <c r="AF15" s="12">
        <v>0.27840549188980002</v>
      </c>
      <c r="AG15" s="12">
        <v>8.2220393844459991E-2</v>
      </c>
      <c r="AH15" s="12">
        <v>0</v>
      </c>
      <c r="AI15" s="12">
        <v>9.2356989065730005E-2</v>
      </c>
      <c r="AJ15" s="12">
        <v>0.61246118973370001</v>
      </c>
      <c r="AK15" s="12">
        <v>0.24001892151660001</v>
      </c>
      <c r="AL15" s="12">
        <v>0.13699836686520001</v>
      </c>
      <c r="AM15" s="8"/>
    </row>
    <row r="16" spans="1:39" x14ac:dyDescent="0.2">
      <c r="A16" s="20"/>
      <c r="B16" s="20"/>
      <c r="C16" s="13">
        <v>95</v>
      </c>
      <c r="D16" s="13">
        <v>22</v>
      </c>
      <c r="E16" s="13">
        <v>27</v>
      </c>
      <c r="F16" s="13">
        <v>17</v>
      </c>
      <c r="G16" s="13">
        <v>29</v>
      </c>
      <c r="H16" s="13">
        <v>3</v>
      </c>
      <c r="I16" s="13">
        <v>12</v>
      </c>
      <c r="J16" s="13">
        <v>17</v>
      </c>
      <c r="K16" s="13">
        <v>18</v>
      </c>
      <c r="L16" s="13">
        <v>19</v>
      </c>
      <c r="M16" s="13">
        <v>26</v>
      </c>
      <c r="N16" s="13">
        <v>47</v>
      </c>
      <c r="O16" s="13">
        <v>45</v>
      </c>
      <c r="P16" s="13">
        <v>6</v>
      </c>
      <c r="Q16" s="13">
        <v>4</v>
      </c>
      <c r="R16" s="13">
        <v>10</v>
      </c>
      <c r="S16" s="13">
        <v>20</v>
      </c>
      <c r="T16" s="13">
        <v>23</v>
      </c>
      <c r="U16" s="13">
        <v>8</v>
      </c>
      <c r="V16" s="13">
        <v>24</v>
      </c>
      <c r="W16" s="13">
        <v>2</v>
      </c>
      <c r="X16" s="13">
        <v>14</v>
      </c>
      <c r="Y16" s="13">
        <v>29</v>
      </c>
      <c r="Z16" s="13">
        <v>33</v>
      </c>
      <c r="AA16" s="13">
        <v>11</v>
      </c>
      <c r="AB16" s="13">
        <v>4</v>
      </c>
      <c r="AC16" s="13">
        <v>19</v>
      </c>
      <c r="AD16" s="13">
        <v>11</v>
      </c>
      <c r="AE16" s="13">
        <v>4</v>
      </c>
      <c r="AF16" s="13">
        <v>9</v>
      </c>
      <c r="AG16" s="13">
        <v>6</v>
      </c>
      <c r="AH16" s="13">
        <v>0</v>
      </c>
      <c r="AI16" s="13">
        <v>1</v>
      </c>
      <c r="AJ16" s="13">
        <v>3</v>
      </c>
      <c r="AK16" s="13">
        <v>1</v>
      </c>
      <c r="AL16" s="13">
        <v>41</v>
      </c>
      <c r="AM16" s="8"/>
    </row>
    <row r="17" spans="1:39" x14ac:dyDescent="0.2">
      <c r="A17" s="20"/>
      <c r="B17" s="20"/>
      <c r="C17" s="14" t="s">
        <v>84</v>
      </c>
      <c r="D17" s="14"/>
      <c r="E17" s="14"/>
      <c r="F17" s="14"/>
      <c r="G17" s="14"/>
      <c r="H17" s="14"/>
      <c r="I17" s="14"/>
      <c r="J17" s="14"/>
      <c r="K17" s="14"/>
      <c r="L17" s="14"/>
      <c r="M17" s="14"/>
      <c r="N17" s="14"/>
      <c r="O17" s="14"/>
      <c r="P17" s="14"/>
      <c r="Q17" s="14"/>
      <c r="R17" s="14"/>
      <c r="S17" s="15" t="s">
        <v>85</v>
      </c>
      <c r="T17" s="15" t="s">
        <v>107</v>
      </c>
      <c r="U17" s="15" t="s">
        <v>107</v>
      </c>
      <c r="V17" s="15" t="s">
        <v>110</v>
      </c>
      <c r="W17" s="14"/>
      <c r="X17" s="14"/>
      <c r="Y17" s="15" t="s">
        <v>106</v>
      </c>
      <c r="Z17" s="15" t="s">
        <v>106</v>
      </c>
      <c r="AA17" s="15" t="s">
        <v>106</v>
      </c>
      <c r="AB17" s="15" t="s">
        <v>107</v>
      </c>
      <c r="AC17" s="14"/>
      <c r="AD17" s="14"/>
      <c r="AE17" s="14"/>
      <c r="AF17" s="14"/>
      <c r="AG17" s="14"/>
      <c r="AH17" s="14"/>
      <c r="AI17" s="14"/>
      <c r="AJ17" s="15" t="s">
        <v>276</v>
      </c>
      <c r="AK17" s="14"/>
      <c r="AL17" s="14"/>
      <c r="AM17" s="8"/>
    </row>
    <row r="18" spans="1:39" x14ac:dyDescent="0.2">
      <c r="A18" s="23"/>
      <c r="B18" s="19" t="s">
        <v>277</v>
      </c>
      <c r="C18" s="12">
        <v>0.1206325077615</v>
      </c>
      <c r="D18" s="12">
        <v>9.4211892932700006E-2</v>
      </c>
      <c r="E18" s="12">
        <v>0.12791407530410001</v>
      </c>
      <c r="F18" s="12">
        <v>0.1380580435288</v>
      </c>
      <c r="G18" s="12">
        <v>0.1205508135772</v>
      </c>
      <c r="H18" s="12">
        <v>0.2108960515894</v>
      </c>
      <c r="I18" s="12">
        <v>0.19692283701900001</v>
      </c>
      <c r="J18" s="12">
        <v>0.1115655170544</v>
      </c>
      <c r="K18" s="12">
        <v>0.10184891077280001</v>
      </c>
      <c r="L18" s="12">
        <v>9.9728358948619991E-2</v>
      </c>
      <c r="M18" s="12">
        <v>6.8215563642100005E-2</v>
      </c>
      <c r="N18" s="12">
        <v>0.14645868184829999</v>
      </c>
      <c r="O18" s="12">
        <v>9.4621031280699999E-2</v>
      </c>
      <c r="P18" s="12">
        <v>3.0558962073699999E-3</v>
      </c>
      <c r="Q18" s="12">
        <v>3.1513589368019998E-2</v>
      </c>
      <c r="R18" s="12">
        <v>7.0172139167400003E-3</v>
      </c>
      <c r="S18" s="12">
        <v>0.1081409335389</v>
      </c>
      <c r="T18" s="12">
        <v>0.29688530627740001</v>
      </c>
      <c r="U18" s="12">
        <v>1.39470618838E-2</v>
      </c>
      <c r="V18" s="12">
        <v>0.36805761252410002</v>
      </c>
      <c r="W18" s="12">
        <v>2.5823328747169999E-3</v>
      </c>
      <c r="X18" s="12">
        <v>1.34842818994E-2</v>
      </c>
      <c r="Y18" s="12">
        <v>8.6846897350980001E-2</v>
      </c>
      <c r="Z18" s="12">
        <v>0.20216198794160001</v>
      </c>
      <c r="AA18" s="12">
        <v>0.60656719765599998</v>
      </c>
      <c r="AB18" s="12">
        <v>0</v>
      </c>
      <c r="AC18" s="12">
        <v>2.5387700647019999E-2</v>
      </c>
      <c r="AD18" s="12">
        <v>5.0283119942310002E-2</v>
      </c>
      <c r="AE18" s="12">
        <v>5.372329810195E-2</v>
      </c>
      <c r="AF18" s="12">
        <v>6.2107135599470002E-2</v>
      </c>
      <c r="AG18" s="12">
        <v>1.9212953384940001E-2</v>
      </c>
      <c r="AH18" s="12">
        <v>0.22111455272550001</v>
      </c>
      <c r="AI18" s="12">
        <v>0.56730109824279995</v>
      </c>
      <c r="AJ18" s="12">
        <v>0.111677969021</v>
      </c>
      <c r="AK18" s="12">
        <v>0.33829092648210002</v>
      </c>
      <c r="AL18" s="12">
        <v>0.2626961938954</v>
      </c>
      <c r="AM18" s="8"/>
    </row>
    <row r="19" spans="1:39" x14ac:dyDescent="0.2">
      <c r="A19" s="20"/>
      <c r="B19" s="20"/>
      <c r="C19" s="13">
        <v>95</v>
      </c>
      <c r="D19" s="13">
        <v>16</v>
      </c>
      <c r="E19" s="13">
        <v>30</v>
      </c>
      <c r="F19" s="13">
        <v>21</v>
      </c>
      <c r="G19" s="13">
        <v>28</v>
      </c>
      <c r="H19" s="13">
        <v>4</v>
      </c>
      <c r="I19" s="13">
        <v>18</v>
      </c>
      <c r="J19" s="13">
        <v>17</v>
      </c>
      <c r="K19" s="13">
        <v>20</v>
      </c>
      <c r="L19" s="13">
        <v>18</v>
      </c>
      <c r="M19" s="13">
        <v>18</v>
      </c>
      <c r="N19" s="13">
        <v>49</v>
      </c>
      <c r="O19" s="13">
        <v>39</v>
      </c>
      <c r="P19" s="13">
        <v>2</v>
      </c>
      <c r="Q19" s="13">
        <v>3</v>
      </c>
      <c r="R19" s="13">
        <v>2</v>
      </c>
      <c r="S19" s="13">
        <v>21</v>
      </c>
      <c r="T19" s="13">
        <v>25</v>
      </c>
      <c r="U19" s="13">
        <v>1</v>
      </c>
      <c r="V19" s="13">
        <v>41</v>
      </c>
      <c r="W19" s="13">
        <v>1</v>
      </c>
      <c r="X19" s="13">
        <v>6</v>
      </c>
      <c r="Y19" s="13">
        <v>15</v>
      </c>
      <c r="Z19" s="13">
        <v>31</v>
      </c>
      <c r="AA19" s="13">
        <v>36</v>
      </c>
      <c r="AB19" s="13">
        <v>0</v>
      </c>
      <c r="AC19" s="13">
        <v>8</v>
      </c>
      <c r="AD19" s="13">
        <v>6</v>
      </c>
      <c r="AE19" s="13">
        <v>2</v>
      </c>
      <c r="AF19" s="13">
        <v>2</v>
      </c>
      <c r="AG19" s="13">
        <v>2</v>
      </c>
      <c r="AH19" s="13">
        <v>3</v>
      </c>
      <c r="AI19" s="13">
        <v>1</v>
      </c>
      <c r="AJ19" s="13">
        <v>3</v>
      </c>
      <c r="AK19" s="13">
        <v>1</v>
      </c>
      <c r="AL19" s="13">
        <v>67</v>
      </c>
      <c r="AM19" s="8"/>
    </row>
    <row r="20" spans="1:39" x14ac:dyDescent="0.2">
      <c r="A20" s="20"/>
      <c r="B20" s="20"/>
      <c r="C20" s="14" t="s">
        <v>84</v>
      </c>
      <c r="D20" s="14"/>
      <c r="E20" s="14"/>
      <c r="F20" s="14"/>
      <c r="G20" s="14"/>
      <c r="H20" s="14"/>
      <c r="I20" s="14"/>
      <c r="J20" s="14"/>
      <c r="K20" s="14"/>
      <c r="L20" s="14"/>
      <c r="M20" s="14"/>
      <c r="N20" s="14"/>
      <c r="O20" s="14"/>
      <c r="P20" s="14"/>
      <c r="Q20" s="14"/>
      <c r="R20" s="14"/>
      <c r="S20" s="15" t="s">
        <v>192</v>
      </c>
      <c r="T20" s="15" t="s">
        <v>278</v>
      </c>
      <c r="U20" s="14"/>
      <c r="V20" s="15" t="s">
        <v>279</v>
      </c>
      <c r="W20" s="14"/>
      <c r="X20" s="14"/>
      <c r="Y20" s="15" t="s">
        <v>107</v>
      </c>
      <c r="Z20" s="15" t="s">
        <v>106</v>
      </c>
      <c r="AA20" s="15" t="s">
        <v>138</v>
      </c>
      <c r="AB20" s="14"/>
      <c r="AC20" s="14"/>
      <c r="AD20" s="14"/>
      <c r="AE20" s="14"/>
      <c r="AF20" s="14"/>
      <c r="AG20" s="14"/>
      <c r="AH20" s="15" t="s">
        <v>85</v>
      </c>
      <c r="AI20" s="15" t="s">
        <v>273</v>
      </c>
      <c r="AJ20" s="14"/>
      <c r="AK20" s="14"/>
      <c r="AL20" s="15" t="s">
        <v>273</v>
      </c>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989</v>
      </c>
      <c r="D22" s="13">
        <v>221</v>
      </c>
      <c r="E22" s="13">
        <v>270</v>
      </c>
      <c r="F22" s="13">
        <v>226</v>
      </c>
      <c r="G22" s="13">
        <v>272</v>
      </c>
      <c r="H22" s="13">
        <v>16</v>
      </c>
      <c r="I22" s="13">
        <v>97</v>
      </c>
      <c r="J22" s="13">
        <v>170</v>
      </c>
      <c r="K22" s="13">
        <v>181</v>
      </c>
      <c r="L22" s="13">
        <v>221</v>
      </c>
      <c r="M22" s="13">
        <v>304</v>
      </c>
      <c r="N22" s="13">
        <v>384</v>
      </c>
      <c r="O22" s="13">
        <v>553</v>
      </c>
      <c r="P22" s="13">
        <v>248</v>
      </c>
      <c r="Q22" s="13">
        <v>107</v>
      </c>
      <c r="R22" s="13">
        <v>135</v>
      </c>
      <c r="S22" s="13">
        <v>220</v>
      </c>
      <c r="T22" s="13">
        <v>116</v>
      </c>
      <c r="U22" s="13">
        <v>41</v>
      </c>
      <c r="V22" s="13">
        <v>122</v>
      </c>
      <c r="W22" s="13">
        <v>238</v>
      </c>
      <c r="X22" s="13">
        <v>281</v>
      </c>
      <c r="Y22" s="13">
        <v>166</v>
      </c>
      <c r="Z22" s="13">
        <v>183</v>
      </c>
      <c r="AA22" s="13">
        <v>66</v>
      </c>
      <c r="AB22" s="13">
        <v>10</v>
      </c>
      <c r="AC22" s="13">
        <v>414</v>
      </c>
      <c r="AD22" s="13">
        <v>111</v>
      </c>
      <c r="AE22" s="13">
        <v>25</v>
      </c>
      <c r="AF22" s="13">
        <v>42</v>
      </c>
      <c r="AG22" s="13">
        <v>67</v>
      </c>
      <c r="AH22" s="13">
        <v>21</v>
      </c>
      <c r="AI22" s="13">
        <v>6</v>
      </c>
      <c r="AJ22" s="13">
        <v>11</v>
      </c>
      <c r="AK22" s="13">
        <v>3</v>
      </c>
      <c r="AL22" s="13">
        <v>289</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280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71" customHeight="1" x14ac:dyDescent="0.2">
      <c r="A2" s="27" t="s">
        <v>331</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281</v>
      </c>
      <c r="B6" s="19" t="s">
        <v>282</v>
      </c>
      <c r="C6" s="12">
        <v>5.2024936216010002E-2</v>
      </c>
      <c r="D6" s="12">
        <v>7.0894791827320003E-2</v>
      </c>
      <c r="E6" s="12">
        <v>4.7878012205959997E-2</v>
      </c>
      <c r="F6" s="12">
        <v>3.9865923351509999E-2</v>
      </c>
      <c r="G6" s="12">
        <v>5.0795428596109998E-2</v>
      </c>
      <c r="H6" s="12">
        <v>2.6839552302290001E-2</v>
      </c>
      <c r="I6" s="12">
        <v>2.9647461882520001E-2</v>
      </c>
      <c r="J6" s="12">
        <v>6.3025224571380004E-2</v>
      </c>
      <c r="K6" s="12">
        <v>4.1297030064560002E-2</v>
      </c>
      <c r="L6" s="12">
        <v>7.164741436675999E-2</v>
      </c>
      <c r="M6" s="12">
        <v>5.947006274786E-2</v>
      </c>
      <c r="N6" s="12">
        <v>4.8641779128190003E-2</v>
      </c>
      <c r="O6" s="12">
        <v>5.469927343409E-2</v>
      </c>
      <c r="P6" s="12">
        <v>5.1175137143340002E-2</v>
      </c>
      <c r="Q6" s="12">
        <v>6.7394553887860004E-2</v>
      </c>
      <c r="R6" s="12">
        <v>6.4708879083189993E-2</v>
      </c>
      <c r="S6" s="12">
        <v>3.7834560910049997E-2</v>
      </c>
      <c r="T6" s="12">
        <v>5.5892485357659998E-2</v>
      </c>
      <c r="U6" s="12">
        <v>0</v>
      </c>
      <c r="V6" s="12">
        <v>7.1197995011569995E-2</v>
      </c>
      <c r="W6" s="12">
        <v>7.2502452818320004E-2</v>
      </c>
      <c r="X6" s="12">
        <v>4.1156939446659997E-2</v>
      </c>
      <c r="Y6" s="12">
        <v>4.9601283715500002E-2</v>
      </c>
      <c r="Z6" s="12">
        <v>4.3509640396760002E-2</v>
      </c>
      <c r="AA6" s="12">
        <v>7.5331833546239999E-2</v>
      </c>
      <c r="AB6" s="12">
        <v>0</v>
      </c>
      <c r="AC6" s="12">
        <v>4.9730613188410003E-2</v>
      </c>
      <c r="AD6" s="12">
        <v>3.5243790245279988E-2</v>
      </c>
      <c r="AE6" s="12">
        <v>2.2096335444059999E-2</v>
      </c>
      <c r="AF6" s="12">
        <v>6.5510398146520002E-2</v>
      </c>
      <c r="AG6" s="12">
        <v>7.1776072631159996E-2</v>
      </c>
      <c r="AH6" s="12">
        <v>0.13839733843230001</v>
      </c>
      <c r="AI6" s="12">
        <v>0</v>
      </c>
      <c r="AJ6" s="12">
        <v>0</v>
      </c>
      <c r="AK6" s="12">
        <v>0.4216901520013</v>
      </c>
      <c r="AL6" s="12">
        <v>5.4248874136440001E-2</v>
      </c>
      <c r="AM6" s="8"/>
    </row>
    <row r="7" spans="1:39" x14ac:dyDescent="0.2">
      <c r="A7" s="20"/>
      <c r="B7" s="20"/>
      <c r="C7" s="13">
        <v>59</v>
      </c>
      <c r="D7" s="13">
        <v>19</v>
      </c>
      <c r="E7" s="13">
        <v>13</v>
      </c>
      <c r="F7" s="13">
        <v>11</v>
      </c>
      <c r="G7" s="13">
        <v>16</v>
      </c>
      <c r="H7" s="13">
        <v>1</v>
      </c>
      <c r="I7" s="13">
        <v>5</v>
      </c>
      <c r="J7" s="13">
        <v>10</v>
      </c>
      <c r="K7" s="13">
        <v>7</v>
      </c>
      <c r="L7" s="13">
        <v>13</v>
      </c>
      <c r="M7" s="13">
        <v>23</v>
      </c>
      <c r="N7" s="13">
        <v>22</v>
      </c>
      <c r="O7" s="13">
        <v>34</v>
      </c>
      <c r="P7" s="13">
        <v>15</v>
      </c>
      <c r="Q7" s="13">
        <v>8</v>
      </c>
      <c r="R7" s="13">
        <v>11</v>
      </c>
      <c r="S7" s="13">
        <v>9</v>
      </c>
      <c r="T7" s="13">
        <v>6</v>
      </c>
      <c r="U7" s="13">
        <v>0</v>
      </c>
      <c r="V7" s="13">
        <v>10</v>
      </c>
      <c r="W7" s="13">
        <v>18</v>
      </c>
      <c r="X7" s="13">
        <v>15</v>
      </c>
      <c r="Y7" s="13">
        <v>9</v>
      </c>
      <c r="Z7" s="13">
        <v>9</v>
      </c>
      <c r="AA7" s="13">
        <v>6</v>
      </c>
      <c r="AB7" s="13">
        <v>0</v>
      </c>
      <c r="AC7" s="13">
        <v>22</v>
      </c>
      <c r="AD7" s="13">
        <v>6</v>
      </c>
      <c r="AE7" s="13">
        <v>1</v>
      </c>
      <c r="AF7" s="13">
        <v>2</v>
      </c>
      <c r="AG7" s="13">
        <v>6</v>
      </c>
      <c r="AH7" s="13">
        <v>4</v>
      </c>
      <c r="AI7" s="13">
        <v>0</v>
      </c>
      <c r="AJ7" s="13">
        <v>0</v>
      </c>
      <c r="AK7" s="13">
        <v>1</v>
      </c>
      <c r="AL7" s="13">
        <v>17</v>
      </c>
      <c r="AM7" s="8"/>
    </row>
    <row r="8" spans="1:39" x14ac:dyDescent="0.2">
      <c r="A8" s="20"/>
      <c r="B8" s="20"/>
      <c r="C8" s="14" t="s">
        <v>84</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8"/>
    </row>
    <row r="9" spans="1:39" x14ac:dyDescent="0.2">
      <c r="A9" s="23"/>
      <c r="B9" s="19" t="s">
        <v>283</v>
      </c>
      <c r="C9" s="12">
        <v>0.28427777167450002</v>
      </c>
      <c r="D9" s="12">
        <v>0.25990834619929998</v>
      </c>
      <c r="E9" s="12">
        <v>0.32951905114629998</v>
      </c>
      <c r="F9" s="12">
        <v>0.2980868516688</v>
      </c>
      <c r="G9" s="12">
        <v>0.24621734345019999</v>
      </c>
      <c r="H9" s="12">
        <v>0.2302937343699</v>
      </c>
      <c r="I9" s="12">
        <v>0.37420271016630002</v>
      </c>
      <c r="J9" s="12">
        <v>0.2368512574271</v>
      </c>
      <c r="K9" s="12">
        <v>0.28123419568300001</v>
      </c>
      <c r="L9" s="12">
        <v>0.20341066591240001</v>
      </c>
      <c r="M9" s="12">
        <v>0.31760859348870002</v>
      </c>
      <c r="N9" s="12">
        <v>0.28534117709020002</v>
      </c>
      <c r="O9" s="12">
        <v>0.29933057670360003</v>
      </c>
      <c r="P9" s="12">
        <v>0.3126109792549</v>
      </c>
      <c r="Q9" s="12">
        <v>0.29728626360170002</v>
      </c>
      <c r="R9" s="12">
        <v>0.26847185629589998</v>
      </c>
      <c r="S9" s="12">
        <v>0.1976236132533</v>
      </c>
      <c r="T9" s="12">
        <v>0.23184600706360001</v>
      </c>
      <c r="U9" s="12">
        <v>0.27212799992620001</v>
      </c>
      <c r="V9" s="12">
        <v>0.46080336620479989</v>
      </c>
      <c r="W9" s="12">
        <v>0.25420802330570003</v>
      </c>
      <c r="X9" s="12">
        <v>0.32264605355929998</v>
      </c>
      <c r="Y9" s="12">
        <v>0.22025143375969999</v>
      </c>
      <c r="Z9" s="12">
        <v>0.32995284196399999</v>
      </c>
      <c r="AA9" s="12">
        <v>0.36950129784070002</v>
      </c>
      <c r="AB9" s="12">
        <v>0.1465553492384</v>
      </c>
      <c r="AC9" s="12">
        <v>0.29595633800780002</v>
      </c>
      <c r="AD9" s="12">
        <v>0.2314134659505</v>
      </c>
      <c r="AE9" s="12">
        <v>0.36851966187160001</v>
      </c>
      <c r="AF9" s="12">
        <v>0.2662306748737</v>
      </c>
      <c r="AG9" s="12">
        <v>0.38203028371589998</v>
      </c>
      <c r="AH9" s="12">
        <v>0.24831976587810001</v>
      </c>
      <c r="AI9" s="12">
        <v>0.6113816574466</v>
      </c>
      <c r="AJ9" s="12">
        <v>0.2905700431089</v>
      </c>
      <c r="AK9" s="12">
        <v>0.24001892151660001</v>
      </c>
      <c r="AL9" s="12">
        <v>0.26114523718490001</v>
      </c>
      <c r="AM9" s="8"/>
    </row>
    <row r="10" spans="1:39" x14ac:dyDescent="0.2">
      <c r="A10" s="20"/>
      <c r="B10" s="20"/>
      <c r="C10" s="13">
        <v>274</v>
      </c>
      <c r="D10" s="13">
        <v>56</v>
      </c>
      <c r="E10" s="13">
        <v>88</v>
      </c>
      <c r="F10" s="13">
        <v>63</v>
      </c>
      <c r="G10" s="13">
        <v>67</v>
      </c>
      <c r="H10" s="13">
        <v>5</v>
      </c>
      <c r="I10" s="13">
        <v>29</v>
      </c>
      <c r="J10" s="13">
        <v>42</v>
      </c>
      <c r="K10" s="13">
        <v>48</v>
      </c>
      <c r="L10" s="13">
        <v>54</v>
      </c>
      <c r="M10" s="13">
        <v>96</v>
      </c>
      <c r="N10" s="13">
        <v>112</v>
      </c>
      <c r="O10" s="13">
        <v>154</v>
      </c>
      <c r="P10" s="13">
        <v>81</v>
      </c>
      <c r="Q10" s="13">
        <v>34</v>
      </c>
      <c r="R10" s="13">
        <v>37</v>
      </c>
      <c r="S10" s="13">
        <v>35</v>
      </c>
      <c r="T10" s="13">
        <v>32</v>
      </c>
      <c r="U10" s="13">
        <v>11</v>
      </c>
      <c r="V10" s="13">
        <v>44</v>
      </c>
      <c r="W10" s="13">
        <v>60</v>
      </c>
      <c r="X10" s="13">
        <v>91</v>
      </c>
      <c r="Y10" s="13">
        <v>37</v>
      </c>
      <c r="Z10" s="13">
        <v>57</v>
      </c>
      <c r="AA10" s="13">
        <v>21</v>
      </c>
      <c r="AB10" s="13">
        <v>2</v>
      </c>
      <c r="AC10" s="13">
        <v>128</v>
      </c>
      <c r="AD10" s="13">
        <v>28</v>
      </c>
      <c r="AE10" s="13">
        <v>5</v>
      </c>
      <c r="AF10" s="13">
        <v>13</v>
      </c>
      <c r="AG10" s="13">
        <v>23</v>
      </c>
      <c r="AH10" s="13">
        <v>6</v>
      </c>
      <c r="AI10" s="13">
        <v>2</v>
      </c>
      <c r="AJ10" s="13">
        <v>1</v>
      </c>
      <c r="AK10" s="13">
        <v>1</v>
      </c>
      <c r="AL10" s="13">
        <v>67</v>
      </c>
      <c r="AM10" s="8"/>
    </row>
    <row r="11" spans="1:39" x14ac:dyDescent="0.2">
      <c r="A11" s="20"/>
      <c r="B11" s="20"/>
      <c r="C11" s="14" t="s">
        <v>84</v>
      </c>
      <c r="D11" s="14"/>
      <c r="E11" s="14"/>
      <c r="F11" s="14"/>
      <c r="G11" s="14"/>
      <c r="H11" s="14"/>
      <c r="I11" s="14"/>
      <c r="J11" s="14"/>
      <c r="K11" s="14"/>
      <c r="L11" s="14"/>
      <c r="M11" s="14"/>
      <c r="N11" s="14"/>
      <c r="O11" s="14"/>
      <c r="P11" s="14"/>
      <c r="Q11" s="14"/>
      <c r="R11" s="14"/>
      <c r="S11" s="14"/>
      <c r="T11" s="14"/>
      <c r="U11" s="14"/>
      <c r="V11" s="15" t="s">
        <v>127</v>
      </c>
      <c r="W11" s="14"/>
      <c r="X11" s="14"/>
      <c r="Y11" s="14"/>
      <c r="Z11" s="14"/>
      <c r="AA11" s="14"/>
      <c r="AB11" s="14"/>
      <c r="AC11" s="14"/>
      <c r="AD11" s="14"/>
      <c r="AE11" s="14"/>
      <c r="AF11" s="14"/>
      <c r="AG11" s="14"/>
      <c r="AH11" s="14"/>
      <c r="AI11" s="14"/>
      <c r="AJ11" s="14"/>
      <c r="AK11" s="14"/>
      <c r="AL11" s="14"/>
      <c r="AM11" s="8"/>
    </row>
    <row r="12" spans="1:39" x14ac:dyDescent="0.2">
      <c r="A12" s="23"/>
      <c r="B12" s="19" t="s">
        <v>284</v>
      </c>
      <c r="C12" s="12">
        <v>0.27170834264330002</v>
      </c>
      <c r="D12" s="12">
        <v>0.2346685391634</v>
      </c>
      <c r="E12" s="12">
        <v>0.22984173232649999</v>
      </c>
      <c r="F12" s="12">
        <v>0.2411141678839</v>
      </c>
      <c r="G12" s="12">
        <v>0.37046880954119998</v>
      </c>
      <c r="H12" s="12">
        <v>0.31404925906469999</v>
      </c>
      <c r="I12" s="12">
        <v>0.33383109248300002</v>
      </c>
      <c r="J12" s="12">
        <v>0.26071376322450002</v>
      </c>
      <c r="K12" s="12">
        <v>0.27185402274539999</v>
      </c>
      <c r="L12" s="12">
        <v>0.24416789273680001</v>
      </c>
      <c r="M12" s="12">
        <v>0.23762281151420001</v>
      </c>
      <c r="N12" s="12">
        <v>0.3135252678548</v>
      </c>
      <c r="O12" s="12">
        <v>0.22137554397119999</v>
      </c>
      <c r="P12" s="12">
        <v>0.254118878208</v>
      </c>
      <c r="Q12" s="12">
        <v>0.2651437693748</v>
      </c>
      <c r="R12" s="12">
        <v>0.19652980565889999</v>
      </c>
      <c r="S12" s="12">
        <v>0.26644178522400003</v>
      </c>
      <c r="T12" s="12">
        <v>0.4425709133172</v>
      </c>
      <c r="U12" s="12">
        <v>0.27260147405500001</v>
      </c>
      <c r="V12" s="12">
        <v>0.2054505583456</v>
      </c>
      <c r="W12" s="12">
        <v>0.26806893250750002</v>
      </c>
      <c r="X12" s="12">
        <v>0.21729032052309999</v>
      </c>
      <c r="Y12" s="12">
        <v>0.292932095881</v>
      </c>
      <c r="Z12" s="12">
        <v>0.31461976794009999</v>
      </c>
      <c r="AA12" s="12">
        <v>0.1738470754093</v>
      </c>
      <c r="AB12" s="12">
        <v>0.5949544038854</v>
      </c>
      <c r="AC12" s="12">
        <v>0.23124542296020001</v>
      </c>
      <c r="AD12" s="12">
        <v>0.34224498708720003</v>
      </c>
      <c r="AE12" s="12">
        <v>0.28322105062539998</v>
      </c>
      <c r="AF12" s="12">
        <v>0.45957210540699989</v>
      </c>
      <c r="AG12" s="12">
        <v>0.2022182264421</v>
      </c>
      <c r="AH12" s="12">
        <v>0.1288843357633</v>
      </c>
      <c r="AI12" s="12">
        <v>0.16169790325630001</v>
      </c>
      <c r="AJ12" s="12">
        <v>9.7083973771800003E-2</v>
      </c>
      <c r="AK12" s="12">
        <v>0</v>
      </c>
      <c r="AL12" s="12">
        <v>0.30509021565939998</v>
      </c>
      <c r="AM12" s="8"/>
    </row>
    <row r="13" spans="1:39" x14ac:dyDescent="0.2">
      <c r="A13" s="20"/>
      <c r="B13" s="20"/>
      <c r="C13" s="13">
        <v>263</v>
      </c>
      <c r="D13" s="13">
        <v>51</v>
      </c>
      <c r="E13" s="13">
        <v>66</v>
      </c>
      <c r="F13" s="13">
        <v>56</v>
      </c>
      <c r="G13" s="13">
        <v>90</v>
      </c>
      <c r="H13" s="13">
        <v>4</v>
      </c>
      <c r="I13" s="13">
        <v>29</v>
      </c>
      <c r="J13" s="13">
        <v>44</v>
      </c>
      <c r="K13" s="13">
        <v>57</v>
      </c>
      <c r="L13" s="13">
        <v>61</v>
      </c>
      <c r="M13" s="13">
        <v>68</v>
      </c>
      <c r="N13" s="13">
        <v>112</v>
      </c>
      <c r="O13" s="13">
        <v>132</v>
      </c>
      <c r="P13" s="13">
        <v>55</v>
      </c>
      <c r="Q13" s="13">
        <v>26</v>
      </c>
      <c r="R13" s="13">
        <v>29</v>
      </c>
      <c r="S13" s="13">
        <v>66</v>
      </c>
      <c r="T13" s="13">
        <v>39</v>
      </c>
      <c r="U13" s="13">
        <v>16</v>
      </c>
      <c r="V13" s="13">
        <v>32</v>
      </c>
      <c r="W13" s="13">
        <v>60</v>
      </c>
      <c r="X13" s="13">
        <v>57</v>
      </c>
      <c r="Y13" s="13">
        <v>53</v>
      </c>
      <c r="Z13" s="13">
        <v>56</v>
      </c>
      <c r="AA13" s="13">
        <v>15</v>
      </c>
      <c r="AB13" s="13">
        <v>5</v>
      </c>
      <c r="AC13" s="13">
        <v>100</v>
      </c>
      <c r="AD13" s="13">
        <v>31</v>
      </c>
      <c r="AE13" s="13">
        <v>9</v>
      </c>
      <c r="AF13" s="13">
        <v>15</v>
      </c>
      <c r="AG13" s="13">
        <v>15</v>
      </c>
      <c r="AH13" s="13">
        <v>2</v>
      </c>
      <c r="AI13" s="13">
        <v>2</v>
      </c>
      <c r="AJ13" s="13">
        <v>2</v>
      </c>
      <c r="AK13" s="13">
        <v>0</v>
      </c>
      <c r="AL13" s="13">
        <v>87</v>
      </c>
      <c r="AM13" s="8"/>
    </row>
    <row r="14" spans="1:39" x14ac:dyDescent="0.2">
      <c r="A14" s="20"/>
      <c r="B14" s="20"/>
      <c r="C14" s="14" t="s">
        <v>84</v>
      </c>
      <c r="D14" s="14"/>
      <c r="E14" s="14"/>
      <c r="F14" s="14"/>
      <c r="G14" s="15" t="s">
        <v>88</v>
      </c>
      <c r="H14" s="14"/>
      <c r="I14" s="14"/>
      <c r="J14" s="14"/>
      <c r="K14" s="14"/>
      <c r="L14" s="14"/>
      <c r="M14" s="14"/>
      <c r="N14" s="15" t="s">
        <v>88</v>
      </c>
      <c r="O14" s="14"/>
      <c r="P14" s="14"/>
      <c r="Q14" s="14"/>
      <c r="R14" s="14"/>
      <c r="S14" s="14"/>
      <c r="T14" s="15" t="s">
        <v>285</v>
      </c>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286</v>
      </c>
      <c r="C15" s="12">
        <v>0.1731685116326</v>
      </c>
      <c r="D15" s="12">
        <v>0.1861030031433</v>
      </c>
      <c r="E15" s="12">
        <v>0.1431838209721</v>
      </c>
      <c r="F15" s="12">
        <v>0.23866144311939999</v>
      </c>
      <c r="G15" s="12">
        <v>0.13978216021939999</v>
      </c>
      <c r="H15" s="12">
        <v>0.39289621550379999</v>
      </c>
      <c r="I15" s="12">
        <v>9.8995578967340001E-2</v>
      </c>
      <c r="J15" s="12">
        <v>0.2007800995247</v>
      </c>
      <c r="K15" s="12">
        <v>0.1603393846809</v>
      </c>
      <c r="L15" s="12">
        <v>0.20097101004740001</v>
      </c>
      <c r="M15" s="12">
        <v>0.16606673948100001</v>
      </c>
      <c r="N15" s="12">
        <v>0.1716346943431</v>
      </c>
      <c r="O15" s="12">
        <v>0.17958284516529999</v>
      </c>
      <c r="P15" s="12">
        <v>0.14871563646389999</v>
      </c>
      <c r="Q15" s="12">
        <v>0.23331368609370001</v>
      </c>
      <c r="R15" s="12">
        <v>0.1682630500076</v>
      </c>
      <c r="S15" s="12">
        <v>0.1969212506054</v>
      </c>
      <c r="T15" s="12">
        <v>0.17457846721010001</v>
      </c>
      <c r="U15" s="12">
        <v>0.19492525108430001</v>
      </c>
      <c r="V15" s="12">
        <v>0.1210888393755</v>
      </c>
      <c r="W15" s="12">
        <v>0.12196585931829999</v>
      </c>
      <c r="X15" s="12">
        <v>0.20681969156980001</v>
      </c>
      <c r="Y15" s="12">
        <v>0.19342432685040001</v>
      </c>
      <c r="Z15" s="12">
        <v>0.16004410781430001</v>
      </c>
      <c r="AA15" s="12">
        <v>0.2349388434826</v>
      </c>
      <c r="AB15" s="12">
        <v>0</v>
      </c>
      <c r="AC15" s="12">
        <v>0.16923188261389999</v>
      </c>
      <c r="AD15" s="12">
        <v>0.18267824913110001</v>
      </c>
      <c r="AE15" s="12">
        <v>0.14949697453569999</v>
      </c>
      <c r="AF15" s="12">
        <v>4.7531654821509998E-2</v>
      </c>
      <c r="AG15" s="12">
        <v>0.18958004626790001</v>
      </c>
      <c r="AH15" s="12">
        <v>0.30771633915419999</v>
      </c>
      <c r="AI15" s="12">
        <v>0</v>
      </c>
      <c r="AJ15" s="12">
        <v>0.2185334671584</v>
      </c>
      <c r="AK15" s="12">
        <v>0</v>
      </c>
      <c r="AL15" s="12">
        <v>0.18267285022019999</v>
      </c>
      <c r="AM15" s="8"/>
    </row>
    <row r="16" spans="1:39" x14ac:dyDescent="0.2">
      <c r="A16" s="20"/>
      <c r="B16" s="20"/>
      <c r="C16" s="13">
        <v>158</v>
      </c>
      <c r="D16" s="13">
        <v>38</v>
      </c>
      <c r="E16" s="13">
        <v>37</v>
      </c>
      <c r="F16" s="13">
        <v>43</v>
      </c>
      <c r="G16" s="13">
        <v>40</v>
      </c>
      <c r="H16" s="13">
        <v>4</v>
      </c>
      <c r="I16" s="13">
        <v>11</v>
      </c>
      <c r="J16" s="13">
        <v>31</v>
      </c>
      <c r="K16" s="13">
        <v>25</v>
      </c>
      <c r="L16" s="13">
        <v>41</v>
      </c>
      <c r="M16" s="13">
        <v>46</v>
      </c>
      <c r="N16" s="13">
        <v>67</v>
      </c>
      <c r="O16" s="13">
        <v>84</v>
      </c>
      <c r="P16" s="13">
        <v>38</v>
      </c>
      <c r="Q16" s="13">
        <v>17</v>
      </c>
      <c r="R16" s="13">
        <v>19</v>
      </c>
      <c r="S16" s="13">
        <v>40</v>
      </c>
      <c r="T16" s="13">
        <v>22</v>
      </c>
      <c r="U16" s="13">
        <v>9</v>
      </c>
      <c r="V16" s="13">
        <v>13</v>
      </c>
      <c r="W16" s="13">
        <v>32</v>
      </c>
      <c r="X16" s="13">
        <v>49</v>
      </c>
      <c r="Y16" s="13">
        <v>27</v>
      </c>
      <c r="Z16" s="13">
        <v>31</v>
      </c>
      <c r="AA16" s="13">
        <v>12</v>
      </c>
      <c r="AB16" s="13">
        <v>0</v>
      </c>
      <c r="AC16" s="13">
        <v>61</v>
      </c>
      <c r="AD16" s="13">
        <v>17</v>
      </c>
      <c r="AE16" s="13">
        <v>3</v>
      </c>
      <c r="AF16" s="13">
        <v>4</v>
      </c>
      <c r="AG16" s="13">
        <v>14</v>
      </c>
      <c r="AH16" s="13">
        <v>6</v>
      </c>
      <c r="AI16" s="13">
        <v>0</v>
      </c>
      <c r="AJ16" s="13">
        <v>4</v>
      </c>
      <c r="AK16" s="13">
        <v>0</v>
      </c>
      <c r="AL16" s="13">
        <v>49</v>
      </c>
      <c r="AM16" s="8"/>
    </row>
    <row r="17" spans="1:39" x14ac:dyDescent="0.2">
      <c r="A17" s="20"/>
      <c r="B17" s="20"/>
      <c r="C17" s="14" t="s">
        <v>84</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8"/>
    </row>
    <row r="18" spans="1:39" x14ac:dyDescent="0.2">
      <c r="A18" s="23"/>
      <c r="B18" s="19" t="s">
        <v>287</v>
      </c>
      <c r="C18" s="12">
        <v>0.2188204378335</v>
      </c>
      <c r="D18" s="12">
        <v>0.24842531966670001</v>
      </c>
      <c r="E18" s="12">
        <v>0.24957738334919999</v>
      </c>
      <c r="F18" s="12">
        <v>0.18227161397630001</v>
      </c>
      <c r="G18" s="12">
        <v>0.1927362581931</v>
      </c>
      <c r="H18" s="12">
        <v>3.592123875936E-2</v>
      </c>
      <c r="I18" s="12">
        <v>0.16332315650080001</v>
      </c>
      <c r="J18" s="12">
        <v>0.23862965525230001</v>
      </c>
      <c r="K18" s="12">
        <v>0.24527536682619999</v>
      </c>
      <c r="L18" s="12">
        <v>0.27980301693659998</v>
      </c>
      <c r="M18" s="12">
        <v>0.21923179276829999</v>
      </c>
      <c r="N18" s="12">
        <v>0.18085708158370001</v>
      </c>
      <c r="O18" s="12">
        <v>0.2450117607258</v>
      </c>
      <c r="P18" s="12">
        <v>0.23337936892979999</v>
      </c>
      <c r="Q18" s="12">
        <v>0.1368617270419</v>
      </c>
      <c r="R18" s="12">
        <v>0.3020264089543</v>
      </c>
      <c r="S18" s="12">
        <v>0.30117879000719999</v>
      </c>
      <c r="T18" s="12">
        <v>9.5112127051549991E-2</v>
      </c>
      <c r="U18" s="12">
        <v>0.26034527493460002</v>
      </c>
      <c r="V18" s="12">
        <v>0.14145924106259999</v>
      </c>
      <c r="W18" s="12">
        <v>0.2832547320503</v>
      </c>
      <c r="X18" s="12">
        <v>0.2120869949011</v>
      </c>
      <c r="Y18" s="12">
        <v>0.24379085979340001</v>
      </c>
      <c r="Z18" s="12">
        <v>0.15187364188479999</v>
      </c>
      <c r="AA18" s="12">
        <v>0.1463809497211</v>
      </c>
      <c r="AB18" s="12">
        <v>0.25849024687619998</v>
      </c>
      <c r="AC18" s="12">
        <v>0.25383574322969998</v>
      </c>
      <c r="AD18" s="12">
        <v>0.208419507586</v>
      </c>
      <c r="AE18" s="12">
        <v>0.17666597752329999</v>
      </c>
      <c r="AF18" s="12">
        <v>0.16115516675130001</v>
      </c>
      <c r="AG18" s="12">
        <v>0.15439537094290001</v>
      </c>
      <c r="AH18" s="12">
        <v>0.1766822207721</v>
      </c>
      <c r="AI18" s="12">
        <v>0.22692043929710001</v>
      </c>
      <c r="AJ18" s="12">
        <v>0.39381251596090011</v>
      </c>
      <c r="AK18" s="12">
        <v>0.33829092648210002</v>
      </c>
      <c r="AL18" s="12">
        <v>0.19684282279910001</v>
      </c>
      <c r="AM18" s="8"/>
    </row>
    <row r="19" spans="1:39" x14ac:dyDescent="0.2">
      <c r="A19" s="20"/>
      <c r="B19" s="20"/>
      <c r="C19" s="13">
        <v>241</v>
      </c>
      <c r="D19" s="13">
        <v>57</v>
      </c>
      <c r="E19" s="13">
        <v>69</v>
      </c>
      <c r="F19" s="13">
        <v>54</v>
      </c>
      <c r="G19" s="13">
        <v>61</v>
      </c>
      <c r="H19" s="13">
        <v>2</v>
      </c>
      <c r="I19" s="13">
        <v>22</v>
      </c>
      <c r="J19" s="13">
        <v>44</v>
      </c>
      <c r="K19" s="13">
        <v>45</v>
      </c>
      <c r="L19" s="13">
        <v>54</v>
      </c>
      <c r="M19" s="13">
        <v>74</v>
      </c>
      <c r="N19" s="13">
        <v>75</v>
      </c>
      <c r="O19" s="13">
        <v>150</v>
      </c>
      <c r="P19" s="13">
        <v>60</v>
      </c>
      <c r="Q19" s="13">
        <v>22</v>
      </c>
      <c r="R19" s="13">
        <v>39</v>
      </c>
      <c r="S19" s="13">
        <v>76</v>
      </c>
      <c r="T19" s="13">
        <v>17</v>
      </c>
      <c r="U19" s="13">
        <v>5</v>
      </c>
      <c r="V19" s="13">
        <v>22</v>
      </c>
      <c r="W19" s="13">
        <v>70</v>
      </c>
      <c r="X19" s="13">
        <v>70</v>
      </c>
      <c r="Y19" s="13">
        <v>42</v>
      </c>
      <c r="Z19" s="13">
        <v>29</v>
      </c>
      <c r="AA19" s="13">
        <v>12</v>
      </c>
      <c r="AB19" s="13">
        <v>4</v>
      </c>
      <c r="AC19" s="13">
        <v>105</v>
      </c>
      <c r="AD19" s="13">
        <v>29</v>
      </c>
      <c r="AE19" s="13">
        <v>7</v>
      </c>
      <c r="AF19" s="13">
        <v>8</v>
      </c>
      <c r="AG19" s="13">
        <v>9</v>
      </c>
      <c r="AH19" s="13">
        <v>4</v>
      </c>
      <c r="AI19" s="13">
        <v>2</v>
      </c>
      <c r="AJ19" s="13">
        <v>4</v>
      </c>
      <c r="AK19" s="13">
        <v>1</v>
      </c>
      <c r="AL19" s="13">
        <v>72</v>
      </c>
      <c r="AM19" s="8"/>
    </row>
    <row r="20" spans="1:39" x14ac:dyDescent="0.2">
      <c r="A20" s="20"/>
      <c r="B20" s="20"/>
      <c r="C20" s="14" t="s">
        <v>84</v>
      </c>
      <c r="D20" s="14"/>
      <c r="E20" s="14"/>
      <c r="F20" s="14"/>
      <c r="G20" s="14"/>
      <c r="H20" s="14"/>
      <c r="I20" s="14"/>
      <c r="J20" s="15" t="s">
        <v>85</v>
      </c>
      <c r="K20" s="15" t="s">
        <v>85</v>
      </c>
      <c r="L20" s="15" t="s">
        <v>85</v>
      </c>
      <c r="M20" s="15" t="s">
        <v>85</v>
      </c>
      <c r="N20" s="14"/>
      <c r="O20" s="14"/>
      <c r="P20" s="14"/>
      <c r="Q20" s="14"/>
      <c r="R20" s="15" t="s">
        <v>92</v>
      </c>
      <c r="S20" s="15" t="s">
        <v>214</v>
      </c>
      <c r="T20" s="14"/>
      <c r="U20" s="14"/>
      <c r="V20" s="14"/>
      <c r="W20" s="14"/>
      <c r="X20" s="14"/>
      <c r="Y20" s="14"/>
      <c r="Z20" s="14"/>
      <c r="AA20" s="14"/>
      <c r="AB20" s="14"/>
      <c r="AC20" s="14"/>
      <c r="AD20" s="14"/>
      <c r="AE20" s="14"/>
      <c r="AF20" s="14"/>
      <c r="AG20" s="14"/>
      <c r="AH20" s="14"/>
      <c r="AI20" s="14"/>
      <c r="AJ20" s="14"/>
      <c r="AK20" s="14"/>
      <c r="AL20" s="14"/>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995</v>
      </c>
      <c r="D22" s="13">
        <v>221</v>
      </c>
      <c r="E22" s="13">
        <v>273</v>
      </c>
      <c r="F22" s="13">
        <v>227</v>
      </c>
      <c r="G22" s="13">
        <v>274</v>
      </c>
      <c r="H22" s="13">
        <v>16</v>
      </c>
      <c r="I22" s="13">
        <v>96</v>
      </c>
      <c r="J22" s="13">
        <v>171</v>
      </c>
      <c r="K22" s="13">
        <v>182</v>
      </c>
      <c r="L22" s="13">
        <v>223</v>
      </c>
      <c r="M22" s="13">
        <v>307</v>
      </c>
      <c r="N22" s="13">
        <v>388</v>
      </c>
      <c r="O22" s="13">
        <v>554</v>
      </c>
      <c r="P22" s="13">
        <v>249</v>
      </c>
      <c r="Q22" s="13">
        <v>107</v>
      </c>
      <c r="R22" s="13">
        <v>135</v>
      </c>
      <c r="S22" s="13">
        <v>226</v>
      </c>
      <c r="T22" s="13">
        <v>116</v>
      </c>
      <c r="U22" s="13">
        <v>41</v>
      </c>
      <c r="V22" s="13">
        <v>121</v>
      </c>
      <c r="W22" s="13">
        <v>240</v>
      </c>
      <c r="X22" s="13">
        <v>282</v>
      </c>
      <c r="Y22" s="13">
        <v>168</v>
      </c>
      <c r="Z22" s="13">
        <v>182</v>
      </c>
      <c r="AA22" s="13">
        <v>66</v>
      </c>
      <c r="AB22" s="13">
        <v>11</v>
      </c>
      <c r="AC22" s="13">
        <v>416</v>
      </c>
      <c r="AD22" s="13">
        <v>111</v>
      </c>
      <c r="AE22" s="13">
        <v>25</v>
      </c>
      <c r="AF22" s="13">
        <v>42</v>
      </c>
      <c r="AG22" s="13">
        <v>67</v>
      </c>
      <c r="AH22" s="13">
        <v>22</v>
      </c>
      <c r="AI22" s="13">
        <v>6</v>
      </c>
      <c r="AJ22" s="13">
        <v>11</v>
      </c>
      <c r="AK22" s="13">
        <v>3</v>
      </c>
      <c r="AL22" s="13">
        <v>292</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288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62" customHeight="1" x14ac:dyDescent="0.2">
      <c r="A2" s="27" t="s">
        <v>332</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289</v>
      </c>
      <c r="B6" s="19" t="s">
        <v>282</v>
      </c>
      <c r="C6" s="12">
        <v>3.231108953635E-2</v>
      </c>
      <c r="D6" s="12">
        <v>2.6097133418690001E-2</v>
      </c>
      <c r="E6" s="12">
        <v>5.1003825513560003E-2</v>
      </c>
      <c r="F6" s="12">
        <v>1.836622379514E-2</v>
      </c>
      <c r="G6" s="12">
        <v>2.948685336815E-2</v>
      </c>
      <c r="H6" s="12">
        <v>1.2500680451270001E-2</v>
      </c>
      <c r="I6" s="12">
        <v>2.417971422822E-2</v>
      </c>
      <c r="J6" s="12">
        <v>6.3047239866579993E-2</v>
      </c>
      <c r="K6" s="12">
        <v>6.0727105619669992E-3</v>
      </c>
      <c r="L6" s="12">
        <v>4.3315101242710007E-2</v>
      </c>
      <c r="M6" s="12">
        <v>2.7037310806070001E-2</v>
      </c>
      <c r="N6" s="12">
        <v>1.6026476094090001E-2</v>
      </c>
      <c r="O6" s="12">
        <v>4.9417336381560012E-2</v>
      </c>
      <c r="P6" s="12">
        <v>2.731068205718E-2</v>
      </c>
      <c r="Q6" s="12">
        <v>1.972427568099E-2</v>
      </c>
      <c r="R6" s="12">
        <v>4.3884232941009994E-3</v>
      </c>
      <c r="S6" s="12">
        <v>5.2281179691659997E-2</v>
      </c>
      <c r="T6" s="12">
        <v>2.6860756765409999E-2</v>
      </c>
      <c r="U6" s="12">
        <v>2.2884831784349999E-2</v>
      </c>
      <c r="V6" s="12">
        <v>4.9343800437880003E-2</v>
      </c>
      <c r="W6" s="12">
        <v>5.2390844255939997E-2</v>
      </c>
      <c r="X6" s="12">
        <v>1.5014241652900001E-2</v>
      </c>
      <c r="Y6" s="12">
        <v>2.737405535588E-2</v>
      </c>
      <c r="Z6" s="12">
        <v>3.9938425687659998E-2</v>
      </c>
      <c r="AA6" s="12">
        <v>3.4966955787359998E-2</v>
      </c>
      <c r="AB6" s="12">
        <v>0</v>
      </c>
      <c r="AC6" s="12">
        <v>3.8433301057719998E-2</v>
      </c>
      <c r="AD6" s="12">
        <v>2.2052105056270001E-2</v>
      </c>
      <c r="AE6" s="12">
        <v>2.216443589616E-2</v>
      </c>
      <c r="AF6" s="12">
        <v>0</v>
      </c>
      <c r="AG6" s="12">
        <v>2.1828354179950001E-2</v>
      </c>
      <c r="AH6" s="12">
        <v>2.7102128740760002E-2</v>
      </c>
      <c r="AI6" s="12">
        <v>6.9340914190519992E-2</v>
      </c>
      <c r="AJ6" s="12">
        <v>0</v>
      </c>
      <c r="AK6" s="12">
        <v>0</v>
      </c>
      <c r="AL6" s="12">
        <v>3.6794858218890003E-2</v>
      </c>
      <c r="AM6" s="8"/>
    </row>
    <row r="7" spans="1:39" x14ac:dyDescent="0.2">
      <c r="A7" s="20"/>
      <c r="B7" s="20"/>
      <c r="C7" s="13">
        <v>34</v>
      </c>
      <c r="D7" s="13">
        <v>7</v>
      </c>
      <c r="E7" s="13">
        <v>13</v>
      </c>
      <c r="F7" s="13">
        <v>5</v>
      </c>
      <c r="G7" s="13">
        <v>9</v>
      </c>
      <c r="H7" s="13">
        <v>1</v>
      </c>
      <c r="I7" s="13">
        <v>4</v>
      </c>
      <c r="J7" s="13">
        <v>11</v>
      </c>
      <c r="K7" s="13">
        <v>1</v>
      </c>
      <c r="L7" s="13">
        <v>10</v>
      </c>
      <c r="M7" s="13">
        <v>7</v>
      </c>
      <c r="N7" s="13">
        <v>7</v>
      </c>
      <c r="O7" s="13">
        <v>26</v>
      </c>
      <c r="P7" s="13">
        <v>8</v>
      </c>
      <c r="Q7" s="13">
        <v>3</v>
      </c>
      <c r="R7" s="13">
        <v>2</v>
      </c>
      <c r="S7" s="13">
        <v>10</v>
      </c>
      <c r="T7" s="13">
        <v>3</v>
      </c>
      <c r="U7" s="13">
        <v>1</v>
      </c>
      <c r="V7" s="13">
        <v>7</v>
      </c>
      <c r="W7" s="13">
        <v>10</v>
      </c>
      <c r="X7" s="13">
        <v>7</v>
      </c>
      <c r="Y7" s="13">
        <v>4</v>
      </c>
      <c r="Z7" s="13">
        <v>9</v>
      </c>
      <c r="AA7" s="13">
        <v>3</v>
      </c>
      <c r="AB7" s="13">
        <v>0</v>
      </c>
      <c r="AC7" s="13">
        <v>14</v>
      </c>
      <c r="AD7" s="13">
        <v>3</v>
      </c>
      <c r="AE7" s="13">
        <v>1</v>
      </c>
      <c r="AF7" s="13">
        <v>0</v>
      </c>
      <c r="AG7" s="13">
        <v>2</v>
      </c>
      <c r="AH7" s="13">
        <v>1</v>
      </c>
      <c r="AI7" s="13">
        <v>1</v>
      </c>
      <c r="AJ7" s="13">
        <v>0</v>
      </c>
      <c r="AK7" s="13">
        <v>0</v>
      </c>
      <c r="AL7" s="13">
        <v>12</v>
      </c>
      <c r="AM7" s="8"/>
    </row>
    <row r="8" spans="1:39" x14ac:dyDescent="0.2">
      <c r="A8" s="20"/>
      <c r="B8" s="20"/>
      <c r="C8" s="14" t="s">
        <v>84</v>
      </c>
      <c r="D8" s="14"/>
      <c r="E8" s="14"/>
      <c r="F8" s="14"/>
      <c r="G8" s="14"/>
      <c r="H8" s="14"/>
      <c r="I8" s="14"/>
      <c r="J8" s="14"/>
      <c r="K8" s="14"/>
      <c r="L8" s="14"/>
      <c r="M8" s="14"/>
      <c r="N8" s="14"/>
      <c r="O8" s="15" t="s">
        <v>85</v>
      </c>
      <c r="P8" s="14"/>
      <c r="Q8" s="14"/>
      <c r="R8" s="14"/>
      <c r="S8" s="15" t="s">
        <v>146</v>
      </c>
      <c r="T8" s="14"/>
      <c r="U8" s="14"/>
      <c r="V8" s="15" t="s">
        <v>146</v>
      </c>
      <c r="W8" s="14"/>
      <c r="X8" s="14"/>
      <c r="Y8" s="14"/>
      <c r="Z8" s="14"/>
      <c r="AA8" s="14"/>
      <c r="AB8" s="14"/>
      <c r="AC8" s="14"/>
      <c r="AD8" s="14"/>
      <c r="AE8" s="14"/>
      <c r="AF8" s="14"/>
      <c r="AG8" s="14"/>
      <c r="AH8" s="14"/>
      <c r="AI8" s="14"/>
      <c r="AJ8" s="14"/>
      <c r="AK8" s="14"/>
      <c r="AL8" s="14"/>
      <c r="AM8" s="8"/>
    </row>
    <row r="9" spans="1:39" x14ac:dyDescent="0.2">
      <c r="A9" s="23"/>
      <c r="B9" s="19" t="s">
        <v>283</v>
      </c>
      <c r="C9" s="12">
        <v>0.1190877445616</v>
      </c>
      <c r="D9" s="12">
        <v>9.0533091858539999E-2</v>
      </c>
      <c r="E9" s="12">
        <v>0.1420495050893</v>
      </c>
      <c r="F9" s="12">
        <v>0.1147728718759</v>
      </c>
      <c r="G9" s="12">
        <v>0.1222908348929</v>
      </c>
      <c r="H9" s="12">
        <v>0.32927217132129999</v>
      </c>
      <c r="I9" s="12">
        <v>0.113282919531</v>
      </c>
      <c r="J9" s="12">
        <v>8.9384737459120012E-2</v>
      </c>
      <c r="K9" s="12">
        <v>0.1051296168155</v>
      </c>
      <c r="L9" s="12">
        <v>0.1227345082201</v>
      </c>
      <c r="M9" s="12">
        <v>0.1166103657391</v>
      </c>
      <c r="N9" s="12">
        <v>0.12390056280840001</v>
      </c>
      <c r="O9" s="12">
        <v>0.11976480643039999</v>
      </c>
      <c r="P9" s="12">
        <v>0.1282934603292</v>
      </c>
      <c r="Q9" s="12">
        <v>8.0174057567910004E-2</v>
      </c>
      <c r="R9" s="12">
        <v>9.7253788717660009E-2</v>
      </c>
      <c r="S9" s="12">
        <v>0.1025818832236</v>
      </c>
      <c r="T9" s="12">
        <v>8.9981371129040005E-2</v>
      </c>
      <c r="U9" s="12">
        <v>0.1292796075731</v>
      </c>
      <c r="V9" s="12">
        <v>0.210901856921</v>
      </c>
      <c r="W9" s="12">
        <v>6.7968035683789993E-2</v>
      </c>
      <c r="X9" s="12">
        <v>0.13421420946090001</v>
      </c>
      <c r="Y9" s="12">
        <v>0.1204440549581</v>
      </c>
      <c r="Z9" s="12">
        <v>0.12511483529670001</v>
      </c>
      <c r="AA9" s="12">
        <v>0.21406524213889999</v>
      </c>
      <c r="AB9" s="12">
        <v>0.1492211814329</v>
      </c>
      <c r="AC9" s="12">
        <v>0.1001663369977</v>
      </c>
      <c r="AD9" s="12">
        <v>0.16146951512890001</v>
      </c>
      <c r="AE9" s="12">
        <v>5.3808106167569987E-2</v>
      </c>
      <c r="AF9" s="12">
        <v>0.13594132292550001</v>
      </c>
      <c r="AG9" s="12">
        <v>0.106646781836</v>
      </c>
      <c r="AH9" s="12">
        <v>0.1084936533379</v>
      </c>
      <c r="AI9" s="12">
        <v>0</v>
      </c>
      <c r="AJ9" s="12">
        <v>4.7474618896539998E-2</v>
      </c>
      <c r="AK9" s="12">
        <v>0</v>
      </c>
      <c r="AL9" s="12">
        <v>0.13845241098220001</v>
      </c>
      <c r="AM9" s="8"/>
    </row>
    <row r="10" spans="1:39" x14ac:dyDescent="0.2">
      <c r="A10" s="20"/>
      <c r="B10" s="20"/>
      <c r="C10" s="13">
        <v>126</v>
      </c>
      <c r="D10" s="13">
        <v>24</v>
      </c>
      <c r="E10" s="13">
        <v>34</v>
      </c>
      <c r="F10" s="13">
        <v>32</v>
      </c>
      <c r="G10" s="13">
        <v>36</v>
      </c>
      <c r="H10" s="13">
        <v>5</v>
      </c>
      <c r="I10" s="13">
        <v>12</v>
      </c>
      <c r="J10" s="13">
        <v>19</v>
      </c>
      <c r="K10" s="13">
        <v>18</v>
      </c>
      <c r="L10" s="13">
        <v>32</v>
      </c>
      <c r="M10" s="13">
        <v>40</v>
      </c>
      <c r="N10" s="13">
        <v>55</v>
      </c>
      <c r="O10" s="13">
        <v>67</v>
      </c>
      <c r="P10" s="13">
        <v>38</v>
      </c>
      <c r="Q10" s="13">
        <v>12</v>
      </c>
      <c r="R10" s="13">
        <v>15</v>
      </c>
      <c r="S10" s="13">
        <v>22</v>
      </c>
      <c r="T10" s="13">
        <v>13</v>
      </c>
      <c r="U10" s="13">
        <v>5</v>
      </c>
      <c r="V10" s="13">
        <v>21</v>
      </c>
      <c r="W10" s="13">
        <v>23</v>
      </c>
      <c r="X10" s="13">
        <v>44</v>
      </c>
      <c r="Y10" s="13">
        <v>19</v>
      </c>
      <c r="Z10" s="13">
        <v>21</v>
      </c>
      <c r="AA10" s="13">
        <v>14</v>
      </c>
      <c r="AB10" s="13">
        <v>2</v>
      </c>
      <c r="AC10" s="13">
        <v>53</v>
      </c>
      <c r="AD10" s="13">
        <v>17</v>
      </c>
      <c r="AE10" s="13">
        <v>3</v>
      </c>
      <c r="AF10" s="13">
        <v>6</v>
      </c>
      <c r="AG10" s="13">
        <v>8</v>
      </c>
      <c r="AH10" s="13">
        <v>2</v>
      </c>
      <c r="AI10" s="13">
        <v>0</v>
      </c>
      <c r="AJ10" s="13">
        <v>1</v>
      </c>
      <c r="AK10" s="13">
        <v>0</v>
      </c>
      <c r="AL10" s="13">
        <v>36</v>
      </c>
      <c r="AM10" s="8"/>
    </row>
    <row r="11" spans="1:39" x14ac:dyDescent="0.2">
      <c r="A11" s="20"/>
      <c r="B11" s="20"/>
      <c r="C11" s="14" t="s">
        <v>84</v>
      </c>
      <c r="D11" s="14"/>
      <c r="E11" s="14"/>
      <c r="F11" s="14"/>
      <c r="G11" s="14"/>
      <c r="H11" s="14"/>
      <c r="I11" s="14"/>
      <c r="J11" s="14"/>
      <c r="K11" s="14"/>
      <c r="L11" s="14"/>
      <c r="M11" s="14"/>
      <c r="N11" s="14"/>
      <c r="O11" s="14"/>
      <c r="P11" s="14"/>
      <c r="Q11" s="14"/>
      <c r="R11" s="14"/>
      <c r="S11" s="14"/>
      <c r="T11" s="14"/>
      <c r="U11" s="14"/>
      <c r="V11" s="14"/>
      <c r="W11" s="14"/>
      <c r="X11" s="14"/>
      <c r="Y11" s="14"/>
      <c r="Z11" s="14"/>
      <c r="AA11" s="15" t="s">
        <v>85</v>
      </c>
      <c r="AB11" s="14"/>
      <c r="AC11" s="14"/>
      <c r="AD11" s="14"/>
      <c r="AE11" s="14"/>
      <c r="AF11" s="14"/>
      <c r="AG11" s="14"/>
      <c r="AH11" s="14"/>
      <c r="AI11" s="14"/>
      <c r="AJ11" s="14"/>
      <c r="AK11" s="14"/>
      <c r="AL11" s="14"/>
      <c r="AM11" s="8"/>
    </row>
    <row r="12" spans="1:39" x14ac:dyDescent="0.2">
      <c r="A12" s="23"/>
      <c r="B12" s="19" t="s">
        <v>284</v>
      </c>
      <c r="C12" s="12">
        <v>0.18982992243060001</v>
      </c>
      <c r="D12" s="12">
        <v>0.20985786621249999</v>
      </c>
      <c r="E12" s="12">
        <v>0.1757240186339</v>
      </c>
      <c r="F12" s="12">
        <v>0.16565327673310001</v>
      </c>
      <c r="G12" s="12">
        <v>0.20769467918750001</v>
      </c>
      <c r="H12" s="12">
        <v>0.31404925906469999</v>
      </c>
      <c r="I12" s="12">
        <v>0.1813348001897</v>
      </c>
      <c r="J12" s="12">
        <v>0.1676156538079</v>
      </c>
      <c r="K12" s="12">
        <v>0.27344062988770002</v>
      </c>
      <c r="L12" s="12">
        <v>0.1392768416439</v>
      </c>
      <c r="M12" s="12">
        <v>0.1799380968174</v>
      </c>
      <c r="N12" s="12">
        <v>0.23228530818740001</v>
      </c>
      <c r="O12" s="12">
        <v>0.1405014730876</v>
      </c>
      <c r="P12" s="12">
        <v>0.18269369239739999</v>
      </c>
      <c r="Q12" s="12">
        <v>0.17828871750690001</v>
      </c>
      <c r="R12" s="12">
        <v>0.1281190687579</v>
      </c>
      <c r="S12" s="12">
        <v>0.1851352564074</v>
      </c>
      <c r="T12" s="12">
        <v>0.26494825791990001</v>
      </c>
      <c r="U12" s="12">
        <v>0.2436902239522</v>
      </c>
      <c r="V12" s="12">
        <v>0.17847590955029999</v>
      </c>
      <c r="W12" s="12">
        <v>0.129786169654</v>
      </c>
      <c r="X12" s="12">
        <v>0.21609962820850001</v>
      </c>
      <c r="Y12" s="12">
        <v>0.15968583239629999</v>
      </c>
      <c r="Z12" s="12">
        <v>0.1984034935442</v>
      </c>
      <c r="AA12" s="12">
        <v>0.18995652031140001</v>
      </c>
      <c r="AB12" s="12">
        <v>0.54181709771020004</v>
      </c>
      <c r="AC12" s="12">
        <v>0.19716975900450001</v>
      </c>
      <c r="AD12" s="12">
        <v>0.18850375251839999</v>
      </c>
      <c r="AE12" s="12">
        <v>9.7527384168549988E-2</v>
      </c>
      <c r="AF12" s="12">
        <v>0.28219643541700001</v>
      </c>
      <c r="AG12" s="12">
        <v>0.19448287429540001</v>
      </c>
      <c r="AH12" s="12">
        <v>0.1179631941306</v>
      </c>
      <c r="AI12" s="12">
        <v>0.56730109824279995</v>
      </c>
      <c r="AJ12" s="12">
        <v>0.1063752620532</v>
      </c>
      <c r="AK12" s="12">
        <v>0</v>
      </c>
      <c r="AL12" s="12">
        <v>0.17634864682250001</v>
      </c>
      <c r="AM12" s="8"/>
    </row>
    <row r="13" spans="1:39" x14ac:dyDescent="0.2">
      <c r="A13" s="20"/>
      <c r="B13" s="20"/>
      <c r="C13" s="13">
        <v>190</v>
      </c>
      <c r="D13" s="13">
        <v>45</v>
      </c>
      <c r="E13" s="13">
        <v>46</v>
      </c>
      <c r="F13" s="13">
        <v>40</v>
      </c>
      <c r="G13" s="13">
        <v>59</v>
      </c>
      <c r="H13" s="13">
        <v>4</v>
      </c>
      <c r="I13" s="13">
        <v>18</v>
      </c>
      <c r="J13" s="13">
        <v>28</v>
      </c>
      <c r="K13" s="13">
        <v>46</v>
      </c>
      <c r="L13" s="13">
        <v>36</v>
      </c>
      <c r="M13" s="13">
        <v>58</v>
      </c>
      <c r="N13" s="13">
        <v>87</v>
      </c>
      <c r="O13" s="13">
        <v>89</v>
      </c>
      <c r="P13" s="13">
        <v>50</v>
      </c>
      <c r="Q13" s="13">
        <v>23</v>
      </c>
      <c r="R13" s="13">
        <v>11</v>
      </c>
      <c r="S13" s="13">
        <v>47</v>
      </c>
      <c r="T13" s="13">
        <v>27</v>
      </c>
      <c r="U13" s="13">
        <v>13</v>
      </c>
      <c r="V13" s="13">
        <v>19</v>
      </c>
      <c r="W13" s="13">
        <v>40</v>
      </c>
      <c r="X13" s="13">
        <v>54</v>
      </c>
      <c r="Y13" s="13">
        <v>31</v>
      </c>
      <c r="Z13" s="13">
        <v>38</v>
      </c>
      <c r="AA13" s="13">
        <v>9</v>
      </c>
      <c r="AB13" s="13">
        <v>5</v>
      </c>
      <c r="AC13" s="13">
        <v>80</v>
      </c>
      <c r="AD13" s="13">
        <v>23</v>
      </c>
      <c r="AE13" s="13">
        <v>4</v>
      </c>
      <c r="AF13" s="13">
        <v>10</v>
      </c>
      <c r="AG13" s="13">
        <v>14</v>
      </c>
      <c r="AH13" s="13">
        <v>3</v>
      </c>
      <c r="AI13" s="13">
        <v>1</v>
      </c>
      <c r="AJ13" s="13">
        <v>2</v>
      </c>
      <c r="AK13" s="13">
        <v>0</v>
      </c>
      <c r="AL13" s="13">
        <v>53</v>
      </c>
      <c r="AM13" s="8"/>
    </row>
    <row r="14" spans="1:39" x14ac:dyDescent="0.2">
      <c r="A14" s="20"/>
      <c r="B14" s="20"/>
      <c r="C14" s="14" t="s">
        <v>84</v>
      </c>
      <c r="D14" s="14"/>
      <c r="E14" s="14"/>
      <c r="F14" s="14"/>
      <c r="G14" s="14"/>
      <c r="H14" s="14"/>
      <c r="I14" s="14"/>
      <c r="J14" s="14"/>
      <c r="K14" s="14"/>
      <c r="L14" s="14"/>
      <c r="M14" s="14"/>
      <c r="N14" s="15" t="s">
        <v>88</v>
      </c>
      <c r="O14" s="14"/>
      <c r="P14" s="14"/>
      <c r="Q14" s="14"/>
      <c r="R14" s="14"/>
      <c r="S14" s="14"/>
      <c r="T14" s="14"/>
      <c r="U14" s="14"/>
      <c r="V14" s="14"/>
      <c r="W14" s="14"/>
      <c r="X14" s="14"/>
      <c r="Y14" s="14"/>
      <c r="Z14" s="14"/>
      <c r="AA14" s="14"/>
      <c r="AB14" s="15" t="s">
        <v>85</v>
      </c>
      <c r="AC14" s="14"/>
      <c r="AD14" s="14"/>
      <c r="AE14" s="14"/>
      <c r="AF14" s="14"/>
      <c r="AG14" s="14"/>
      <c r="AH14" s="14"/>
      <c r="AI14" s="14"/>
      <c r="AJ14" s="14"/>
      <c r="AK14" s="14"/>
      <c r="AL14" s="14"/>
      <c r="AM14" s="8"/>
    </row>
    <row r="15" spans="1:39" x14ac:dyDescent="0.2">
      <c r="A15" s="23"/>
      <c r="B15" s="19" t="s">
        <v>286</v>
      </c>
      <c r="C15" s="12">
        <v>0.27813728792499998</v>
      </c>
      <c r="D15" s="12">
        <v>0.30433930119800001</v>
      </c>
      <c r="E15" s="12">
        <v>0.23437231423050001</v>
      </c>
      <c r="F15" s="12">
        <v>0.27042593071639998</v>
      </c>
      <c r="G15" s="12">
        <v>0.30811223748970001</v>
      </c>
      <c r="H15" s="12">
        <v>2.6839552302290001E-2</v>
      </c>
      <c r="I15" s="12">
        <v>0.43653754709109999</v>
      </c>
      <c r="J15" s="12">
        <v>0.26106409671160002</v>
      </c>
      <c r="K15" s="12">
        <v>0.2108867614147</v>
      </c>
      <c r="L15" s="12">
        <v>0.21209729746289999</v>
      </c>
      <c r="M15" s="12">
        <v>0.28889433748249999</v>
      </c>
      <c r="N15" s="12">
        <v>0.27393591042100002</v>
      </c>
      <c r="O15" s="12">
        <v>0.29063631814550001</v>
      </c>
      <c r="P15" s="12">
        <v>0.2116786137909</v>
      </c>
      <c r="Q15" s="12">
        <v>0.28915291167809998</v>
      </c>
      <c r="R15" s="12">
        <v>0.35191812560730001</v>
      </c>
      <c r="S15" s="12">
        <v>0.2398600348487</v>
      </c>
      <c r="T15" s="12">
        <v>0.30494775332239998</v>
      </c>
      <c r="U15" s="12">
        <v>0.35494219132589999</v>
      </c>
      <c r="V15" s="12">
        <v>0.33011401420769998</v>
      </c>
      <c r="W15" s="12">
        <v>0.1601565843038</v>
      </c>
      <c r="X15" s="12">
        <v>0.33368409403869997</v>
      </c>
      <c r="Y15" s="12">
        <v>0.28781603290770003</v>
      </c>
      <c r="Z15" s="12">
        <v>0.36731798376649999</v>
      </c>
      <c r="AA15" s="12">
        <v>0.23193529251280001</v>
      </c>
      <c r="AB15" s="12">
        <v>4.0583349611279997E-2</v>
      </c>
      <c r="AC15" s="12">
        <v>0.31969651641129998</v>
      </c>
      <c r="AD15" s="12">
        <v>0.18289011462579999</v>
      </c>
      <c r="AE15" s="12">
        <v>0.15453979883899999</v>
      </c>
      <c r="AF15" s="12">
        <v>0.22463140411249999</v>
      </c>
      <c r="AG15" s="12">
        <v>0.28415165133870002</v>
      </c>
      <c r="AH15" s="12">
        <v>0.26747602249109997</v>
      </c>
      <c r="AI15" s="12">
        <v>4.4080559203779998E-2</v>
      </c>
      <c r="AJ15" s="12">
        <v>0.43404935172999998</v>
      </c>
      <c r="AK15" s="12">
        <v>0.24001892151660001</v>
      </c>
      <c r="AL15" s="12">
        <v>0.27843662055200002</v>
      </c>
      <c r="AM15" s="8"/>
    </row>
    <row r="16" spans="1:39" x14ac:dyDescent="0.2">
      <c r="A16" s="20"/>
      <c r="B16" s="20"/>
      <c r="C16" s="13">
        <v>259</v>
      </c>
      <c r="D16" s="13">
        <v>56</v>
      </c>
      <c r="E16" s="13">
        <v>71</v>
      </c>
      <c r="F16" s="13">
        <v>58</v>
      </c>
      <c r="G16" s="13">
        <v>74</v>
      </c>
      <c r="H16" s="13">
        <v>1</v>
      </c>
      <c r="I16" s="13">
        <v>34</v>
      </c>
      <c r="J16" s="13">
        <v>42</v>
      </c>
      <c r="K16" s="13">
        <v>46</v>
      </c>
      <c r="L16" s="13">
        <v>54</v>
      </c>
      <c r="M16" s="13">
        <v>82</v>
      </c>
      <c r="N16" s="13">
        <v>103</v>
      </c>
      <c r="O16" s="13">
        <v>145</v>
      </c>
      <c r="P16" s="13">
        <v>53</v>
      </c>
      <c r="Q16" s="13">
        <v>29</v>
      </c>
      <c r="R16" s="13">
        <v>43</v>
      </c>
      <c r="S16" s="13">
        <v>48</v>
      </c>
      <c r="T16" s="13">
        <v>36</v>
      </c>
      <c r="U16" s="13">
        <v>13</v>
      </c>
      <c r="V16" s="13">
        <v>37</v>
      </c>
      <c r="W16" s="13">
        <v>41</v>
      </c>
      <c r="X16" s="13">
        <v>83</v>
      </c>
      <c r="Y16" s="13">
        <v>46</v>
      </c>
      <c r="Z16" s="13">
        <v>62</v>
      </c>
      <c r="AA16" s="13">
        <v>17</v>
      </c>
      <c r="AB16" s="13">
        <v>1</v>
      </c>
      <c r="AC16" s="13">
        <v>119</v>
      </c>
      <c r="AD16" s="13">
        <v>20</v>
      </c>
      <c r="AE16" s="13">
        <v>4</v>
      </c>
      <c r="AF16" s="13">
        <v>8</v>
      </c>
      <c r="AG16" s="13">
        <v>20</v>
      </c>
      <c r="AH16" s="13">
        <v>5</v>
      </c>
      <c r="AI16" s="13">
        <v>1</v>
      </c>
      <c r="AJ16" s="13">
        <v>4</v>
      </c>
      <c r="AK16" s="13">
        <v>1</v>
      </c>
      <c r="AL16" s="13">
        <v>77</v>
      </c>
      <c r="AM16" s="8"/>
    </row>
    <row r="17" spans="1:39" x14ac:dyDescent="0.2">
      <c r="A17" s="20"/>
      <c r="B17" s="20"/>
      <c r="C17" s="14" t="s">
        <v>84</v>
      </c>
      <c r="D17" s="14"/>
      <c r="E17" s="14"/>
      <c r="F17" s="14"/>
      <c r="G17" s="14"/>
      <c r="H17" s="14"/>
      <c r="I17" s="15" t="s">
        <v>290</v>
      </c>
      <c r="J17" s="15" t="s">
        <v>85</v>
      </c>
      <c r="K17" s="14"/>
      <c r="L17" s="14"/>
      <c r="M17" s="15" t="s">
        <v>85</v>
      </c>
      <c r="N17" s="14"/>
      <c r="O17" s="14"/>
      <c r="P17" s="14"/>
      <c r="Q17" s="14"/>
      <c r="R17" s="14"/>
      <c r="S17" s="14"/>
      <c r="T17" s="14"/>
      <c r="U17" s="14"/>
      <c r="V17" s="14"/>
      <c r="W17" s="14"/>
      <c r="X17" s="15" t="s">
        <v>85</v>
      </c>
      <c r="Y17" s="14"/>
      <c r="Z17" s="15" t="s">
        <v>291</v>
      </c>
      <c r="AA17" s="14"/>
      <c r="AB17" s="14"/>
      <c r="AC17" s="14"/>
      <c r="AD17" s="14"/>
      <c r="AE17" s="14"/>
      <c r="AF17" s="14"/>
      <c r="AG17" s="14"/>
      <c r="AH17" s="14"/>
      <c r="AI17" s="14"/>
      <c r="AJ17" s="14"/>
      <c r="AK17" s="14"/>
      <c r="AL17" s="14"/>
      <c r="AM17" s="8"/>
    </row>
    <row r="18" spans="1:39" x14ac:dyDescent="0.2">
      <c r="A18" s="23"/>
      <c r="B18" s="19" t="s">
        <v>287</v>
      </c>
      <c r="C18" s="12">
        <v>0.3806339555464</v>
      </c>
      <c r="D18" s="12">
        <v>0.36917260731230001</v>
      </c>
      <c r="E18" s="12">
        <v>0.39685033653270002</v>
      </c>
      <c r="F18" s="12">
        <v>0.43078169687939999</v>
      </c>
      <c r="G18" s="12">
        <v>0.33241539506180001</v>
      </c>
      <c r="H18" s="12">
        <v>0.31733833686040003</v>
      </c>
      <c r="I18" s="12">
        <v>0.2446650189599</v>
      </c>
      <c r="J18" s="12">
        <v>0.41888827215480001</v>
      </c>
      <c r="K18" s="12">
        <v>0.40447028132020002</v>
      </c>
      <c r="L18" s="12">
        <v>0.48257625143040001</v>
      </c>
      <c r="M18" s="12">
        <v>0.38751988915500002</v>
      </c>
      <c r="N18" s="12">
        <v>0.35385174248910001</v>
      </c>
      <c r="O18" s="12">
        <v>0.399680065955</v>
      </c>
      <c r="P18" s="12">
        <v>0.45002355142540001</v>
      </c>
      <c r="Q18" s="12">
        <v>0.4326600375661</v>
      </c>
      <c r="R18" s="12">
        <v>0.418320593623</v>
      </c>
      <c r="S18" s="12">
        <v>0.42014164582859997</v>
      </c>
      <c r="T18" s="12">
        <v>0.31326186086320001</v>
      </c>
      <c r="U18" s="12">
        <v>0.2492031453645</v>
      </c>
      <c r="V18" s="12">
        <v>0.2311644188832</v>
      </c>
      <c r="W18" s="12">
        <v>0.58969836610250004</v>
      </c>
      <c r="X18" s="12">
        <v>0.3009878266389</v>
      </c>
      <c r="Y18" s="12">
        <v>0.40468002438209999</v>
      </c>
      <c r="Z18" s="12">
        <v>0.269225261705</v>
      </c>
      <c r="AA18" s="12">
        <v>0.32907598924949999</v>
      </c>
      <c r="AB18" s="12">
        <v>0.26837837124559999</v>
      </c>
      <c r="AC18" s="12">
        <v>0.34453408652880002</v>
      </c>
      <c r="AD18" s="12">
        <v>0.44508451267060001</v>
      </c>
      <c r="AE18" s="12">
        <v>0.67196027492870003</v>
      </c>
      <c r="AF18" s="12">
        <v>0.35723083754509999</v>
      </c>
      <c r="AG18" s="12">
        <v>0.39289033834999998</v>
      </c>
      <c r="AH18" s="12">
        <v>0.47896500129960001</v>
      </c>
      <c r="AI18" s="12">
        <v>0.31927742836290002</v>
      </c>
      <c r="AJ18" s="12">
        <v>0.41210076732029999</v>
      </c>
      <c r="AK18" s="12">
        <v>0.75998107848340002</v>
      </c>
      <c r="AL18" s="12">
        <v>0.36996746342440001</v>
      </c>
      <c r="AM18" s="8"/>
    </row>
    <row r="19" spans="1:39" x14ac:dyDescent="0.2">
      <c r="A19" s="20"/>
      <c r="B19" s="20"/>
      <c r="C19" s="13">
        <v>385</v>
      </c>
      <c r="D19" s="13">
        <v>88</v>
      </c>
      <c r="E19" s="13">
        <v>109</v>
      </c>
      <c r="F19" s="13">
        <v>91</v>
      </c>
      <c r="G19" s="13">
        <v>97</v>
      </c>
      <c r="H19" s="13">
        <v>5</v>
      </c>
      <c r="I19" s="13">
        <v>28</v>
      </c>
      <c r="J19" s="13">
        <v>71</v>
      </c>
      <c r="K19" s="13">
        <v>70</v>
      </c>
      <c r="L19" s="13">
        <v>91</v>
      </c>
      <c r="M19" s="13">
        <v>120</v>
      </c>
      <c r="N19" s="13">
        <v>135</v>
      </c>
      <c r="O19" s="13">
        <v>227</v>
      </c>
      <c r="P19" s="13">
        <v>101</v>
      </c>
      <c r="Q19" s="13">
        <v>40</v>
      </c>
      <c r="R19" s="13">
        <v>63</v>
      </c>
      <c r="S19" s="13">
        <v>99</v>
      </c>
      <c r="T19" s="13">
        <v>36</v>
      </c>
      <c r="U19" s="13">
        <v>9</v>
      </c>
      <c r="V19" s="13">
        <v>37</v>
      </c>
      <c r="W19" s="13">
        <v>127</v>
      </c>
      <c r="X19" s="13">
        <v>93</v>
      </c>
      <c r="Y19" s="13">
        <v>67</v>
      </c>
      <c r="Z19" s="13">
        <v>52</v>
      </c>
      <c r="AA19" s="13">
        <v>23</v>
      </c>
      <c r="AB19" s="13">
        <v>3</v>
      </c>
      <c r="AC19" s="13">
        <v>150</v>
      </c>
      <c r="AD19" s="13">
        <v>48</v>
      </c>
      <c r="AE19" s="13">
        <v>12</v>
      </c>
      <c r="AF19" s="13">
        <v>18</v>
      </c>
      <c r="AG19" s="13">
        <v>23</v>
      </c>
      <c r="AH19" s="13">
        <v>11</v>
      </c>
      <c r="AI19" s="13">
        <v>3</v>
      </c>
      <c r="AJ19" s="13">
        <v>4</v>
      </c>
      <c r="AK19" s="13">
        <v>2</v>
      </c>
      <c r="AL19" s="13">
        <v>114</v>
      </c>
      <c r="AM19" s="8"/>
    </row>
    <row r="20" spans="1:39" x14ac:dyDescent="0.2">
      <c r="A20" s="20"/>
      <c r="B20" s="20"/>
      <c r="C20" s="14" t="s">
        <v>84</v>
      </c>
      <c r="D20" s="14"/>
      <c r="E20" s="14"/>
      <c r="F20" s="14"/>
      <c r="G20" s="14"/>
      <c r="H20" s="14"/>
      <c r="I20" s="14"/>
      <c r="J20" s="14"/>
      <c r="K20" s="14"/>
      <c r="L20" s="15" t="s">
        <v>88</v>
      </c>
      <c r="M20" s="14"/>
      <c r="N20" s="14"/>
      <c r="O20" s="14"/>
      <c r="P20" s="15" t="s">
        <v>163</v>
      </c>
      <c r="Q20" s="14"/>
      <c r="R20" s="14"/>
      <c r="S20" s="14"/>
      <c r="T20" s="14"/>
      <c r="U20" s="14"/>
      <c r="V20" s="14"/>
      <c r="W20" s="15" t="s">
        <v>292</v>
      </c>
      <c r="X20" s="14"/>
      <c r="Y20" s="14"/>
      <c r="Z20" s="14"/>
      <c r="AA20" s="14"/>
      <c r="AB20" s="14"/>
      <c r="AC20" s="14"/>
      <c r="AD20" s="14"/>
      <c r="AE20" s="14"/>
      <c r="AF20" s="14"/>
      <c r="AG20" s="14"/>
      <c r="AH20" s="14"/>
      <c r="AI20" s="14"/>
      <c r="AJ20" s="14"/>
      <c r="AK20" s="14"/>
      <c r="AL20" s="14"/>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994</v>
      </c>
      <c r="D22" s="13">
        <v>220</v>
      </c>
      <c r="E22" s="13">
        <v>273</v>
      </c>
      <c r="F22" s="13">
        <v>226</v>
      </c>
      <c r="G22" s="13">
        <v>275</v>
      </c>
      <c r="H22" s="13">
        <v>16</v>
      </c>
      <c r="I22" s="13">
        <v>96</v>
      </c>
      <c r="J22" s="13">
        <v>171</v>
      </c>
      <c r="K22" s="13">
        <v>181</v>
      </c>
      <c r="L22" s="13">
        <v>223</v>
      </c>
      <c r="M22" s="13">
        <v>307</v>
      </c>
      <c r="N22" s="13">
        <v>387</v>
      </c>
      <c r="O22" s="13">
        <v>554</v>
      </c>
      <c r="P22" s="13">
        <v>250</v>
      </c>
      <c r="Q22" s="13">
        <v>107</v>
      </c>
      <c r="R22" s="13">
        <v>134</v>
      </c>
      <c r="S22" s="13">
        <v>226</v>
      </c>
      <c r="T22" s="13">
        <v>115</v>
      </c>
      <c r="U22" s="13">
        <v>41</v>
      </c>
      <c r="V22" s="13">
        <v>121</v>
      </c>
      <c r="W22" s="13">
        <v>241</v>
      </c>
      <c r="X22" s="13">
        <v>281</v>
      </c>
      <c r="Y22" s="13">
        <v>167</v>
      </c>
      <c r="Z22" s="13">
        <v>182</v>
      </c>
      <c r="AA22" s="13">
        <v>66</v>
      </c>
      <c r="AB22" s="13">
        <v>11</v>
      </c>
      <c r="AC22" s="13">
        <v>416</v>
      </c>
      <c r="AD22" s="13">
        <v>111</v>
      </c>
      <c r="AE22" s="13">
        <v>24</v>
      </c>
      <c r="AF22" s="13">
        <v>42</v>
      </c>
      <c r="AG22" s="13">
        <v>67</v>
      </c>
      <c r="AH22" s="13">
        <v>22</v>
      </c>
      <c r="AI22" s="13">
        <v>6</v>
      </c>
      <c r="AJ22" s="13">
        <v>11</v>
      </c>
      <c r="AK22" s="13">
        <v>3</v>
      </c>
      <c r="AL22" s="13">
        <v>292</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293</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294</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295</v>
      </c>
      <c r="B6" s="19" t="s">
        <v>296</v>
      </c>
      <c r="C6" s="12">
        <v>0.10745403513519999</v>
      </c>
      <c r="D6" s="12">
        <v>9.8495819706970009E-2</v>
      </c>
      <c r="E6" s="12">
        <v>0.14539665785059999</v>
      </c>
      <c r="F6" s="12">
        <v>0.11599648926470001</v>
      </c>
      <c r="G6" s="12">
        <v>6.8742214764889994E-2</v>
      </c>
      <c r="H6" s="12">
        <v>2.6839552302290001E-2</v>
      </c>
      <c r="I6" s="12">
        <v>5.0074092003400003E-2</v>
      </c>
      <c r="J6" s="12">
        <v>0.15458128873599999</v>
      </c>
      <c r="K6" s="12">
        <v>8.8166700488140001E-2</v>
      </c>
      <c r="L6" s="12">
        <v>0.10696642175520001</v>
      </c>
      <c r="M6" s="12">
        <v>0.1507928982084</v>
      </c>
      <c r="N6" s="12">
        <v>6.94003908344E-2</v>
      </c>
      <c r="O6" s="12">
        <v>0.1360175768304</v>
      </c>
      <c r="P6" s="12">
        <v>0.16317370185249999</v>
      </c>
      <c r="Q6" s="12">
        <v>7.8688803221170001E-2</v>
      </c>
      <c r="R6" s="12">
        <v>0.1050738229016</v>
      </c>
      <c r="S6" s="12">
        <v>0.14653342235290001</v>
      </c>
      <c r="T6" s="12">
        <v>4.820686578741E-2</v>
      </c>
      <c r="U6" s="12">
        <v>4.7033095157889997E-2</v>
      </c>
      <c r="V6" s="12">
        <v>4.6463553869369997E-2</v>
      </c>
      <c r="W6" s="12">
        <v>0.19367064106820001</v>
      </c>
      <c r="X6" s="12">
        <v>0.108996101917</v>
      </c>
      <c r="Y6" s="12">
        <v>7.1457378912549996E-2</v>
      </c>
      <c r="Z6" s="12">
        <v>6.4473578433500003E-2</v>
      </c>
      <c r="AA6" s="12">
        <v>1.7751820286350001E-2</v>
      </c>
      <c r="AB6" s="12">
        <v>0.12644082311630001</v>
      </c>
      <c r="AC6" s="12">
        <v>0.14430603502309999</v>
      </c>
      <c r="AD6" s="12">
        <v>5.8448091557039998E-2</v>
      </c>
      <c r="AE6" s="12">
        <v>0.20256240901</v>
      </c>
      <c r="AF6" s="12">
        <v>6.1028706676479999E-2</v>
      </c>
      <c r="AG6" s="12">
        <v>0.14190093417640001</v>
      </c>
      <c r="AH6" s="12">
        <v>0.10671019293719999</v>
      </c>
      <c r="AI6" s="12">
        <v>0.22692043929710001</v>
      </c>
      <c r="AJ6" s="12">
        <v>0.33883129654029998</v>
      </c>
      <c r="AK6" s="12">
        <v>0</v>
      </c>
      <c r="AL6" s="12">
        <v>6.132960798157E-2</v>
      </c>
      <c r="AM6" s="8"/>
    </row>
    <row r="7" spans="1:39" x14ac:dyDescent="0.2">
      <c r="A7" s="20"/>
      <c r="B7" s="20"/>
      <c r="C7" s="13">
        <v>120</v>
      </c>
      <c r="D7" s="13">
        <v>29</v>
      </c>
      <c r="E7" s="13">
        <v>39</v>
      </c>
      <c r="F7" s="13">
        <v>27</v>
      </c>
      <c r="G7" s="13">
        <v>25</v>
      </c>
      <c r="H7" s="13">
        <v>1</v>
      </c>
      <c r="I7" s="13">
        <v>6</v>
      </c>
      <c r="J7" s="13">
        <v>21</v>
      </c>
      <c r="K7" s="13">
        <v>18</v>
      </c>
      <c r="L7" s="13">
        <v>26</v>
      </c>
      <c r="M7" s="13">
        <v>48</v>
      </c>
      <c r="N7" s="13">
        <v>27</v>
      </c>
      <c r="O7" s="13">
        <v>84</v>
      </c>
      <c r="P7" s="13">
        <v>44</v>
      </c>
      <c r="Q7" s="13">
        <v>11</v>
      </c>
      <c r="R7" s="13">
        <v>20</v>
      </c>
      <c r="S7" s="13">
        <v>32</v>
      </c>
      <c r="T7" s="13">
        <v>5</v>
      </c>
      <c r="U7" s="13">
        <v>2</v>
      </c>
      <c r="V7" s="13">
        <v>6</v>
      </c>
      <c r="W7" s="13">
        <v>50</v>
      </c>
      <c r="X7" s="13">
        <v>35</v>
      </c>
      <c r="Y7" s="13">
        <v>13</v>
      </c>
      <c r="Z7" s="13">
        <v>8</v>
      </c>
      <c r="AA7" s="13">
        <v>3</v>
      </c>
      <c r="AB7" s="13">
        <v>2</v>
      </c>
      <c r="AC7" s="13">
        <v>64</v>
      </c>
      <c r="AD7" s="13">
        <v>13</v>
      </c>
      <c r="AE7" s="13">
        <v>5</v>
      </c>
      <c r="AF7" s="13">
        <v>5</v>
      </c>
      <c r="AG7" s="13">
        <v>5</v>
      </c>
      <c r="AH7" s="13">
        <v>2</v>
      </c>
      <c r="AI7" s="13">
        <v>2</v>
      </c>
      <c r="AJ7" s="13">
        <v>2</v>
      </c>
      <c r="AK7" s="13">
        <v>0</v>
      </c>
      <c r="AL7" s="13">
        <v>22</v>
      </c>
      <c r="AM7" s="8"/>
    </row>
    <row r="8" spans="1:39" x14ac:dyDescent="0.2">
      <c r="A8" s="20"/>
      <c r="B8" s="20"/>
      <c r="C8" s="14" t="s">
        <v>84</v>
      </c>
      <c r="D8" s="14"/>
      <c r="E8" s="14"/>
      <c r="F8" s="14"/>
      <c r="G8" s="14"/>
      <c r="H8" s="14"/>
      <c r="I8" s="14"/>
      <c r="J8" s="14"/>
      <c r="K8" s="14"/>
      <c r="L8" s="14"/>
      <c r="M8" s="14"/>
      <c r="N8" s="14"/>
      <c r="O8" s="15" t="s">
        <v>85</v>
      </c>
      <c r="P8" s="14"/>
      <c r="Q8" s="14"/>
      <c r="R8" s="14"/>
      <c r="S8" s="14"/>
      <c r="T8" s="14"/>
      <c r="U8" s="14"/>
      <c r="V8" s="14"/>
      <c r="W8" s="15" t="s">
        <v>214</v>
      </c>
      <c r="X8" s="15" t="s">
        <v>92</v>
      </c>
      <c r="Y8" s="14"/>
      <c r="Z8" s="14"/>
      <c r="AA8" s="14"/>
      <c r="AB8" s="14"/>
      <c r="AC8" s="14"/>
      <c r="AD8" s="14"/>
      <c r="AE8" s="14"/>
      <c r="AF8" s="14"/>
      <c r="AG8" s="14"/>
      <c r="AH8" s="14"/>
      <c r="AI8" s="14"/>
      <c r="AJ8" s="14"/>
      <c r="AK8" s="14"/>
      <c r="AL8" s="14"/>
      <c r="AM8" s="8"/>
    </row>
    <row r="9" spans="1:39" x14ac:dyDescent="0.2">
      <c r="A9" s="23"/>
      <c r="B9" s="19" t="s">
        <v>297</v>
      </c>
      <c r="C9" s="12">
        <v>0.18514444992189999</v>
      </c>
      <c r="D9" s="12">
        <v>0.1181376191454</v>
      </c>
      <c r="E9" s="12">
        <v>0.19203814635559999</v>
      </c>
      <c r="F9" s="12">
        <v>0.17508825085249999</v>
      </c>
      <c r="G9" s="12">
        <v>0.24100252600800001</v>
      </c>
      <c r="H9" s="12">
        <v>0.15141032413229999</v>
      </c>
      <c r="I9" s="12">
        <v>0.22284275896469999</v>
      </c>
      <c r="J9" s="12">
        <v>0.15357350851150001</v>
      </c>
      <c r="K9" s="12">
        <v>0.1379942838673</v>
      </c>
      <c r="L9" s="12">
        <v>0.2129469396343</v>
      </c>
      <c r="M9" s="12">
        <v>0.18959052494539999</v>
      </c>
      <c r="N9" s="12">
        <v>0.13939674179719999</v>
      </c>
      <c r="O9" s="12">
        <v>0.223542200375</v>
      </c>
      <c r="P9" s="12">
        <v>0.19670973742059999</v>
      </c>
      <c r="Q9" s="12">
        <v>0.19931866019050001</v>
      </c>
      <c r="R9" s="12">
        <v>0.1795336651826</v>
      </c>
      <c r="S9" s="12">
        <v>0.2069043066347</v>
      </c>
      <c r="T9" s="12">
        <v>0.130080035338</v>
      </c>
      <c r="U9" s="12">
        <v>0.27529502359899999</v>
      </c>
      <c r="V9" s="12">
        <v>0.1436330125244</v>
      </c>
      <c r="W9" s="12">
        <v>0.2104797509145</v>
      </c>
      <c r="X9" s="12">
        <v>0.20431825346320001</v>
      </c>
      <c r="Y9" s="12">
        <v>0.20098135119589999</v>
      </c>
      <c r="Z9" s="12">
        <v>0.154785628782</v>
      </c>
      <c r="AA9" s="12">
        <v>0.1016773120426</v>
      </c>
      <c r="AB9" s="12">
        <v>0.1172605491951</v>
      </c>
      <c r="AC9" s="12">
        <v>0.17959024146559999</v>
      </c>
      <c r="AD9" s="12">
        <v>0.14798674165879999</v>
      </c>
      <c r="AE9" s="12">
        <v>0.13528391045659999</v>
      </c>
      <c r="AF9" s="12">
        <v>0.20109956638759999</v>
      </c>
      <c r="AG9" s="12">
        <v>0.2096007395385</v>
      </c>
      <c r="AH9" s="12">
        <v>0.36182359410319997</v>
      </c>
      <c r="AI9" s="12">
        <v>0</v>
      </c>
      <c r="AJ9" s="12">
        <v>0.15963282400170001</v>
      </c>
      <c r="AK9" s="12">
        <v>0</v>
      </c>
      <c r="AL9" s="12">
        <v>0.1992199537539</v>
      </c>
      <c r="AM9" s="8"/>
    </row>
    <row r="10" spans="1:39" x14ac:dyDescent="0.2">
      <c r="A10" s="20"/>
      <c r="B10" s="20"/>
      <c r="C10" s="13">
        <v>184</v>
      </c>
      <c r="D10" s="13">
        <v>31</v>
      </c>
      <c r="E10" s="13">
        <v>53</v>
      </c>
      <c r="F10" s="13">
        <v>35</v>
      </c>
      <c r="G10" s="13">
        <v>65</v>
      </c>
      <c r="H10" s="13">
        <v>3</v>
      </c>
      <c r="I10" s="13">
        <v>18</v>
      </c>
      <c r="J10" s="13">
        <v>26</v>
      </c>
      <c r="K10" s="13">
        <v>29</v>
      </c>
      <c r="L10" s="13">
        <v>52</v>
      </c>
      <c r="M10" s="13">
        <v>56</v>
      </c>
      <c r="N10" s="13">
        <v>58</v>
      </c>
      <c r="O10" s="13">
        <v>114</v>
      </c>
      <c r="P10" s="13">
        <v>50</v>
      </c>
      <c r="Q10" s="13">
        <v>23</v>
      </c>
      <c r="R10" s="13">
        <v>27</v>
      </c>
      <c r="S10" s="13">
        <v>36</v>
      </c>
      <c r="T10" s="13">
        <v>16</v>
      </c>
      <c r="U10" s="13">
        <v>8</v>
      </c>
      <c r="V10" s="13">
        <v>24</v>
      </c>
      <c r="W10" s="13">
        <v>49</v>
      </c>
      <c r="X10" s="13">
        <v>57</v>
      </c>
      <c r="Y10" s="13">
        <v>30</v>
      </c>
      <c r="Z10" s="13">
        <v>28</v>
      </c>
      <c r="AA10" s="13">
        <v>8</v>
      </c>
      <c r="AB10" s="13">
        <v>2</v>
      </c>
      <c r="AC10" s="13">
        <v>81</v>
      </c>
      <c r="AD10" s="13">
        <v>16</v>
      </c>
      <c r="AE10" s="13">
        <v>4</v>
      </c>
      <c r="AF10" s="13">
        <v>9</v>
      </c>
      <c r="AG10" s="13">
        <v>15</v>
      </c>
      <c r="AH10" s="13">
        <v>7</v>
      </c>
      <c r="AI10" s="13">
        <v>0</v>
      </c>
      <c r="AJ10" s="13">
        <v>3</v>
      </c>
      <c r="AK10" s="13">
        <v>0</v>
      </c>
      <c r="AL10" s="13">
        <v>49</v>
      </c>
      <c r="AM10" s="8"/>
    </row>
    <row r="11" spans="1:39" x14ac:dyDescent="0.2">
      <c r="A11" s="20"/>
      <c r="B11" s="20"/>
      <c r="C11" s="14" t="s">
        <v>84</v>
      </c>
      <c r="D11" s="14"/>
      <c r="E11" s="14"/>
      <c r="F11" s="14"/>
      <c r="G11" s="15" t="s">
        <v>85</v>
      </c>
      <c r="H11" s="14"/>
      <c r="I11" s="14"/>
      <c r="J11" s="14"/>
      <c r="K11" s="14"/>
      <c r="L11" s="14"/>
      <c r="M11" s="14"/>
      <c r="N11" s="14"/>
      <c r="O11" s="15" t="s">
        <v>85</v>
      </c>
      <c r="P11" s="14"/>
      <c r="Q11" s="14"/>
      <c r="R11" s="14"/>
      <c r="S11" s="14"/>
      <c r="T11" s="14"/>
      <c r="U11" s="14"/>
      <c r="V11" s="14"/>
      <c r="W11" s="14"/>
      <c r="X11" s="14"/>
      <c r="Y11" s="14"/>
      <c r="Z11" s="14"/>
      <c r="AA11" s="14"/>
      <c r="AB11" s="14"/>
      <c r="AC11" s="14"/>
      <c r="AD11" s="14"/>
      <c r="AE11" s="14"/>
      <c r="AF11" s="14"/>
      <c r="AG11" s="14"/>
      <c r="AH11" s="14"/>
      <c r="AI11" s="14"/>
      <c r="AJ11" s="14"/>
      <c r="AK11" s="14"/>
      <c r="AL11" s="14"/>
      <c r="AM11" s="8"/>
    </row>
    <row r="12" spans="1:39" x14ac:dyDescent="0.2">
      <c r="A12" s="23"/>
      <c r="B12" s="19" t="s">
        <v>298</v>
      </c>
      <c r="C12" s="12">
        <v>0.20320706562179999</v>
      </c>
      <c r="D12" s="12">
        <v>0.28771770089240001</v>
      </c>
      <c r="E12" s="12">
        <v>0.1831838294426</v>
      </c>
      <c r="F12" s="12">
        <v>0.21430860609989999</v>
      </c>
      <c r="G12" s="12">
        <v>0.14571961253019999</v>
      </c>
      <c r="H12" s="12">
        <v>0.1201852990204</v>
      </c>
      <c r="I12" s="12">
        <v>0.25197226519979998</v>
      </c>
      <c r="J12" s="12">
        <v>0.2137939946412</v>
      </c>
      <c r="K12" s="12">
        <v>0.2201650716505</v>
      </c>
      <c r="L12" s="12">
        <v>0.21479877841680001</v>
      </c>
      <c r="M12" s="12">
        <v>0.14334378667930001</v>
      </c>
      <c r="N12" s="12">
        <v>0.22980514583549999</v>
      </c>
      <c r="O12" s="12">
        <v>0.18428761871400001</v>
      </c>
      <c r="P12" s="12">
        <v>0.1833286690108</v>
      </c>
      <c r="Q12" s="12">
        <v>0.13688069107270001</v>
      </c>
      <c r="R12" s="12">
        <v>0.40413744223629999</v>
      </c>
      <c r="S12" s="12">
        <v>0.20719020730480001</v>
      </c>
      <c r="T12" s="12">
        <v>0.14793277230579999</v>
      </c>
      <c r="U12" s="12">
        <v>6.0686620393819987E-2</v>
      </c>
      <c r="V12" s="12">
        <v>0.20276567059469999</v>
      </c>
      <c r="W12" s="12">
        <v>0.21852445862</v>
      </c>
      <c r="X12" s="12">
        <v>0.18642886833469999</v>
      </c>
      <c r="Y12" s="12">
        <v>0.25444723976099998</v>
      </c>
      <c r="Z12" s="12">
        <v>0.16367280332520001</v>
      </c>
      <c r="AA12" s="12">
        <v>0.1802864879676</v>
      </c>
      <c r="AB12" s="12">
        <v>0.64170391068800003</v>
      </c>
      <c r="AC12" s="12">
        <v>0.21729244159110001</v>
      </c>
      <c r="AD12" s="12">
        <v>0.25210104107269998</v>
      </c>
      <c r="AE12" s="12">
        <v>7.9955845652639995E-2</v>
      </c>
      <c r="AF12" s="12">
        <v>0.23821787364970001</v>
      </c>
      <c r="AG12" s="12">
        <v>0.15505004414070001</v>
      </c>
      <c r="AH12" s="12">
        <v>7.7933455999510001E-2</v>
      </c>
      <c r="AI12" s="12">
        <v>0</v>
      </c>
      <c r="AJ12" s="12">
        <v>0.3486840517307</v>
      </c>
      <c r="AK12" s="12">
        <v>0</v>
      </c>
      <c r="AL12" s="12">
        <v>0.18951368475370001</v>
      </c>
      <c r="AM12" s="8"/>
    </row>
    <row r="13" spans="1:39" x14ac:dyDescent="0.2">
      <c r="A13" s="20"/>
      <c r="B13" s="20"/>
      <c r="C13" s="13">
        <v>190</v>
      </c>
      <c r="D13" s="13">
        <v>49</v>
      </c>
      <c r="E13" s="13">
        <v>48</v>
      </c>
      <c r="F13" s="13">
        <v>53</v>
      </c>
      <c r="G13" s="13">
        <v>40</v>
      </c>
      <c r="H13" s="13">
        <v>2</v>
      </c>
      <c r="I13" s="13">
        <v>23</v>
      </c>
      <c r="J13" s="13">
        <v>32</v>
      </c>
      <c r="K13" s="13">
        <v>45</v>
      </c>
      <c r="L13" s="13">
        <v>42</v>
      </c>
      <c r="M13" s="13">
        <v>46</v>
      </c>
      <c r="N13" s="13">
        <v>83</v>
      </c>
      <c r="O13" s="13">
        <v>99</v>
      </c>
      <c r="P13" s="13">
        <v>45</v>
      </c>
      <c r="Q13" s="13">
        <v>15</v>
      </c>
      <c r="R13" s="13">
        <v>38</v>
      </c>
      <c r="S13" s="13">
        <v>50</v>
      </c>
      <c r="T13" s="13">
        <v>18</v>
      </c>
      <c r="U13" s="13">
        <v>5</v>
      </c>
      <c r="V13" s="13">
        <v>19</v>
      </c>
      <c r="W13" s="13">
        <v>51</v>
      </c>
      <c r="X13" s="13">
        <v>50</v>
      </c>
      <c r="Y13" s="13">
        <v>34</v>
      </c>
      <c r="Z13" s="13">
        <v>30</v>
      </c>
      <c r="AA13" s="13">
        <v>13</v>
      </c>
      <c r="AB13" s="13">
        <v>5</v>
      </c>
      <c r="AC13" s="13">
        <v>71</v>
      </c>
      <c r="AD13" s="13">
        <v>25</v>
      </c>
      <c r="AE13" s="13">
        <v>4</v>
      </c>
      <c r="AF13" s="13">
        <v>11</v>
      </c>
      <c r="AG13" s="13">
        <v>13</v>
      </c>
      <c r="AH13" s="13">
        <v>2</v>
      </c>
      <c r="AI13" s="13">
        <v>0</v>
      </c>
      <c r="AJ13" s="13">
        <v>2</v>
      </c>
      <c r="AK13" s="13">
        <v>0</v>
      </c>
      <c r="AL13" s="13">
        <v>62</v>
      </c>
      <c r="AM13" s="8"/>
    </row>
    <row r="14" spans="1:39" x14ac:dyDescent="0.2">
      <c r="A14" s="20"/>
      <c r="B14" s="20"/>
      <c r="C14" s="14" t="s">
        <v>84</v>
      </c>
      <c r="D14" s="15" t="s">
        <v>127</v>
      </c>
      <c r="E14" s="14"/>
      <c r="F14" s="14"/>
      <c r="G14" s="14"/>
      <c r="H14" s="14"/>
      <c r="I14" s="14"/>
      <c r="J14" s="14"/>
      <c r="K14" s="14"/>
      <c r="L14" s="14"/>
      <c r="M14" s="14"/>
      <c r="N14" s="14"/>
      <c r="O14" s="14"/>
      <c r="P14" s="14"/>
      <c r="Q14" s="14"/>
      <c r="R14" s="15" t="s">
        <v>299</v>
      </c>
      <c r="S14" s="14"/>
      <c r="T14" s="14"/>
      <c r="U14" s="14"/>
      <c r="V14" s="14"/>
      <c r="W14" s="14"/>
      <c r="X14" s="14"/>
      <c r="Y14" s="14"/>
      <c r="Z14" s="14"/>
      <c r="AA14" s="14"/>
      <c r="AB14" s="15" t="s">
        <v>151</v>
      </c>
      <c r="AC14" s="14"/>
      <c r="AD14" s="14"/>
      <c r="AE14" s="14"/>
      <c r="AF14" s="14"/>
      <c r="AG14" s="14"/>
      <c r="AH14" s="14"/>
      <c r="AI14" s="14"/>
      <c r="AJ14" s="14"/>
      <c r="AK14" s="14"/>
      <c r="AL14" s="14"/>
      <c r="AM14" s="8"/>
    </row>
    <row r="15" spans="1:39" x14ac:dyDescent="0.2">
      <c r="A15" s="23"/>
      <c r="B15" s="19" t="s">
        <v>300</v>
      </c>
      <c r="C15" s="12">
        <v>0.21371493576129999</v>
      </c>
      <c r="D15" s="12">
        <v>0.18834241383290001</v>
      </c>
      <c r="E15" s="12">
        <v>0.1967042343948</v>
      </c>
      <c r="F15" s="12">
        <v>0.1813471722775</v>
      </c>
      <c r="G15" s="12">
        <v>0.27822494125320002</v>
      </c>
      <c r="H15" s="12">
        <v>0.30839752634950002</v>
      </c>
      <c r="I15" s="12">
        <v>0.2007164129032</v>
      </c>
      <c r="J15" s="12">
        <v>0.24109166293109999</v>
      </c>
      <c r="K15" s="12">
        <v>0.21942500689610001</v>
      </c>
      <c r="L15" s="12">
        <v>0.1527658821888</v>
      </c>
      <c r="M15" s="12">
        <v>0.233942095105</v>
      </c>
      <c r="N15" s="12">
        <v>0.26003667469550001</v>
      </c>
      <c r="O15" s="12">
        <v>0.17281729206509999</v>
      </c>
      <c r="P15" s="12">
        <v>0.20818822811250001</v>
      </c>
      <c r="Q15" s="12">
        <v>0.28460029601039999</v>
      </c>
      <c r="R15" s="12">
        <v>0.17324765036049999</v>
      </c>
      <c r="S15" s="12">
        <v>0.18474855975339999</v>
      </c>
      <c r="T15" s="12">
        <v>0.2933641200298</v>
      </c>
      <c r="U15" s="12">
        <v>0.1299876721721</v>
      </c>
      <c r="V15" s="12">
        <v>0.20772953844200001</v>
      </c>
      <c r="W15" s="12">
        <v>0.13502213182</v>
      </c>
      <c r="X15" s="12">
        <v>0.30123336596520001</v>
      </c>
      <c r="Y15" s="12">
        <v>0.19729758649689999</v>
      </c>
      <c r="Z15" s="12">
        <v>0.23109408183970001</v>
      </c>
      <c r="AA15" s="12">
        <v>0.17942314139099999</v>
      </c>
      <c r="AB15" s="12">
        <v>6.0697875733430003E-2</v>
      </c>
      <c r="AC15" s="12">
        <v>0.25075105664070002</v>
      </c>
      <c r="AD15" s="12">
        <v>0.18362942894129999</v>
      </c>
      <c r="AE15" s="12">
        <v>4.6860234216869988E-2</v>
      </c>
      <c r="AF15" s="12">
        <v>0.30756233301899999</v>
      </c>
      <c r="AG15" s="12">
        <v>0.29716519205199998</v>
      </c>
      <c r="AH15" s="12">
        <v>0.35832463893459998</v>
      </c>
      <c r="AI15" s="12">
        <v>0</v>
      </c>
      <c r="AJ15" s="12">
        <v>0</v>
      </c>
      <c r="AK15" s="12">
        <v>0.4216901520013</v>
      </c>
      <c r="AL15" s="12">
        <v>0.1770967827411</v>
      </c>
      <c r="AM15" s="8"/>
    </row>
    <row r="16" spans="1:39" x14ac:dyDescent="0.2">
      <c r="A16" s="20"/>
      <c r="B16" s="20"/>
      <c r="C16" s="13">
        <v>211</v>
      </c>
      <c r="D16" s="13">
        <v>45</v>
      </c>
      <c r="E16" s="13">
        <v>59</v>
      </c>
      <c r="F16" s="13">
        <v>38</v>
      </c>
      <c r="G16" s="13">
        <v>69</v>
      </c>
      <c r="H16" s="13">
        <v>4</v>
      </c>
      <c r="I16" s="13">
        <v>19</v>
      </c>
      <c r="J16" s="13">
        <v>45</v>
      </c>
      <c r="K16" s="13">
        <v>34</v>
      </c>
      <c r="L16" s="13">
        <v>42</v>
      </c>
      <c r="M16" s="13">
        <v>67</v>
      </c>
      <c r="N16" s="13">
        <v>95</v>
      </c>
      <c r="O16" s="13">
        <v>106</v>
      </c>
      <c r="P16" s="13">
        <v>47</v>
      </c>
      <c r="Q16" s="13">
        <v>28</v>
      </c>
      <c r="R16" s="13">
        <v>27</v>
      </c>
      <c r="S16" s="13">
        <v>45</v>
      </c>
      <c r="T16" s="13">
        <v>32</v>
      </c>
      <c r="U16" s="13">
        <v>7</v>
      </c>
      <c r="V16" s="13">
        <v>25</v>
      </c>
      <c r="W16" s="13">
        <v>35</v>
      </c>
      <c r="X16" s="13">
        <v>75</v>
      </c>
      <c r="Y16" s="13">
        <v>35</v>
      </c>
      <c r="Z16" s="13">
        <v>45</v>
      </c>
      <c r="AA16" s="13">
        <v>12</v>
      </c>
      <c r="AB16" s="13">
        <v>1</v>
      </c>
      <c r="AC16" s="13">
        <v>95</v>
      </c>
      <c r="AD16" s="13">
        <v>21</v>
      </c>
      <c r="AE16" s="13">
        <v>1</v>
      </c>
      <c r="AF16" s="13">
        <v>9</v>
      </c>
      <c r="AG16" s="13">
        <v>18</v>
      </c>
      <c r="AH16" s="13">
        <v>8</v>
      </c>
      <c r="AI16" s="13">
        <v>0</v>
      </c>
      <c r="AJ16" s="13">
        <v>0</v>
      </c>
      <c r="AK16" s="13">
        <v>1</v>
      </c>
      <c r="AL16" s="13">
        <v>58</v>
      </c>
      <c r="AM16" s="8"/>
    </row>
    <row r="17" spans="1:39" x14ac:dyDescent="0.2">
      <c r="A17" s="20"/>
      <c r="B17" s="20"/>
      <c r="C17" s="14" t="s">
        <v>84</v>
      </c>
      <c r="D17" s="14"/>
      <c r="E17" s="14"/>
      <c r="F17" s="14"/>
      <c r="G17" s="14"/>
      <c r="H17" s="14"/>
      <c r="I17" s="14"/>
      <c r="J17" s="14"/>
      <c r="K17" s="14"/>
      <c r="L17" s="14"/>
      <c r="M17" s="14"/>
      <c r="N17" s="15" t="s">
        <v>88</v>
      </c>
      <c r="O17" s="14"/>
      <c r="P17" s="14"/>
      <c r="Q17" s="14"/>
      <c r="R17" s="14"/>
      <c r="S17" s="14"/>
      <c r="T17" s="14"/>
      <c r="U17" s="14"/>
      <c r="V17" s="14"/>
      <c r="W17" s="14"/>
      <c r="X17" s="15" t="s">
        <v>85</v>
      </c>
      <c r="Y17" s="14"/>
      <c r="Z17" s="14"/>
      <c r="AA17" s="14"/>
      <c r="AB17" s="14"/>
      <c r="AC17" s="14"/>
      <c r="AD17" s="14"/>
      <c r="AE17" s="14"/>
      <c r="AF17" s="14"/>
      <c r="AG17" s="14"/>
      <c r="AH17" s="14"/>
      <c r="AI17" s="14"/>
      <c r="AJ17" s="14"/>
      <c r="AK17" s="14"/>
      <c r="AL17" s="14"/>
      <c r="AM17" s="8"/>
    </row>
    <row r="18" spans="1:39" x14ac:dyDescent="0.2">
      <c r="A18" s="23"/>
      <c r="B18" s="19" t="s">
        <v>301</v>
      </c>
      <c r="C18" s="12">
        <v>0.29047951355980001</v>
      </c>
      <c r="D18" s="12">
        <v>0.30730644642220001</v>
      </c>
      <c r="E18" s="12">
        <v>0.28267713195639999</v>
      </c>
      <c r="F18" s="12">
        <v>0.31325948150540001</v>
      </c>
      <c r="G18" s="12">
        <v>0.26631070544379998</v>
      </c>
      <c r="H18" s="12">
        <v>0.39316729819559998</v>
      </c>
      <c r="I18" s="12">
        <v>0.27439447092890001</v>
      </c>
      <c r="J18" s="12">
        <v>0.23695954518019999</v>
      </c>
      <c r="K18" s="12">
        <v>0.33424893709800002</v>
      </c>
      <c r="L18" s="12">
        <v>0.31252197800499998</v>
      </c>
      <c r="M18" s="12">
        <v>0.28233069506199998</v>
      </c>
      <c r="N18" s="12">
        <v>0.30136104683749998</v>
      </c>
      <c r="O18" s="12">
        <v>0.2833353120155</v>
      </c>
      <c r="P18" s="12">
        <v>0.2485996636036</v>
      </c>
      <c r="Q18" s="12">
        <v>0.30051154950519998</v>
      </c>
      <c r="R18" s="12">
        <v>0.13800741931900001</v>
      </c>
      <c r="S18" s="12">
        <v>0.2546235039543</v>
      </c>
      <c r="T18" s="12">
        <v>0.38041620653899999</v>
      </c>
      <c r="U18" s="12">
        <v>0.48699758867729998</v>
      </c>
      <c r="V18" s="12">
        <v>0.39940822456949998</v>
      </c>
      <c r="W18" s="12">
        <v>0.24230301757719999</v>
      </c>
      <c r="X18" s="12">
        <v>0.19902341031990001</v>
      </c>
      <c r="Y18" s="12">
        <v>0.27581644363359997</v>
      </c>
      <c r="Z18" s="12">
        <v>0.38597390761959999</v>
      </c>
      <c r="AA18" s="12">
        <v>0.52086123831240005</v>
      </c>
      <c r="AB18" s="12">
        <v>5.3896841267219997E-2</v>
      </c>
      <c r="AC18" s="12">
        <v>0.20806022527949999</v>
      </c>
      <c r="AD18" s="12">
        <v>0.35783469677009999</v>
      </c>
      <c r="AE18" s="12">
        <v>0.53533760066390002</v>
      </c>
      <c r="AF18" s="12">
        <v>0.1920915202671</v>
      </c>
      <c r="AG18" s="12">
        <v>0.1962830900924</v>
      </c>
      <c r="AH18" s="12">
        <v>9.5208118025439992E-2</v>
      </c>
      <c r="AI18" s="12">
        <v>0.77307956070290007</v>
      </c>
      <c r="AJ18" s="12">
        <v>0.15285182772719999</v>
      </c>
      <c r="AK18" s="12">
        <v>0.5783098479987</v>
      </c>
      <c r="AL18" s="12">
        <v>0.37283997076969999</v>
      </c>
      <c r="AM18" s="8"/>
    </row>
    <row r="19" spans="1:39" x14ac:dyDescent="0.2">
      <c r="A19" s="20"/>
      <c r="B19" s="20"/>
      <c r="C19" s="13">
        <v>288</v>
      </c>
      <c r="D19" s="13">
        <v>66</v>
      </c>
      <c r="E19" s="13">
        <v>74</v>
      </c>
      <c r="F19" s="13">
        <v>72</v>
      </c>
      <c r="G19" s="13">
        <v>76</v>
      </c>
      <c r="H19" s="13">
        <v>6</v>
      </c>
      <c r="I19" s="13">
        <v>29</v>
      </c>
      <c r="J19" s="13">
        <v>47</v>
      </c>
      <c r="K19" s="13">
        <v>55</v>
      </c>
      <c r="L19" s="13">
        <v>61</v>
      </c>
      <c r="M19" s="13">
        <v>90</v>
      </c>
      <c r="N19" s="13">
        <v>123</v>
      </c>
      <c r="O19" s="13">
        <v>151</v>
      </c>
      <c r="P19" s="13">
        <v>64</v>
      </c>
      <c r="Q19" s="13">
        <v>30</v>
      </c>
      <c r="R19" s="13">
        <v>22</v>
      </c>
      <c r="S19" s="13">
        <v>63</v>
      </c>
      <c r="T19" s="13">
        <v>44</v>
      </c>
      <c r="U19" s="13">
        <v>19</v>
      </c>
      <c r="V19" s="13">
        <v>46</v>
      </c>
      <c r="W19" s="13">
        <v>55</v>
      </c>
      <c r="X19" s="13">
        <v>64</v>
      </c>
      <c r="Y19" s="13">
        <v>55</v>
      </c>
      <c r="Z19" s="13">
        <v>71</v>
      </c>
      <c r="AA19" s="13">
        <v>30</v>
      </c>
      <c r="AB19" s="13">
        <v>1</v>
      </c>
      <c r="AC19" s="13">
        <v>105</v>
      </c>
      <c r="AD19" s="13">
        <v>36</v>
      </c>
      <c r="AE19" s="13">
        <v>10</v>
      </c>
      <c r="AF19" s="13">
        <v>8</v>
      </c>
      <c r="AG19" s="13">
        <v>15</v>
      </c>
      <c r="AH19" s="13">
        <v>3</v>
      </c>
      <c r="AI19" s="13">
        <v>4</v>
      </c>
      <c r="AJ19" s="13">
        <v>4</v>
      </c>
      <c r="AK19" s="13">
        <v>2</v>
      </c>
      <c r="AL19" s="13">
        <v>101</v>
      </c>
      <c r="AM19" s="8"/>
    </row>
    <row r="20" spans="1:39" x14ac:dyDescent="0.2">
      <c r="A20" s="20"/>
      <c r="B20" s="20"/>
      <c r="C20" s="14" t="s">
        <v>84</v>
      </c>
      <c r="D20" s="14"/>
      <c r="E20" s="14"/>
      <c r="F20" s="14"/>
      <c r="G20" s="14"/>
      <c r="H20" s="14"/>
      <c r="I20" s="14"/>
      <c r="J20" s="14"/>
      <c r="K20" s="14"/>
      <c r="L20" s="14"/>
      <c r="M20" s="14"/>
      <c r="N20" s="14"/>
      <c r="O20" s="14"/>
      <c r="P20" s="14"/>
      <c r="Q20" s="14"/>
      <c r="R20" s="14"/>
      <c r="S20" s="14"/>
      <c r="T20" s="15" t="s">
        <v>146</v>
      </c>
      <c r="U20" s="15" t="s">
        <v>146</v>
      </c>
      <c r="V20" s="15" t="s">
        <v>146</v>
      </c>
      <c r="W20" s="14"/>
      <c r="X20" s="14"/>
      <c r="Y20" s="14"/>
      <c r="Z20" s="15" t="s">
        <v>88</v>
      </c>
      <c r="AA20" s="15" t="s">
        <v>302</v>
      </c>
      <c r="AB20" s="14"/>
      <c r="AC20" s="14"/>
      <c r="AD20" s="14"/>
      <c r="AE20" s="14"/>
      <c r="AF20" s="14"/>
      <c r="AG20" s="14"/>
      <c r="AH20" s="14"/>
      <c r="AI20" s="14"/>
      <c r="AJ20" s="14"/>
      <c r="AK20" s="14"/>
      <c r="AL20" s="15" t="s">
        <v>85</v>
      </c>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993</v>
      </c>
      <c r="D22" s="13">
        <v>220</v>
      </c>
      <c r="E22" s="13">
        <v>273</v>
      </c>
      <c r="F22" s="13">
        <v>225</v>
      </c>
      <c r="G22" s="13">
        <v>275</v>
      </c>
      <c r="H22" s="13">
        <v>16</v>
      </c>
      <c r="I22" s="13">
        <v>95</v>
      </c>
      <c r="J22" s="13">
        <v>171</v>
      </c>
      <c r="K22" s="13">
        <v>181</v>
      </c>
      <c r="L22" s="13">
        <v>223</v>
      </c>
      <c r="M22" s="13">
        <v>307</v>
      </c>
      <c r="N22" s="13">
        <v>386</v>
      </c>
      <c r="O22" s="13">
        <v>554</v>
      </c>
      <c r="P22" s="13">
        <v>250</v>
      </c>
      <c r="Q22" s="13">
        <v>107</v>
      </c>
      <c r="R22" s="13">
        <v>134</v>
      </c>
      <c r="S22" s="13">
        <v>226</v>
      </c>
      <c r="T22" s="13">
        <v>115</v>
      </c>
      <c r="U22" s="13">
        <v>41</v>
      </c>
      <c r="V22" s="13">
        <v>120</v>
      </c>
      <c r="W22" s="13">
        <v>240</v>
      </c>
      <c r="X22" s="13">
        <v>281</v>
      </c>
      <c r="Y22" s="13">
        <v>167</v>
      </c>
      <c r="Z22" s="13">
        <v>182</v>
      </c>
      <c r="AA22" s="13">
        <v>66</v>
      </c>
      <c r="AB22" s="13">
        <v>11</v>
      </c>
      <c r="AC22" s="13">
        <v>416</v>
      </c>
      <c r="AD22" s="13">
        <v>111</v>
      </c>
      <c r="AE22" s="13">
        <v>24</v>
      </c>
      <c r="AF22" s="13">
        <v>42</v>
      </c>
      <c r="AG22" s="13">
        <v>66</v>
      </c>
      <c r="AH22" s="13">
        <v>22</v>
      </c>
      <c r="AI22" s="13">
        <v>6</v>
      </c>
      <c r="AJ22" s="13">
        <v>11</v>
      </c>
      <c r="AK22" s="13">
        <v>3</v>
      </c>
      <c r="AL22" s="13">
        <v>292</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303</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67" customHeight="1" x14ac:dyDescent="0.2">
      <c r="A2" s="27" t="s">
        <v>333</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304</v>
      </c>
      <c r="B6" s="19" t="s">
        <v>282</v>
      </c>
      <c r="C6" s="12">
        <v>0.1095423703034</v>
      </c>
      <c r="D6" s="12">
        <v>7.0045454126949999E-2</v>
      </c>
      <c r="E6" s="12">
        <v>0.13382564319599999</v>
      </c>
      <c r="F6" s="12">
        <v>0.11282006565119999</v>
      </c>
      <c r="G6" s="12">
        <v>0.1143325461124</v>
      </c>
      <c r="H6" s="12">
        <v>8.4773325236879998E-2</v>
      </c>
      <c r="I6" s="12">
        <v>0.15445851367560001</v>
      </c>
      <c r="J6" s="12">
        <v>0.1010777492004</v>
      </c>
      <c r="K6" s="12">
        <v>0.10386692132</v>
      </c>
      <c r="L6" s="12">
        <v>0.1132438411049</v>
      </c>
      <c r="M6" s="12">
        <v>7.8824030214579996E-2</v>
      </c>
      <c r="N6" s="12">
        <v>9.1297465950380005E-2</v>
      </c>
      <c r="O6" s="12">
        <v>0.128696805952</v>
      </c>
      <c r="P6" s="12">
        <v>4.9265575385179998E-2</v>
      </c>
      <c r="Q6" s="12">
        <v>0.1281823743495</v>
      </c>
      <c r="R6" s="12">
        <v>2.8808916602800001E-2</v>
      </c>
      <c r="S6" s="12">
        <v>8.4245240706729993E-2</v>
      </c>
      <c r="T6" s="12">
        <v>0.1260190609264</v>
      </c>
      <c r="U6" s="12">
        <v>0.15033063699669999</v>
      </c>
      <c r="V6" s="12">
        <v>0.28958989423319997</v>
      </c>
      <c r="W6" s="12">
        <v>3.9646566569169997E-2</v>
      </c>
      <c r="X6" s="12">
        <v>8.9139189756639994E-2</v>
      </c>
      <c r="Y6" s="12">
        <v>0.12306023248880001</v>
      </c>
      <c r="Z6" s="12">
        <v>0.1197611949593</v>
      </c>
      <c r="AA6" s="12">
        <v>0.31341844982900002</v>
      </c>
      <c r="AB6" s="12">
        <v>0.1039470575392</v>
      </c>
      <c r="AC6" s="12">
        <v>8.4295160026290006E-2</v>
      </c>
      <c r="AD6" s="12">
        <v>7.803159298739E-2</v>
      </c>
      <c r="AE6" s="12">
        <v>0.20606040213980001</v>
      </c>
      <c r="AF6" s="12">
        <v>5.3715916670080001E-2</v>
      </c>
      <c r="AG6" s="12">
        <v>8.1536278203320003E-2</v>
      </c>
      <c r="AH6" s="12">
        <v>0.1636428571912</v>
      </c>
      <c r="AI6" s="12">
        <v>0</v>
      </c>
      <c r="AJ6" s="12">
        <v>1.9763737097760001E-2</v>
      </c>
      <c r="AK6" s="12">
        <v>0</v>
      </c>
      <c r="AL6" s="12">
        <v>0.16005274020169999</v>
      </c>
      <c r="AM6" s="8"/>
    </row>
    <row r="7" spans="1:39" x14ac:dyDescent="0.2">
      <c r="A7" s="20"/>
      <c r="B7" s="20"/>
      <c r="C7" s="13">
        <v>113</v>
      </c>
      <c r="D7" s="13">
        <v>21</v>
      </c>
      <c r="E7" s="13">
        <v>33</v>
      </c>
      <c r="F7" s="13">
        <v>29</v>
      </c>
      <c r="G7" s="13">
        <v>30</v>
      </c>
      <c r="H7" s="13">
        <v>2</v>
      </c>
      <c r="I7" s="13">
        <v>14</v>
      </c>
      <c r="J7" s="13">
        <v>19</v>
      </c>
      <c r="K7" s="13">
        <v>21</v>
      </c>
      <c r="L7" s="13">
        <v>26</v>
      </c>
      <c r="M7" s="13">
        <v>31</v>
      </c>
      <c r="N7" s="13">
        <v>37</v>
      </c>
      <c r="O7" s="13">
        <v>71</v>
      </c>
      <c r="P7" s="13">
        <v>15</v>
      </c>
      <c r="Q7" s="13">
        <v>11</v>
      </c>
      <c r="R7" s="13">
        <v>6</v>
      </c>
      <c r="S7" s="13">
        <v>25</v>
      </c>
      <c r="T7" s="13">
        <v>18</v>
      </c>
      <c r="U7" s="13">
        <v>7</v>
      </c>
      <c r="V7" s="13">
        <v>31</v>
      </c>
      <c r="W7" s="13">
        <v>9</v>
      </c>
      <c r="X7" s="13">
        <v>27</v>
      </c>
      <c r="Y7" s="13">
        <v>22</v>
      </c>
      <c r="Z7" s="13">
        <v>28</v>
      </c>
      <c r="AA7" s="13">
        <v>21</v>
      </c>
      <c r="AB7" s="13">
        <v>2</v>
      </c>
      <c r="AC7" s="13">
        <v>37</v>
      </c>
      <c r="AD7" s="13">
        <v>11</v>
      </c>
      <c r="AE7" s="13">
        <v>6</v>
      </c>
      <c r="AF7" s="13">
        <v>2</v>
      </c>
      <c r="AG7" s="13">
        <v>5</v>
      </c>
      <c r="AH7" s="13">
        <v>4</v>
      </c>
      <c r="AI7" s="13">
        <v>0</v>
      </c>
      <c r="AJ7" s="13">
        <v>1</v>
      </c>
      <c r="AK7" s="13">
        <v>0</v>
      </c>
      <c r="AL7" s="13">
        <v>47</v>
      </c>
      <c r="AM7" s="8"/>
    </row>
    <row r="8" spans="1:39" x14ac:dyDescent="0.2">
      <c r="A8" s="20"/>
      <c r="B8" s="20"/>
      <c r="C8" s="14" t="s">
        <v>84</v>
      </c>
      <c r="D8" s="14"/>
      <c r="E8" s="14"/>
      <c r="F8" s="14"/>
      <c r="G8" s="14"/>
      <c r="H8" s="14"/>
      <c r="I8" s="14"/>
      <c r="J8" s="14"/>
      <c r="K8" s="14"/>
      <c r="L8" s="14"/>
      <c r="M8" s="14"/>
      <c r="N8" s="14"/>
      <c r="O8" s="14"/>
      <c r="P8" s="14"/>
      <c r="Q8" s="14"/>
      <c r="R8" s="14"/>
      <c r="S8" s="14"/>
      <c r="T8" s="14"/>
      <c r="U8" s="14"/>
      <c r="V8" s="15" t="s">
        <v>227</v>
      </c>
      <c r="W8" s="14"/>
      <c r="X8" s="14"/>
      <c r="Y8" s="14"/>
      <c r="Z8" s="14"/>
      <c r="AA8" s="15" t="s">
        <v>107</v>
      </c>
      <c r="AB8" s="14"/>
      <c r="AC8" s="14"/>
      <c r="AD8" s="14"/>
      <c r="AE8" s="14"/>
      <c r="AF8" s="14"/>
      <c r="AG8" s="14"/>
      <c r="AH8" s="14"/>
      <c r="AI8" s="14"/>
      <c r="AJ8" s="14"/>
      <c r="AK8" s="14"/>
      <c r="AL8" s="14"/>
      <c r="AM8" s="8"/>
    </row>
    <row r="9" spans="1:39" x14ac:dyDescent="0.2">
      <c r="A9" s="23"/>
      <c r="B9" s="19" t="s">
        <v>283</v>
      </c>
      <c r="C9" s="12">
        <v>0.25338721736879999</v>
      </c>
      <c r="D9" s="12">
        <v>0.2209743468291</v>
      </c>
      <c r="E9" s="12">
        <v>0.24965513486419999</v>
      </c>
      <c r="F9" s="12">
        <v>0.24776519168280001</v>
      </c>
      <c r="G9" s="12">
        <v>0.28826107550980001</v>
      </c>
      <c r="H9" s="12">
        <v>0.22432567251900001</v>
      </c>
      <c r="I9" s="12">
        <v>0.2392273938242</v>
      </c>
      <c r="J9" s="12">
        <v>0.2389991096729</v>
      </c>
      <c r="K9" s="12">
        <v>0.19287222120780001</v>
      </c>
      <c r="L9" s="12">
        <v>0.28247517745</v>
      </c>
      <c r="M9" s="12">
        <v>0.3002295983544</v>
      </c>
      <c r="N9" s="12">
        <v>0.26741242350310002</v>
      </c>
      <c r="O9" s="12">
        <v>0.2478985651308</v>
      </c>
      <c r="P9" s="12">
        <v>0.153953935865</v>
      </c>
      <c r="Q9" s="12">
        <v>0.34554362752930001</v>
      </c>
      <c r="R9" s="12">
        <v>0.27205644228120002</v>
      </c>
      <c r="S9" s="12">
        <v>0.20300022887870001</v>
      </c>
      <c r="T9" s="12">
        <v>0.33052923552980001</v>
      </c>
      <c r="U9" s="12">
        <v>0.37922108557450002</v>
      </c>
      <c r="V9" s="12">
        <v>0.3033359908619</v>
      </c>
      <c r="W9" s="12">
        <v>0.14277783450250001</v>
      </c>
      <c r="X9" s="12">
        <v>0.27219663489340001</v>
      </c>
      <c r="Y9" s="12">
        <v>0.2341275473819</v>
      </c>
      <c r="Z9" s="12">
        <v>0.37838906206430001</v>
      </c>
      <c r="AA9" s="12">
        <v>0.23271368974670001</v>
      </c>
      <c r="AB9" s="12">
        <v>4.2303664397640002E-2</v>
      </c>
      <c r="AC9" s="12">
        <v>0.28234165577109999</v>
      </c>
      <c r="AD9" s="12">
        <v>0.24722280772050001</v>
      </c>
      <c r="AE9" s="12">
        <v>0.20638414691509999</v>
      </c>
      <c r="AF9" s="12">
        <v>0.25076646550789999</v>
      </c>
      <c r="AG9" s="12">
        <v>0.27013932054590001</v>
      </c>
      <c r="AH9" s="12">
        <v>0.13758778261839999</v>
      </c>
      <c r="AI9" s="12">
        <v>0.1364375482695</v>
      </c>
      <c r="AJ9" s="12">
        <v>0.32954000825890001</v>
      </c>
      <c r="AK9" s="12">
        <v>0</v>
      </c>
      <c r="AL9" s="12">
        <v>0.23148696975140001</v>
      </c>
      <c r="AM9" s="8"/>
    </row>
    <row r="10" spans="1:39" x14ac:dyDescent="0.2">
      <c r="A10" s="20"/>
      <c r="B10" s="20"/>
      <c r="C10" s="13">
        <v>266</v>
      </c>
      <c r="D10" s="13">
        <v>56</v>
      </c>
      <c r="E10" s="13">
        <v>73</v>
      </c>
      <c r="F10" s="13">
        <v>58</v>
      </c>
      <c r="G10" s="13">
        <v>79</v>
      </c>
      <c r="H10" s="13">
        <v>4</v>
      </c>
      <c r="I10" s="13">
        <v>21</v>
      </c>
      <c r="J10" s="13">
        <v>42</v>
      </c>
      <c r="K10" s="13">
        <v>45</v>
      </c>
      <c r="L10" s="13">
        <v>62</v>
      </c>
      <c r="M10" s="13">
        <v>92</v>
      </c>
      <c r="N10" s="13">
        <v>111</v>
      </c>
      <c r="O10" s="13">
        <v>145</v>
      </c>
      <c r="P10" s="13">
        <v>54</v>
      </c>
      <c r="Q10" s="13">
        <v>38</v>
      </c>
      <c r="R10" s="13">
        <v>33</v>
      </c>
      <c r="S10" s="13">
        <v>48</v>
      </c>
      <c r="T10" s="13">
        <v>39</v>
      </c>
      <c r="U10" s="13">
        <v>17</v>
      </c>
      <c r="V10" s="13">
        <v>37</v>
      </c>
      <c r="W10" s="13">
        <v>44</v>
      </c>
      <c r="X10" s="13">
        <v>78</v>
      </c>
      <c r="Y10" s="13">
        <v>46</v>
      </c>
      <c r="Z10" s="13">
        <v>67</v>
      </c>
      <c r="AA10" s="13">
        <v>20</v>
      </c>
      <c r="AB10" s="13">
        <v>1</v>
      </c>
      <c r="AC10" s="13">
        <v>120</v>
      </c>
      <c r="AD10" s="13">
        <v>25</v>
      </c>
      <c r="AE10" s="13">
        <v>6</v>
      </c>
      <c r="AF10" s="13">
        <v>12</v>
      </c>
      <c r="AG10" s="13">
        <v>18</v>
      </c>
      <c r="AH10" s="13">
        <v>3</v>
      </c>
      <c r="AI10" s="13">
        <v>2</v>
      </c>
      <c r="AJ10" s="13">
        <v>2</v>
      </c>
      <c r="AK10" s="13">
        <v>0</v>
      </c>
      <c r="AL10" s="13">
        <v>78</v>
      </c>
      <c r="AM10" s="8"/>
    </row>
    <row r="11" spans="1:39" x14ac:dyDescent="0.2">
      <c r="A11" s="20"/>
      <c r="B11" s="20"/>
      <c r="C11" s="14" t="s">
        <v>84</v>
      </c>
      <c r="D11" s="14"/>
      <c r="E11" s="14"/>
      <c r="F11" s="14"/>
      <c r="G11" s="14"/>
      <c r="H11" s="14"/>
      <c r="I11" s="14"/>
      <c r="J11" s="14"/>
      <c r="K11" s="14"/>
      <c r="L11" s="14"/>
      <c r="M11" s="14"/>
      <c r="N11" s="14"/>
      <c r="O11" s="14"/>
      <c r="P11" s="14"/>
      <c r="Q11" s="15" t="s">
        <v>85</v>
      </c>
      <c r="R11" s="14"/>
      <c r="S11" s="14"/>
      <c r="T11" s="15" t="s">
        <v>85</v>
      </c>
      <c r="U11" s="14"/>
      <c r="V11" s="14"/>
      <c r="W11" s="14"/>
      <c r="X11" s="14"/>
      <c r="Y11" s="14"/>
      <c r="Z11" s="15" t="s">
        <v>305</v>
      </c>
      <c r="AA11" s="14"/>
      <c r="AB11" s="14"/>
      <c r="AC11" s="14"/>
      <c r="AD11" s="14"/>
      <c r="AE11" s="14"/>
      <c r="AF11" s="14"/>
      <c r="AG11" s="14"/>
      <c r="AH11" s="14"/>
      <c r="AI11" s="14"/>
      <c r="AJ11" s="14"/>
      <c r="AK11" s="14"/>
      <c r="AL11" s="14"/>
      <c r="AM11" s="8"/>
    </row>
    <row r="12" spans="1:39" x14ac:dyDescent="0.2">
      <c r="A12" s="23"/>
      <c r="B12" s="19" t="s">
        <v>284</v>
      </c>
      <c r="C12" s="12">
        <v>0.1432413683332</v>
      </c>
      <c r="D12" s="12">
        <v>0.1967716511807</v>
      </c>
      <c r="E12" s="12">
        <v>0.13957409558709999</v>
      </c>
      <c r="F12" s="12">
        <v>8.8124338484379991E-2</v>
      </c>
      <c r="G12" s="12">
        <v>0.14761533982860001</v>
      </c>
      <c r="H12" s="12">
        <v>0.10123200658419999</v>
      </c>
      <c r="I12" s="12">
        <v>0.21666537554400001</v>
      </c>
      <c r="J12" s="12">
        <v>0.18969229904439999</v>
      </c>
      <c r="K12" s="12">
        <v>0.11749711327780001</v>
      </c>
      <c r="L12" s="12">
        <v>0.1090416141801</v>
      </c>
      <c r="M12" s="12">
        <v>8.9441450758199995E-2</v>
      </c>
      <c r="N12" s="12">
        <v>0.12846011738730001</v>
      </c>
      <c r="O12" s="12">
        <v>0.15862036591100001</v>
      </c>
      <c r="P12" s="12">
        <v>0.12739538111449999</v>
      </c>
      <c r="Q12" s="12">
        <v>0.1059979240157</v>
      </c>
      <c r="R12" s="12">
        <v>0.17496444284779999</v>
      </c>
      <c r="S12" s="12">
        <v>0.15207213298940001</v>
      </c>
      <c r="T12" s="12">
        <v>0.1818418860297</v>
      </c>
      <c r="U12" s="12">
        <v>0.1509392467399</v>
      </c>
      <c r="V12" s="12">
        <v>0.10983706386100001</v>
      </c>
      <c r="W12" s="12">
        <v>0.14131573291739999</v>
      </c>
      <c r="X12" s="12">
        <v>8.6828073157199995E-2</v>
      </c>
      <c r="Y12" s="12">
        <v>0.21288383759009999</v>
      </c>
      <c r="Z12" s="12">
        <v>0.1599789758481</v>
      </c>
      <c r="AA12" s="12">
        <v>0.14032889097580001</v>
      </c>
      <c r="AB12" s="12">
        <v>0.1465553492384</v>
      </c>
      <c r="AC12" s="12">
        <v>0.12934440673809999</v>
      </c>
      <c r="AD12" s="12">
        <v>0.14634958266789999</v>
      </c>
      <c r="AE12" s="12">
        <v>0.1267874619845</v>
      </c>
      <c r="AF12" s="12">
        <v>0.1630796395446</v>
      </c>
      <c r="AG12" s="12">
        <v>0.11843503703369999</v>
      </c>
      <c r="AH12" s="12">
        <v>0</v>
      </c>
      <c r="AI12" s="12">
        <v>0</v>
      </c>
      <c r="AJ12" s="12">
        <v>0.2905700431089</v>
      </c>
      <c r="AK12" s="12">
        <v>0</v>
      </c>
      <c r="AL12" s="12">
        <v>0.16646997907960001</v>
      </c>
      <c r="AM12" s="8"/>
    </row>
    <row r="13" spans="1:39" x14ac:dyDescent="0.2">
      <c r="A13" s="20"/>
      <c r="B13" s="20"/>
      <c r="C13" s="13">
        <v>110</v>
      </c>
      <c r="D13" s="13">
        <v>23</v>
      </c>
      <c r="E13" s="13">
        <v>29</v>
      </c>
      <c r="F13" s="13">
        <v>22</v>
      </c>
      <c r="G13" s="13">
        <v>36</v>
      </c>
      <c r="H13" s="13">
        <v>2</v>
      </c>
      <c r="I13" s="13">
        <v>21</v>
      </c>
      <c r="J13" s="13">
        <v>26</v>
      </c>
      <c r="K13" s="13">
        <v>18</v>
      </c>
      <c r="L13" s="13">
        <v>19</v>
      </c>
      <c r="M13" s="13">
        <v>24</v>
      </c>
      <c r="N13" s="13">
        <v>45</v>
      </c>
      <c r="O13" s="13">
        <v>58</v>
      </c>
      <c r="P13" s="13">
        <v>26</v>
      </c>
      <c r="Q13" s="13">
        <v>10</v>
      </c>
      <c r="R13" s="13">
        <v>14</v>
      </c>
      <c r="S13" s="13">
        <v>27</v>
      </c>
      <c r="T13" s="13">
        <v>16</v>
      </c>
      <c r="U13" s="13">
        <v>3</v>
      </c>
      <c r="V13" s="13">
        <v>14</v>
      </c>
      <c r="W13" s="13">
        <v>28</v>
      </c>
      <c r="X13" s="13">
        <v>24</v>
      </c>
      <c r="Y13" s="13">
        <v>21</v>
      </c>
      <c r="Z13" s="13">
        <v>23</v>
      </c>
      <c r="AA13" s="13">
        <v>6</v>
      </c>
      <c r="AB13" s="13">
        <v>2</v>
      </c>
      <c r="AC13" s="13">
        <v>43</v>
      </c>
      <c r="AD13" s="13">
        <v>11</v>
      </c>
      <c r="AE13" s="13">
        <v>4</v>
      </c>
      <c r="AF13" s="13">
        <v>5</v>
      </c>
      <c r="AG13" s="13">
        <v>8</v>
      </c>
      <c r="AH13" s="13">
        <v>0</v>
      </c>
      <c r="AI13" s="13">
        <v>0</v>
      </c>
      <c r="AJ13" s="13">
        <v>1</v>
      </c>
      <c r="AK13" s="13">
        <v>0</v>
      </c>
      <c r="AL13" s="13">
        <v>38</v>
      </c>
      <c r="AM13" s="8"/>
    </row>
    <row r="14" spans="1:39" x14ac:dyDescent="0.2">
      <c r="A14" s="20"/>
      <c r="B14" s="20"/>
      <c r="C14" s="14" t="s">
        <v>84</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286</v>
      </c>
      <c r="C15" s="12">
        <v>0.19395791573990001</v>
      </c>
      <c r="D15" s="12">
        <v>0.1917793575284</v>
      </c>
      <c r="E15" s="12">
        <v>0.17052595509980001</v>
      </c>
      <c r="F15" s="12">
        <v>0.24186439440909999</v>
      </c>
      <c r="G15" s="12">
        <v>0.1811491874491</v>
      </c>
      <c r="H15" s="12">
        <v>0.39609623143310002</v>
      </c>
      <c r="I15" s="12">
        <v>0.17175840042160001</v>
      </c>
      <c r="J15" s="12">
        <v>0.1701654900789</v>
      </c>
      <c r="K15" s="12">
        <v>0.21181264178260001</v>
      </c>
      <c r="L15" s="12">
        <v>0.19725584061490001</v>
      </c>
      <c r="M15" s="12">
        <v>0.1824746642649</v>
      </c>
      <c r="N15" s="12">
        <v>0.26389677093280001</v>
      </c>
      <c r="O15" s="12">
        <v>0.13734026647870001</v>
      </c>
      <c r="P15" s="12">
        <v>0.2262262435414</v>
      </c>
      <c r="Q15" s="12">
        <v>0.2002139865567</v>
      </c>
      <c r="R15" s="12">
        <v>0.22791878040870001</v>
      </c>
      <c r="S15" s="12">
        <v>0.22032401183799999</v>
      </c>
      <c r="T15" s="12">
        <v>0.14580884757679999</v>
      </c>
      <c r="U15" s="12">
        <v>0.20601329999679999</v>
      </c>
      <c r="V15" s="12">
        <v>9.9466127882059996E-2</v>
      </c>
      <c r="W15" s="12">
        <v>0.1464831402791</v>
      </c>
      <c r="X15" s="12">
        <v>0.27270635401609999</v>
      </c>
      <c r="Y15" s="12">
        <v>0.19298044993089999</v>
      </c>
      <c r="Z15" s="12">
        <v>0.1854018955235</v>
      </c>
      <c r="AA15" s="12">
        <v>0.1293492703745</v>
      </c>
      <c r="AB15" s="12">
        <v>0.15826515651520001</v>
      </c>
      <c r="AC15" s="12">
        <v>0.22863452468289999</v>
      </c>
      <c r="AD15" s="12">
        <v>0.25940524452269997</v>
      </c>
      <c r="AE15" s="12">
        <v>5.8586269867740001E-2</v>
      </c>
      <c r="AF15" s="12">
        <v>0.2202981783953</v>
      </c>
      <c r="AG15" s="12">
        <v>0.1541840177456</v>
      </c>
      <c r="AH15" s="12">
        <v>0.2701008900304</v>
      </c>
      <c r="AI15" s="12">
        <v>0.11346021964859999</v>
      </c>
      <c r="AJ15" s="12">
        <v>9.2394468007420003E-2</v>
      </c>
      <c r="AK15" s="12">
        <v>0</v>
      </c>
      <c r="AL15" s="12">
        <v>0.14992905676099999</v>
      </c>
      <c r="AM15" s="8"/>
    </row>
    <row r="16" spans="1:39" x14ac:dyDescent="0.2">
      <c r="A16" s="20"/>
      <c r="B16" s="20"/>
      <c r="C16" s="13">
        <v>189</v>
      </c>
      <c r="D16" s="13">
        <v>36</v>
      </c>
      <c r="E16" s="13">
        <v>55</v>
      </c>
      <c r="F16" s="13">
        <v>46</v>
      </c>
      <c r="G16" s="13">
        <v>52</v>
      </c>
      <c r="H16" s="13">
        <v>5</v>
      </c>
      <c r="I16" s="13">
        <v>17</v>
      </c>
      <c r="J16" s="13">
        <v>31</v>
      </c>
      <c r="K16" s="13">
        <v>30</v>
      </c>
      <c r="L16" s="13">
        <v>53</v>
      </c>
      <c r="M16" s="13">
        <v>53</v>
      </c>
      <c r="N16" s="13">
        <v>91</v>
      </c>
      <c r="O16" s="13">
        <v>92</v>
      </c>
      <c r="P16" s="13">
        <v>56</v>
      </c>
      <c r="Q16" s="13">
        <v>20</v>
      </c>
      <c r="R16" s="13">
        <v>34</v>
      </c>
      <c r="S16" s="13">
        <v>44</v>
      </c>
      <c r="T16" s="13">
        <v>13</v>
      </c>
      <c r="U16" s="13">
        <v>10</v>
      </c>
      <c r="V16" s="13">
        <v>12</v>
      </c>
      <c r="W16" s="13">
        <v>43</v>
      </c>
      <c r="X16" s="13">
        <v>74</v>
      </c>
      <c r="Y16" s="13">
        <v>29</v>
      </c>
      <c r="Z16" s="13">
        <v>26</v>
      </c>
      <c r="AA16" s="13">
        <v>8</v>
      </c>
      <c r="AB16" s="13">
        <v>2</v>
      </c>
      <c r="AC16" s="13">
        <v>100</v>
      </c>
      <c r="AD16" s="13">
        <v>26</v>
      </c>
      <c r="AE16" s="13">
        <v>1</v>
      </c>
      <c r="AF16" s="13">
        <v>6</v>
      </c>
      <c r="AG16" s="13">
        <v>10</v>
      </c>
      <c r="AH16" s="13">
        <v>6</v>
      </c>
      <c r="AI16" s="13">
        <v>1</v>
      </c>
      <c r="AJ16" s="13">
        <v>1</v>
      </c>
      <c r="AK16" s="13">
        <v>0</v>
      </c>
      <c r="AL16" s="13">
        <v>38</v>
      </c>
      <c r="AM16" s="8"/>
    </row>
    <row r="17" spans="1:39" x14ac:dyDescent="0.2">
      <c r="A17" s="20"/>
      <c r="B17" s="20"/>
      <c r="C17" s="14" t="s">
        <v>84</v>
      </c>
      <c r="D17" s="14"/>
      <c r="E17" s="14"/>
      <c r="F17" s="14"/>
      <c r="G17" s="14"/>
      <c r="H17" s="14"/>
      <c r="I17" s="14"/>
      <c r="J17" s="14"/>
      <c r="K17" s="14"/>
      <c r="L17" s="14"/>
      <c r="M17" s="14"/>
      <c r="N17" s="15" t="s">
        <v>111</v>
      </c>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8"/>
    </row>
    <row r="18" spans="1:39" x14ac:dyDescent="0.2">
      <c r="A18" s="23"/>
      <c r="B18" s="19" t="s">
        <v>287</v>
      </c>
      <c r="C18" s="12">
        <v>0.29987112825470003</v>
      </c>
      <c r="D18" s="12">
        <v>0.32042919033490003</v>
      </c>
      <c r="E18" s="12">
        <v>0.30641917125279999</v>
      </c>
      <c r="F18" s="12">
        <v>0.30942600977250001</v>
      </c>
      <c r="G18" s="12">
        <v>0.2686418511002</v>
      </c>
      <c r="H18" s="12">
        <v>0.19357276422690001</v>
      </c>
      <c r="I18" s="12">
        <v>0.2178903165346</v>
      </c>
      <c r="J18" s="12">
        <v>0.30006535200329998</v>
      </c>
      <c r="K18" s="12">
        <v>0.37395110241180002</v>
      </c>
      <c r="L18" s="12">
        <v>0.29798352665009997</v>
      </c>
      <c r="M18" s="12">
        <v>0.34903025640800001</v>
      </c>
      <c r="N18" s="12">
        <v>0.24893322222639999</v>
      </c>
      <c r="O18" s="12">
        <v>0.3274439965275</v>
      </c>
      <c r="P18" s="12">
        <v>0.44315886409400002</v>
      </c>
      <c r="Q18" s="12">
        <v>0.2200620875488</v>
      </c>
      <c r="R18" s="12">
        <v>0.29625141785949999</v>
      </c>
      <c r="S18" s="12">
        <v>0.3403583855872</v>
      </c>
      <c r="T18" s="12">
        <v>0.2158009699373</v>
      </c>
      <c r="U18" s="12">
        <v>0.113495730692</v>
      </c>
      <c r="V18" s="12">
        <v>0.19777092316180001</v>
      </c>
      <c r="W18" s="12">
        <v>0.52977672573189993</v>
      </c>
      <c r="X18" s="12">
        <v>0.27912974817660002</v>
      </c>
      <c r="Y18" s="12">
        <v>0.23694793260819999</v>
      </c>
      <c r="Z18" s="12">
        <v>0.15646887160459999</v>
      </c>
      <c r="AA18" s="12">
        <v>0.18418969907400001</v>
      </c>
      <c r="AB18" s="12">
        <v>0.54892877230960002</v>
      </c>
      <c r="AC18" s="12">
        <v>0.27538425278150003</v>
      </c>
      <c r="AD18" s="12">
        <v>0.26899077210150002</v>
      </c>
      <c r="AE18" s="12">
        <v>0.40218171909279998</v>
      </c>
      <c r="AF18" s="12">
        <v>0.31213979988219998</v>
      </c>
      <c r="AG18" s="12">
        <v>0.3757053464715</v>
      </c>
      <c r="AH18" s="12">
        <v>0.42866847015999998</v>
      </c>
      <c r="AI18" s="12">
        <v>0.75010223208189997</v>
      </c>
      <c r="AJ18" s="12">
        <v>0.26773174352689999</v>
      </c>
      <c r="AK18" s="12">
        <v>1</v>
      </c>
      <c r="AL18" s="12">
        <v>0.2920612542064</v>
      </c>
      <c r="AM18" s="8"/>
    </row>
    <row r="19" spans="1:39" x14ac:dyDescent="0.2">
      <c r="A19" s="20"/>
      <c r="B19" s="20"/>
      <c r="C19" s="13">
        <v>313</v>
      </c>
      <c r="D19" s="13">
        <v>84</v>
      </c>
      <c r="E19" s="13">
        <v>82</v>
      </c>
      <c r="F19" s="13">
        <v>69</v>
      </c>
      <c r="G19" s="13">
        <v>78</v>
      </c>
      <c r="H19" s="13">
        <v>3</v>
      </c>
      <c r="I19" s="13">
        <v>23</v>
      </c>
      <c r="J19" s="13">
        <v>53</v>
      </c>
      <c r="K19" s="13">
        <v>67</v>
      </c>
      <c r="L19" s="13">
        <v>63</v>
      </c>
      <c r="M19" s="13">
        <v>104</v>
      </c>
      <c r="N19" s="13">
        <v>101</v>
      </c>
      <c r="O19" s="13">
        <v>187</v>
      </c>
      <c r="P19" s="13">
        <v>99</v>
      </c>
      <c r="Q19" s="13">
        <v>28</v>
      </c>
      <c r="R19" s="13">
        <v>46</v>
      </c>
      <c r="S19" s="13">
        <v>80</v>
      </c>
      <c r="T19" s="13">
        <v>29</v>
      </c>
      <c r="U19" s="13">
        <v>4</v>
      </c>
      <c r="V19" s="13">
        <v>27</v>
      </c>
      <c r="W19" s="13">
        <v>117</v>
      </c>
      <c r="X19" s="13">
        <v>78</v>
      </c>
      <c r="Y19" s="13">
        <v>47</v>
      </c>
      <c r="Z19" s="13">
        <v>37</v>
      </c>
      <c r="AA19" s="13">
        <v>11</v>
      </c>
      <c r="AB19" s="13">
        <v>4</v>
      </c>
      <c r="AC19" s="13">
        <v>115</v>
      </c>
      <c r="AD19" s="13">
        <v>38</v>
      </c>
      <c r="AE19" s="13">
        <v>7</v>
      </c>
      <c r="AF19" s="13">
        <v>17</v>
      </c>
      <c r="AG19" s="13">
        <v>26</v>
      </c>
      <c r="AH19" s="13">
        <v>9</v>
      </c>
      <c r="AI19" s="13">
        <v>3</v>
      </c>
      <c r="AJ19" s="13">
        <v>6</v>
      </c>
      <c r="AK19" s="13">
        <v>3</v>
      </c>
      <c r="AL19" s="13">
        <v>89</v>
      </c>
      <c r="AM19" s="8"/>
    </row>
    <row r="20" spans="1:39" x14ac:dyDescent="0.2">
      <c r="A20" s="20"/>
      <c r="B20" s="20"/>
      <c r="C20" s="14" t="s">
        <v>84</v>
      </c>
      <c r="D20" s="14"/>
      <c r="E20" s="14"/>
      <c r="F20" s="14"/>
      <c r="G20" s="14"/>
      <c r="H20" s="14"/>
      <c r="I20" s="14"/>
      <c r="J20" s="14"/>
      <c r="K20" s="14"/>
      <c r="L20" s="14"/>
      <c r="M20" s="14"/>
      <c r="N20" s="14"/>
      <c r="O20" s="14"/>
      <c r="P20" s="15" t="s">
        <v>306</v>
      </c>
      <c r="Q20" s="14"/>
      <c r="R20" s="14"/>
      <c r="S20" s="14"/>
      <c r="T20" s="14"/>
      <c r="U20" s="14"/>
      <c r="V20" s="14"/>
      <c r="W20" s="15" t="s">
        <v>307</v>
      </c>
      <c r="X20" s="14"/>
      <c r="Y20" s="14"/>
      <c r="Z20" s="14"/>
      <c r="AA20" s="14"/>
      <c r="AB20" s="14"/>
      <c r="AC20" s="14"/>
      <c r="AD20" s="14"/>
      <c r="AE20" s="14"/>
      <c r="AF20" s="14"/>
      <c r="AG20" s="14"/>
      <c r="AH20" s="14"/>
      <c r="AI20" s="14"/>
      <c r="AJ20" s="14"/>
      <c r="AK20" s="14"/>
      <c r="AL20" s="14"/>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991</v>
      </c>
      <c r="D22" s="13">
        <v>220</v>
      </c>
      <c r="E22" s="13">
        <v>272</v>
      </c>
      <c r="F22" s="13">
        <v>224</v>
      </c>
      <c r="G22" s="13">
        <v>275</v>
      </c>
      <c r="H22" s="13">
        <v>16</v>
      </c>
      <c r="I22" s="13">
        <v>96</v>
      </c>
      <c r="J22" s="13">
        <v>171</v>
      </c>
      <c r="K22" s="13">
        <v>181</v>
      </c>
      <c r="L22" s="13">
        <v>223</v>
      </c>
      <c r="M22" s="13">
        <v>304</v>
      </c>
      <c r="N22" s="13">
        <v>385</v>
      </c>
      <c r="O22" s="13">
        <v>553</v>
      </c>
      <c r="P22" s="13">
        <v>250</v>
      </c>
      <c r="Q22" s="13">
        <v>107</v>
      </c>
      <c r="R22" s="13">
        <v>133</v>
      </c>
      <c r="S22" s="13">
        <v>224</v>
      </c>
      <c r="T22" s="13">
        <v>115</v>
      </c>
      <c r="U22" s="13">
        <v>41</v>
      </c>
      <c r="V22" s="13">
        <v>121</v>
      </c>
      <c r="W22" s="13">
        <v>241</v>
      </c>
      <c r="X22" s="13">
        <v>281</v>
      </c>
      <c r="Y22" s="13">
        <v>165</v>
      </c>
      <c r="Z22" s="13">
        <v>181</v>
      </c>
      <c r="AA22" s="13">
        <v>66</v>
      </c>
      <c r="AB22" s="13">
        <v>11</v>
      </c>
      <c r="AC22" s="13">
        <v>415</v>
      </c>
      <c r="AD22" s="13">
        <v>111</v>
      </c>
      <c r="AE22" s="13">
        <v>24</v>
      </c>
      <c r="AF22" s="13">
        <v>42</v>
      </c>
      <c r="AG22" s="13">
        <v>67</v>
      </c>
      <c r="AH22" s="13">
        <v>22</v>
      </c>
      <c r="AI22" s="13">
        <v>6</v>
      </c>
      <c r="AJ22" s="13">
        <v>11</v>
      </c>
      <c r="AK22" s="13">
        <v>3</v>
      </c>
      <c r="AL22" s="13">
        <v>290</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308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9"/>
  <sheetViews>
    <sheetView workbookViewId="0">
      <pane xSplit="2" ySplit="5" topLeftCell="C6" activePane="bottomRight" state="frozen"/>
      <selection pane="topRight" activeCell="C1" sqref="C1"/>
      <selection pane="bottomLeft" activeCell="A6" sqref="A6"/>
      <selection pane="bottomRight"/>
    </sheetView>
  </sheetViews>
  <sheetFormatPr baseColWidth="10" defaultColWidth="8.83203125" defaultRowHeight="15" x14ac:dyDescent="0.2"/>
  <cols>
    <col min="1" max="1" width="50" style="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27</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82</v>
      </c>
      <c r="B6" s="19" t="s">
        <v>83</v>
      </c>
      <c r="C6" s="12">
        <v>0.46542520027259998</v>
      </c>
      <c r="D6" s="12">
        <v>0.48825854256910001</v>
      </c>
      <c r="E6" s="12">
        <v>0.4716234873995</v>
      </c>
      <c r="F6" s="12">
        <v>0.42388137560310002</v>
      </c>
      <c r="G6" s="12">
        <v>0.47470234973109998</v>
      </c>
      <c r="H6" s="12">
        <v>0.30505188162960001</v>
      </c>
      <c r="I6" s="12">
        <v>0.34293405142040001</v>
      </c>
      <c r="J6" s="12">
        <v>0.55025336802930003</v>
      </c>
      <c r="K6" s="12">
        <v>0.48264096282030011</v>
      </c>
      <c r="L6" s="12">
        <v>0.5121413779631</v>
      </c>
      <c r="M6" s="12">
        <v>0.49612375886580001</v>
      </c>
      <c r="N6" s="12">
        <v>0.49703426290109998</v>
      </c>
      <c r="O6" s="12">
        <v>0.43173692153429999</v>
      </c>
      <c r="P6" s="12">
        <v>0.37665447353699999</v>
      </c>
      <c r="Q6" s="12">
        <v>0.46981963790159997</v>
      </c>
      <c r="R6" s="12">
        <v>0.4216218280513</v>
      </c>
      <c r="S6" s="12">
        <v>0.4951641656106</v>
      </c>
      <c r="T6" s="12">
        <v>0.44437900114809997</v>
      </c>
      <c r="U6" s="12">
        <v>0.62920884295470003</v>
      </c>
      <c r="V6" s="12">
        <v>0.56512611407439994</v>
      </c>
      <c r="W6" s="12">
        <v>0.30852245467959999</v>
      </c>
      <c r="X6" s="12">
        <v>0.41422436704549997</v>
      </c>
      <c r="Y6" s="12">
        <v>0.54129862318620003</v>
      </c>
      <c r="Z6" s="12">
        <v>0.58328853974310002</v>
      </c>
      <c r="AA6" s="12">
        <v>0.44706965875030003</v>
      </c>
      <c r="AB6" s="12">
        <v>0.64364122835499993</v>
      </c>
      <c r="AC6" s="12">
        <v>0.35802716076949997</v>
      </c>
      <c r="AD6" s="12">
        <v>0.55049046522889999</v>
      </c>
      <c r="AE6" s="12">
        <v>0.31413982816840003</v>
      </c>
      <c r="AF6" s="12">
        <v>0.48424929911339998</v>
      </c>
      <c r="AG6" s="12">
        <v>0.64365742452000008</v>
      </c>
      <c r="AH6" s="12">
        <v>0.53070217552130006</v>
      </c>
      <c r="AI6" s="12">
        <v>0.77307956070290007</v>
      </c>
      <c r="AJ6" s="12">
        <v>0.72326130145129996</v>
      </c>
      <c r="AK6" s="12">
        <v>0.5783098479987</v>
      </c>
      <c r="AL6" s="12">
        <v>0.50054523350760005</v>
      </c>
      <c r="AM6" s="8"/>
    </row>
    <row r="7" spans="1:39" x14ac:dyDescent="0.2">
      <c r="A7" s="22"/>
      <c r="B7" s="20"/>
      <c r="C7" s="13">
        <v>467</v>
      </c>
      <c r="D7" s="13">
        <v>124</v>
      </c>
      <c r="E7" s="13">
        <v>120</v>
      </c>
      <c r="F7" s="13">
        <v>95</v>
      </c>
      <c r="G7" s="13">
        <v>128</v>
      </c>
      <c r="H7" s="13">
        <v>4</v>
      </c>
      <c r="I7" s="13">
        <v>28</v>
      </c>
      <c r="J7" s="13">
        <v>83</v>
      </c>
      <c r="K7" s="13">
        <v>86</v>
      </c>
      <c r="L7" s="13">
        <v>112</v>
      </c>
      <c r="M7" s="13">
        <v>154</v>
      </c>
      <c r="N7" s="13">
        <v>197</v>
      </c>
      <c r="O7" s="13">
        <v>242</v>
      </c>
      <c r="P7" s="13">
        <v>89</v>
      </c>
      <c r="Q7" s="13">
        <v>46</v>
      </c>
      <c r="R7" s="13">
        <v>52</v>
      </c>
      <c r="S7" s="13">
        <v>112</v>
      </c>
      <c r="T7" s="13">
        <v>71</v>
      </c>
      <c r="U7" s="13">
        <v>23</v>
      </c>
      <c r="V7" s="13">
        <v>74</v>
      </c>
      <c r="W7" s="13">
        <v>74</v>
      </c>
      <c r="X7" s="13">
        <v>107</v>
      </c>
      <c r="Y7" s="13">
        <v>98</v>
      </c>
      <c r="Z7" s="13">
        <v>117</v>
      </c>
      <c r="AA7" s="13">
        <v>37</v>
      </c>
      <c r="AB7" s="13">
        <v>7</v>
      </c>
      <c r="AC7" s="13">
        <v>143</v>
      </c>
      <c r="AD7" s="13">
        <v>56</v>
      </c>
      <c r="AE7" s="13">
        <v>12</v>
      </c>
      <c r="AF7" s="13">
        <v>22</v>
      </c>
      <c r="AG7" s="13">
        <v>44</v>
      </c>
      <c r="AH7" s="13">
        <v>13</v>
      </c>
      <c r="AI7" s="13">
        <v>4</v>
      </c>
      <c r="AJ7" s="13">
        <v>7</v>
      </c>
      <c r="AK7" s="13">
        <v>2</v>
      </c>
      <c r="AL7" s="13">
        <v>164</v>
      </c>
      <c r="AM7" s="8"/>
    </row>
    <row r="8" spans="1:39" x14ac:dyDescent="0.2">
      <c r="A8" s="22"/>
      <c r="B8" s="20"/>
      <c r="C8" s="14" t="s">
        <v>84</v>
      </c>
      <c r="D8" s="14"/>
      <c r="E8" s="14"/>
      <c r="F8" s="14"/>
      <c r="G8" s="14"/>
      <c r="H8" s="14"/>
      <c r="I8" s="14"/>
      <c r="J8" s="14"/>
      <c r="K8" s="14"/>
      <c r="L8" s="14"/>
      <c r="M8" s="14"/>
      <c r="N8" s="14"/>
      <c r="O8" s="14"/>
      <c r="P8" s="14"/>
      <c r="Q8" s="14"/>
      <c r="R8" s="14"/>
      <c r="S8" s="14"/>
      <c r="T8" s="14"/>
      <c r="U8" s="14"/>
      <c r="V8" s="14"/>
      <c r="W8" s="14"/>
      <c r="X8" s="14"/>
      <c r="Y8" s="15" t="s">
        <v>85</v>
      </c>
      <c r="Z8" s="15" t="s">
        <v>86</v>
      </c>
      <c r="AA8" s="14"/>
      <c r="AB8" s="14"/>
      <c r="AC8" s="14"/>
      <c r="AD8" s="14"/>
      <c r="AE8" s="14"/>
      <c r="AF8" s="14"/>
      <c r="AG8" s="15" t="s">
        <v>85</v>
      </c>
      <c r="AH8" s="14"/>
      <c r="AI8" s="14"/>
      <c r="AJ8" s="14"/>
      <c r="AK8" s="14"/>
      <c r="AL8" s="14"/>
      <c r="AM8" s="8"/>
    </row>
    <row r="9" spans="1:39" x14ac:dyDescent="0.2">
      <c r="A9" s="23"/>
      <c r="B9" s="19" t="s">
        <v>87</v>
      </c>
      <c r="C9" s="12">
        <v>0.36758845838479998</v>
      </c>
      <c r="D9" s="12">
        <v>0.38177239126599999</v>
      </c>
      <c r="E9" s="12">
        <v>0.35810249350689999</v>
      </c>
      <c r="F9" s="12">
        <v>0.37717198090460002</v>
      </c>
      <c r="G9" s="12">
        <v>0.35782358723419999</v>
      </c>
      <c r="H9" s="12">
        <v>0.24699964405140001</v>
      </c>
      <c r="I9" s="12">
        <v>0.42995819250900003</v>
      </c>
      <c r="J9" s="12">
        <v>0.32990993762740001</v>
      </c>
      <c r="K9" s="12">
        <v>0.35683849306040011</v>
      </c>
      <c r="L9" s="12">
        <v>0.37121374334219998</v>
      </c>
      <c r="M9" s="12">
        <v>0.36187307067309998</v>
      </c>
      <c r="N9" s="12">
        <v>0.31028425969189999</v>
      </c>
      <c r="O9" s="12">
        <v>0.42041734761260002</v>
      </c>
      <c r="P9" s="12">
        <v>0.47848415034809999</v>
      </c>
      <c r="Q9" s="12">
        <v>0.25509029106429998</v>
      </c>
      <c r="R9" s="12">
        <v>0.44453401415299998</v>
      </c>
      <c r="S9" s="12">
        <v>0.33823295754380001</v>
      </c>
      <c r="T9" s="12">
        <v>0.34517394885590003</v>
      </c>
      <c r="U9" s="12">
        <v>0.21224258344640001</v>
      </c>
      <c r="V9" s="12">
        <v>0.32442072563399998</v>
      </c>
      <c r="W9" s="12">
        <v>0.56346461446609997</v>
      </c>
      <c r="X9" s="12">
        <v>0.35887269037120001</v>
      </c>
      <c r="Y9" s="12">
        <v>0.31591245533520002</v>
      </c>
      <c r="Z9" s="12">
        <v>0.23314451236639999</v>
      </c>
      <c r="AA9" s="12">
        <v>0.42818201858220001</v>
      </c>
      <c r="AB9" s="12">
        <v>0.2324313705952</v>
      </c>
      <c r="AC9" s="12">
        <v>0.49046952470830002</v>
      </c>
      <c r="AD9" s="12">
        <v>0.31835381722779998</v>
      </c>
      <c r="AE9" s="12">
        <v>0.57411907721810007</v>
      </c>
      <c r="AF9" s="12">
        <v>0.21539747590050001</v>
      </c>
      <c r="AG9" s="12">
        <v>0.21231959720730001</v>
      </c>
      <c r="AH9" s="12">
        <v>0.30741787106140001</v>
      </c>
      <c r="AI9" s="12">
        <v>0.22692043929710001</v>
      </c>
      <c r="AJ9" s="12">
        <v>0.27673869854869998</v>
      </c>
      <c r="AK9" s="12">
        <v>0.4216901520013</v>
      </c>
      <c r="AL9" s="12">
        <v>0.29307095322330001</v>
      </c>
      <c r="AM9" s="8"/>
    </row>
    <row r="10" spans="1:39" x14ac:dyDescent="0.2">
      <c r="A10" s="22"/>
      <c r="B10" s="20"/>
      <c r="C10" s="13">
        <v>394</v>
      </c>
      <c r="D10" s="13">
        <v>75</v>
      </c>
      <c r="E10" s="13">
        <v>111</v>
      </c>
      <c r="F10" s="13">
        <v>101</v>
      </c>
      <c r="G10" s="13">
        <v>107</v>
      </c>
      <c r="H10" s="13">
        <v>6</v>
      </c>
      <c r="I10" s="13">
        <v>53</v>
      </c>
      <c r="J10" s="13">
        <v>68</v>
      </c>
      <c r="K10" s="13">
        <v>68</v>
      </c>
      <c r="L10" s="13">
        <v>84</v>
      </c>
      <c r="M10" s="13">
        <v>115</v>
      </c>
      <c r="N10" s="13">
        <v>129</v>
      </c>
      <c r="O10" s="13">
        <v>243</v>
      </c>
      <c r="P10" s="13">
        <v>126</v>
      </c>
      <c r="Q10" s="13">
        <v>38</v>
      </c>
      <c r="R10" s="13">
        <v>64</v>
      </c>
      <c r="S10" s="13">
        <v>92</v>
      </c>
      <c r="T10" s="13">
        <v>31</v>
      </c>
      <c r="U10" s="13">
        <v>9</v>
      </c>
      <c r="V10" s="13">
        <v>34</v>
      </c>
      <c r="W10" s="13">
        <v>138</v>
      </c>
      <c r="X10" s="13">
        <v>122</v>
      </c>
      <c r="Y10" s="13">
        <v>51</v>
      </c>
      <c r="Z10" s="13">
        <v>44</v>
      </c>
      <c r="AA10" s="13">
        <v>19</v>
      </c>
      <c r="AB10" s="13">
        <v>3</v>
      </c>
      <c r="AC10" s="13">
        <v>222</v>
      </c>
      <c r="AD10" s="13">
        <v>38</v>
      </c>
      <c r="AE10" s="13">
        <v>10</v>
      </c>
      <c r="AF10" s="13">
        <v>11</v>
      </c>
      <c r="AG10" s="13">
        <v>15</v>
      </c>
      <c r="AH10" s="13">
        <v>7</v>
      </c>
      <c r="AI10" s="13">
        <v>2</v>
      </c>
      <c r="AJ10" s="13">
        <v>5</v>
      </c>
      <c r="AK10" s="13">
        <v>1</v>
      </c>
      <c r="AL10" s="13">
        <v>83</v>
      </c>
      <c r="AM10" s="8"/>
    </row>
    <row r="11" spans="1:39" x14ac:dyDescent="0.2">
      <c r="A11" s="22"/>
      <c r="B11" s="20"/>
      <c r="C11" s="14" t="s">
        <v>84</v>
      </c>
      <c r="D11" s="14"/>
      <c r="E11" s="14"/>
      <c r="F11" s="14"/>
      <c r="G11" s="14"/>
      <c r="H11" s="14"/>
      <c r="I11" s="14"/>
      <c r="J11" s="14"/>
      <c r="K11" s="14"/>
      <c r="L11" s="14"/>
      <c r="M11" s="14"/>
      <c r="N11" s="14"/>
      <c r="O11" s="15" t="s">
        <v>85</v>
      </c>
      <c r="P11" s="15" t="s">
        <v>88</v>
      </c>
      <c r="Q11" s="14"/>
      <c r="R11" s="14"/>
      <c r="S11" s="14"/>
      <c r="T11" s="14"/>
      <c r="U11" s="14"/>
      <c r="V11" s="14"/>
      <c r="W11" s="15" t="s">
        <v>89</v>
      </c>
      <c r="X11" s="14"/>
      <c r="Y11" s="14"/>
      <c r="Z11" s="14"/>
      <c r="AA11" s="14"/>
      <c r="AB11" s="14"/>
      <c r="AC11" s="15" t="s">
        <v>90</v>
      </c>
      <c r="AD11" s="14"/>
      <c r="AE11" s="14"/>
      <c r="AF11" s="14"/>
      <c r="AG11" s="14"/>
      <c r="AH11" s="14"/>
      <c r="AI11" s="14"/>
      <c r="AJ11" s="14"/>
      <c r="AK11" s="14"/>
      <c r="AL11" s="14"/>
      <c r="AM11" s="8"/>
    </row>
    <row r="12" spans="1:39" x14ac:dyDescent="0.2">
      <c r="A12" s="23"/>
      <c r="B12" s="19" t="s">
        <v>91</v>
      </c>
      <c r="C12" s="12">
        <v>0.16698634134259999</v>
      </c>
      <c r="D12" s="12">
        <v>0.1299690661649</v>
      </c>
      <c r="E12" s="12">
        <v>0.17027401909359999</v>
      </c>
      <c r="F12" s="12">
        <v>0.19894664349230001</v>
      </c>
      <c r="G12" s="12">
        <v>0.1674740630347</v>
      </c>
      <c r="H12" s="12">
        <v>0.4479484743189</v>
      </c>
      <c r="I12" s="12">
        <v>0.22710775607059999</v>
      </c>
      <c r="J12" s="12">
        <v>0.1198366943432</v>
      </c>
      <c r="K12" s="12">
        <v>0.1605205441193</v>
      </c>
      <c r="L12" s="12">
        <v>0.1166448786947</v>
      </c>
      <c r="M12" s="12">
        <v>0.1420031704611</v>
      </c>
      <c r="N12" s="12">
        <v>0.19268147740710001</v>
      </c>
      <c r="O12" s="12">
        <v>0.14784573085309999</v>
      </c>
      <c r="P12" s="12">
        <v>0.14486137611489999</v>
      </c>
      <c r="Q12" s="12">
        <v>0.27509007103400002</v>
      </c>
      <c r="R12" s="12">
        <v>0.1338441577957</v>
      </c>
      <c r="S12" s="12">
        <v>0.16660287684559999</v>
      </c>
      <c r="T12" s="12">
        <v>0.21044704999610001</v>
      </c>
      <c r="U12" s="12">
        <v>0.15854857359890001</v>
      </c>
      <c r="V12" s="12">
        <v>0.1104531602916</v>
      </c>
      <c r="W12" s="12">
        <v>0.12801293085429999</v>
      </c>
      <c r="X12" s="12">
        <v>0.22690294258339999</v>
      </c>
      <c r="Y12" s="12">
        <v>0.14278892147860001</v>
      </c>
      <c r="Z12" s="12">
        <v>0.18356694789049999</v>
      </c>
      <c r="AA12" s="12">
        <v>0.12474832266740001</v>
      </c>
      <c r="AB12" s="12">
        <v>0.1239274010498</v>
      </c>
      <c r="AC12" s="12">
        <v>0.15150331452220001</v>
      </c>
      <c r="AD12" s="12">
        <v>0.13115571754329999</v>
      </c>
      <c r="AE12" s="12">
        <v>0.1117410946136</v>
      </c>
      <c r="AF12" s="12">
        <v>0.30035322498610001</v>
      </c>
      <c r="AG12" s="12">
        <v>0.1440229782727</v>
      </c>
      <c r="AH12" s="12">
        <v>0.1618799534174</v>
      </c>
      <c r="AI12" s="12">
        <v>0</v>
      </c>
      <c r="AJ12" s="12">
        <v>0</v>
      </c>
      <c r="AK12" s="12">
        <v>0</v>
      </c>
      <c r="AL12" s="12">
        <v>0.20638381326909999</v>
      </c>
      <c r="AM12" s="8"/>
    </row>
    <row r="13" spans="1:39" x14ac:dyDescent="0.2">
      <c r="A13" s="22"/>
      <c r="B13" s="20"/>
      <c r="C13" s="13">
        <v>156</v>
      </c>
      <c r="D13" s="13">
        <v>28</v>
      </c>
      <c r="E13" s="13">
        <v>48</v>
      </c>
      <c r="F13" s="13">
        <v>35</v>
      </c>
      <c r="G13" s="13">
        <v>45</v>
      </c>
      <c r="H13" s="13">
        <v>6</v>
      </c>
      <c r="I13" s="13">
        <v>21</v>
      </c>
      <c r="J13" s="13">
        <v>24</v>
      </c>
      <c r="K13" s="13">
        <v>31</v>
      </c>
      <c r="L13" s="13">
        <v>31</v>
      </c>
      <c r="M13" s="13">
        <v>43</v>
      </c>
      <c r="N13" s="13">
        <v>71</v>
      </c>
      <c r="O13" s="13">
        <v>78</v>
      </c>
      <c r="P13" s="13">
        <v>40</v>
      </c>
      <c r="Q13" s="13">
        <v>24</v>
      </c>
      <c r="R13" s="13">
        <v>19</v>
      </c>
      <c r="S13" s="13">
        <v>34</v>
      </c>
      <c r="T13" s="13">
        <v>16</v>
      </c>
      <c r="U13" s="13">
        <v>9</v>
      </c>
      <c r="V13" s="13">
        <v>14</v>
      </c>
      <c r="W13" s="13">
        <v>33</v>
      </c>
      <c r="X13" s="13">
        <v>55</v>
      </c>
      <c r="Y13" s="13">
        <v>24</v>
      </c>
      <c r="Z13" s="13">
        <v>26</v>
      </c>
      <c r="AA13" s="13">
        <v>10</v>
      </c>
      <c r="AB13" s="13">
        <v>2</v>
      </c>
      <c r="AC13" s="13">
        <v>60</v>
      </c>
      <c r="AD13" s="13">
        <v>19</v>
      </c>
      <c r="AE13" s="13">
        <v>3</v>
      </c>
      <c r="AF13" s="13">
        <v>10</v>
      </c>
      <c r="AG13" s="13">
        <v>10</v>
      </c>
      <c r="AH13" s="13">
        <v>3</v>
      </c>
      <c r="AI13" s="13">
        <v>0</v>
      </c>
      <c r="AJ13" s="13">
        <v>0</v>
      </c>
      <c r="AK13" s="13">
        <v>0</v>
      </c>
      <c r="AL13" s="13">
        <v>51</v>
      </c>
      <c r="AM13" s="8"/>
    </row>
    <row r="14" spans="1:39" x14ac:dyDescent="0.2">
      <c r="A14" s="22"/>
      <c r="B14" s="20"/>
      <c r="C14" s="14" t="s">
        <v>84</v>
      </c>
      <c r="D14" s="14"/>
      <c r="E14" s="14"/>
      <c r="F14" s="14"/>
      <c r="G14" s="14"/>
      <c r="H14" s="15" t="s">
        <v>92</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1017</v>
      </c>
      <c r="D16" s="13">
        <v>227</v>
      </c>
      <c r="E16" s="13">
        <v>279</v>
      </c>
      <c r="F16" s="13">
        <v>231</v>
      </c>
      <c r="G16" s="13">
        <v>280</v>
      </c>
      <c r="H16" s="13">
        <v>16</v>
      </c>
      <c r="I16" s="13">
        <v>102</v>
      </c>
      <c r="J16" s="13">
        <v>175</v>
      </c>
      <c r="K16" s="13">
        <v>185</v>
      </c>
      <c r="L16" s="13">
        <v>227</v>
      </c>
      <c r="M16" s="13">
        <v>312</v>
      </c>
      <c r="N16" s="13">
        <v>397</v>
      </c>
      <c r="O16" s="13">
        <v>563</v>
      </c>
      <c r="P16" s="13">
        <v>255</v>
      </c>
      <c r="Q16" s="13">
        <v>108</v>
      </c>
      <c r="R16" s="13">
        <v>135</v>
      </c>
      <c r="S16" s="13">
        <v>238</v>
      </c>
      <c r="T16" s="13">
        <v>118</v>
      </c>
      <c r="U16" s="13">
        <v>41</v>
      </c>
      <c r="V16" s="13">
        <v>122</v>
      </c>
      <c r="W16" s="13">
        <v>245</v>
      </c>
      <c r="X16" s="13">
        <v>284</v>
      </c>
      <c r="Y16" s="13">
        <v>173</v>
      </c>
      <c r="Z16" s="13">
        <v>187</v>
      </c>
      <c r="AA16" s="13">
        <v>66</v>
      </c>
      <c r="AB16" s="13">
        <v>12</v>
      </c>
      <c r="AC16" s="13">
        <v>425</v>
      </c>
      <c r="AD16" s="13">
        <v>113</v>
      </c>
      <c r="AE16" s="13">
        <v>25</v>
      </c>
      <c r="AF16" s="13">
        <v>43</v>
      </c>
      <c r="AG16" s="13">
        <v>69</v>
      </c>
      <c r="AH16" s="13">
        <v>23</v>
      </c>
      <c r="AI16" s="13">
        <v>6</v>
      </c>
      <c r="AJ16" s="13">
        <v>12</v>
      </c>
      <c r="AK16" s="13">
        <v>3</v>
      </c>
      <c r="AL16" s="13">
        <v>298</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93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59" customHeight="1" x14ac:dyDescent="0.2">
      <c r="A2" s="27" t="s">
        <v>334</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309</v>
      </c>
      <c r="B6" s="19" t="s">
        <v>282</v>
      </c>
      <c r="C6" s="12">
        <v>5.2078997415060002E-2</v>
      </c>
      <c r="D6" s="12">
        <v>6.37467995048E-2</v>
      </c>
      <c r="E6" s="12">
        <v>4.057530611521E-2</v>
      </c>
      <c r="F6" s="12">
        <v>6.1968263144080001E-2</v>
      </c>
      <c r="G6" s="12">
        <v>4.6352270403000002E-2</v>
      </c>
      <c r="H6" s="12">
        <v>0</v>
      </c>
      <c r="I6" s="12">
        <v>8.3864017419060008E-2</v>
      </c>
      <c r="J6" s="12">
        <v>4.0104359698470003E-2</v>
      </c>
      <c r="K6" s="12">
        <v>4.0579575759369997E-2</v>
      </c>
      <c r="L6" s="12">
        <v>8.8213539682030009E-2</v>
      </c>
      <c r="M6" s="12">
        <v>1.806909103038E-2</v>
      </c>
      <c r="N6" s="12">
        <v>4.705046330307E-2</v>
      </c>
      <c r="O6" s="12">
        <v>5.4023590072439988E-2</v>
      </c>
      <c r="P6" s="12">
        <v>5.44257391147E-2</v>
      </c>
      <c r="Q6" s="12">
        <v>4.3807385816349999E-2</v>
      </c>
      <c r="R6" s="12">
        <v>6.0180955132699998E-2</v>
      </c>
      <c r="S6" s="12">
        <v>6.2607605171850003E-2</v>
      </c>
      <c r="T6" s="12">
        <v>3.9046733174819999E-2</v>
      </c>
      <c r="U6" s="12">
        <v>0</v>
      </c>
      <c r="V6" s="12">
        <v>6.0593835259079999E-2</v>
      </c>
      <c r="W6" s="12">
        <v>5.0126616612409997E-2</v>
      </c>
      <c r="X6" s="12">
        <v>3.385748666281E-2</v>
      </c>
      <c r="Y6" s="12">
        <v>6.1120116268019997E-2</v>
      </c>
      <c r="Z6" s="12">
        <v>6.5128625943490004E-2</v>
      </c>
      <c r="AA6" s="12">
        <v>4.5480238542159997E-2</v>
      </c>
      <c r="AB6" s="12">
        <v>0</v>
      </c>
      <c r="AC6" s="12">
        <v>5.4031650845919987E-2</v>
      </c>
      <c r="AD6" s="12">
        <v>4.3876441172349998E-2</v>
      </c>
      <c r="AE6" s="12">
        <v>0</v>
      </c>
      <c r="AF6" s="12">
        <v>2.144654901507E-2</v>
      </c>
      <c r="AG6" s="12">
        <v>4.8705470602690003E-2</v>
      </c>
      <c r="AH6" s="12">
        <v>4.7349588152879998E-2</v>
      </c>
      <c r="AI6" s="12">
        <v>0</v>
      </c>
      <c r="AJ6" s="12">
        <v>0</v>
      </c>
      <c r="AK6" s="12">
        <v>0</v>
      </c>
      <c r="AL6" s="12">
        <v>6.5667934295189995E-2</v>
      </c>
      <c r="AM6" s="8"/>
    </row>
    <row r="7" spans="1:39" x14ac:dyDescent="0.2">
      <c r="A7" s="20"/>
      <c r="B7" s="20"/>
      <c r="C7" s="13">
        <v>40</v>
      </c>
      <c r="D7" s="13">
        <v>10</v>
      </c>
      <c r="E7" s="13">
        <v>10</v>
      </c>
      <c r="F7" s="13">
        <v>8</v>
      </c>
      <c r="G7" s="13">
        <v>12</v>
      </c>
      <c r="H7" s="13">
        <v>0</v>
      </c>
      <c r="I7" s="13">
        <v>6</v>
      </c>
      <c r="J7" s="13">
        <v>7</v>
      </c>
      <c r="K7" s="13">
        <v>8</v>
      </c>
      <c r="L7" s="13">
        <v>13</v>
      </c>
      <c r="M7" s="13">
        <v>6</v>
      </c>
      <c r="N7" s="13">
        <v>14</v>
      </c>
      <c r="O7" s="13">
        <v>22</v>
      </c>
      <c r="P7" s="13">
        <v>12</v>
      </c>
      <c r="Q7" s="13">
        <v>3</v>
      </c>
      <c r="R7" s="13">
        <v>4</v>
      </c>
      <c r="S7" s="13">
        <v>10</v>
      </c>
      <c r="T7" s="13">
        <v>4</v>
      </c>
      <c r="U7" s="13">
        <v>0</v>
      </c>
      <c r="V7" s="13">
        <v>7</v>
      </c>
      <c r="W7" s="13">
        <v>9</v>
      </c>
      <c r="X7" s="13">
        <v>9</v>
      </c>
      <c r="Y7" s="13">
        <v>7</v>
      </c>
      <c r="Z7" s="13">
        <v>8</v>
      </c>
      <c r="AA7" s="13">
        <v>3</v>
      </c>
      <c r="AB7" s="13">
        <v>0</v>
      </c>
      <c r="AC7" s="13">
        <v>17</v>
      </c>
      <c r="AD7" s="13">
        <v>4</v>
      </c>
      <c r="AE7" s="13">
        <v>0</v>
      </c>
      <c r="AF7" s="13">
        <v>1</v>
      </c>
      <c r="AG7" s="13">
        <v>3</v>
      </c>
      <c r="AH7" s="13">
        <v>1</v>
      </c>
      <c r="AI7" s="13">
        <v>0</v>
      </c>
      <c r="AJ7" s="13">
        <v>0</v>
      </c>
      <c r="AK7" s="13">
        <v>0</v>
      </c>
      <c r="AL7" s="13">
        <v>14</v>
      </c>
      <c r="AM7" s="8"/>
    </row>
    <row r="8" spans="1:39" x14ac:dyDescent="0.2">
      <c r="A8" s="20"/>
      <c r="B8" s="20"/>
      <c r="C8" s="14" t="s">
        <v>84</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8"/>
    </row>
    <row r="9" spans="1:39" x14ac:dyDescent="0.2">
      <c r="A9" s="23"/>
      <c r="B9" s="19" t="s">
        <v>283</v>
      </c>
      <c r="C9" s="12">
        <v>0.18323217947080001</v>
      </c>
      <c r="D9" s="12">
        <v>0.2174828270287</v>
      </c>
      <c r="E9" s="12">
        <v>0.15075244249979999</v>
      </c>
      <c r="F9" s="12">
        <v>0.14206542992160001</v>
      </c>
      <c r="G9" s="12">
        <v>0.22166428794920001</v>
      </c>
      <c r="H9" s="12">
        <v>7.7149102012379997E-2</v>
      </c>
      <c r="I9" s="12">
        <v>0.114289096544</v>
      </c>
      <c r="J9" s="12">
        <v>0.22926436533399999</v>
      </c>
      <c r="K9" s="12">
        <v>0.21056177023209999</v>
      </c>
      <c r="L9" s="12">
        <v>0.16971976577209999</v>
      </c>
      <c r="M9" s="12">
        <v>0.22395125896699999</v>
      </c>
      <c r="N9" s="12">
        <v>0.21448150478629999</v>
      </c>
      <c r="O9" s="12">
        <v>0.14607136148239999</v>
      </c>
      <c r="P9" s="12">
        <v>0.12233310338300001</v>
      </c>
      <c r="Q9" s="12">
        <v>0.14565051020780001</v>
      </c>
      <c r="R9" s="12">
        <v>0.15509697891919999</v>
      </c>
      <c r="S9" s="12">
        <v>0.2316722331494</v>
      </c>
      <c r="T9" s="12">
        <v>0.2041444692746</v>
      </c>
      <c r="U9" s="12">
        <v>0.20177277705569999</v>
      </c>
      <c r="V9" s="12">
        <v>0.2267944131614</v>
      </c>
      <c r="W9" s="12">
        <v>0.11945341510599999</v>
      </c>
      <c r="X9" s="12">
        <v>0.16379620400270001</v>
      </c>
      <c r="Y9" s="12">
        <v>0.25637106204979998</v>
      </c>
      <c r="Z9" s="12">
        <v>0.1969714394264</v>
      </c>
      <c r="AA9" s="12">
        <v>0.21336638437139999</v>
      </c>
      <c r="AB9" s="12">
        <v>0</v>
      </c>
      <c r="AC9" s="12">
        <v>0.17057927812250001</v>
      </c>
      <c r="AD9" s="12">
        <v>0.1953655512296</v>
      </c>
      <c r="AE9" s="12">
        <v>0.11431535109719999</v>
      </c>
      <c r="AF9" s="12">
        <v>0.18671924435410001</v>
      </c>
      <c r="AG9" s="12">
        <v>0.1555986448054</v>
      </c>
      <c r="AH9" s="12">
        <v>0.32846344126510002</v>
      </c>
      <c r="AI9" s="12">
        <v>0.1134214733943</v>
      </c>
      <c r="AJ9" s="12">
        <v>0</v>
      </c>
      <c r="AK9" s="12">
        <v>0</v>
      </c>
      <c r="AL9" s="12">
        <v>0.20729938294860001</v>
      </c>
      <c r="AM9" s="8"/>
    </row>
    <row r="10" spans="1:39" x14ac:dyDescent="0.2">
      <c r="A10" s="20"/>
      <c r="B10" s="20"/>
      <c r="C10" s="13">
        <v>180</v>
      </c>
      <c r="D10" s="13">
        <v>41</v>
      </c>
      <c r="E10" s="13">
        <v>43</v>
      </c>
      <c r="F10" s="13">
        <v>39</v>
      </c>
      <c r="G10" s="13">
        <v>57</v>
      </c>
      <c r="H10" s="13">
        <v>2</v>
      </c>
      <c r="I10" s="13">
        <v>11</v>
      </c>
      <c r="J10" s="13">
        <v>32</v>
      </c>
      <c r="K10" s="13">
        <v>35</v>
      </c>
      <c r="L10" s="13">
        <v>35</v>
      </c>
      <c r="M10" s="13">
        <v>65</v>
      </c>
      <c r="N10" s="13">
        <v>94</v>
      </c>
      <c r="O10" s="13">
        <v>73</v>
      </c>
      <c r="P10" s="13">
        <v>30</v>
      </c>
      <c r="Q10" s="13">
        <v>13</v>
      </c>
      <c r="R10" s="13">
        <v>21</v>
      </c>
      <c r="S10" s="13">
        <v>49</v>
      </c>
      <c r="T10" s="13">
        <v>27</v>
      </c>
      <c r="U10" s="13">
        <v>11</v>
      </c>
      <c r="V10" s="13">
        <v>29</v>
      </c>
      <c r="W10" s="13">
        <v>26</v>
      </c>
      <c r="X10" s="13">
        <v>48</v>
      </c>
      <c r="Y10" s="13">
        <v>37</v>
      </c>
      <c r="Z10" s="13">
        <v>43</v>
      </c>
      <c r="AA10" s="13">
        <v>15</v>
      </c>
      <c r="AB10" s="13">
        <v>0</v>
      </c>
      <c r="AC10" s="13">
        <v>68</v>
      </c>
      <c r="AD10" s="13">
        <v>17</v>
      </c>
      <c r="AE10" s="13">
        <v>3</v>
      </c>
      <c r="AF10" s="13">
        <v>6</v>
      </c>
      <c r="AG10" s="13">
        <v>12</v>
      </c>
      <c r="AH10" s="13">
        <v>7</v>
      </c>
      <c r="AI10" s="13">
        <v>2</v>
      </c>
      <c r="AJ10" s="13">
        <v>0</v>
      </c>
      <c r="AK10" s="13">
        <v>0</v>
      </c>
      <c r="AL10" s="13">
        <v>65</v>
      </c>
      <c r="AM10" s="8"/>
    </row>
    <row r="11" spans="1:39" x14ac:dyDescent="0.2">
      <c r="A11" s="20"/>
      <c r="B11" s="20"/>
      <c r="C11" s="14" t="s">
        <v>84</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8"/>
    </row>
    <row r="12" spans="1:39" x14ac:dyDescent="0.2">
      <c r="A12" s="23"/>
      <c r="B12" s="19" t="s">
        <v>284</v>
      </c>
      <c r="C12" s="12">
        <v>8.5464622592650002E-2</v>
      </c>
      <c r="D12" s="12">
        <v>9.4848576439040003E-2</v>
      </c>
      <c r="E12" s="12">
        <v>9.0667143582030013E-2</v>
      </c>
      <c r="F12" s="12">
        <v>8.1627176535080004E-2</v>
      </c>
      <c r="G12" s="12">
        <v>7.5547925680629999E-2</v>
      </c>
      <c r="H12" s="12">
        <v>0.1326769334215</v>
      </c>
      <c r="I12" s="12">
        <v>8.0329656866079999E-2</v>
      </c>
      <c r="J12" s="12">
        <v>4.6740924261460003E-2</v>
      </c>
      <c r="K12" s="12">
        <v>0.1388917421128</v>
      </c>
      <c r="L12" s="12">
        <v>6.0781127218290001E-2</v>
      </c>
      <c r="M12" s="12">
        <v>9.8259796306390007E-2</v>
      </c>
      <c r="N12" s="12">
        <v>9.2010031327769998E-2</v>
      </c>
      <c r="O12" s="12">
        <v>8.0460376437389999E-2</v>
      </c>
      <c r="P12" s="12">
        <v>0.1027788051171</v>
      </c>
      <c r="Q12" s="12">
        <v>0.15046042686229999</v>
      </c>
      <c r="R12" s="12">
        <v>3.3182511151699998E-2</v>
      </c>
      <c r="S12" s="12">
        <v>7.105170871897E-2</v>
      </c>
      <c r="T12" s="12">
        <v>0.1119283399859</v>
      </c>
      <c r="U12" s="12">
        <v>0</v>
      </c>
      <c r="V12" s="12">
        <v>8.4388381513529995E-2</v>
      </c>
      <c r="W12" s="12">
        <v>7.2440799957770002E-2</v>
      </c>
      <c r="X12" s="12">
        <v>9.8679834121570012E-2</v>
      </c>
      <c r="Y12" s="12">
        <v>9.789221514676999E-2</v>
      </c>
      <c r="Z12" s="12">
        <v>8.0798883113379988E-2</v>
      </c>
      <c r="AA12" s="12">
        <v>4.0901672195650003E-2</v>
      </c>
      <c r="AB12" s="12">
        <v>0.2325294531506</v>
      </c>
      <c r="AC12" s="12">
        <v>0.1000260360556</v>
      </c>
      <c r="AD12" s="12">
        <v>4.5291482624719999E-2</v>
      </c>
      <c r="AE12" s="12">
        <v>5.3892148478289999E-2</v>
      </c>
      <c r="AF12" s="12">
        <v>3.915431109195E-2</v>
      </c>
      <c r="AG12" s="12">
        <v>0.21504320747040001</v>
      </c>
      <c r="AH12" s="12">
        <v>9.1211469249359994E-2</v>
      </c>
      <c r="AI12" s="12">
        <v>0</v>
      </c>
      <c r="AJ12" s="12">
        <v>0.1162280172436</v>
      </c>
      <c r="AK12" s="12">
        <v>0</v>
      </c>
      <c r="AL12" s="12">
        <v>6.8117310869720005E-2</v>
      </c>
      <c r="AM12" s="8"/>
    </row>
    <row r="13" spans="1:39" x14ac:dyDescent="0.2">
      <c r="A13" s="20"/>
      <c r="B13" s="20"/>
      <c r="C13" s="13">
        <v>83</v>
      </c>
      <c r="D13" s="13">
        <v>22</v>
      </c>
      <c r="E13" s="13">
        <v>23</v>
      </c>
      <c r="F13" s="13">
        <v>19</v>
      </c>
      <c r="G13" s="13">
        <v>19</v>
      </c>
      <c r="H13" s="13">
        <v>2</v>
      </c>
      <c r="I13" s="13">
        <v>7</v>
      </c>
      <c r="J13" s="13">
        <v>10</v>
      </c>
      <c r="K13" s="13">
        <v>21</v>
      </c>
      <c r="L13" s="13">
        <v>16</v>
      </c>
      <c r="M13" s="13">
        <v>27</v>
      </c>
      <c r="N13" s="13">
        <v>39</v>
      </c>
      <c r="O13" s="13">
        <v>40</v>
      </c>
      <c r="P13" s="13">
        <v>25</v>
      </c>
      <c r="Q13" s="13">
        <v>9</v>
      </c>
      <c r="R13" s="13">
        <v>7</v>
      </c>
      <c r="S13" s="13">
        <v>19</v>
      </c>
      <c r="T13" s="13">
        <v>15</v>
      </c>
      <c r="U13" s="13">
        <v>0</v>
      </c>
      <c r="V13" s="13">
        <v>8</v>
      </c>
      <c r="W13" s="13">
        <v>20</v>
      </c>
      <c r="X13" s="13">
        <v>20</v>
      </c>
      <c r="Y13" s="13">
        <v>17</v>
      </c>
      <c r="Z13" s="13">
        <v>15</v>
      </c>
      <c r="AA13" s="13">
        <v>4</v>
      </c>
      <c r="AB13" s="13">
        <v>3</v>
      </c>
      <c r="AC13" s="13">
        <v>34</v>
      </c>
      <c r="AD13" s="13">
        <v>6</v>
      </c>
      <c r="AE13" s="13">
        <v>2</v>
      </c>
      <c r="AF13" s="13">
        <v>3</v>
      </c>
      <c r="AG13" s="13">
        <v>12</v>
      </c>
      <c r="AH13" s="13">
        <v>2</v>
      </c>
      <c r="AI13" s="13">
        <v>0</v>
      </c>
      <c r="AJ13" s="13">
        <v>2</v>
      </c>
      <c r="AK13" s="13">
        <v>0</v>
      </c>
      <c r="AL13" s="13">
        <v>22</v>
      </c>
      <c r="AM13" s="8"/>
    </row>
    <row r="14" spans="1:39" x14ac:dyDescent="0.2">
      <c r="A14" s="20"/>
      <c r="B14" s="20"/>
      <c r="C14" s="14" t="s">
        <v>84</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286</v>
      </c>
      <c r="C15" s="12">
        <v>0.1663306511139</v>
      </c>
      <c r="D15" s="12">
        <v>0.1201207019013</v>
      </c>
      <c r="E15" s="12">
        <v>0.20515941892289999</v>
      </c>
      <c r="F15" s="12">
        <v>0.14539670670329999</v>
      </c>
      <c r="G15" s="12">
        <v>0.1812175325007</v>
      </c>
      <c r="H15" s="12">
        <v>0</v>
      </c>
      <c r="I15" s="12">
        <v>0.20008097004860001</v>
      </c>
      <c r="J15" s="12">
        <v>0.21953941561410001</v>
      </c>
      <c r="K15" s="12">
        <v>0.18819779506439999</v>
      </c>
      <c r="L15" s="12">
        <v>0.12752244533070001</v>
      </c>
      <c r="M15" s="12">
        <v>0.1394821133868</v>
      </c>
      <c r="N15" s="12">
        <v>0.22083176809810001</v>
      </c>
      <c r="O15" s="12">
        <v>0.118744143099</v>
      </c>
      <c r="P15" s="12">
        <v>0.1493478108562</v>
      </c>
      <c r="Q15" s="12">
        <v>0.16928710860689999</v>
      </c>
      <c r="R15" s="12">
        <v>0.19967565283489999</v>
      </c>
      <c r="S15" s="12">
        <v>0.14296155050430001</v>
      </c>
      <c r="T15" s="12">
        <v>0.16219478317739999</v>
      </c>
      <c r="U15" s="12">
        <v>0.2485130336793</v>
      </c>
      <c r="V15" s="12">
        <v>0.1793862410748</v>
      </c>
      <c r="W15" s="12">
        <v>0.10209675229</v>
      </c>
      <c r="X15" s="12">
        <v>0.1900041827858</v>
      </c>
      <c r="Y15" s="12">
        <v>0.1236441183373</v>
      </c>
      <c r="Z15" s="12">
        <v>0.25486659143259999</v>
      </c>
      <c r="AA15" s="12">
        <v>0.14386156981189999</v>
      </c>
      <c r="AB15" s="12">
        <v>5.3896841267219997E-2</v>
      </c>
      <c r="AC15" s="12">
        <v>0.17143434490869999</v>
      </c>
      <c r="AD15" s="12">
        <v>0.13451983590739999</v>
      </c>
      <c r="AE15" s="12">
        <v>2.746896732914E-2</v>
      </c>
      <c r="AF15" s="12">
        <v>4.2038254027600003E-2</v>
      </c>
      <c r="AG15" s="12">
        <v>9.8193014231739997E-2</v>
      </c>
      <c r="AH15" s="12">
        <v>4.553582196092E-2</v>
      </c>
      <c r="AI15" s="12">
        <v>0.20581720871430001</v>
      </c>
      <c r="AJ15" s="12">
        <v>0.43122576454779998</v>
      </c>
      <c r="AK15" s="12">
        <v>0.24001892151660001</v>
      </c>
      <c r="AL15" s="12">
        <v>0.19909380188629999</v>
      </c>
      <c r="AM15" s="8"/>
    </row>
    <row r="16" spans="1:39" x14ac:dyDescent="0.2">
      <c r="A16" s="20"/>
      <c r="B16" s="20"/>
      <c r="C16" s="13">
        <v>162</v>
      </c>
      <c r="D16" s="13">
        <v>29</v>
      </c>
      <c r="E16" s="13">
        <v>46</v>
      </c>
      <c r="F16" s="13">
        <v>37</v>
      </c>
      <c r="G16" s="13">
        <v>50</v>
      </c>
      <c r="H16" s="13">
        <v>0</v>
      </c>
      <c r="I16" s="13">
        <v>18</v>
      </c>
      <c r="J16" s="13">
        <v>37</v>
      </c>
      <c r="K16" s="13">
        <v>35</v>
      </c>
      <c r="L16" s="13">
        <v>33</v>
      </c>
      <c r="M16" s="13">
        <v>39</v>
      </c>
      <c r="N16" s="13">
        <v>76</v>
      </c>
      <c r="O16" s="13">
        <v>79</v>
      </c>
      <c r="P16" s="13">
        <v>40</v>
      </c>
      <c r="Q16" s="13">
        <v>23</v>
      </c>
      <c r="R16" s="13">
        <v>21</v>
      </c>
      <c r="S16" s="13">
        <v>28</v>
      </c>
      <c r="T16" s="13">
        <v>18</v>
      </c>
      <c r="U16" s="13">
        <v>13</v>
      </c>
      <c r="V16" s="13">
        <v>19</v>
      </c>
      <c r="W16" s="13">
        <v>31</v>
      </c>
      <c r="X16" s="13">
        <v>48</v>
      </c>
      <c r="Y16" s="13">
        <v>26</v>
      </c>
      <c r="Z16" s="13">
        <v>39</v>
      </c>
      <c r="AA16" s="13">
        <v>11</v>
      </c>
      <c r="AB16" s="13">
        <v>1</v>
      </c>
      <c r="AC16" s="13">
        <v>79</v>
      </c>
      <c r="AD16" s="13">
        <v>13</v>
      </c>
      <c r="AE16" s="13">
        <v>1</v>
      </c>
      <c r="AF16" s="13">
        <v>3</v>
      </c>
      <c r="AG16" s="13">
        <v>6</v>
      </c>
      <c r="AH16" s="13">
        <v>1</v>
      </c>
      <c r="AI16" s="13">
        <v>2</v>
      </c>
      <c r="AJ16" s="13">
        <v>3</v>
      </c>
      <c r="AK16" s="13">
        <v>1</v>
      </c>
      <c r="AL16" s="13">
        <v>53</v>
      </c>
      <c r="AM16" s="8"/>
    </row>
    <row r="17" spans="1:39" x14ac:dyDescent="0.2">
      <c r="A17" s="20"/>
      <c r="B17" s="20"/>
      <c r="C17" s="14" t="s">
        <v>84</v>
      </c>
      <c r="D17" s="14"/>
      <c r="E17" s="14"/>
      <c r="F17" s="14"/>
      <c r="G17" s="14"/>
      <c r="H17" s="14"/>
      <c r="I17" s="14"/>
      <c r="J17" s="14"/>
      <c r="K17" s="14"/>
      <c r="L17" s="14"/>
      <c r="M17" s="14"/>
      <c r="N17" s="15" t="s">
        <v>88</v>
      </c>
      <c r="O17" s="14"/>
      <c r="P17" s="14"/>
      <c r="Q17" s="14"/>
      <c r="R17" s="14"/>
      <c r="S17" s="14"/>
      <c r="T17" s="14"/>
      <c r="U17" s="14"/>
      <c r="V17" s="14"/>
      <c r="W17" s="14"/>
      <c r="X17" s="14"/>
      <c r="Y17" s="14"/>
      <c r="Z17" s="15" t="s">
        <v>85</v>
      </c>
      <c r="AA17" s="14"/>
      <c r="AB17" s="14"/>
      <c r="AC17" s="14"/>
      <c r="AD17" s="14"/>
      <c r="AE17" s="14"/>
      <c r="AF17" s="14"/>
      <c r="AG17" s="14"/>
      <c r="AH17" s="14"/>
      <c r="AI17" s="14"/>
      <c r="AJ17" s="14"/>
      <c r="AK17" s="14"/>
      <c r="AL17" s="14"/>
      <c r="AM17" s="8"/>
    </row>
    <row r="18" spans="1:39" x14ac:dyDescent="0.2">
      <c r="A18" s="23"/>
      <c r="B18" s="19" t="s">
        <v>287</v>
      </c>
      <c r="C18" s="12">
        <v>0.51289354940760001</v>
      </c>
      <c r="D18" s="12">
        <v>0.50380109512609994</v>
      </c>
      <c r="E18" s="12">
        <v>0.51284568888009996</v>
      </c>
      <c r="F18" s="12">
        <v>0.56894242369589998</v>
      </c>
      <c r="G18" s="12">
        <v>0.47521798346639998</v>
      </c>
      <c r="H18" s="12">
        <v>0.79017396456610001</v>
      </c>
      <c r="I18" s="12">
        <v>0.52143625912229996</v>
      </c>
      <c r="J18" s="12">
        <v>0.46435093509199998</v>
      </c>
      <c r="K18" s="12">
        <v>0.4217691168314</v>
      </c>
      <c r="L18" s="12">
        <v>0.55376312199690003</v>
      </c>
      <c r="M18" s="12">
        <v>0.52023774030949999</v>
      </c>
      <c r="N18" s="12">
        <v>0.42562623248480003</v>
      </c>
      <c r="O18" s="12">
        <v>0.60070052890870007</v>
      </c>
      <c r="P18" s="12">
        <v>0.57111454152910002</v>
      </c>
      <c r="Q18" s="12">
        <v>0.4907945685067</v>
      </c>
      <c r="R18" s="12">
        <v>0.55186390196159996</v>
      </c>
      <c r="S18" s="12">
        <v>0.49170690245549997</v>
      </c>
      <c r="T18" s="12">
        <v>0.48268567438729998</v>
      </c>
      <c r="U18" s="12">
        <v>0.54971418926500004</v>
      </c>
      <c r="V18" s="12">
        <v>0.44883712899119999</v>
      </c>
      <c r="W18" s="12">
        <v>0.65588241603390007</v>
      </c>
      <c r="X18" s="12">
        <v>0.51366229242709993</v>
      </c>
      <c r="Y18" s="12">
        <v>0.46097248819809999</v>
      </c>
      <c r="Z18" s="12">
        <v>0.40223446008410002</v>
      </c>
      <c r="AA18" s="12">
        <v>0.55639013507890001</v>
      </c>
      <c r="AB18" s="12">
        <v>0.71357370558220001</v>
      </c>
      <c r="AC18" s="12">
        <v>0.50392869006719998</v>
      </c>
      <c r="AD18" s="12">
        <v>0.58094668906589997</v>
      </c>
      <c r="AE18" s="12">
        <v>0.80432353309540006</v>
      </c>
      <c r="AF18" s="12">
        <v>0.71064164151120002</v>
      </c>
      <c r="AG18" s="12">
        <v>0.48245966288980002</v>
      </c>
      <c r="AH18" s="12">
        <v>0.48743967937170002</v>
      </c>
      <c r="AI18" s="12">
        <v>0.68076131789140004</v>
      </c>
      <c r="AJ18" s="12">
        <v>0.4525462182087</v>
      </c>
      <c r="AK18" s="12">
        <v>0.75998107848340002</v>
      </c>
      <c r="AL18" s="12">
        <v>0.45982157000020002</v>
      </c>
      <c r="AM18" s="8"/>
    </row>
    <row r="19" spans="1:39" x14ac:dyDescent="0.2">
      <c r="A19" s="20"/>
      <c r="B19" s="20"/>
      <c r="C19" s="13">
        <v>526</v>
      </c>
      <c r="D19" s="13">
        <v>118</v>
      </c>
      <c r="E19" s="13">
        <v>150</v>
      </c>
      <c r="F19" s="13">
        <v>121</v>
      </c>
      <c r="G19" s="13">
        <v>137</v>
      </c>
      <c r="H19" s="13">
        <v>12</v>
      </c>
      <c r="I19" s="13">
        <v>54</v>
      </c>
      <c r="J19" s="13">
        <v>85</v>
      </c>
      <c r="K19" s="13">
        <v>82</v>
      </c>
      <c r="L19" s="13">
        <v>126</v>
      </c>
      <c r="M19" s="13">
        <v>167</v>
      </c>
      <c r="N19" s="13">
        <v>162</v>
      </c>
      <c r="O19" s="13">
        <v>339</v>
      </c>
      <c r="P19" s="13">
        <v>143</v>
      </c>
      <c r="Q19" s="13">
        <v>59</v>
      </c>
      <c r="R19" s="13">
        <v>80</v>
      </c>
      <c r="S19" s="13">
        <v>118</v>
      </c>
      <c r="T19" s="13">
        <v>51</v>
      </c>
      <c r="U19" s="13">
        <v>17</v>
      </c>
      <c r="V19" s="13">
        <v>58</v>
      </c>
      <c r="W19" s="13">
        <v>155</v>
      </c>
      <c r="X19" s="13">
        <v>156</v>
      </c>
      <c r="Y19" s="13">
        <v>78</v>
      </c>
      <c r="Z19" s="13">
        <v>76</v>
      </c>
      <c r="AA19" s="13">
        <v>33</v>
      </c>
      <c r="AB19" s="13">
        <v>7</v>
      </c>
      <c r="AC19" s="13">
        <v>217</v>
      </c>
      <c r="AD19" s="13">
        <v>71</v>
      </c>
      <c r="AE19" s="13">
        <v>18</v>
      </c>
      <c r="AF19" s="13">
        <v>29</v>
      </c>
      <c r="AG19" s="13">
        <v>34</v>
      </c>
      <c r="AH19" s="13">
        <v>11</v>
      </c>
      <c r="AI19" s="13">
        <v>2</v>
      </c>
      <c r="AJ19" s="13">
        <v>6</v>
      </c>
      <c r="AK19" s="13">
        <v>2</v>
      </c>
      <c r="AL19" s="13">
        <v>136</v>
      </c>
      <c r="AM19" s="8"/>
    </row>
    <row r="20" spans="1:39" x14ac:dyDescent="0.2">
      <c r="A20" s="20"/>
      <c r="B20" s="20"/>
      <c r="C20" s="14" t="s">
        <v>84</v>
      </c>
      <c r="D20" s="14"/>
      <c r="E20" s="14"/>
      <c r="F20" s="14"/>
      <c r="G20" s="14"/>
      <c r="H20" s="14"/>
      <c r="I20" s="14"/>
      <c r="J20" s="14"/>
      <c r="K20" s="14"/>
      <c r="L20" s="14"/>
      <c r="M20" s="14"/>
      <c r="N20" s="14"/>
      <c r="O20" s="15" t="s">
        <v>86</v>
      </c>
      <c r="P20" s="14"/>
      <c r="Q20" s="14"/>
      <c r="R20" s="14"/>
      <c r="S20" s="14"/>
      <c r="T20" s="14"/>
      <c r="U20" s="14"/>
      <c r="V20" s="14"/>
      <c r="W20" s="15" t="s">
        <v>127</v>
      </c>
      <c r="X20" s="14"/>
      <c r="Y20" s="14"/>
      <c r="Z20" s="14"/>
      <c r="AA20" s="14"/>
      <c r="AB20" s="14"/>
      <c r="AC20" s="14"/>
      <c r="AD20" s="14"/>
      <c r="AE20" s="14"/>
      <c r="AF20" s="14"/>
      <c r="AG20" s="14"/>
      <c r="AH20" s="14"/>
      <c r="AI20" s="14"/>
      <c r="AJ20" s="14"/>
      <c r="AK20" s="14"/>
      <c r="AL20" s="14"/>
      <c r="AM20" s="8"/>
    </row>
    <row r="21" spans="1:39" x14ac:dyDescent="0.2">
      <c r="A21" s="23"/>
      <c r="B21" s="19" t="s">
        <v>29</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8"/>
    </row>
    <row r="22" spans="1:39" x14ac:dyDescent="0.2">
      <c r="A22" s="20"/>
      <c r="B22" s="20"/>
      <c r="C22" s="13">
        <v>991</v>
      </c>
      <c r="D22" s="13">
        <v>220</v>
      </c>
      <c r="E22" s="13">
        <v>272</v>
      </c>
      <c r="F22" s="13">
        <v>224</v>
      </c>
      <c r="G22" s="13">
        <v>275</v>
      </c>
      <c r="H22" s="13">
        <v>16</v>
      </c>
      <c r="I22" s="13">
        <v>96</v>
      </c>
      <c r="J22" s="13">
        <v>171</v>
      </c>
      <c r="K22" s="13">
        <v>181</v>
      </c>
      <c r="L22" s="13">
        <v>223</v>
      </c>
      <c r="M22" s="13">
        <v>304</v>
      </c>
      <c r="N22" s="13">
        <v>385</v>
      </c>
      <c r="O22" s="13">
        <v>553</v>
      </c>
      <c r="P22" s="13">
        <v>250</v>
      </c>
      <c r="Q22" s="13">
        <v>107</v>
      </c>
      <c r="R22" s="13">
        <v>133</v>
      </c>
      <c r="S22" s="13">
        <v>224</v>
      </c>
      <c r="T22" s="13">
        <v>115</v>
      </c>
      <c r="U22" s="13">
        <v>41</v>
      </c>
      <c r="V22" s="13">
        <v>121</v>
      </c>
      <c r="W22" s="13">
        <v>241</v>
      </c>
      <c r="X22" s="13">
        <v>281</v>
      </c>
      <c r="Y22" s="13">
        <v>165</v>
      </c>
      <c r="Z22" s="13">
        <v>181</v>
      </c>
      <c r="AA22" s="13">
        <v>66</v>
      </c>
      <c r="AB22" s="13">
        <v>11</v>
      </c>
      <c r="AC22" s="13">
        <v>415</v>
      </c>
      <c r="AD22" s="13">
        <v>111</v>
      </c>
      <c r="AE22" s="13">
        <v>24</v>
      </c>
      <c r="AF22" s="13">
        <v>42</v>
      </c>
      <c r="AG22" s="13">
        <v>67</v>
      </c>
      <c r="AH22" s="13">
        <v>22</v>
      </c>
      <c r="AI22" s="13">
        <v>6</v>
      </c>
      <c r="AJ22" s="13">
        <v>11</v>
      </c>
      <c r="AK22" s="13">
        <v>3</v>
      </c>
      <c r="AL22" s="13">
        <v>290</v>
      </c>
      <c r="AM22" s="8"/>
    </row>
    <row r="23" spans="1:39" x14ac:dyDescent="0.2">
      <c r="A23" s="20"/>
      <c r="B23" s="20"/>
      <c r="C23" s="14" t="s">
        <v>84</v>
      </c>
      <c r="D23" s="14" t="s">
        <v>84</v>
      </c>
      <c r="E23" s="14" t="s">
        <v>84</v>
      </c>
      <c r="F23" s="14" t="s">
        <v>84</v>
      </c>
      <c r="G23" s="14" t="s">
        <v>84</v>
      </c>
      <c r="H23" s="14" t="s">
        <v>84</v>
      </c>
      <c r="I23" s="14" t="s">
        <v>84</v>
      </c>
      <c r="J23" s="14" t="s">
        <v>84</v>
      </c>
      <c r="K23" s="14" t="s">
        <v>84</v>
      </c>
      <c r="L23" s="14" t="s">
        <v>84</v>
      </c>
      <c r="M23" s="14" t="s">
        <v>84</v>
      </c>
      <c r="N23" s="14" t="s">
        <v>84</v>
      </c>
      <c r="O23" s="14" t="s">
        <v>84</v>
      </c>
      <c r="P23" s="14" t="s">
        <v>84</v>
      </c>
      <c r="Q23" s="14" t="s">
        <v>84</v>
      </c>
      <c r="R23" s="14" t="s">
        <v>84</v>
      </c>
      <c r="S23" s="14" t="s">
        <v>84</v>
      </c>
      <c r="T23" s="14" t="s">
        <v>84</v>
      </c>
      <c r="U23" s="14" t="s">
        <v>84</v>
      </c>
      <c r="V23" s="14" t="s">
        <v>84</v>
      </c>
      <c r="W23" s="14" t="s">
        <v>84</v>
      </c>
      <c r="X23" s="14" t="s">
        <v>84</v>
      </c>
      <c r="Y23" s="14" t="s">
        <v>84</v>
      </c>
      <c r="Z23" s="14" t="s">
        <v>84</v>
      </c>
      <c r="AA23" s="14" t="s">
        <v>84</v>
      </c>
      <c r="AB23" s="14" t="s">
        <v>84</v>
      </c>
      <c r="AC23" s="14" t="s">
        <v>84</v>
      </c>
      <c r="AD23" s="14" t="s">
        <v>84</v>
      </c>
      <c r="AE23" s="14" t="s">
        <v>84</v>
      </c>
      <c r="AF23" s="14" t="s">
        <v>84</v>
      </c>
      <c r="AG23" s="14" t="s">
        <v>84</v>
      </c>
      <c r="AH23" s="14" t="s">
        <v>84</v>
      </c>
      <c r="AI23" s="14" t="s">
        <v>84</v>
      </c>
      <c r="AJ23" s="14" t="s">
        <v>84</v>
      </c>
      <c r="AK23" s="14" t="s">
        <v>84</v>
      </c>
      <c r="AL23" s="14" t="s">
        <v>84</v>
      </c>
      <c r="AM23" s="8"/>
    </row>
    <row r="24" spans="1:39" x14ac:dyDescent="0.2">
      <c r="A24" s="16" t="s">
        <v>310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9" x14ac:dyDescent="0.2">
      <c r="A25" s="18" t="s">
        <v>94</v>
      </c>
    </row>
  </sheetData>
  <mergeCells count="16">
    <mergeCell ref="AC3:AL3"/>
    <mergeCell ref="AJ2:AL2"/>
    <mergeCell ref="A2:C2"/>
    <mergeCell ref="A3:B5"/>
    <mergeCell ref="B6:B8"/>
    <mergeCell ref="A6:A23"/>
    <mergeCell ref="D3:G3"/>
    <mergeCell ref="H3:M3"/>
    <mergeCell ref="N3:O3"/>
    <mergeCell ref="P3:V3"/>
    <mergeCell ref="W3:AB3"/>
    <mergeCell ref="B9:B11"/>
    <mergeCell ref="B12:B14"/>
    <mergeCell ref="B15:B17"/>
    <mergeCell ref="B18:B20"/>
    <mergeCell ref="B21:B23"/>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311</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312</v>
      </c>
      <c r="B6" s="19" t="s">
        <v>313</v>
      </c>
      <c r="C6" s="12">
        <v>0.3847317636509</v>
      </c>
      <c r="D6" s="12">
        <v>0.34758106150119999</v>
      </c>
      <c r="E6" s="12">
        <v>0.34121770186770001</v>
      </c>
      <c r="F6" s="12">
        <v>0.46172272121750002</v>
      </c>
      <c r="G6" s="12">
        <v>0.39734196457499998</v>
      </c>
      <c r="H6" s="12">
        <v>0.14517761387280001</v>
      </c>
      <c r="I6" s="12">
        <v>0.39007573315790001</v>
      </c>
      <c r="J6" s="12">
        <v>0.40072111197760002</v>
      </c>
      <c r="K6" s="12">
        <v>0.36101879455969998</v>
      </c>
      <c r="L6" s="12">
        <v>0.39349493420589998</v>
      </c>
      <c r="M6" s="12">
        <v>0.41907331147339999</v>
      </c>
      <c r="N6" s="12">
        <v>0.38388399323990002</v>
      </c>
      <c r="O6" s="12">
        <v>0.37958479355469998</v>
      </c>
      <c r="P6" s="12">
        <v>0.4780889120563</v>
      </c>
      <c r="Q6" s="12">
        <v>0.44329362790569998</v>
      </c>
      <c r="R6" s="12">
        <v>0.25541685744749998</v>
      </c>
      <c r="S6" s="12">
        <v>0.38859569080329998</v>
      </c>
      <c r="T6" s="12">
        <v>0.3053945301182</v>
      </c>
      <c r="U6" s="12">
        <v>0.59317676715250001</v>
      </c>
      <c r="V6" s="12">
        <v>0.29715456337309998</v>
      </c>
      <c r="W6" s="12">
        <v>0.40230971132120003</v>
      </c>
      <c r="X6" s="12">
        <v>0.47131923431349998</v>
      </c>
      <c r="Y6" s="12">
        <v>0.36420446154679997</v>
      </c>
      <c r="Z6" s="12">
        <v>0.34812427866399998</v>
      </c>
      <c r="AA6" s="12">
        <v>0.24327794823400001</v>
      </c>
      <c r="AB6" s="12">
        <v>0</v>
      </c>
      <c r="AC6" s="12">
        <v>0.45354668763630002</v>
      </c>
      <c r="AD6" s="12">
        <v>0.35611406070270002</v>
      </c>
      <c r="AE6" s="12">
        <v>0.63613788509239999</v>
      </c>
      <c r="AF6" s="12">
        <v>0.29567929024239997</v>
      </c>
      <c r="AG6" s="12">
        <v>0.33269411338280003</v>
      </c>
      <c r="AH6" s="12">
        <v>0.38910198237229998</v>
      </c>
      <c r="AI6" s="12">
        <v>4.4080559203779998E-2</v>
      </c>
      <c r="AJ6" s="12">
        <v>0.45505931378390002</v>
      </c>
      <c r="AK6" s="12">
        <v>0.66170907351790009</v>
      </c>
      <c r="AL6" s="12">
        <v>0.32509056745800002</v>
      </c>
      <c r="AM6" s="8"/>
    </row>
    <row r="7" spans="1:39" x14ac:dyDescent="0.2">
      <c r="A7" s="22"/>
      <c r="B7" s="20"/>
      <c r="C7" s="13">
        <v>386</v>
      </c>
      <c r="D7" s="13">
        <v>87</v>
      </c>
      <c r="E7" s="13">
        <v>99</v>
      </c>
      <c r="F7" s="13">
        <v>87</v>
      </c>
      <c r="G7" s="13">
        <v>113</v>
      </c>
      <c r="H7" s="13">
        <v>3</v>
      </c>
      <c r="I7" s="13">
        <v>37</v>
      </c>
      <c r="J7" s="13">
        <v>70</v>
      </c>
      <c r="K7" s="13">
        <v>62</v>
      </c>
      <c r="L7" s="13">
        <v>84</v>
      </c>
      <c r="M7" s="13">
        <v>130</v>
      </c>
      <c r="N7" s="13">
        <v>144</v>
      </c>
      <c r="O7" s="13">
        <v>219</v>
      </c>
      <c r="P7" s="13">
        <v>106</v>
      </c>
      <c r="Q7" s="13">
        <v>46</v>
      </c>
      <c r="R7" s="13">
        <v>49</v>
      </c>
      <c r="S7" s="13">
        <v>91</v>
      </c>
      <c r="T7" s="13">
        <v>37</v>
      </c>
      <c r="U7" s="13">
        <v>18</v>
      </c>
      <c r="V7" s="13">
        <v>39</v>
      </c>
      <c r="W7" s="13">
        <v>88</v>
      </c>
      <c r="X7" s="13">
        <v>129</v>
      </c>
      <c r="Y7" s="13">
        <v>69</v>
      </c>
      <c r="Z7" s="13">
        <v>61</v>
      </c>
      <c r="AA7" s="13">
        <v>19</v>
      </c>
      <c r="AB7" s="13">
        <v>0</v>
      </c>
      <c r="AC7" s="13">
        <v>185</v>
      </c>
      <c r="AD7" s="13">
        <v>32</v>
      </c>
      <c r="AE7" s="13">
        <v>13</v>
      </c>
      <c r="AF7" s="13">
        <v>12</v>
      </c>
      <c r="AG7" s="13">
        <v>25</v>
      </c>
      <c r="AH7" s="13">
        <v>8</v>
      </c>
      <c r="AI7" s="13">
        <v>1</v>
      </c>
      <c r="AJ7" s="13">
        <v>4</v>
      </c>
      <c r="AK7" s="13">
        <v>2</v>
      </c>
      <c r="AL7" s="13">
        <v>104</v>
      </c>
      <c r="AM7" s="8"/>
    </row>
    <row r="8" spans="1:39" x14ac:dyDescent="0.2">
      <c r="A8" s="22"/>
      <c r="B8" s="20"/>
      <c r="C8" s="14" t="s">
        <v>84</v>
      </c>
      <c r="D8" s="14"/>
      <c r="E8" s="14"/>
      <c r="F8" s="14"/>
      <c r="G8" s="14"/>
      <c r="H8" s="14"/>
      <c r="I8" s="14"/>
      <c r="J8" s="14"/>
      <c r="K8" s="14"/>
      <c r="L8" s="14"/>
      <c r="M8" s="14"/>
      <c r="N8" s="14"/>
      <c r="O8" s="14"/>
      <c r="P8" s="15" t="s">
        <v>146</v>
      </c>
      <c r="Q8" s="14"/>
      <c r="R8" s="14"/>
      <c r="S8" s="14"/>
      <c r="T8" s="14"/>
      <c r="U8" s="15" t="s">
        <v>146</v>
      </c>
      <c r="V8" s="14"/>
      <c r="W8" s="14"/>
      <c r="X8" s="14"/>
      <c r="Y8" s="14"/>
      <c r="Z8" s="14"/>
      <c r="AA8" s="14"/>
      <c r="AB8" s="14"/>
      <c r="AC8" s="15" t="s">
        <v>163</v>
      </c>
      <c r="AD8" s="14"/>
      <c r="AE8" s="15" t="s">
        <v>163</v>
      </c>
      <c r="AF8" s="14"/>
      <c r="AG8" s="14"/>
      <c r="AH8" s="14"/>
      <c r="AI8" s="14"/>
      <c r="AJ8" s="14"/>
      <c r="AK8" s="14"/>
      <c r="AL8" s="14"/>
      <c r="AM8" s="8"/>
    </row>
    <row r="9" spans="1:39" x14ac:dyDescent="0.2">
      <c r="A9" s="23"/>
      <c r="B9" s="19" t="s">
        <v>314</v>
      </c>
      <c r="C9" s="12">
        <v>0.35893488136930002</v>
      </c>
      <c r="D9" s="12">
        <v>0.39412304118809999</v>
      </c>
      <c r="E9" s="12">
        <v>0.41679353564920002</v>
      </c>
      <c r="F9" s="12">
        <v>0.30246146573959998</v>
      </c>
      <c r="G9" s="12">
        <v>0.31665153769900001</v>
      </c>
      <c r="H9" s="12">
        <v>0.45825234256859998</v>
      </c>
      <c r="I9" s="12">
        <v>0.35943222479530001</v>
      </c>
      <c r="J9" s="12">
        <v>0.40387470608249998</v>
      </c>
      <c r="K9" s="12">
        <v>0.36319891890839989</v>
      </c>
      <c r="L9" s="12">
        <v>0.35547357545800001</v>
      </c>
      <c r="M9" s="12">
        <v>0.3036163663391</v>
      </c>
      <c r="N9" s="12">
        <v>0.2690434924863</v>
      </c>
      <c r="O9" s="12">
        <v>0.4534427735448</v>
      </c>
      <c r="P9" s="12">
        <v>0.3347792072945</v>
      </c>
      <c r="Q9" s="12">
        <v>0.28893247242690001</v>
      </c>
      <c r="R9" s="12">
        <v>0.38468209837320011</v>
      </c>
      <c r="S9" s="12">
        <v>0.36326262043050001</v>
      </c>
      <c r="T9" s="12">
        <v>0.34582106957929998</v>
      </c>
      <c r="U9" s="12">
        <v>0.12932255055790001</v>
      </c>
      <c r="V9" s="12">
        <v>0.52153567937500001</v>
      </c>
      <c r="W9" s="12">
        <v>0.36741533588280001</v>
      </c>
      <c r="X9" s="12">
        <v>0.26376758089989999</v>
      </c>
      <c r="Y9" s="12">
        <v>0.42310057271590001</v>
      </c>
      <c r="Z9" s="12">
        <v>0.34484648781069999</v>
      </c>
      <c r="AA9" s="12">
        <v>0.59169314279329999</v>
      </c>
      <c r="AB9" s="12">
        <v>0.40771142830899998</v>
      </c>
      <c r="AC9" s="12">
        <v>0.26784320742750001</v>
      </c>
      <c r="AD9" s="12">
        <v>0.39153428934220003</v>
      </c>
      <c r="AE9" s="12">
        <v>0.14625279455689999</v>
      </c>
      <c r="AF9" s="12">
        <v>0.27816255819770003</v>
      </c>
      <c r="AG9" s="12">
        <v>0.45043109540010001</v>
      </c>
      <c r="AH9" s="12">
        <v>0.48828085884770001</v>
      </c>
      <c r="AI9" s="12">
        <v>0.8424592211477</v>
      </c>
      <c r="AJ9" s="12">
        <v>0.42809946776910002</v>
      </c>
      <c r="AK9" s="12">
        <v>0.33829092648210002</v>
      </c>
      <c r="AL9" s="12">
        <v>0.42967928770620001</v>
      </c>
      <c r="AM9" s="8"/>
    </row>
    <row r="10" spans="1:39" x14ac:dyDescent="0.2">
      <c r="A10" s="22"/>
      <c r="B10" s="20"/>
      <c r="C10" s="13">
        <v>351</v>
      </c>
      <c r="D10" s="13">
        <v>84</v>
      </c>
      <c r="E10" s="13">
        <v>97</v>
      </c>
      <c r="F10" s="13">
        <v>76</v>
      </c>
      <c r="G10" s="13">
        <v>94</v>
      </c>
      <c r="H10" s="13">
        <v>7</v>
      </c>
      <c r="I10" s="13">
        <v>36</v>
      </c>
      <c r="J10" s="13">
        <v>62</v>
      </c>
      <c r="K10" s="13">
        <v>69</v>
      </c>
      <c r="L10" s="13">
        <v>81</v>
      </c>
      <c r="M10" s="13">
        <v>96</v>
      </c>
      <c r="N10" s="13">
        <v>108</v>
      </c>
      <c r="O10" s="13">
        <v>228</v>
      </c>
      <c r="P10" s="13">
        <v>96</v>
      </c>
      <c r="Q10" s="13">
        <v>29</v>
      </c>
      <c r="R10" s="13">
        <v>45</v>
      </c>
      <c r="S10" s="13">
        <v>74</v>
      </c>
      <c r="T10" s="13">
        <v>42</v>
      </c>
      <c r="U10" s="13">
        <v>9</v>
      </c>
      <c r="V10" s="13">
        <v>56</v>
      </c>
      <c r="W10" s="13">
        <v>94</v>
      </c>
      <c r="X10" s="13">
        <v>83</v>
      </c>
      <c r="Y10" s="13">
        <v>59</v>
      </c>
      <c r="Z10" s="13">
        <v>63</v>
      </c>
      <c r="AA10" s="13">
        <v>34</v>
      </c>
      <c r="AB10" s="13">
        <v>6</v>
      </c>
      <c r="AC10" s="13">
        <v>121</v>
      </c>
      <c r="AD10" s="13">
        <v>49</v>
      </c>
      <c r="AE10" s="13">
        <v>4</v>
      </c>
      <c r="AF10" s="13">
        <v>16</v>
      </c>
      <c r="AG10" s="13">
        <v>28</v>
      </c>
      <c r="AH10" s="13">
        <v>10</v>
      </c>
      <c r="AI10" s="13">
        <v>4</v>
      </c>
      <c r="AJ10" s="13">
        <v>5</v>
      </c>
      <c r="AK10" s="13">
        <v>1</v>
      </c>
      <c r="AL10" s="13">
        <v>113</v>
      </c>
      <c r="AM10" s="8"/>
    </row>
    <row r="11" spans="1:39" x14ac:dyDescent="0.2">
      <c r="A11" s="22"/>
      <c r="B11" s="20"/>
      <c r="C11" s="14" t="s">
        <v>84</v>
      </c>
      <c r="D11" s="14"/>
      <c r="E11" s="14"/>
      <c r="F11" s="14"/>
      <c r="G11" s="14"/>
      <c r="H11" s="14"/>
      <c r="I11" s="14"/>
      <c r="J11" s="14"/>
      <c r="K11" s="14"/>
      <c r="L11" s="14"/>
      <c r="M11" s="14"/>
      <c r="N11" s="14"/>
      <c r="O11" s="15" t="s">
        <v>86</v>
      </c>
      <c r="P11" s="14"/>
      <c r="Q11" s="14"/>
      <c r="R11" s="14"/>
      <c r="S11" s="14"/>
      <c r="T11" s="14"/>
      <c r="U11" s="14"/>
      <c r="V11" s="15" t="s">
        <v>315</v>
      </c>
      <c r="W11" s="14"/>
      <c r="X11" s="14"/>
      <c r="Y11" s="14"/>
      <c r="Z11" s="14"/>
      <c r="AA11" s="15" t="s">
        <v>111</v>
      </c>
      <c r="AB11" s="14"/>
      <c r="AC11" s="14"/>
      <c r="AD11" s="14"/>
      <c r="AE11" s="14"/>
      <c r="AF11" s="14"/>
      <c r="AG11" s="14"/>
      <c r="AH11" s="14"/>
      <c r="AI11" s="15" t="s">
        <v>85</v>
      </c>
      <c r="AJ11" s="14"/>
      <c r="AK11" s="14"/>
      <c r="AL11" s="14"/>
      <c r="AM11" s="8"/>
    </row>
    <row r="12" spans="1:39" x14ac:dyDescent="0.2">
      <c r="A12" s="23"/>
      <c r="B12" s="19" t="s">
        <v>91</v>
      </c>
      <c r="C12" s="12">
        <v>0.25633335497979998</v>
      </c>
      <c r="D12" s="12">
        <v>0.25829589731070002</v>
      </c>
      <c r="E12" s="12">
        <v>0.2419887624831</v>
      </c>
      <c r="F12" s="12">
        <v>0.2358158130428</v>
      </c>
      <c r="G12" s="12">
        <v>0.28600649772600001</v>
      </c>
      <c r="H12" s="12">
        <v>0.39657004355859998</v>
      </c>
      <c r="I12" s="12">
        <v>0.25049204204690001</v>
      </c>
      <c r="J12" s="12">
        <v>0.1954041819399</v>
      </c>
      <c r="K12" s="12">
        <v>0.27578228653190001</v>
      </c>
      <c r="L12" s="12">
        <v>0.25103149033619998</v>
      </c>
      <c r="M12" s="12">
        <v>0.27731032218750001</v>
      </c>
      <c r="N12" s="12">
        <v>0.34707251427379998</v>
      </c>
      <c r="O12" s="12">
        <v>0.16697243290050001</v>
      </c>
      <c r="P12" s="12">
        <v>0.1871318806491</v>
      </c>
      <c r="Q12" s="12">
        <v>0.26777389966740001</v>
      </c>
      <c r="R12" s="12">
        <v>0.35990104417930002</v>
      </c>
      <c r="S12" s="12">
        <v>0.24814168876629999</v>
      </c>
      <c r="T12" s="12">
        <v>0.34878440030250002</v>
      </c>
      <c r="U12" s="12">
        <v>0.27750068228960001</v>
      </c>
      <c r="V12" s="12">
        <v>0.18130975725199999</v>
      </c>
      <c r="W12" s="12">
        <v>0.23027495279599999</v>
      </c>
      <c r="X12" s="12">
        <v>0.26491318478659998</v>
      </c>
      <c r="Y12" s="12">
        <v>0.21269496573730001</v>
      </c>
      <c r="Z12" s="12">
        <v>0.30702923352529998</v>
      </c>
      <c r="AA12" s="12">
        <v>0.16502890897270001</v>
      </c>
      <c r="AB12" s="12">
        <v>0.59228857169100002</v>
      </c>
      <c r="AC12" s="12">
        <v>0.27861010493619998</v>
      </c>
      <c r="AD12" s="12">
        <v>0.25235164995519999</v>
      </c>
      <c r="AE12" s="12">
        <v>0.2176093203508</v>
      </c>
      <c r="AF12" s="12">
        <v>0.4261581515599</v>
      </c>
      <c r="AG12" s="12">
        <v>0.21687479121700001</v>
      </c>
      <c r="AH12" s="12">
        <v>0.1226171587799</v>
      </c>
      <c r="AI12" s="12">
        <v>0.11346021964859999</v>
      </c>
      <c r="AJ12" s="12">
        <v>0.116841218447</v>
      </c>
      <c r="AK12" s="12">
        <v>0</v>
      </c>
      <c r="AL12" s="12">
        <v>0.2452301448358</v>
      </c>
      <c r="AM12" s="8"/>
    </row>
    <row r="13" spans="1:39" x14ac:dyDescent="0.2">
      <c r="A13" s="22"/>
      <c r="B13" s="20"/>
      <c r="C13" s="13">
        <v>253</v>
      </c>
      <c r="D13" s="13">
        <v>48</v>
      </c>
      <c r="E13" s="13">
        <v>75</v>
      </c>
      <c r="F13" s="13">
        <v>62</v>
      </c>
      <c r="G13" s="13">
        <v>68</v>
      </c>
      <c r="H13" s="13">
        <v>6</v>
      </c>
      <c r="I13" s="13">
        <v>23</v>
      </c>
      <c r="J13" s="13">
        <v>39</v>
      </c>
      <c r="K13" s="13">
        <v>48</v>
      </c>
      <c r="L13" s="13">
        <v>58</v>
      </c>
      <c r="M13" s="13">
        <v>79</v>
      </c>
      <c r="N13" s="13">
        <v>132</v>
      </c>
      <c r="O13" s="13">
        <v>106</v>
      </c>
      <c r="P13" s="13">
        <v>47</v>
      </c>
      <c r="Q13" s="13">
        <v>32</v>
      </c>
      <c r="R13" s="13">
        <v>39</v>
      </c>
      <c r="S13" s="13">
        <v>60</v>
      </c>
      <c r="T13" s="13">
        <v>35</v>
      </c>
      <c r="U13" s="13">
        <v>14</v>
      </c>
      <c r="V13" s="13">
        <v>26</v>
      </c>
      <c r="W13" s="13">
        <v>59</v>
      </c>
      <c r="X13" s="13">
        <v>68</v>
      </c>
      <c r="Y13" s="13">
        <v>37</v>
      </c>
      <c r="Z13" s="13">
        <v>57</v>
      </c>
      <c r="AA13" s="13">
        <v>13</v>
      </c>
      <c r="AB13" s="13">
        <v>5</v>
      </c>
      <c r="AC13" s="13">
        <v>108</v>
      </c>
      <c r="AD13" s="13">
        <v>30</v>
      </c>
      <c r="AE13" s="13">
        <v>7</v>
      </c>
      <c r="AF13" s="13">
        <v>14</v>
      </c>
      <c r="AG13" s="13">
        <v>14</v>
      </c>
      <c r="AH13" s="13">
        <v>4</v>
      </c>
      <c r="AI13" s="13">
        <v>1</v>
      </c>
      <c r="AJ13" s="13">
        <v>2</v>
      </c>
      <c r="AK13" s="13">
        <v>0</v>
      </c>
      <c r="AL13" s="13">
        <v>73</v>
      </c>
      <c r="AM13" s="8"/>
    </row>
    <row r="14" spans="1:39" x14ac:dyDescent="0.2">
      <c r="A14" s="22"/>
      <c r="B14" s="20"/>
      <c r="C14" s="14" t="s">
        <v>84</v>
      </c>
      <c r="D14" s="14"/>
      <c r="E14" s="14"/>
      <c r="F14" s="14"/>
      <c r="G14" s="14"/>
      <c r="H14" s="14"/>
      <c r="I14" s="14"/>
      <c r="J14" s="14"/>
      <c r="K14" s="14"/>
      <c r="L14" s="14"/>
      <c r="M14" s="14"/>
      <c r="N14" s="15" t="s">
        <v>111</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990</v>
      </c>
      <c r="D16" s="13">
        <v>219</v>
      </c>
      <c r="E16" s="13">
        <v>271</v>
      </c>
      <c r="F16" s="13">
        <v>225</v>
      </c>
      <c r="G16" s="13">
        <v>275</v>
      </c>
      <c r="H16" s="13">
        <v>16</v>
      </c>
      <c r="I16" s="13">
        <v>96</v>
      </c>
      <c r="J16" s="13">
        <v>171</v>
      </c>
      <c r="K16" s="13">
        <v>179</v>
      </c>
      <c r="L16" s="13">
        <v>223</v>
      </c>
      <c r="M16" s="13">
        <v>305</v>
      </c>
      <c r="N16" s="13">
        <v>384</v>
      </c>
      <c r="O16" s="13">
        <v>553</v>
      </c>
      <c r="P16" s="13">
        <v>249</v>
      </c>
      <c r="Q16" s="13">
        <v>107</v>
      </c>
      <c r="R16" s="13">
        <v>133</v>
      </c>
      <c r="S16" s="13">
        <v>225</v>
      </c>
      <c r="T16" s="13">
        <v>114</v>
      </c>
      <c r="U16" s="13">
        <v>41</v>
      </c>
      <c r="V16" s="13">
        <v>121</v>
      </c>
      <c r="W16" s="13">
        <v>241</v>
      </c>
      <c r="X16" s="13">
        <v>280</v>
      </c>
      <c r="Y16" s="13">
        <v>165</v>
      </c>
      <c r="Z16" s="13">
        <v>181</v>
      </c>
      <c r="AA16" s="13">
        <v>66</v>
      </c>
      <c r="AB16" s="13">
        <v>11</v>
      </c>
      <c r="AC16" s="13">
        <v>414</v>
      </c>
      <c r="AD16" s="13">
        <v>111</v>
      </c>
      <c r="AE16" s="13">
        <v>24</v>
      </c>
      <c r="AF16" s="13">
        <v>42</v>
      </c>
      <c r="AG16" s="13">
        <v>67</v>
      </c>
      <c r="AH16" s="13">
        <v>22</v>
      </c>
      <c r="AI16" s="13">
        <v>6</v>
      </c>
      <c r="AJ16" s="13">
        <v>11</v>
      </c>
      <c r="AK16" s="13">
        <v>3</v>
      </c>
      <c r="AL16" s="13">
        <v>290</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316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47" customHeight="1" x14ac:dyDescent="0.2">
      <c r="A2" s="27" t="s">
        <v>317</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318</v>
      </c>
      <c r="B6" s="19" t="s">
        <v>319</v>
      </c>
      <c r="C6" s="12">
        <v>0.66396689345650006</v>
      </c>
      <c r="D6" s="12">
        <v>0.6435603870919</v>
      </c>
      <c r="E6" s="12">
        <v>0.66282085706819993</v>
      </c>
      <c r="F6" s="12">
        <v>0.65453854363100006</v>
      </c>
      <c r="G6" s="12">
        <v>0.68901661621650012</v>
      </c>
      <c r="H6" s="12">
        <v>0.60583169036009998</v>
      </c>
      <c r="I6" s="12">
        <v>0.7168747100781</v>
      </c>
      <c r="J6" s="12">
        <v>0.6084495599095</v>
      </c>
      <c r="K6" s="12">
        <v>0.59347916481759999</v>
      </c>
      <c r="L6" s="12">
        <v>0.72160058483510003</v>
      </c>
      <c r="M6" s="12">
        <v>0.66540531416999993</v>
      </c>
      <c r="N6" s="12">
        <v>0.6759422935931001</v>
      </c>
      <c r="O6" s="12">
        <v>0.66778235723400003</v>
      </c>
      <c r="P6" s="12">
        <v>0.48049538832369998</v>
      </c>
      <c r="Q6" s="12">
        <v>0.62387908257320002</v>
      </c>
      <c r="R6" s="12">
        <v>0.48044539429069999</v>
      </c>
      <c r="S6" s="12">
        <v>0.65957709409040011</v>
      </c>
      <c r="T6" s="12">
        <v>0.87794358603869993</v>
      </c>
      <c r="U6" s="12">
        <v>0.85716960359319994</v>
      </c>
      <c r="V6" s="12">
        <v>0.8811874789552</v>
      </c>
      <c r="W6" s="12">
        <v>0.43784347854259997</v>
      </c>
      <c r="X6" s="12">
        <v>0.53559683602100006</v>
      </c>
      <c r="Y6" s="12">
        <v>0.72844866070929992</v>
      </c>
      <c r="Z6" s="12">
        <v>0.90761964816320007</v>
      </c>
      <c r="AA6" s="12">
        <v>0.84036975276350001</v>
      </c>
      <c r="AB6" s="12">
        <v>0.87569130760350011</v>
      </c>
      <c r="AC6" s="12">
        <v>0.55697332168559999</v>
      </c>
      <c r="AD6" s="12">
        <v>0.5616865249056</v>
      </c>
      <c r="AE6" s="12">
        <v>0.69863486979610001</v>
      </c>
      <c r="AF6" s="12">
        <v>0.52574248998399997</v>
      </c>
      <c r="AG6" s="12">
        <v>0.81266762248419999</v>
      </c>
      <c r="AH6" s="12">
        <v>0.65183029998419995</v>
      </c>
      <c r="AI6" s="12">
        <v>0.8424592211477</v>
      </c>
      <c r="AJ6" s="12">
        <v>1</v>
      </c>
      <c r="AK6" s="12">
        <v>0.5783098479987</v>
      </c>
      <c r="AL6" s="12">
        <v>0.78387649575020002</v>
      </c>
      <c r="AM6" s="8"/>
    </row>
    <row r="7" spans="1:39" x14ac:dyDescent="0.2">
      <c r="A7" s="20"/>
      <c r="B7" s="20"/>
      <c r="C7" s="13">
        <v>627</v>
      </c>
      <c r="D7" s="13">
        <v>143</v>
      </c>
      <c r="E7" s="13">
        <v>164</v>
      </c>
      <c r="F7" s="13">
        <v>133</v>
      </c>
      <c r="G7" s="13">
        <v>187</v>
      </c>
      <c r="H7" s="13">
        <v>9</v>
      </c>
      <c r="I7" s="13">
        <v>63</v>
      </c>
      <c r="J7" s="13">
        <v>104</v>
      </c>
      <c r="K7" s="13">
        <v>106</v>
      </c>
      <c r="L7" s="13">
        <v>152</v>
      </c>
      <c r="M7" s="13">
        <v>193</v>
      </c>
      <c r="N7" s="13">
        <v>251</v>
      </c>
      <c r="O7" s="13">
        <v>350</v>
      </c>
      <c r="P7" s="13">
        <v>106</v>
      </c>
      <c r="Q7" s="13">
        <v>72</v>
      </c>
      <c r="R7" s="13">
        <v>59</v>
      </c>
      <c r="S7" s="13">
        <v>142</v>
      </c>
      <c r="T7" s="13">
        <v>101</v>
      </c>
      <c r="U7" s="13">
        <v>37</v>
      </c>
      <c r="V7" s="13">
        <v>110</v>
      </c>
      <c r="W7" s="13">
        <v>95</v>
      </c>
      <c r="X7" s="13">
        <v>156</v>
      </c>
      <c r="Y7" s="13">
        <v>123</v>
      </c>
      <c r="Z7" s="13">
        <v>161</v>
      </c>
      <c r="AA7" s="13">
        <v>59</v>
      </c>
      <c r="AB7" s="13">
        <v>9</v>
      </c>
      <c r="AC7" s="13">
        <v>213</v>
      </c>
      <c r="AD7" s="13">
        <v>73</v>
      </c>
      <c r="AE7" s="13">
        <v>16</v>
      </c>
      <c r="AF7" s="13">
        <v>21</v>
      </c>
      <c r="AG7" s="13">
        <v>51</v>
      </c>
      <c r="AH7" s="13">
        <v>14</v>
      </c>
      <c r="AI7" s="13">
        <v>4</v>
      </c>
      <c r="AJ7" s="13">
        <v>10</v>
      </c>
      <c r="AK7" s="13">
        <v>2</v>
      </c>
      <c r="AL7" s="13">
        <v>223</v>
      </c>
      <c r="AM7" s="8"/>
    </row>
    <row r="8" spans="1:39" x14ac:dyDescent="0.2">
      <c r="A8" s="20"/>
      <c r="B8" s="20"/>
      <c r="C8" s="14" t="s">
        <v>84</v>
      </c>
      <c r="D8" s="14"/>
      <c r="E8" s="14"/>
      <c r="F8" s="14"/>
      <c r="G8" s="14"/>
      <c r="H8" s="14"/>
      <c r="I8" s="14"/>
      <c r="J8" s="14"/>
      <c r="K8" s="14"/>
      <c r="L8" s="14"/>
      <c r="M8" s="14"/>
      <c r="N8" s="14"/>
      <c r="O8" s="14"/>
      <c r="P8" s="14"/>
      <c r="Q8" s="14"/>
      <c r="R8" s="14"/>
      <c r="S8" s="14"/>
      <c r="T8" s="15" t="s">
        <v>191</v>
      </c>
      <c r="U8" s="15" t="s">
        <v>85</v>
      </c>
      <c r="V8" s="15" t="s">
        <v>191</v>
      </c>
      <c r="W8" s="14"/>
      <c r="X8" s="14"/>
      <c r="Y8" s="15" t="s">
        <v>85</v>
      </c>
      <c r="Z8" s="15" t="s">
        <v>110</v>
      </c>
      <c r="AA8" s="15" t="s">
        <v>107</v>
      </c>
      <c r="AB8" s="14"/>
      <c r="AC8" s="14"/>
      <c r="AD8" s="14"/>
      <c r="AE8" s="14"/>
      <c r="AF8" s="14"/>
      <c r="AG8" s="15" t="s">
        <v>85</v>
      </c>
      <c r="AH8" s="14"/>
      <c r="AI8" s="14"/>
      <c r="AJ8" s="14"/>
      <c r="AK8" s="14"/>
      <c r="AL8" s="15" t="s">
        <v>86</v>
      </c>
      <c r="AM8" s="8"/>
    </row>
    <row r="9" spans="1:39" x14ac:dyDescent="0.2">
      <c r="A9" s="23"/>
      <c r="B9" s="19" t="s">
        <v>320</v>
      </c>
      <c r="C9" s="12">
        <v>0.20494591884150001</v>
      </c>
      <c r="D9" s="12">
        <v>0.21327857018980001</v>
      </c>
      <c r="E9" s="12">
        <v>0.18991668567959999</v>
      </c>
      <c r="F9" s="12">
        <v>0.21315914474049999</v>
      </c>
      <c r="G9" s="12">
        <v>0.20689230793159999</v>
      </c>
      <c r="H9" s="12">
        <v>0.33812216720479998</v>
      </c>
      <c r="I9" s="12">
        <v>0.17612665895330001</v>
      </c>
      <c r="J9" s="12">
        <v>0.2960998069104</v>
      </c>
      <c r="K9" s="12">
        <v>0.21861628950850001</v>
      </c>
      <c r="L9" s="12">
        <v>0.1339938774728</v>
      </c>
      <c r="M9" s="12">
        <v>0.18607418181909999</v>
      </c>
      <c r="N9" s="12">
        <v>0.22735381489549999</v>
      </c>
      <c r="O9" s="12">
        <v>0.17513818529780001</v>
      </c>
      <c r="P9" s="12">
        <v>0.2734121137553</v>
      </c>
      <c r="Q9" s="12">
        <v>0.30991348635170002</v>
      </c>
      <c r="R9" s="12">
        <v>0.33489136904509997</v>
      </c>
      <c r="S9" s="12">
        <v>0.16867610781110001</v>
      </c>
      <c r="T9" s="12">
        <v>9.6884384263160012E-2</v>
      </c>
      <c r="U9" s="12">
        <v>0.1238255008115</v>
      </c>
      <c r="V9" s="12">
        <v>0.10068490374</v>
      </c>
      <c r="W9" s="12">
        <v>0.2161546338409</v>
      </c>
      <c r="X9" s="12">
        <v>0.32852463104399998</v>
      </c>
      <c r="Y9" s="12">
        <v>0.222310063803</v>
      </c>
      <c r="Z9" s="12">
        <v>6.9952540285590004E-2</v>
      </c>
      <c r="AA9" s="12">
        <v>0.12806524817850001</v>
      </c>
      <c r="AB9" s="12">
        <v>0</v>
      </c>
      <c r="AC9" s="12">
        <v>0.26990839021820001</v>
      </c>
      <c r="AD9" s="12">
        <v>0.2682270307529</v>
      </c>
      <c r="AE9" s="12">
        <v>0.1103320164666</v>
      </c>
      <c r="AF9" s="12">
        <v>0.35382077372039999</v>
      </c>
      <c r="AG9" s="12">
        <v>0.1187076408781</v>
      </c>
      <c r="AH9" s="12">
        <v>0.12134607710799999</v>
      </c>
      <c r="AI9" s="12">
        <v>0</v>
      </c>
      <c r="AJ9" s="12">
        <v>0</v>
      </c>
      <c r="AK9" s="12">
        <v>0.4216901520013</v>
      </c>
      <c r="AL9" s="12">
        <v>0.13609896422260001</v>
      </c>
      <c r="AM9" s="8"/>
    </row>
    <row r="10" spans="1:39" x14ac:dyDescent="0.2">
      <c r="A10" s="20"/>
      <c r="B10" s="20"/>
      <c r="C10" s="13">
        <v>185</v>
      </c>
      <c r="D10" s="13">
        <v>35</v>
      </c>
      <c r="E10" s="13">
        <v>58</v>
      </c>
      <c r="F10" s="13">
        <v>42</v>
      </c>
      <c r="G10" s="13">
        <v>50</v>
      </c>
      <c r="H10" s="13">
        <v>4</v>
      </c>
      <c r="I10" s="13">
        <v>19</v>
      </c>
      <c r="J10" s="13">
        <v>43</v>
      </c>
      <c r="K10" s="13">
        <v>34</v>
      </c>
      <c r="L10" s="13">
        <v>29</v>
      </c>
      <c r="M10" s="13">
        <v>56</v>
      </c>
      <c r="N10" s="13">
        <v>77</v>
      </c>
      <c r="O10" s="13">
        <v>94</v>
      </c>
      <c r="P10" s="13">
        <v>59</v>
      </c>
      <c r="Q10" s="13">
        <v>25</v>
      </c>
      <c r="R10" s="13">
        <v>44</v>
      </c>
      <c r="S10" s="13">
        <v>36</v>
      </c>
      <c r="T10" s="13">
        <v>9</v>
      </c>
      <c r="U10" s="13">
        <v>3</v>
      </c>
      <c r="V10" s="13">
        <v>9</v>
      </c>
      <c r="W10" s="13">
        <v>47</v>
      </c>
      <c r="X10" s="13">
        <v>77</v>
      </c>
      <c r="Y10" s="13">
        <v>31</v>
      </c>
      <c r="Z10" s="13">
        <v>13</v>
      </c>
      <c r="AA10" s="13">
        <v>5</v>
      </c>
      <c r="AB10" s="13">
        <v>0</v>
      </c>
      <c r="AC10" s="13">
        <v>102</v>
      </c>
      <c r="AD10" s="13">
        <v>19</v>
      </c>
      <c r="AE10" s="13">
        <v>3</v>
      </c>
      <c r="AF10" s="13">
        <v>11</v>
      </c>
      <c r="AG10" s="13">
        <v>8</v>
      </c>
      <c r="AH10" s="13">
        <v>3</v>
      </c>
      <c r="AI10" s="13">
        <v>0</v>
      </c>
      <c r="AJ10" s="13">
        <v>0</v>
      </c>
      <c r="AK10" s="13">
        <v>1</v>
      </c>
      <c r="AL10" s="13">
        <v>38</v>
      </c>
      <c r="AM10" s="8"/>
    </row>
    <row r="11" spans="1:39" x14ac:dyDescent="0.2">
      <c r="A11" s="20"/>
      <c r="B11" s="20"/>
      <c r="C11" s="14" t="s">
        <v>84</v>
      </c>
      <c r="D11" s="14"/>
      <c r="E11" s="14"/>
      <c r="F11" s="14"/>
      <c r="G11" s="14"/>
      <c r="H11" s="14"/>
      <c r="I11" s="14"/>
      <c r="J11" s="14"/>
      <c r="K11" s="14"/>
      <c r="L11" s="14"/>
      <c r="M11" s="14"/>
      <c r="N11" s="14"/>
      <c r="O11" s="14"/>
      <c r="P11" s="14"/>
      <c r="Q11" s="14"/>
      <c r="R11" s="15" t="s">
        <v>158</v>
      </c>
      <c r="S11" s="14"/>
      <c r="T11" s="14"/>
      <c r="U11" s="14"/>
      <c r="V11" s="14"/>
      <c r="W11" s="14"/>
      <c r="X11" s="15" t="s">
        <v>126</v>
      </c>
      <c r="Y11" s="14"/>
      <c r="Z11" s="14"/>
      <c r="AA11" s="14"/>
      <c r="AB11" s="14"/>
      <c r="AC11" s="14"/>
      <c r="AD11" s="14"/>
      <c r="AE11" s="14"/>
      <c r="AF11" s="14"/>
      <c r="AG11" s="14"/>
      <c r="AH11" s="14"/>
      <c r="AI11" s="14"/>
      <c r="AJ11" s="14"/>
      <c r="AK11" s="14"/>
      <c r="AL11" s="14"/>
      <c r="AM11" s="8"/>
    </row>
    <row r="12" spans="1:39" x14ac:dyDescent="0.2">
      <c r="A12" s="23"/>
      <c r="B12" s="19" t="s">
        <v>321</v>
      </c>
      <c r="C12" s="12">
        <v>4.1953357115329999E-2</v>
      </c>
      <c r="D12" s="12">
        <v>4.8171904682799999E-2</v>
      </c>
      <c r="E12" s="12">
        <v>3.4076537073630002E-2</v>
      </c>
      <c r="F12" s="12">
        <v>5.405133552909E-2</v>
      </c>
      <c r="G12" s="12">
        <v>3.523755536473E-2</v>
      </c>
      <c r="H12" s="12">
        <v>2.920659013284E-2</v>
      </c>
      <c r="I12" s="12">
        <v>3.9325483092240002E-2</v>
      </c>
      <c r="J12" s="12">
        <v>3.8241677967359999E-2</v>
      </c>
      <c r="K12" s="12">
        <v>4.5510761675930003E-2</v>
      </c>
      <c r="L12" s="12">
        <v>4.6811004613939999E-2</v>
      </c>
      <c r="M12" s="12">
        <v>4.339136950868E-2</v>
      </c>
      <c r="N12" s="12">
        <v>2.729625044361E-2</v>
      </c>
      <c r="O12" s="12">
        <v>5.7951093256400001E-2</v>
      </c>
      <c r="P12" s="12">
        <v>9.4756816884999998E-2</v>
      </c>
      <c r="Q12" s="12">
        <v>1.478214506071E-2</v>
      </c>
      <c r="R12" s="12">
        <v>7.6293864564150007E-2</v>
      </c>
      <c r="S12" s="12">
        <v>3.2690276485460003E-2</v>
      </c>
      <c r="T12" s="12">
        <v>0</v>
      </c>
      <c r="U12" s="12">
        <v>0</v>
      </c>
      <c r="V12" s="12">
        <v>1.81276173048E-2</v>
      </c>
      <c r="W12" s="12">
        <v>9.7041037599770008E-2</v>
      </c>
      <c r="X12" s="12">
        <v>5.8264595936359999E-2</v>
      </c>
      <c r="Y12" s="12">
        <v>1.393054732022E-2</v>
      </c>
      <c r="Z12" s="12">
        <v>7.8600007742020001E-3</v>
      </c>
      <c r="AA12" s="12">
        <v>1.7959472518460001E-2</v>
      </c>
      <c r="AB12" s="12">
        <v>4.2303664397640002E-2</v>
      </c>
      <c r="AC12" s="12">
        <v>6.9008044249499995E-2</v>
      </c>
      <c r="AD12" s="12">
        <v>1.8965417213879999E-2</v>
      </c>
      <c r="AE12" s="12">
        <v>0</v>
      </c>
      <c r="AF12" s="12">
        <v>3.8909757749610002E-2</v>
      </c>
      <c r="AG12" s="12">
        <v>3.2418019032339998E-2</v>
      </c>
      <c r="AH12" s="12">
        <v>0.1061634233636</v>
      </c>
      <c r="AI12" s="12">
        <v>0</v>
      </c>
      <c r="AJ12" s="12">
        <v>0</v>
      </c>
      <c r="AK12" s="12">
        <v>0</v>
      </c>
      <c r="AL12" s="12">
        <v>2.5055561797230001E-2</v>
      </c>
      <c r="AM12" s="8"/>
    </row>
    <row r="13" spans="1:39" x14ac:dyDescent="0.2">
      <c r="A13" s="20"/>
      <c r="B13" s="20"/>
      <c r="C13" s="13">
        <v>61</v>
      </c>
      <c r="D13" s="13">
        <v>15</v>
      </c>
      <c r="E13" s="13">
        <v>17</v>
      </c>
      <c r="F13" s="13">
        <v>15</v>
      </c>
      <c r="G13" s="13">
        <v>14</v>
      </c>
      <c r="H13" s="13">
        <v>2</v>
      </c>
      <c r="I13" s="13">
        <v>7</v>
      </c>
      <c r="J13" s="13">
        <v>8</v>
      </c>
      <c r="K13" s="13">
        <v>11</v>
      </c>
      <c r="L13" s="13">
        <v>16</v>
      </c>
      <c r="M13" s="13">
        <v>17</v>
      </c>
      <c r="N13" s="13">
        <v>17</v>
      </c>
      <c r="O13" s="13">
        <v>43</v>
      </c>
      <c r="P13" s="13">
        <v>35</v>
      </c>
      <c r="Q13" s="13">
        <v>2</v>
      </c>
      <c r="R13" s="13">
        <v>12</v>
      </c>
      <c r="S13" s="13">
        <v>10</v>
      </c>
      <c r="T13" s="13">
        <v>0</v>
      </c>
      <c r="U13" s="13">
        <v>0</v>
      </c>
      <c r="V13" s="13">
        <v>2</v>
      </c>
      <c r="W13" s="13">
        <v>32</v>
      </c>
      <c r="X13" s="13">
        <v>20</v>
      </c>
      <c r="Y13" s="13">
        <v>3</v>
      </c>
      <c r="Z13" s="13">
        <v>3</v>
      </c>
      <c r="AA13" s="13">
        <v>1</v>
      </c>
      <c r="AB13" s="13">
        <v>1</v>
      </c>
      <c r="AC13" s="13">
        <v>41</v>
      </c>
      <c r="AD13" s="13">
        <v>4</v>
      </c>
      <c r="AE13" s="13">
        <v>0</v>
      </c>
      <c r="AF13" s="13">
        <v>1</v>
      </c>
      <c r="AG13" s="13">
        <v>4</v>
      </c>
      <c r="AH13" s="13">
        <v>2</v>
      </c>
      <c r="AI13" s="13">
        <v>0</v>
      </c>
      <c r="AJ13" s="13">
        <v>0</v>
      </c>
      <c r="AK13" s="13">
        <v>0</v>
      </c>
      <c r="AL13" s="13">
        <v>9</v>
      </c>
      <c r="AM13" s="8"/>
    </row>
    <row r="14" spans="1:39" x14ac:dyDescent="0.2">
      <c r="A14" s="20"/>
      <c r="B14" s="20"/>
      <c r="C14" s="14" t="s">
        <v>84</v>
      </c>
      <c r="D14" s="14"/>
      <c r="E14" s="14"/>
      <c r="F14" s="14"/>
      <c r="G14" s="14"/>
      <c r="H14" s="14"/>
      <c r="I14" s="14"/>
      <c r="J14" s="14"/>
      <c r="K14" s="14"/>
      <c r="L14" s="14"/>
      <c r="M14" s="14"/>
      <c r="N14" s="14"/>
      <c r="O14" s="15" t="s">
        <v>85</v>
      </c>
      <c r="P14" s="15" t="s">
        <v>92</v>
      </c>
      <c r="Q14" s="14"/>
      <c r="R14" s="15" t="s">
        <v>92</v>
      </c>
      <c r="S14" s="14"/>
      <c r="T14" s="14"/>
      <c r="U14" s="14"/>
      <c r="V14" s="14"/>
      <c r="W14" s="15" t="s">
        <v>172</v>
      </c>
      <c r="X14" s="15" t="s">
        <v>127</v>
      </c>
      <c r="Y14" s="14"/>
      <c r="Z14" s="14"/>
      <c r="AA14" s="14"/>
      <c r="AB14" s="14"/>
      <c r="AC14" s="14"/>
      <c r="AD14" s="14"/>
      <c r="AE14" s="14"/>
      <c r="AF14" s="14"/>
      <c r="AG14" s="14"/>
      <c r="AH14" s="14"/>
      <c r="AI14" s="14"/>
      <c r="AJ14" s="14"/>
      <c r="AK14" s="14"/>
      <c r="AL14" s="14"/>
      <c r="AM14" s="8"/>
    </row>
    <row r="15" spans="1:39" x14ac:dyDescent="0.2">
      <c r="A15" s="23"/>
      <c r="B15" s="19" t="s">
        <v>322</v>
      </c>
      <c r="C15" s="12">
        <v>8.913383058659001E-2</v>
      </c>
      <c r="D15" s="12">
        <v>9.4989138035529996E-2</v>
      </c>
      <c r="E15" s="12">
        <v>0.1131859201785</v>
      </c>
      <c r="F15" s="12">
        <v>7.8250976099359992E-2</v>
      </c>
      <c r="G15" s="12">
        <v>6.8853520487139996E-2</v>
      </c>
      <c r="H15" s="12">
        <v>2.6839552302290001E-2</v>
      </c>
      <c r="I15" s="12">
        <v>6.7673147876399997E-2</v>
      </c>
      <c r="J15" s="12">
        <v>5.7208955212780001E-2</v>
      </c>
      <c r="K15" s="12">
        <v>0.14239378399800001</v>
      </c>
      <c r="L15" s="12">
        <v>9.759453307810001E-2</v>
      </c>
      <c r="M15" s="12">
        <v>0.10512913450230001</v>
      </c>
      <c r="N15" s="12">
        <v>6.9407641067799994E-2</v>
      </c>
      <c r="O15" s="12">
        <v>9.9128364211820003E-2</v>
      </c>
      <c r="P15" s="12">
        <v>0.15133568103600001</v>
      </c>
      <c r="Q15" s="12">
        <v>5.1425286014409988E-2</v>
      </c>
      <c r="R15" s="12">
        <v>0.1083693721001</v>
      </c>
      <c r="S15" s="12">
        <v>0.139056521613</v>
      </c>
      <c r="T15" s="12">
        <v>2.517202969817E-2</v>
      </c>
      <c r="U15" s="12">
        <v>1.9004895595259998E-2</v>
      </c>
      <c r="V15" s="12">
        <v>0</v>
      </c>
      <c r="W15" s="12">
        <v>0.24896085001670001</v>
      </c>
      <c r="X15" s="12">
        <v>7.7613936998649991E-2</v>
      </c>
      <c r="Y15" s="12">
        <v>3.5310728167540002E-2</v>
      </c>
      <c r="Z15" s="12">
        <v>1.456781077701E-2</v>
      </c>
      <c r="AA15" s="12">
        <v>1.360552653955E-2</v>
      </c>
      <c r="AB15" s="12">
        <v>8.2005027998839991E-2</v>
      </c>
      <c r="AC15" s="12">
        <v>0.10411024384670001</v>
      </c>
      <c r="AD15" s="12">
        <v>0.1511210271275</v>
      </c>
      <c r="AE15" s="12">
        <v>0.1910331137372</v>
      </c>
      <c r="AF15" s="12">
        <v>8.1526978545940001E-2</v>
      </c>
      <c r="AG15" s="12">
        <v>3.6206717605369997E-2</v>
      </c>
      <c r="AH15" s="12">
        <v>0.1206601995442</v>
      </c>
      <c r="AI15" s="12">
        <v>0.1575407788523</v>
      </c>
      <c r="AJ15" s="12">
        <v>0</v>
      </c>
      <c r="AK15" s="12">
        <v>0</v>
      </c>
      <c r="AL15" s="12">
        <v>5.4968978230010013E-2</v>
      </c>
      <c r="AM15" s="8"/>
    </row>
    <row r="16" spans="1:39" x14ac:dyDescent="0.2">
      <c r="A16" s="20"/>
      <c r="B16" s="20"/>
      <c r="C16" s="13">
        <v>102</v>
      </c>
      <c r="D16" s="13">
        <v>23</v>
      </c>
      <c r="E16" s="13">
        <v>27</v>
      </c>
      <c r="F16" s="13">
        <v>30</v>
      </c>
      <c r="G16" s="13">
        <v>22</v>
      </c>
      <c r="H16" s="13">
        <v>1</v>
      </c>
      <c r="I16" s="13">
        <v>7</v>
      </c>
      <c r="J16" s="13">
        <v>11</v>
      </c>
      <c r="K16" s="13">
        <v>25</v>
      </c>
      <c r="L16" s="13">
        <v>23</v>
      </c>
      <c r="M16" s="13">
        <v>35</v>
      </c>
      <c r="N16" s="13">
        <v>32</v>
      </c>
      <c r="O16" s="13">
        <v>62</v>
      </c>
      <c r="P16" s="13">
        <v>43</v>
      </c>
      <c r="Q16" s="13">
        <v>8</v>
      </c>
      <c r="R16" s="13">
        <v>16</v>
      </c>
      <c r="S16" s="13">
        <v>30</v>
      </c>
      <c r="T16" s="13">
        <v>4</v>
      </c>
      <c r="U16" s="13">
        <v>1</v>
      </c>
      <c r="V16" s="13">
        <v>0</v>
      </c>
      <c r="W16" s="13">
        <v>60</v>
      </c>
      <c r="X16" s="13">
        <v>22</v>
      </c>
      <c r="Y16" s="13">
        <v>8</v>
      </c>
      <c r="Z16" s="13">
        <v>4</v>
      </c>
      <c r="AA16" s="13">
        <v>1</v>
      </c>
      <c r="AB16" s="13">
        <v>1</v>
      </c>
      <c r="AC16" s="13">
        <v>54</v>
      </c>
      <c r="AD16" s="13">
        <v>14</v>
      </c>
      <c r="AE16" s="13">
        <v>4</v>
      </c>
      <c r="AF16" s="13">
        <v>6</v>
      </c>
      <c r="AG16" s="13">
        <v>3</v>
      </c>
      <c r="AH16" s="13">
        <v>3</v>
      </c>
      <c r="AI16" s="13">
        <v>2</v>
      </c>
      <c r="AJ16" s="13">
        <v>0</v>
      </c>
      <c r="AK16" s="13">
        <v>0</v>
      </c>
      <c r="AL16" s="13">
        <v>16</v>
      </c>
      <c r="AM16" s="8"/>
    </row>
    <row r="17" spans="1:39" x14ac:dyDescent="0.2">
      <c r="A17" s="20"/>
      <c r="B17" s="20"/>
      <c r="C17" s="14" t="s">
        <v>84</v>
      </c>
      <c r="D17" s="14"/>
      <c r="E17" s="14"/>
      <c r="F17" s="14"/>
      <c r="G17" s="14"/>
      <c r="H17" s="14"/>
      <c r="I17" s="14"/>
      <c r="J17" s="14"/>
      <c r="K17" s="14"/>
      <c r="L17" s="14"/>
      <c r="M17" s="14"/>
      <c r="N17" s="14"/>
      <c r="O17" s="14"/>
      <c r="P17" s="15" t="s">
        <v>158</v>
      </c>
      <c r="Q17" s="14"/>
      <c r="R17" s="15" t="s">
        <v>163</v>
      </c>
      <c r="S17" s="15" t="s">
        <v>158</v>
      </c>
      <c r="T17" s="14"/>
      <c r="U17" s="14"/>
      <c r="V17" s="14"/>
      <c r="W17" s="15" t="s">
        <v>323</v>
      </c>
      <c r="X17" s="15" t="s">
        <v>127</v>
      </c>
      <c r="Y17" s="14"/>
      <c r="Z17" s="14"/>
      <c r="AA17" s="14"/>
      <c r="AB17" s="14"/>
      <c r="AC17" s="14"/>
      <c r="AD17" s="14"/>
      <c r="AE17" s="14"/>
      <c r="AF17" s="14"/>
      <c r="AG17" s="14"/>
      <c r="AH17" s="14"/>
      <c r="AI17" s="14"/>
      <c r="AJ17" s="14"/>
      <c r="AK17" s="14"/>
      <c r="AL17" s="14"/>
      <c r="AM17" s="8"/>
    </row>
    <row r="18" spans="1:39" x14ac:dyDescent="0.2">
      <c r="A18" s="23"/>
      <c r="B18" s="19" t="s">
        <v>29</v>
      </c>
      <c r="C18" s="12">
        <v>1</v>
      </c>
      <c r="D18" s="12">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8"/>
    </row>
    <row r="19" spans="1:39" x14ac:dyDescent="0.2">
      <c r="A19" s="20"/>
      <c r="B19" s="20"/>
      <c r="C19" s="13">
        <v>975</v>
      </c>
      <c r="D19" s="13">
        <v>216</v>
      </c>
      <c r="E19" s="13">
        <v>266</v>
      </c>
      <c r="F19" s="13">
        <v>220</v>
      </c>
      <c r="G19" s="13">
        <v>273</v>
      </c>
      <c r="H19" s="13">
        <v>16</v>
      </c>
      <c r="I19" s="13">
        <v>96</v>
      </c>
      <c r="J19" s="13">
        <v>166</v>
      </c>
      <c r="K19" s="13">
        <v>176</v>
      </c>
      <c r="L19" s="13">
        <v>220</v>
      </c>
      <c r="M19" s="13">
        <v>301</v>
      </c>
      <c r="N19" s="13">
        <v>377</v>
      </c>
      <c r="O19" s="13">
        <v>549</v>
      </c>
      <c r="P19" s="13">
        <v>243</v>
      </c>
      <c r="Q19" s="13">
        <v>107</v>
      </c>
      <c r="R19" s="13">
        <v>131</v>
      </c>
      <c r="S19" s="13">
        <v>218</v>
      </c>
      <c r="T19" s="13">
        <v>114</v>
      </c>
      <c r="U19" s="13">
        <v>41</v>
      </c>
      <c r="V19" s="13">
        <v>121</v>
      </c>
      <c r="W19" s="13">
        <v>234</v>
      </c>
      <c r="X19" s="13">
        <v>275</v>
      </c>
      <c r="Y19" s="13">
        <v>165</v>
      </c>
      <c r="Z19" s="13">
        <v>181</v>
      </c>
      <c r="AA19" s="13">
        <v>66</v>
      </c>
      <c r="AB19" s="13">
        <v>11</v>
      </c>
      <c r="AC19" s="13">
        <v>410</v>
      </c>
      <c r="AD19" s="13">
        <v>110</v>
      </c>
      <c r="AE19" s="13">
        <v>23</v>
      </c>
      <c r="AF19" s="13">
        <v>39</v>
      </c>
      <c r="AG19" s="13">
        <v>66</v>
      </c>
      <c r="AH19" s="13">
        <v>22</v>
      </c>
      <c r="AI19" s="13">
        <v>6</v>
      </c>
      <c r="AJ19" s="13">
        <v>10</v>
      </c>
      <c r="AK19" s="13">
        <v>3</v>
      </c>
      <c r="AL19" s="13">
        <v>286</v>
      </c>
      <c r="AM19" s="8"/>
    </row>
    <row r="20" spans="1:39" x14ac:dyDescent="0.2">
      <c r="A20" s="20"/>
      <c r="B20" s="20"/>
      <c r="C20" s="14" t="s">
        <v>84</v>
      </c>
      <c r="D20" s="14" t="s">
        <v>84</v>
      </c>
      <c r="E20" s="14" t="s">
        <v>84</v>
      </c>
      <c r="F20" s="14" t="s">
        <v>84</v>
      </c>
      <c r="G20" s="14" t="s">
        <v>84</v>
      </c>
      <c r="H20" s="14" t="s">
        <v>84</v>
      </c>
      <c r="I20" s="14" t="s">
        <v>84</v>
      </c>
      <c r="J20" s="14" t="s">
        <v>84</v>
      </c>
      <c r="K20" s="14" t="s">
        <v>84</v>
      </c>
      <c r="L20" s="14" t="s">
        <v>84</v>
      </c>
      <c r="M20" s="14" t="s">
        <v>84</v>
      </c>
      <c r="N20" s="14" t="s">
        <v>84</v>
      </c>
      <c r="O20" s="14" t="s">
        <v>84</v>
      </c>
      <c r="P20" s="14" t="s">
        <v>84</v>
      </c>
      <c r="Q20" s="14" t="s">
        <v>84</v>
      </c>
      <c r="R20" s="14" t="s">
        <v>84</v>
      </c>
      <c r="S20" s="14" t="s">
        <v>84</v>
      </c>
      <c r="T20" s="14" t="s">
        <v>84</v>
      </c>
      <c r="U20" s="14" t="s">
        <v>84</v>
      </c>
      <c r="V20" s="14" t="s">
        <v>84</v>
      </c>
      <c r="W20" s="14" t="s">
        <v>84</v>
      </c>
      <c r="X20" s="14" t="s">
        <v>84</v>
      </c>
      <c r="Y20" s="14" t="s">
        <v>84</v>
      </c>
      <c r="Z20" s="14" t="s">
        <v>84</v>
      </c>
      <c r="AA20" s="14" t="s">
        <v>84</v>
      </c>
      <c r="AB20" s="14" t="s">
        <v>84</v>
      </c>
      <c r="AC20" s="14" t="s">
        <v>84</v>
      </c>
      <c r="AD20" s="14" t="s">
        <v>84</v>
      </c>
      <c r="AE20" s="14" t="s">
        <v>84</v>
      </c>
      <c r="AF20" s="14" t="s">
        <v>84</v>
      </c>
      <c r="AG20" s="14" t="s">
        <v>84</v>
      </c>
      <c r="AH20" s="14" t="s">
        <v>84</v>
      </c>
      <c r="AI20" s="14" t="s">
        <v>84</v>
      </c>
      <c r="AJ20" s="14" t="s">
        <v>84</v>
      </c>
      <c r="AK20" s="14" t="s">
        <v>84</v>
      </c>
      <c r="AL20" s="14" t="s">
        <v>84</v>
      </c>
      <c r="AM20" s="8"/>
    </row>
    <row r="21" spans="1:39" x14ac:dyDescent="0.2">
      <c r="A21" s="16" t="s">
        <v>324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9" x14ac:dyDescent="0.2">
      <c r="A22" s="18" t="s">
        <v>94</v>
      </c>
    </row>
  </sheetData>
  <mergeCells count="15">
    <mergeCell ref="AC3:AL3"/>
    <mergeCell ref="AJ2:AL2"/>
    <mergeCell ref="A2:C2"/>
    <mergeCell ref="A3:B5"/>
    <mergeCell ref="B6:B8"/>
    <mergeCell ref="D3:G3"/>
    <mergeCell ref="H3:M3"/>
    <mergeCell ref="N3:O3"/>
    <mergeCell ref="P3:V3"/>
    <mergeCell ref="W3:AB3"/>
    <mergeCell ref="B9:B11"/>
    <mergeCell ref="B12:B14"/>
    <mergeCell ref="B15:B17"/>
    <mergeCell ref="B18:B20"/>
    <mergeCell ref="A6:A20"/>
  </mergeCells>
  <hyperlinks>
    <hyperlink ref="A1" location="'TOC'!A1:A1" display="Back to TOC"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58" customHeight="1" x14ac:dyDescent="0.2">
      <c r="A2" s="27" t="s">
        <v>325</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326</v>
      </c>
      <c r="B6" s="19" t="s">
        <v>327</v>
      </c>
      <c r="C6" s="12">
        <v>0.74843896753810002</v>
      </c>
      <c r="D6" s="12">
        <v>0.85948951345970004</v>
      </c>
      <c r="E6" s="12">
        <v>0.73081749947020003</v>
      </c>
      <c r="F6" s="12">
        <v>0.64219050040889991</v>
      </c>
      <c r="G6" s="12">
        <v>0.76292201262640003</v>
      </c>
      <c r="H6" s="12">
        <v>0.55580658184669995</v>
      </c>
      <c r="I6" s="12">
        <v>0.71308220229230002</v>
      </c>
      <c r="J6" s="12">
        <v>0.76381239175000004</v>
      </c>
      <c r="K6" s="12">
        <v>0.74333223137359994</v>
      </c>
      <c r="L6" s="12">
        <v>0.78024564498920002</v>
      </c>
      <c r="M6" s="12">
        <v>0.78213123832880005</v>
      </c>
      <c r="N6" s="12">
        <v>0.74356082599469997</v>
      </c>
      <c r="O6" s="12">
        <v>0.751145713888</v>
      </c>
      <c r="P6" s="12">
        <v>0.73394523722930005</v>
      </c>
      <c r="Q6" s="12">
        <v>0.59777773206850005</v>
      </c>
      <c r="R6" s="12">
        <v>0.76124473896610001</v>
      </c>
      <c r="S6" s="12">
        <v>0.77992227228199995</v>
      </c>
      <c r="T6" s="12">
        <v>0.78948664192950002</v>
      </c>
      <c r="U6" s="12">
        <v>0.80698376988670006</v>
      </c>
      <c r="V6" s="12">
        <v>0.75459134668399996</v>
      </c>
      <c r="W6" s="12">
        <v>0.69989294116459999</v>
      </c>
      <c r="X6" s="12">
        <v>0.70145994239039988</v>
      </c>
      <c r="Y6" s="12">
        <v>0.80279420847690008</v>
      </c>
      <c r="Z6" s="12">
        <v>0.81363276138299989</v>
      </c>
      <c r="AA6" s="12">
        <v>0.72168095400830001</v>
      </c>
      <c r="AB6" s="12">
        <v>0.85729709626770001</v>
      </c>
      <c r="AC6" s="12">
        <v>0.66792956587730001</v>
      </c>
      <c r="AD6" s="12">
        <v>0.76794337626010001</v>
      </c>
      <c r="AE6" s="12">
        <v>0.89640320173440002</v>
      </c>
      <c r="AF6" s="12">
        <v>0.71781990647119998</v>
      </c>
      <c r="AG6" s="12">
        <v>0.79292605939119998</v>
      </c>
      <c r="AH6" s="12">
        <v>0.8217516613418</v>
      </c>
      <c r="AI6" s="12">
        <v>0.86356245173049995</v>
      </c>
      <c r="AJ6" s="12">
        <v>0.82972778627300003</v>
      </c>
      <c r="AK6" s="12">
        <v>1</v>
      </c>
      <c r="AL6" s="12">
        <v>0.80372450295449993</v>
      </c>
      <c r="AM6" s="8"/>
    </row>
    <row r="7" spans="1:39" x14ac:dyDescent="0.2">
      <c r="A7" s="20"/>
      <c r="B7" s="20"/>
      <c r="C7" s="13">
        <v>746</v>
      </c>
      <c r="D7" s="13">
        <v>180</v>
      </c>
      <c r="E7" s="13">
        <v>197</v>
      </c>
      <c r="F7" s="13">
        <v>160</v>
      </c>
      <c r="G7" s="13">
        <v>209</v>
      </c>
      <c r="H7" s="13">
        <v>11</v>
      </c>
      <c r="I7" s="13">
        <v>70</v>
      </c>
      <c r="J7" s="13">
        <v>127</v>
      </c>
      <c r="K7" s="13">
        <v>128</v>
      </c>
      <c r="L7" s="13">
        <v>170</v>
      </c>
      <c r="M7" s="13">
        <v>240</v>
      </c>
      <c r="N7" s="13">
        <v>278</v>
      </c>
      <c r="O7" s="13">
        <v>429</v>
      </c>
      <c r="P7" s="13">
        <v>177</v>
      </c>
      <c r="Q7" s="13">
        <v>73</v>
      </c>
      <c r="R7" s="13">
        <v>101</v>
      </c>
      <c r="S7" s="13">
        <v>177</v>
      </c>
      <c r="T7" s="13">
        <v>91</v>
      </c>
      <c r="U7" s="13">
        <v>31</v>
      </c>
      <c r="V7" s="13">
        <v>96</v>
      </c>
      <c r="W7" s="13">
        <v>171</v>
      </c>
      <c r="X7" s="13">
        <v>207</v>
      </c>
      <c r="Y7" s="13">
        <v>131</v>
      </c>
      <c r="Z7" s="13">
        <v>145</v>
      </c>
      <c r="AA7" s="13">
        <v>51</v>
      </c>
      <c r="AB7" s="13">
        <v>9</v>
      </c>
      <c r="AC7" s="13">
        <v>283</v>
      </c>
      <c r="AD7" s="13">
        <v>87</v>
      </c>
      <c r="AE7" s="13">
        <v>19</v>
      </c>
      <c r="AF7" s="13">
        <v>33</v>
      </c>
      <c r="AG7" s="13">
        <v>53</v>
      </c>
      <c r="AH7" s="13">
        <v>18</v>
      </c>
      <c r="AI7" s="13">
        <v>4</v>
      </c>
      <c r="AJ7" s="13">
        <v>8</v>
      </c>
      <c r="AK7" s="13">
        <v>3</v>
      </c>
      <c r="AL7" s="13">
        <v>238</v>
      </c>
      <c r="AM7" s="8"/>
    </row>
    <row r="8" spans="1:39" x14ac:dyDescent="0.2">
      <c r="A8" s="20"/>
      <c r="B8" s="20"/>
      <c r="C8" s="14" t="s">
        <v>84</v>
      </c>
      <c r="D8" s="15" t="s">
        <v>146</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8"/>
    </row>
    <row r="9" spans="1:39" x14ac:dyDescent="0.2">
      <c r="A9" s="23"/>
      <c r="B9" s="19" t="s">
        <v>328</v>
      </c>
      <c r="C9" s="12">
        <v>6.8022567827319996E-2</v>
      </c>
      <c r="D9" s="12">
        <v>2.816122090035E-2</v>
      </c>
      <c r="E9" s="12">
        <v>6.6772233250009999E-2</v>
      </c>
      <c r="F9" s="12">
        <v>7.4238974562109997E-2</v>
      </c>
      <c r="G9" s="12">
        <v>9.6725853552449989E-2</v>
      </c>
      <c r="H9" s="12">
        <v>5.7933772934589997E-2</v>
      </c>
      <c r="I9" s="12">
        <v>9.4219101141839998E-2</v>
      </c>
      <c r="J9" s="12">
        <v>6.4215780264660002E-2</v>
      </c>
      <c r="K9" s="12">
        <v>8.565965911989E-2</v>
      </c>
      <c r="L9" s="12">
        <v>3.8597107020580002E-2</v>
      </c>
      <c r="M9" s="12">
        <v>6.0758035939139997E-2</v>
      </c>
      <c r="N9" s="12">
        <v>5.1922546723240003E-2</v>
      </c>
      <c r="O9" s="12">
        <v>7.9697667142060002E-2</v>
      </c>
      <c r="P9" s="12">
        <v>6.9867279648890002E-2</v>
      </c>
      <c r="Q9" s="12">
        <v>0.12641538662740001</v>
      </c>
      <c r="R9" s="12">
        <v>4.4242461245600002E-2</v>
      </c>
      <c r="S9" s="12">
        <v>5.5002365221570003E-2</v>
      </c>
      <c r="T9" s="12">
        <v>4.0458789217959999E-2</v>
      </c>
      <c r="U9" s="12">
        <v>9.6496440398630007E-2</v>
      </c>
      <c r="V9" s="12">
        <v>8.4179020673829999E-2</v>
      </c>
      <c r="W9" s="12">
        <v>7.9538220852850006E-2</v>
      </c>
      <c r="X9" s="12">
        <v>8.8317366581329992E-2</v>
      </c>
      <c r="Y9" s="12">
        <v>3.6693985149859998E-2</v>
      </c>
      <c r="Z9" s="12">
        <v>4.2716081766049997E-2</v>
      </c>
      <c r="AA9" s="12">
        <v>8.0258540953430005E-2</v>
      </c>
      <c r="AB9" s="12">
        <v>0</v>
      </c>
      <c r="AC9" s="12">
        <v>9.4968303906019999E-2</v>
      </c>
      <c r="AD9" s="12">
        <v>5.407602562667E-2</v>
      </c>
      <c r="AE9" s="12">
        <v>1.795294521261E-2</v>
      </c>
      <c r="AF9" s="12">
        <v>3.7193487554990003E-2</v>
      </c>
      <c r="AG9" s="12">
        <v>4.3711568102649999E-2</v>
      </c>
      <c r="AH9" s="12">
        <v>7.7726893239719999E-2</v>
      </c>
      <c r="AI9" s="12">
        <v>4.4080559203779998E-2</v>
      </c>
      <c r="AJ9" s="12">
        <v>1.9763737097760001E-2</v>
      </c>
      <c r="AK9" s="12">
        <v>0</v>
      </c>
      <c r="AL9" s="12">
        <v>5.742743525723E-2</v>
      </c>
      <c r="AM9" s="8"/>
    </row>
    <row r="10" spans="1:39" x14ac:dyDescent="0.2">
      <c r="A10" s="20"/>
      <c r="B10" s="20"/>
      <c r="C10" s="13">
        <v>76</v>
      </c>
      <c r="D10" s="13">
        <v>10</v>
      </c>
      <c r="E10" s="13">
        <v>24</v>
      </c>
      <c r="F10" s="13">
        <v>17</v>
      </c>
      <c r="G10" s="13">
        <v>25</v>
      </c>
      <c r="H10" s="13">
        <v>1</v>
      </c>
      <c r="I10" s="13">
        <v>12</v>
      </c>
      <c r="J10" s="13">
        <v>14</v>
      </c>
      <c r="K10" s="13">
        <v>15</v>
      </c>
      <c r="L10" s="13">
        <v>11</v>
      </c>
      <c r="M10" s="13">
        <v>23</v>
      </c>
      <c r="N10" s="13">
        <v>24</v>
      </c>
      <c r="O10" s="13">
        <v>47</v>
      </c>
      <c r="P10" s="13">
        <v>26</v>
      </c>
      <c r="Q10" s="13">
        <v>8</v>
      </c>
      <c r="R10" s="13">
        <v>8</v>
      </c>
      <c r="S10" s="13">
        <v>14</v>
      </c>
      <c r="T10" s="13">
        <v>6</v>
      </c>
      <c r="U10" s="13">
        <v>4</v>
      </c>
      <c r="V10" s="13">
        <v>10</v>
      </c>
      <c r="W10" s="13">
        <v>25</v>
      </c>
      <c r="X10" s="13">
        <v>23</v>
      </c>
      <c r="Y10" s="13">
        <v>7</v>
      </c>
      <c r="Z10" s="13">
        <v>10</v>
      </c>
      <c r="AA10" s="13">
        <v>5</v>
      </c>
      <c r="AB10" s="13">
        <v>0</v>
      </c>
      <c r="AC10" s="13">
        <v>40</v>
      </c>
      <c r="AD10" s="13">
        <v>8</v>
      </c>
      <c r="AE10" s="13">
        <v>1</v>
      </c>
      <c r="AF10" s="13">
        <v>3</v>
      </c>
      <c r="AG10" s="13">
        <v>3</v>
      </c>
      <c r="AH10" s="13">
        <v>2</v>
      </c>
      <c r="AI10" s="13">
        <v>1</v>
      </c>
      <c r="AJ10" s="13">
        <v>1</v>
      </c>
      <c r="AK10" s="13">
        <v>0</v>
      </c>
      <c r="AL10" s="13">
        <v>17</v>
      </c>
      <c r="AM10" s="8"/>
    </row>
    <row r="11" spans="1:39" x14ac:dyDescent="0.2">
      <c r="A11" s="20"/>
      <c r="B11" s="20"/>
      <c r="C11" s="14" t="s">
        <v>84</v>
      </c>
      <c r="D11" s="14"/>
      <c r="E11" s="14"/>
      <c r="F11" s="14"/>
      <c r="G11" s="15" t="s">
        <v>85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8"/>
    </row>
    <row r="12" spans="1:39" x14ac:dyDescent="0.2">
      <c r="A12" s="23"/>
      <c r="B12" s="19" t="s">
        <v>329</v>
      </c>
      <c r="C12" s="12">
        <v>0.15762645144500001</v>
      </c>
      <c r="D12" s="12">
        <v>8.0384574889720006E-2</v>
      </c>
      <c r="E12" s="12">
        <v>0.16005945871069999</v>
      </c>
      <c r="F12" s="12">
        <v>0.27126982507879999</v>
      </c>
      <c r="G12" s="12">
        <v>0.1249965062237</v>
      </c>
      <c r="H12" s="12">
        <v>0.38625964521869999</v>
      </c>
      <c r="I12" s="12">
        <v>0.13725429805799999</v>
      </c>
      <c r="J12" s="12">
        <v>0.157055375563</v>
      </c>
      <c r="K12" s="12">
        <v>0.1596208711996</v>
      </c>
      <c r="L12" s="12">
        <v>0.15445850641930001</v>
      </c>
      <c r="M12" s="12">
        <v>0.13694204028439999</v>
      </c>
      <c r="N12" s="12">
        <v>0.17237414225620001</v>
      </c>
      <c r="O12" s="12">
        <v>0.150648920883</v>
      </c>
      <c r="P12" s="12">
        <v>0.18129591747439999</v>
      </c>
      <c r="Q12" s="12">
        <v>0.25755443451870003</v>
      </c>
      <c r="R12" s="12">
        <v>0.1085845352711</v>
      </c>
      <c r="S12" s="12">
        <v>0.14987696318409999</v>
      </c>
      <c r="T12" s="12">
        <v>0.15409599035320001</v>
      </c>
      <c r="U12" s="12">
        <v>8.4819965383330004E-2</v>
      </c>
      <c r="V12" s="12">
        <v>0.13095828641019999</v>
      </c>
      <c r="W12" s="12">
        <v>0.20309459984389999</v>
      </c>
      <c r="X12" s="12">
        <v>0.16714832810060001</v>
      </c>
      <c r="Y12" s="12">
        <v>0.1463271108219</v>
      </c>
      <c r="Z12" s="12">
        <v>0.12620253624960001</v>
      </c>
      <c r="AA12" s="12">
        <v>0.1633062227366</v>
      </c>
      <c r="AB12" s="12">
        <v>0.14270290373229999</v>
      </c>
      <c r="AC12" s="12">
        <v>0.20295928939899999</v>
      </c>
      <c r="AD12" s="12">
        <v>0.16885916570699999</v>
      </c>
      <c r="AE12" s="12">
        <v>8.5643853052969995E-2</v>
      </c>
      <c r="AF12" s="12">
        <v>0.19939920827489999</v>
      </c>
      <c r="AG12" s="12">
        <v>0.1169945987106</v>
      </c>
      <c r="AH12" s="12">
        <v>0.1005214454185</v>
      </c>
      <c r="AI12" s="12">
        <v>9.2356989065730005E-2</v>
      </c>
      <c r="AJ12" s="12">
        <v>0.1505084766292</v>
      </c>
      <c r="AK12" s="12">
        <v>0</v>
      </c>
      <c r="AL12" s="12">
        <v>0.1165189086391</v>
      </c>
      <c r="AM12" s="8"/>
    </row>
    <row r="13" spans="1:39" x14ac:dyDescent="0.2">
      <c r="A13" s="20"/>
      <c r="B13" s="20"/>
      <c r="C13" s="13">
        <v>144</v>
      </c>
      <c r="D13" s="13">
        <v>22</v>
      </c>
      <c r="E13" s="13">
        <v>42</v>
      </c>
      <c r="F13" s="13">
        <v>43</v>
      </c>
      <c r="G13" s="13">
        <v>37</v>
      </c>
      <c r="H13" s="13">
        <v>4</v>
      </c>
      <c r="I13" s="13">
        <v>12</v>
      </c>
      <c r="J13" s="13">
        <v>25</v>
      </c>
      <c r="K13" s="13">
        <v>32</v>
      </c>
      <c r="L13" s="13">
        <v>35</v>
      </c>
      <c r="M13" s="13">
        <v>36</v>
      </c>
      <c r="N13" s="13">
        <v>71</v>
      </c>
      <c r="O13" s="13">
        <v>68</v>
      </c>
      <c r="P13" s="13">
        <v>42</v>
      </c>
      <c r="Q13" s="13">
        <v>22</v>
      </c>
      <c r="R13" s="13">
        <v>20</v>
      </c>
      <c r="S13" s="13">
        <v>27</v>
      </c>
      <c r="T13" s="13">
        <v>14</v>
      </c>
      <c r="U13" s="13">
        <v>5</v>
      </c>
      <c r="V13" s="13">
        <v>14</v>
      </c>
      <c r="W13" s="13">
        <v>40</v>
      </c>
      <c r="X13" s="13">
        <v>45</v>
      </c>
      <c r="Y13" s="13">
        <v>22</v>
      </c>
      <c r="Z13" s="13">
        <v>23</v>
      </c>
      <c r="AA13" s="13">
        <v>8</v>
      </c>
      <c r="AB13" s="13">
        <v>2</v>
      </c>
      <c r="AC13" s="13">
        <v>84</v>
      </c>
      <c r="AD13" s="13">
        <v>15</v>
      </c>
      <c r="AE13" s="13">
        <v>3</v>
      </c>
      <c r="AF13" s="13">
        <v>5</v>
      </c>
      <c r="AG13" s="13">
        <v>7</v>
      </c>
      <c r="AH13" s="13">
        <v>2</v>
      </c>
      <c r="AI13" s="13">
        <v>1</v>
      </c>
      <c r="AJ13" s="13">
        <v>2</v>
      </c>
      <c r="AK13" s="13">
        <v>0</v>
      </c>
      <c r="AL13" s="13">
        <v>25</v>
      </c>
      <c r="AM13" s="8"/>
    </row>
    <row r="14" spans="1:39" x14ac:dyDescent="0.2">
      <c r="A14" s="20"/>
      <c r="B14" s="20"/>
      <c r="C14" s="14" t="s">
        <v>84</v>
      </c>
      <c r="D14" s="14"/>
      <c r="E14" s="14"/>
      <c r="F14" s="15" t="s">
        <v>171</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91</v>
      </c>
      <c r="C15" s="12">
        <v>2.5912013189539999E-2</v>
      </c>
      <c r="D15" s="12">
        <v>3.1964690750179998E-2</v>
      </c>
      <c r="E15" s="12">
        <v>4.2350808569070003E-2</v>
      </c>
      <c r="F15" s="12">
        <v>1.230069995019E-2</v>
      </c>
      <c r="G15" s="12">
        <v>1.535562759751E-2</v>
      </c>
      <c r="H15" s="12">
        <v>0</v>
      </c>
      <c r="I15" s="12">
        <v>5.5444398507849997E-2</v>
      </c>
      <c r="J15" s="12">
        <v>1.4916452422250001E-2</v>
      </c>
      <c r="K15" s="12">
        <v>1.138723830693E-2</v>
      </c>
      <c r="L15" s="12">
        <v>2.6698741570940002E-2</v>
      </c>
      <c r="M15" s="12">
        <v>2.0168685447719999E-2</v>
      </c>
      <c r="N15" s="12">
        <v>3.2142485025840002E-2</v>
      </c>
      <c r="O15" s="12">
        <v>1.850769808697E-2</v>
      </c>
      <c r="P15" s="12">
        <v>1.489156564736E-2</v>
      </c>
      <c r="Q15" s="12">
        <v>1.8252446785360001E-2</v>
      </c>
      <c r="R15" s="12">
        <v>8.5928264517190003E-2</v>
      </c>
      <c r="S15" s="12">
        <v>1.5198399312340001E-2</v>
      </c>
      <c r="T15" s="12">
        <v>1.5958578499429998E-2</v>
      </c>
      <c r="U15" s="12">
        <v>1.169982433139E-2</v>
      </c>
      <c r="V15" s="12">
        <v>3.0271346231879999E-2</v>
      </c>
      <c r="W15" s="12">
        <v>1.7474238138680001E-2</v>
      </c>
      <c r="X15" s="12">
        <v>4.3074362927700012E-2</v>
      </c>
      <c r="Y15" s="12">
        <v>1.4184695551299999E-2</v>
      </c>
      <c r="Z15" s="12">
        <v>1.744862060137E-2</v>
      </c>
      <c r="AA15" s="12">
        <v>3.4754282301739998E-2</v>
      </c>
      <c r="AB15" s="12">
        <v>0</v>
      </c>
      <c r="AC15" s="12">
        <v>3.4142840817629999E-2</v>
      </c>
      <c r="AD15" s="12">
        <v>9.1214324062440007E-3</v>
      </c>
      <c r="AE15" s="12">
        <v>0</v>
      </c>
      <c r="AF15" s="12">
        <v>4.5587397698929999E-2</v>
      </c>
      <c r="AG15" s="12">
        <v>4.6367773795489987E-2</v>
      </c>
      <c r="AH15" s="12">
        <v>0</v>
      </c>
      <c r="AI15" s="12">
        <v>0</v>
      </c>
      <c r="AJ15" s="12">
        <v>0</v>
      </c>
      <c r="AK15" s="12">
        <v>0</v>
      </c>
      <c r="AL15" s="12">
        <v>2.23291531492E-2</v>
      </c>
      <c r="AM15" s="8"/>
    </row>
    <row r="16" spans="1:39" x14ac:dyDescent="0.2">
      <c r="A16" s="20"/>
      <c r="B16" s="20"/>
      <c r="C16" s="13">
        <v>21</v>
      </c>
      <c r="D16" s="13">
        <v>6</v>
      </c>
      <c r="E16" s="13">
        <v>7</v>
      </c>
      <c r="F16" s="13">
        <v>5</v>
      </c>
      <c r="G16" s="13">
        <v>3</v>
      </c>
      <c r="H16" s="13">
        <v>0</v>
      </c>
      <c r="I16" s="13">
        <v>3</v>
      </c>
      <c r="J16" s="13">
        <v>4</v>
      </c>
      <c r="K16" s="13">
        <v>3</v>
      </c>
      <c r="L16" s="13">
        <v>6</v>
      </c>
      <c r="M16" s="13">
        <v>5</v>
      </c>
      <c r="N16" s="13">
        <v>10</v>
      </c>
      <c r="O16" s="13">
        <v>9</v>
      </c>
      <c r="P16" s="13">
        <v>4</v>
      </c>
      <c r="Q16" s="13">
        <v>4</v>
      </c>
      <c r="R16" s="13">
        <v>3</v>
      </c>
      <c r="S16" s="13">
        <v>4</v>
      </c>
      <c r="T16" s="13">
        <v>3</v>
      </c>
      <c r="U16" s="13">
        <v>1</v>
      </c>
      <c r="V16" s="13">
        <v>2</v>
      </c>
      <c r="W16" s="13">
        <v>5</v>
      </c>
      <c r="X16" s="13">
        <v>4</v>
      </c>
      <c r="Y16" s="13">
        <v>4</v>
      </c>
      <c r="Z16" s="13">
        <v>4</v>
      </c>
      <c r="AA16" s="13">
        <v>2</v>
      </c>
      <c r="AB16" s="13">
        <v>0</v>
      </c>
      <c r="AC16" s="13">
        <v>8</v>
      </c>
      <c r="AD16" s="13">
        <v>1</v>
      </c>
      <c r="AE16" s="13">
        <v>0</v>
      </c>
      <c r="AF16" s="13">
        <v>1</v>
      </c>
      <c r="AG16" s="13">
        <v>4</v>
      </c>
      <c r="AH16" s="13">
        <v>0</v>
      </c>
      <c r="AI16" s="13">
        <v>0</v>
      </c>
      <c r="AJ16" s="13">
        <v>0</v>
      </c>
      <c r="AK16" s="13">
        <v>0</v>
      </c>
      <c r="AL16" s="13">
        <v>7</v>
      </c>
      <c r="AM16" s="8"/>
    </row>
    <row r="17" spans="1:39" x14ac:dyDescent="0.2">
      <c r="A17" s="20"/>
      <c r="B17" s="20"/>
      <c r="C17" s="14" t="s">
        <v>84</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8"/>
    </row>
    <row r="18" spans="1:39" x14ac:dyDescent="0.2">
      <c r="A18" s="23"/>
      <c r="B18" s="19" t="s">
        <v>29</v>
      </c>
      <c r="C18" s="12">
        <v>1</v>
      </c>
      <c r="D18" s="12">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8"/>
    </row>
    <row r="19" spans="1:39" x14ac:dyDescent="0.2">
      <c r="A19" s="20"/>
      <c r="B19" s="20"/>
      <c r="C19" s="13">
        <v>987</v>
      </c>
      <c r="D19" s="13">
        <v>218</v>
      </c>
      <c r="E19" s="13">
        <v>270</v>
      </c>
      <c r="F19" s="13">
        <v>225</v>
      </c>
      <c r="G19" s="13">
        <v>274</v>
      </c>
      <c r="H19" s="13">
        <v>16</v>
      </c>
      <c r="I19" s="13">
        <v>97</v>
      </c>
      <c r="J19" s="13">
        <v>170</v>
      </c>
      <c r="K19" s="13">
        <v>178</v>
      </c>
      <c r="L19" s="13">
        <v>222</v>
      </c>
      <c r="M19" s="13">
        <v>304</v>
      </c>
      <c r="N19" s="13">
        <v>383</v>
      </c>
      <c r="O19" s="13">
        <v>553</v>
      </c>
      <c r="P19" s="13">
        <v>249</v>
      </c>
      <c r="Q19" s="13">
        <v>107</v>
      </c>
      <c r="R19" s="13">
        <v>132</v>
      </c>
      <c r="S19" s="13">
        <v>222</v>
      </c>
      <c r="T19" s="13">
        <v>114</v>
      </c>
      <c r="U19" s="13">
        <v>41</v>
      </c>
      <c r="V19" s="13">
        <v>122</v>
      </c>
      <c r="W19" s="13">
        <v>241</v>
      </c>
      <c r="X19" s="13">
        <v>279</v>
      </c>
      <c r="Y19" s="13">
        <v>164</v>
      </c>
      <c r="Z19" s="13">
        <v>182</v>
      </c>
      <c r="AA19" s="13">
        <v>66</v>
      </c>
      <c r="AB19" s="13">
        <v>11</v>
      </c>
      <c r="AC19" s="13">
        <v>415</v>
      </c>
      <c r="AD19" s="13">
        <v>111</v>
      </c>
      <c r="AE19" s="13">
        <v>23</v>
      </c>
      <c r="AF19" s="13">
        <v>42</v>
      </c>
      <c r="AG19" s="13">
        <v>67</v>
      </c>
      <c r="AH19" s="13">
        <v>22</v>
      </c>
      <c r="AI19" s="13">
        <v>6</v>
      </c>
      <c r="AJ19" s="13">
        <v>11</v>
      </c>
      <c r="AK19" s="13">
        <v>3</v>
      </c>
      <c r="AL19" s="13">
        <v>287</v>
      </c>
      <c r="AM19" s="8"/>
    </row>
    <row r="20" spans="1:39" x14ac:dyDescent="0.2">
      <c r="A20" s="20"/>
      <c r="B20" s="20"/>
      <c r="C20" s="14" t="s">
        <v>84</v>
      </c>
      <c r="D20" s="14" t="s">
        <v>84</v>
      </c>
      <c r="E20" s="14" t="s">
        <v>84</v>
      </c>
      <c r="F20" s="14" t="s">
        <v>84</v>
      </c>
      <c r="G20" s="14" t="s">
        <v>84</v>
      </c>
      <c r="H20" s="14" t="s">
        <v>84</v>
      </c>
      <c r="I20" s="14" t="s">
        <v>84</v>
      </c>
      <c r="J20" s="14" t="s">
        <v>84</v>
      </c>
      <c r="K20" s="14" t="s">
        <v>84</v>
      </c>
      <c r="L20" s="14" t="s">
        <v>84</v>
      </c>
      <c r="M20" s="14" t="s">
        <v>84</v>
      </c>
      <c r="N20" s="14" t="s">
        <v>84</v>
      </c>
      <c r="O20" s="14" t="s">
        <v>84</v>
      </c>
      <c r="P20" s="14" t="s">
        <v>84</v>
      </c>
      <c r="Q20" s="14" t="s">
        <v>84</v>
      </c>
      <c r="R20" s="14" t="s">
        <v>84</v>
      </c>
      <c r="S20" s="14" t="s">
        <v>84</v>
      </c>
      <c r="T20" s="14" t="s">
        <v>84</v>
      </c>
      <c r="U20" s="14" t="s">
        <v>84</v>
      </c>
      <c r="V20" s="14" t="s">
        <v>84</v>
      </c>
      <c r="W20" s="14" t="s">
        <v>84</v>
      </c>
      <c r="X20" s="14" t="s">
        <v>84</v>
      </c>
      <c r="Y20" s="14" t="s">
        <v>84</v>
      </c>
      <c r="Z20" s="14" t="s">
        <v>84</v>
      </c>
      <c r="AA20" s="14" t="s">
        <v>84</v>
      </c>
      <c r="AB20" s="14" t="s">
        <v>84</v>
      </c>
      <c r="AC20" s="14" t="s">
        <v>84</v>
      </c>
      <c r="AD20" s="14" t="s">
        <v>84</v>
      </c>
      <c r="AE20" s="14" t="s">
        <v>84</v>
      </c>
      <c r="AF20" s="14" t="s">
        <v>84</v>
      </c>
      <c r="AG20" s="14" t="s">
        <v>84</v>
      </c>
      <c r="AH20" s="14" t="s">
        <v>84</v>
      </c>
      <c r="AI20" s="14" t="s">
        <v>84</v>
      </c>
      <c r="AJ20" s="14" t="s">
        <v>84</v>
      </c>
      <c r="AK20" s="14" t="s">
        <v>84</v>
      </c>
      <c r="AL20" s="14" t="s">
        <v>84</v>
      </c>
      <c r="AM20" s="8"/>
    </row>
    <row r="21" spans="1:39" x14ac:dyDescent="0.2">
      <c r="A21" s="16" t="s">
        <v>330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9" x14ac:dyDescent="0.2">
      <c r="A22" s="18" t="s">
        <v>94</v>
      </c>
    </row>
  </sheetData>
  <mergeCells count="15">
    <mergeCell ref="AC3:AL3"/>
    <mergeCell ref="AJ2:AL2"/>
    <mergeCell ref="A2:C2"/>
    <mergeCell ref="A3:B5"/>
    <mergeCell ref="B6:B8"/>
    <mergeCell ref="D3:G3"/>
    <mergeCell ref="H3:M3"/>
    <mergeCell ref="N3:O3"/>
    <mergeCell ref="P3:V3"/>
    <mergeCell ref="W3:AB3"/>
    <mergeCell ref="B9:B11"/>
    <mergeCell ref="B12:B14"/>
    <mergeCell ref="B15:B17"/>
    <mergeCell ref="B18:B20"/>
    <mergeCell ref="A6:A20"/>
  </mergeCells>
  <hyperlinks>
    <hyperlink ref="A1" location="'TOC'!A1:A1" display="Back to TOC" xr:uid="{00000000-0004-0000-16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3"/>
  <sheetViews>
    <sheetView workbookViewId="0">
      <pane xSplit="2" ySplit="5" topLeftCell="C6" activePane="bottomRight" state="frozen"/>
      <selection pane="topRight" activeCell="C1" sqref="C1"/>
      <selection pane="bottomLeft" activeCell="A6" sqref="A6"/>
      <selection pane="bottomRight" activeCell="B12" sqref="B12:B14"/>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61" customHeight="1" x14ac:dyDescent="0.2">
      <c r="A2" s="27" t="s">
        <v>95</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96</v>
      </c>
      <c r="B6" s="19" t="s">
        <v>97</v>
      </c>
      <c r="C6" s="12">
        <v>0.39967625854670003</v>
      </c>
      <c r="D6" s="12">
        <v>0.46420206378619999</v>
      </c>
      <c r="E6" s="12">
        <v>0.374177531555</v>
      </c>
      <c r="F6" s="12">
        <v>0.41711948367329998</v>
      </c>
      <c r="G6" s="12">
        <v>0.35854642666019998</v>
      </c>
      <c r="H6" s="12">
        <v>7.0952869259999995E-2</v>
      </c>
      <c r="I6" s="12">
        <v>0.31057242698990001</v>
      </c>
      <c r="J6" s="12">
        <v>0.34043747419460002</v>
      </c>
      <c r="K6" s="12">
        <v>0.51992539641199997</v>
      </c>
      <c r="L6" s="12">
        <v>0.43364343453499998</v>
      </c>
      <c r="M6" s="12">
        <v>0.48635406501759998</v>
      </c>
      <c r="N6" s="12">
        <v>0.33025506142580002</v>
      </c>
      <c r="O6" s="12">
        <v>0.45490785557539998</v>
      </c>
      <c r="P6" s="12">
        <v>0.89921582660970001</v>
      </c>
      <c r="Q6" s="12">
        <v>0.42087797049879999</v>
      </c>
      <c r="R6" s="12">
        <v>0.57279071749900001</v>
      </c>
      <c r="S6" s="12">
        <v>0.34315544601699999</v>
      </c>
      <c r="T6" s="12">
        <v>1.040507889853E-2</v>
      </c>
      <c r="U6" s="12">
        <v>2.5622346034990001E-2</v>
      </c>
      <c r="V6" s="12">
        <v>5.0921976344440014E-3</v>
      </c>
      <c r="W6" s="12">
        <v>0.88580476613619996</v>
      </c>
      <c r="X6" s="12">
        <v>0.61115617685979995</v>
      </c>
      <c r="Y6" s="12">
        <v>0.1916845422873</v>
      </c>
      <c r="Z6" s="12">
        <v>9.3296475920149995E-3</v>
      </c>
      <c r="AA6" s="12">
        <v>0</v>
      </c>
      <c r="AB6" s="12">
        <v>0.29263283011629998</v>
      </c>
      <c r="AC6" s="12">
        <v>0.52316044494070002</v>
      </c>
      <c r="AD6" s="12">
        <v>0.42401862734410001</v>
      </c>
      <c r="AE6" s="12">
        <v>0.55963464404880003</v>
      </c>
      <c r="AF6" s="12">
        <v>0.55365859747979995</v>
      </c>
      <c r="AG6" s="12">
        <v>0.42511617736309998</v>
      </c>
      <c r="AH6" s="12">
        <v>0.40592925445830003</v>
      </c>
      <c r="AI6" s="12">
        <v>0.34034191269140002</v>
      </c>
      <c r="AJ6" s="12">
        <v>5.0399246180009988E-2</v>
      </c>
      <c r="AK6" s="12">
        <v>0</v>
      </c>
      <c r="AL6" s="12">
        <v>0.2462881433495</v>
      </c>
      <c r="AM6" s="8"/>
    </row>
    <row r="7" spans="1:39" x14ac:dyDescent="0.2">
      <c r="A7" s="20"/>
      <c r="B7" s="20"/>
      <c r="C7" s="13">
        <v>459</v>
      </c>
      <c r="D7" s="13">
        <v>120</v>
      </c>
      <c r="E7" s="13">
        <v>115</v>
      </c>
      <c r="F7" s="13">
        <v>116</v>
      </c>
      <c r="G7" s="13">
        <v>108</v>
      </c>
      <c r="H7" s="13">
        <v>3</v>
      </c>
      <c r="I7" s="13">
        <v>37</v>
      </c>
      <c r="J7" s="13">
        <v>59</v>
      </c>
      <c r="K7" s="13">
        <v>90</v>
      </c>
      <c r="L7" s="13">
        <v>106</v>
      </c>
      <c r="M7" s="13">
        <v>164</v>
      </c>
      <c r="N7" s="13">
        <v>149</v>
      </c>
      <c r="O7" s="13">
        <v>282</v>
      </c>
      <c r="P7" s="13">
        <v>228</v>
      </c>
      <c r="Q7" s="13">
        <v>53</v>
      </c>
      <c r="R7" s="13">
        <v>84</v>
      </c>
      <c r="S7" s="13">
        <v>90</v>
      </c>
      <c r="T7" s="13">
        <v>2</v>
      </c>
      <c r="U7" s="13">
        <v>1</v>
      </c>
      <c r="V7" s="13">
        <v>1</v>
      </c>
      <c r="W7" s="13">
        <v>219</v>
      </c>
      <c r="X7" s="13">
        <v>172</v>
      </c>
      <c r="Y7" s="13">
        <v>34</v>
      </c>
      <c r="Z7" s="13">
        <v>4</v>
      </c>
      <c r="AA7" s="13">
        <v>0</v>
      </c>
      <c r="AB7" s="13">
        <v>5</v>
      </c>
      <c r="AC7" s="13">
        <v>236</v>
      </c>
      <c r="AD7" s="13">
        <v>56</v>
      </c>
      <c r="AE7" s="13">
        <v>12</v>
      </c>
      <c r="AF7" s="13">
        <v>26</v>
      </c>
      <c r="AG7" s="13">
        <v>29</v>
      </c>
      <c r="AH7" s="13">
        <v>10</v>
      </c>
      <c r="AI7" s="13">
        <v>4</v>
      </c>
      <c r="AJ7" s="13">
        <v>1</v>
      </c>
      <c r="AK7" s="13">
        <v>0</v>
      </c>
      <c r="AL7" s="13">
        <v>85</v>
      </c>
      <c r="AM7" s="8"/>
    </row>
    <row r="8" spans="1:39" x14ac:dyDescent="0.2">
      <c r="A8" s="20"/>
      <c r="B8" s="20"/>
      <c r="C8" s="14" t="s">
        <v>84</v>
      </c>
      <c r="D8" s="14"/>
      <c r="E8" s="14"/>
      <c r="F8" s="14"/>
      <c r="G8" s="14"/>
      <c r="H8" s="14"/>
      <c r="I8" s="14"/>
      <c r="J8" s="15" t="s">
        <v>85</v>
      </c>
      <c r="K8" s="15" t="s">
        <v>86</v>
      </c>
      <c r="L8" s="15" t="s">
        <v>85</v>
      </c>
      <c r="M8" s="15" t="s">
        <v>86</v>
      </c>
      <c r="N8" s="14"/>
      <c r="O8" s="15" t="s">
        <v>85</v>
      </c>
      <c r="P8" s="15" t="s">
        <v>98</v>
      </c>
      <c r="Q8" s="15" t="s">
        <v>99</v>
      </c>
      <c r="R8" s="15" t="s">
        <v>99</v>
      </c>
      <c r="S8" s="15" t="s">
        <v>100</v>
      </c>
      <c r="T8" s="14"/>
      <c r="U8" s="14"/>
      <c r="V8" s="14"/>
      <c r="W8" s="15" t="s">
        <v>101</v>
      </c>
      <c r="X8" s="15" t="s">
        <v>102</v>
      </c>
      <c r="Y8" s="15" t="s">
        <v>103</v>
      </c>
      <c r="Z8" s="14"/>
      <c r="AA8" s="14"/>
      <c r="AB8" s="15" t="s">
        <v>103</v>
      </c>
      <c r="AC8" s="15" t="s">
        <v>104</v>
      </c>
      <c r="AD8" s="14"/>
      <c r="AE8" s="14"/>
      <c r="AF8" s="14"/>
      <c r="AG8" s="14"/>
      <c r="AH8" s="14"/>
      <c r="AI8" s="14"/>
      <c r="AJ8" s="14"/>
      <c r="AK8" s="14"/>
      <c r="AL8" s="14"/>
      <c r="AM8" s="8"/>
    </row>
    <row r="9" spans="1:39" x14ac:dyDescent="0.2">
      <c r="A9" s="23"/>
      <c r="B9" s="19" t="s">
        <v>105</v>
      </c>
      <c r="C9" s="12">
        <v>5.6571470005409998E-2</v>
      </c>
      <c r="D9" s="12">
        <v>2.6633310294500001E-2</v>
      </c>
      <c r="E9" s="12">
        <v>8.9826755203050002E-2</v>
      </c>
      <c r="F9" s="12">
        <v>4.2604073031E-2</v>
      </c>
      <c r="G9" s="12">
        <v>5.8076096395960002E-2</v>
      </c>
      <c r="H9" s="12">
        <v>0.14784479412000001</v>
      </c>
      <c r="I9" s="12">
        <v>5.0221514642410002E-2</v>
      </c>
      <c r="J9" s="12">
        <v>6.5104774047890002E-2</v>
      </c>
      <c r="K9" s="12">
        <v>5.2449013633309997E-2</v>
      </c>
      <c r="L9" s="12">
        <v>4.1439774667049997E-2</v>
      </c>
      <c r="M9" s="12">
        <v>5.510521526533E-2</v>
      </c>
      <c r="N9" s="12">
        <v>5.4259345558519988E-2</v>
      </c>
      <c r="O9" s="12">
        <v>6.3735442933600006E-2</v>
      </c>
      <c r="P9" s="12">
        <v>0</v>
      </c>
      <c r="Q9" s="12">
        <v>1.1222361823449999E-2</v>
      </c>
      <c r="R9" s="12">
        <v>2.508153438358E-2</v>
      </c>
      <c r="S9" s="12">
        <v>4.4125018916240002E-2</v>
      </c>
      <c r="T9" s="12">
        <v>0.17082342167260001</v>
      </c>
      <c r="U9" s="12">
        <v>7.2294046926179995E-2</v>
      </c>
      <c r="V9" s="12">
        <v>0.11593300280670001</v>
      </c>
      <c r="W9" s="12">
        <v>3.1498068690259998E-3</v>
      </c>
      <c r="X9" s="12">
        <v>1.158853644323E-2</v>
      </c>
      <c r="Y9" s="12">
        <v>8.8963886900230008E-2</v>
      </c>
      <c r="Z9" s="12">
        <v>0.1184423577095</v>
      </c>
      <c r="AA9" s="12">
        <v>0.1219518083652</v>
      </c>
      <c r="AB9" s="12">
        <v>0</v>
      </c>
      <c r="AC9" s="12">
        <v>3.493119941582E-2</v>
      </c>
      <c r="AD9" s="12">
        <v>3.8725890912660002E-2</v>
      </c>
      <c r="AE9" s="12">
        <v>2.6581044550949999E-2</v>
      </c>
      <c r="AF9" s="12">
        <v>1.9065273630520001E-2</v>
      </c>
      <c r="AG9" s="12">
        <v>2.7706586276989999E-2</v>
      </c>
      <c r="AH9" s="12">
        <v>4.9838366617269987E-2</v>
      </c>
      <c r="AI9" s="12">
        <v>0</v>
      </c>
      <c r="AJ9" s="12">
        <v>0</v>
      </c>
      <c r="AK9" s="12">
        <v>0</v>
      </c>
      <c r="AL9" s="12">
        <v>0.1046093660201</v>
      </c>
      <c r="AM9" s="8"/>
    </row>
    <row r="10" spans="1:39" x14ac:dyDescent="0.2">
      <c r="A10" s="20"/>
      <c r="B10" s="20"/>
      <c r="C10" s="13">
        <v>54</v>
      </c>
      <c r="D10" s="13">
        <v>7</v>
      </c>
      <c r="E10" s="13">
        <v>21</v>
      </c>
      <c r="F10" s="13">
        <v>10</v>
      </c>
      <c r="G10" s="13">
        <v>16</v>
      </c>
      <c r="H10" s="13">
        <v>3</v>
      </c>
      <c r="I10" s="13">
        <v>5</v>
      </c>
      <c r="J10" s="13">
        <v>10</v>
      </c>
      <c r="K10" s="13">
        <v>11</v>
      </c>
      <c r="L10" s="13">
        <v>9</v>
      </c>
      <c r="M10" s="13">
        <v>16</v>
      </c>
      <c r="N10" s="13">
        <v>22</v>
      </c>
      <c r="O10" s="13">
        <v>31</v>
      </c>
      <c r="P10" s="13">
        <v>0</v>
      </c>
      <c r="Q10" s="13">
        <v>2</v>
      </c>
      <c r="R10" s="13">
        <v>3</v>
      </c>
      <c r="S10" s="13">
        <v>10</v>
      </c>
      <c r="T10" s="13">
        <v>19</v>
      </c>
      <c r="U10" s="13">
        <v>4</v>
      </c>
      <c r="V10" s="13">
        <v>16</v>
      </c>
      <c r="W10" s="13">
        <v>1</v>
      </c>
      <c r="X10" s="13">
        <v>3</v>
      </c>
      <c r="Y10" s="13">
        <v>19</v>
      </c>
      <c r="Z10" s="13">
        <v>20</v>
      </c>
      <c r="AA10" s="13">
        <v>10</v>
      </c>
      <c r="AB10" s="13">
        <v>0</v>
      </c>
      <c r="AC10" s="13">
        <v>14</v>
      </c>
      <c r="AD10" s="13">
        <v>6</v>
      </c>
      <c r="AE10" s="13">
        <v>1</v>
      </c>
      <c r="AF10" s="13">
        <v>1</v>
      </c>
      <c r="AG10" s="13">
        <v>2</v>
      </c>
      <c r="AH10" s="13">
        <v>2</v>
      </c>
      <c r="AI10" s="13">
        <v>0</v>
      </c>
      <c r="AJ10" s="13">
        <v>0</v>
      </c>
      <c r="AK10" s="13">
        <v>0</v>
      </c>
      <c r="AL10" s="13">
        <v>28</v>
      </c>
      <c r="AM10" s="8"/>
    </row>
    <row r="11" spans="1:39" x14ac:dyDescent="0.2">
      <c r="A11" s="20"/>
      <c r="B11" s="20"/>
      <c r="C11" s="14" t="s">
        <v>84</v>
      </c>
      <c r="D11" s="14"/>
      <c r="E11" s="14"/>
      <c r="F11" s="14"/>
      <c r="G11" s="14"/>
      <c r="H11" s="14"/>
      <c r="I11" s="14"/>
      <c r="J11" s="14"/>
      <c r="K11" s="14"/>
      <c r="L11" s="14"/>
      <c r="M11" s="14"/>
      <c r="N11" s="14"/>
      <c r="O11" s="14"/>
      <c r="P11" s="14"/>
      <c r="Q11" s="14"/>
      <c r="R11" s="14"/>
      <c r="S11" s="14"/>
      <c r="T11" s="15" t="s">
        <v>106</v>
      </c>
      <c r="U11" s="15" t="s">
        <v>85</v>
      </c>
      <c r="V11" s="15" t="s">
        <v>107</v>
      </c>
      <c r="W11" s="14"/>
      <c r="X11" s="14"/>
      <c r="Y11" s="15" t="s">
        <v>107</v>
      </c>
      <c r="Z11" s="15" t="s">
        <v>107</v>
      </c>
      <c r="AA11" s="15" t="s">
        <v>107</v>
      </c>
      <c r="AB11" s="14"/>
      <c r="AC11" s="14"/>
      <c r="AD11" s="14"/>
      <c r="AE11" s="14"/>
      <c r="AF11" s="14"/>
      <c r="AG11" s="14"/>
      <c r="AH11" s="14"/>
      <c r="AI11" s="14"/>
      <c r="AJ11" s="14"/>
      <c r="AK11" s="14"/>
      <c r="AL11" s="14"/>
      <c r="AM11" s="8"/>
    </row>
    <row r="12" spans="1:39" x14ac:dyDescent="0.2">
      <c r="A12" s="23"/>
      <c r="B12" s="19" t="s">
        <v>336</v>
      </c>
      <c r="C12" s="12">
        <v>6.0739484377500007E-2</v>
      </c>
      <c r="D12" s="12">
        <v>2.7549278236690001E-2</v>
      </c>
      <c r="E12" s="12">
        <v>8.703774483311999E-2</v>
      </c>
      <c r="F12" s="12">
        <v>3.8327225143910001E-2</v>
      </c>
      <c r="G12" s="12">
        <v>7.9275317186990005E-2</v>
      </c>
      <c r="H12" s="12">
        <v>0.1982479895866</v>
      </c>
      <c r="I12" s="12">
        <v>6.8265041559220002E-2</v>
      </c>
      <c r="J12" s="12">
        <v>8.1120121392750003E-2</v>
      </c>
      <c r="K12" s="12">
        <v>4.1162784035670003E-2</v>
      </c>
      <c r="L12" s="12">
        <v>4.218710317537E-2</v>
      </c>
      <c r="M12" s="12">
        <v>4.0747819403139998E-2</v>
      </c>
      <c r="N12" s="12">
        <v>6.8384779725860004E-2</v>
      </c>
      <c r="O12" s="12">
        <v>5.662702567037E-2</v>
      </c>
      <c r="P12" s="12">
        <v>0</v>
      </c>
      <c r="Q12" s="12">
        <v>1.243019296477E-2</v>
      </c>
      <c r="R12" s="12">
        <v>0</v>
      </c>
      <c r="S12" s="12">
        <v>7.4657026759549994E-2</v>
      </c>
      <c r="T12" s="12">
        <v>8.831596219276E-2</v>
      </c>
      <c r="U12" s="12">
        <v>0.1371508818045</v>
      </c>
      <c r="V12" s="12">
        <v>0.17732816276470001</v>
      </c>
      <c r="W12" s="12">
        <v>0</v>
      </c>
      <c r="X12" s="12">
        <v>1.289005351165E-3</v>
      </c>
      <c r="Y12" s="12">
        <v>5.239743292027E-2</v>
      </c>
      <c r="Z12" s="12">
        <v>0.13919811982890001</v>
      </c>
      <c r="AA12" s="12">
        <v>0.22301114633130001</v>
      </c>
      <c r="AB12" s="12">
        <v>0</v>
      </c>
      <c r="AC12" s="12">
        <v>2.5407608101219999E-2</v>
      </c>
      <c r="AD12" s="12">
        <v>8.0520518978729999E-2</v>
      </c>
      <c r="AE12" s="12">
        <v>0</v>
      </c>
      <c r="AF12" s="12">
        <v>2.310136932894E-2</v>
      </c>
      <c r="AG12" s="12">
        <v>6.9519026105090004E-2</v>
      </c>
      <c r="AH12" s="12">
        <v>0.10040214666989999</v>
      </c>
      <c r="AI12" s="12">
        <v>0</v>
      </c>
      <c r="AJ12" s="12">
        <v>0.25199623090000001</v>
      </c>
      <c r="AK12" s="12">
        <v>0.4216901520013</v>
      </c>
      <c r="AL12" s="12">
        <v>8.469786832538001E-2</v>
      </c>
      <c r="AM12" s="8"/>
    </row>
    <row r="13" spans="1:39" x14ac:dyDescent="0.2">
      <c r="A13" s="20"/>
      <c r="B13" s="20"/>
      <c r="C13" s="13">
        <v>48</v>
      </c>
      <c r="D13" s="13">
        <v>7</v>
      </c>
      <c r="E13" s="13">
        <v>14</v>
      </c>
      <c r="F13" s="13">
        <v>9</v>
      </c>
      <c r="G13" s="13">
        <v>18</v>
      </c>
      <c r="H13" s="13">
        <v>2</v>
      </c>
      <c r="I13" s="13">
        <v>6</v>
      </c>
      <c r="J13" s="13">
        <v>10</v>
      </c>
      <c r="K13" s="13">
        <v>7</v>
      </c>
      <c r="L13" s="13">
        <v>10</v>
      </c>
      <c r="M13" s="13">
        <v>13</v>
      </c>
      <c r="N13" s="13">
        <v>24</v>
      </c>
      <c r="O13" s="13">
        <v>22</v>
      </c>
      <c r="P13" s="13">
        <v>0</v>
      </c>
      <c r="Q13" s="13">
        <v>2</v>
      </c>
      <c r="R13" s="13">
        <v>0</v>
      </c>
      <c r="S13" s="13">
        <v>10</v>
      </c>
      <c r="T13" s="13">
        <v>15</v>
      </c>
      <c r="U13" s="13">
        <v>6</v>
      </c>
      <c r="V13" s="13">
        <v>15</v>
      </c>
      <c r="W13" s="13">
        <v>0</v>
      </c>
      <c r="X13" s="13">
        <v>1</v>
      </c>
      <c r="Y13" s="13">
        <v>9</v>
      </c>
      <c r="Z13" s="13">
        <v>26</v>
      </c>
      <c r="AA13" s="13">
        <v>10</v>
      </c>
      <c r="AB13" s="13">
        <v>0</v>
      </c>
      <c r="AC13" s="13">
        <v>11</v>
      </c>
      <c r="AD13" s="13">
        <v>6</v>
      </c>
      <c r="AE13" s="13">
        <v>0</v>
      </c>
      <c r="AF13" s="13">
        <v>1</v>
      </c>
      <c r="AG13" s="13">
        <v>4</v>
      </c>
      <c r="AH13" s="13">
        <v>1</v>
      </c>
      <c r="AI13" s="13">
        <v>0</v>
      </c>
      <c r="AJ13" s="13">
        <v>1</v>
      </c>
      <c r="AK13" s="13">
        <v>1</v>
      </c>
      <c r="AL13" s="13">
        <v>23</v>
      </c>
      <c r="AM13" s="8"/>
    </row>
    <row r="14" spans="1:39" x14ac:dyDescent="0.2">
      <c r="A14" s="20"/>
      <c r="B14" s="20"/>
      <c r="C14" s="14" t="s">
        <v>84</v>
      </c>
      <c r="D14" s="14"/>
      <c r="E14" s="14"/>
      <c r="F14" s="14"/>
      <c r="G14" s="14"/>
      <c r="H14" s="14"/>
      <c r="I14" s="14"/>
      <c r="J14" s="14"/>
      <c r="K14" s="14"/>
      <c r="L14" s="14"/>
      <c r="M14" s="14"/>
      <c r="N14" s="14"/>
      <c r="O14" s="14"/>
      <c r="P14" s="14"/>
      <c r="Q14" s="14"/>
      <c r="R14" s="14"/>
      <c r="S14" s="14"/>
      <c r="T14" s="15" t="s">
        <v>108</v>
      </c>
      <c r="U14" s="15" t="s">
        <v>109</v>
      </c>
      <c r="V14" s="15" t="s">
        <v>110</v>
      </c>
      <c r="W14" s="14"/>
      <c r="X14" s="14"/>
      <c r="Y14" s="15" t="s">
        <v>111</v>
      </c>
      <c r="Z14" s="15" t="s">
        <v>112</v>
      </c>
      <c r="AA14" s="15" t="s">
        <v>106</v>
      </c>
      <c r="AB14" s="14"/>
      <c r="AC14" s="14"/>
      <c r="AD14" s="14"/>
      <c r="AE14" s="14"/>
      <c r="AF14" s="14"/>
      <c r="AG14" s="14"/>
      <c r="AH14" s="14"/>
      <c r="AI14" s="14"/>
      <c r="AJ14" s="14"/>
      <c r="AK14" s="15" t="s">
        <v>85</v>
      </c>
      <c r="AL14" s="14"/>
      <c r="AM14" s="8"/>
    </row>
    <row r="15" spans="1:39" x14ac:dyDescent="0.2">
      <c r="A15" s="23"/>
      <c r="B15" s="19" t="s">
        <v>113</v>
      </c>
      <c r="C15" s="12">
        <v>4.0304807185820003E-2</v>
      </c>
      <c r="D15" s="12">
        <v>1.8897797149209999E-2</v>
      </c>
      <c r="E15" s="12">
        <v>4.4979225074020003E-2</v>
      </c>
      <c r="F15" s="12">
        <v>4.9971353254459998E-2</v>
      </c>
      <c r="G15" s="12">
        <v>4.5030989472560012E-2</v>
      </c>
      <c r="H15" s="12">
        <v>0</v>
      </c>
      <c r="I15" s="12">
        <v>5.44427741565E-2</v>
      </c>
      <c r="J15" s="12">
        <v>2.7407754395530001E-2</v>
      </c>
      <c r="K15" s="12">
        <v>5.6192457487480002E-2</v>
      </c>
      <c r="L15" s="12">
        <v>5.5435907568289998E-2</v>
      </c>
      <c r="M15" s="12">
        <v>2.056856405446E-2</v>
      </c>
      <c r="N15" s="12">
        <v>3.704369547532E-2</v>
      </c>
      <c r="O15" s="12">
        <v>3.9663707914799999E-2</v>
      </c>
      <c r="P15" s="12">
        <v>7.6807559842249993E-3</v>
      </c>
      <c r="Q15" s="12">
        <v>2.6967763036920001E-3</v>
      </c>
      <c r="R15" s="12">
        <v>8.3540133721950009E-3</v>
      </c>
      <c r="S15" s="12">
        <v>3.2115170375219999E-2</v>
      </c>
      <c r="T15" s="12">
        <v>9.5933918669609999E-2</v>
      </c>
      <c r="U15" s="12">
        <v>2.5870345130569999E-2</v>
      </c>
      <c r="V15" s="12">
        <v>0.11776697590769999</v>
      </c>
      <c r="W15" s="12">
        <v>1.2351709158639999E-2</v>
      </c>
      <c r="X15" s="12">
        <v>7.9361745720580006E-3</v>
      </c>
      <c r="Y15" s="12">
        <v>4.3032813101000003E-2</v>
      </c>
      <c r="Z15" s="12">
        <v>7.6637936193980002E-2</v>
      </c>
      <c r="AA15" s="12">
        <v>8.4273022325879993E-2</v>
      </c>
      <c r="AB15" s="12">
        <v>0</v>
      </c>
      <c r="AC15" s="12">
        <v>2.2282729317699999E-2</v>
      </c>
      <c r="AD15" s="12">
        <v>2.4030306267299999E-2</v>
      </c>
      <c r="AE15" s="12">
        <v>0</v>
      </c>
      <c r="AF15" s="12">
        <v>4.2415411844829998E-2</v>
      </c>
      <c r="AG15" s="12">
        <v>4.4654324798660001E-2</v>
      </c>
      <c r="AH15" s="12">
        <v>0.1205480305906</v>
      </c>
      <c r="AI15" s="12">
        <v>0</v>
      </c>
      <c r="AJ15" s="12">
        <v>4.1854465908120003E-2</v>
      </c>
      <c r="AK15" s="12">
        <v>0.33829092648210002</v>
      </c>
      <c r="AL15" s="12">
        <v>6.218129011647E-2</v>
      </c>
      <c r="AM15" s="8"/>
    </row>
    <row r="16" spans="1:39" x14ac:dyDescent="0.2">
      <c r="A16" s="20"/>
      <c r="B16" s="20"/>
      <c r="C16" s="13">
        <v>39</v>
      </c>
      <c r="D16" s="13">
        <v>5</v>
      </c>
      <c r="E16" s="13">
        <v>13</v>
      </c>
      <c r="F16" s="13">
        <v>8</v>
      </c>
      <c r="G16" s="13">
        <v>13</v>
      </c>
      <c r="H16" s="13">
        <v>0</v>
      </c>
      <c r="I16" s="13">
        <v>4</v>
      </c>
      <c r="J16" s="13">
        <v>6</v>
      </c>
      <c r="K16" s="13">
        <v>11</v>
      </c>
      <c r="L16" s="13">
        <v>12</v>
      </c>
      <c r="M16" s="13">
        <v>6</v>
      </c>
      <c r="N16" s="13">
        <v>17</v>
      </c>
      <c r="O16" s="13">
        <v>18</v>
      </c>
      <c r="P16" s="13">
        <v>2</v>
      </c>
      <c r="Q16" s="13">
        <v>1</v>
      </c>
      <c r="R16" s="13">
        <v>1</v>
      </c>
      <c r="S16" s="13">
        <v>9</v>
      </c>
      <c r="T16" s="13">
        <v>11</v>
      </c>
      <c r="U16" s="13">
        <v>2</v>
      </c>
      <c r="V16" s="13">
        <v>13</v>
      </c>
      <c r="W16" s="13">
        <v>2</v>
      </c>
      <c r="X16" s="13">
        <v>3</v>
      </c>
      <c r="Y16" s="13">
        <v>7</v>
      </c>
      <c r="Z16" s="13">
        <v>15</v>
      </c>
      <c r="AA16" s="13">
        <v>8</v>
      </c>
      <c r="AB16" s="13">
        <v>0</v>
      </c>
      <c r="AC16" s="13">
        <v>8</v>
      </c>
      <c r="AD16" s="13">
        <v>3</v>
      </c>
      <c r="AE16" s="13">
        <v>0</v>
      </c>
      <c r="AF16" s="13">
        <v>2</v>
      </c>
      <c r="AG16" s="13">
        <v>3</v>
      </c>
      <c r="AH16" s="13">
        <v>3</v>
      </c>
      <c r="AI16" s="13">
        <v>0</v>
      </c>
      <c r="AJ16" s="13">
        <v>1</v>
      </c>
      <c r="AK16" s="13">
        <v>1</v>
      </c>
      <c r="AL16" s="13">
        <v>18</v>
      </c>
      <c r="AM16" s="8"/>
    </row>
    <row r="17" spans="1:39" x14ac:dyDescent="0.2">
      <c r="A17" s="20"/>
      <c r="B17" s="20"/>
      <c r="C17" s="14" t="s">
        <v>84</v>
      </c>
      <c r="D17" s="14"/>
      <c r="E17" s="14"/>
      <c r="F17" s="14"/>
      <c r="G17" s="14"/>
      <c r="H17" s="14"/>
      <c r="I17" s="14"/>
      <c r="J17" s="14"/>
      <c r="K17" s="14"/>
      <c r="L17" s="14"/>
      <c r="M17" s="14"/>
      <c r="N17" s="14"/>
      <c r="O17" s="14"/>
      <c r="P17" s="14"/>
      <c r="Q17" s="14"/>
      <c r="R17" s="14"/>
      <c r="S17" s="14"/>
      <c r="T17" s="15" t="s">
        <v>112</v>
      </c>
      <c r="U17" s="14"/>
      <c r="V17" s="15" t="s">
        <v>110</v>
      </c>
      <c r="W17" s="14"/>
      <c r="X17" s="14"/>
      <c r="Y17" s="14"/>
      <c r="Z17" s="15" t="s">
        <v>88</v>
      </c>
      <c r="AA17" s="15" t="s">
        <v>88</v>
      </c>
      <c r="AB17" s="14"/>
      <c r="AC17" s="14"/>
      <c r="AD17" s="14"/>
      <c r="AE17" s="14"/>
      <c r="AF17" s="14"/>
      <c r="AG17" s="14"/>
      <c r="AH17" s="14"/>
      <c r="AI17" s="14"/>
      <c r="AJ17" s="14"/>
      <c r="AK17" s="15" t="s">
        <v>85</v>
      </c>
      <c r="AL17" s="14"/>
      <c r="AM17" s="8"/>
    </row>
    <row r="18" spans="1:39" x14ac:dyDescent="0.2">
      <c r="A18" s="23"/>
      <c r="B18" s="19" t="s">
        <v>114</v>
      </c>
      <c r="C18" s="12">
        <v>4.4408313206900002E-2</v>
      </c>
      <c r="D18" s="12">
        <v>5.5561435064100002E-2</v>
      </c>
      <c r="E18" s="12">
        <v>2.5464553864620001E-2</v>
      </c>
      <c r="F18" s="12">
        <v>4.5118584009630001E-2</v>
      </c>
      <c r="G18" s="12">
        <v>5.4472885612399997E-2</v>
      </c>
      <c r="H18" s="12">
        <v>0.11246677034209999</v>
      </c>
      <c r="I18" s="12">
        <v>4.6871803133389997E-2</v>
      </c>
      <c r="J18" s="12">
        <v>4.7828278575240003E-2</v>
      </c>
      <c r="K18" s="12">
        <v>4.8730031475550002E-2</v>
      </c>
      <c r="L18" s="12">
        <v>4.9897745333969998E-2</v>
      </c>
      <c r="M18" s="12">
        <v>1.9504663311949999E-2</v>
      </c>
      <c r="N18" s="12">
        <v>5.5164374681099998E-2</v>
      </c>
      <c r="O18" s="12">
        <v>3.3015216053640002E-2</v>
      </c>
      <c r="P18" s="12">
        <v>8.6005676765969988E-3</v>
      </c>
      <c r="Q18" s="12">
        <v>1.419601966001E-2</v>
      </c>
      <c r="R18" s="12">
        <v>4.479884829288E-2</v>
      </c>
      <c r="S18" s="12">
        <v>1.7795661975900001E-2</v>
      </c>
      <c r="T18" s="12">
        <v>0.14085693039290001</v>
      </c>
      <c r="U18" s="12">
        <v>3.6304051624000001E-2</v>
      </c>
      <c r="V18" s="12">
        <v>8.100333514715001E-2</v>
      </c>
      <c r="W18" s="12">
        <v>9.3939501885150004E-3</v>
      </c>
      <c r="X18" s="12">
        <v>5.6476985632450006E-3</v>
      </c>
      <c r="Y18" s="12">
        <v>8.2865921028250009E-2</v>
      </c>
      <c r="Z18" s="12">
        <v>6.7854555059130003E-2</v>
      </c>
      <c r="AA18" s="12">
        <v>0.1028332639384</v>
      </c>
      <c r="AB18" s="12">
        <v>0</v>
      </c>
      <c r="AC18" s="12">
        <v>2.4845800139869999E-2</v>
      </c>
      <c r="AD18" s="12">
        <v>1.6186063777550001E-2</v>
      </c>
      <c r="AE18" s="12">
        <v>8.039498594460999E-2</v>
      </c>
      <c r="AF18" s="12">
        <v>0.17042400882709999</v>
      </c>
      <c r="AG18" s="12">
        <v>0</v>
      </c>
      <c r="AH18" s="12">
        <v>4.4352946097049997E-2</v>
      </c>
      <c r="AI18" s="12">
        <v>0</v>
      </c>
      <c r="AJ18" s="12">
        <v>6.2373649396040003E-2</v>
      </c>
      <c r="AK18" s="12">
        <v>0</v>
      </c>
      <c r="AL18" s="12">
        <v>6.7939696015099998E-2</v>
      </c>
      <c r="AM18" s="8"/>
    </row>
    <row r="19" spans="1:39" x14ac:dyDescent="0.2">
      <c r="A19" s="20"/>
      <c r="B19" s="20"/>
      <c r="C19" s="13">
        <v>37</v>
      </c>
      <c r="D19" s="13">
        <v>9</v>
      </c>
      <c r="E19" s="13">
        <v>6</v>
      </c>
      <c r="F19" s="13">
        <v>7</v>
      </c>
      <c r="G19" s="13">
        <v>15</v>
      </c>
      <c r="H19" s="13">
        <v>1</v>
      </c>
      <c r="I19" s="13">
        <v>5</v>
      </c>
      <c r="J19" s="13">
        <v>7</v>
      </c>
      <c r="K19" s="13">
        <v>8</v>
      </c>
      <c r="L19" s="13">
        <v>10</v>
      </c>
      <c r="M19" s="13">
        <v>6</v>
      </c>
      <c r="N19" s="13">
        <v>19</v>
      </c>
      <c r="O19" s="13">
        <v>15</v>
      </c>
      <c r="P19" s="13">
        <v>1</v>
      </c>
      <c r="Q19" s="13">
        <v>2</v>
      </c>
      <c r="R19" s="13">
        <v>1</v>
      </c>
      <c r="S19" s="13">
        <v>4</v>
      </c>
      <c r="T19" s="13">
        <v>14</v>
      </c>
      <c r="U19" s="13">
        <v>2</v>
      </c>
      <c r="V19" s="13">
        <v>13</v>
      </c>
      <c r="W19" s="13">
        <v>1</v>
      </c>
      <c r="X19" s="13">
        <v>2</v>
      </c>
      <c r="Y19" s="13">
        <v>7</v>
      </c>
      <c r="Z19" s="13">
        <v>17</v>
      </c>
      <c r="AA19" s="13">
        <v>7</v>
      </c>
      <c r="AB19" s="13">
        <v>0</v>
      </c>
      <c r="AC19" s="13">
        <v>7</v>
      </c>
      <c r="AD19" s="13">
        <v>1</v>
      </c>
      <c r="AE19" s="13">
        <v>2</v>
      </c>
      <c r="AF19" s="13">
        <v>4</v>
      </c>
      <c r="AG19" s="13">
        <v>0</v>
      </c>
      <c r="AH19" s="13">
        <v>1</v>
      </c>
      <c r="AI19" s="13">
        <v>0</v>
      </c>
      <c r="AJ19" s="13">
        <v>2</v>
      </c>
      <c r="AK19" s="13">
        <v>0</v>
      </c>
      <c r="AL19" s="13">
        <v>20</v>
      </c>
      <c r="AM19" s="8"/>
    </row>
    <row r="20" spans="1:39" x14ac:dyDescent="0.2">
      <c r="A20" s="20"/>
      <c r="B20" s="20"/>
      <c r="C20" s="14" t="s">
        <v>84</v>
      </c>
      <c r="D20" s="14"/>
      <c r="E20" s="14"/>
      <c r="F20" s="14"/>
      <c r="G20" s="14"/>
      <c r="H20" s="14"/>
      <c r="I20" s="14"/>
      <c r="J20" s="14"/>
      <c r="K20" s="14"/>
      <c r="L20" s="14"/>
      <c r="M20" s="14"/>
      <c r="N20" s="14"/>
      <c r="O20" s="14"/>
      <c r="P20" s="14"/>
      <c r="Q20" s="14"/>
      <c r="R20" s="14"/>
      <c r="S20" s="14"/>
      <c r="T20" s="15" t="s">
        <v>115</v>
      </c>
      <c r="U20" s="14"/>
      <c r="V20" s="14"/>
      <c r="W20" s="14"/>
      <c r="X20" s="14"/>
      <c r="Y20" s="15" t="s">
        <v>88</v>
      </c>
      <c r="Z20" s="15" t="s">
        <v>88</v>
      </c>
      <c r="AA20" s="15" t="s">
        <v>111</v>
      </c>
      <c r="AB20" s="14"/>
      <c r="AC20" s="14"/>
      <c r="AD20" s="14"/>
      <c r="AE20" s="14"/>
      <c r="AF20" s="14"/>
      <c r="AG20" s="14"/>
      <c r="AH20" s="14"/>
      <c r="AI20" s="14"/>
      <c r="AJ20" s="14"/>
      <c r="AK20" s="14"/>
      <c r="AL20" s="14"/>
      <c r="AM20" s="8"/>
    </row>
    <row r="21" spans="1:39" x14ac:dyDescent="0.2">
      <c r="A21" s="23"/>
      <c r="B21" s="19" t="s">
        <v>116</v>
      </c>
      <c r="C21" s="12">
        <v>3.9126346205460003E-2</v>
      </c>
      <c r="D21" s="12">
        <v>2.8772167826280001E-2</v>
      </c>
      <c r="E21" s="12">
        <v>4.5483041628720002E-2</v>
      </c>
      <c r="F21" s="12">
        <v>2.9125013261850002E-2</v>
      </c>
      <c r="G21" s="12">
        <v>4.9357476484150002E-2</v>
      </c>
      <c r="H21" s="12">
        <v>0</v>
      </c>
      <c r="I21" s="12">
        <v>4.2033781501960001E-2</v>
      </c>
      <c r="J21" s="12">
        <v>6.9308749894110011E-2</v>
      </c>
      <c r="K21" s="12">
        <v>2.6262084182599999E-2</v>
      </c>
      <c r="L21" s="12">
        <v>3.4960632819069998E-2</v>
      </c>
      <c r="M21" s="12">
        <v>3.065658268733E-2</v>
      </c>
      <c r="N21" s="12">
        <v>2.6086025037329999E-2</v>
      </c>
      <c r="O21" s="12">
        <v>5.4408492150820012E-2</v>
      </c>
      <c r="P21" s="12">
        <v>0</v>
      </c>
      <c r="Q21" s="12">
        <v>2.4048388023270001E-2</v>
      </c>
      <c r="R21" s="12">
        <v>1.302348087268E-2</v>
      </c>
      <c r="S21" s="12">
        <v>4.5565802750790002E-2</v>
      </c>
      <c r="T21" s="12">
        <v>6.5395134476880001E-2</v>
      </c>
      <c r="U21" s="12">
        <v>7.0530049495569999E-2</v>
      </c>
      <c r="V21" s="12">
        <v>9.1942913937199999E-2</v>
      </c>
      <c r="W21" s="12">
        <v>0</v>
      </c>
      <c r="X21" s="12">
        <v>1.728647244476E-2</v>
      </c>
      <c r="Y21" s="12">
        <v>6.8905558692280003E-2</v>
      </c>
      <c r="Z21" s="12">
        <v>6.4262319486730002E-2</v>
      </c>
      <c r="AA21" s="12">
        <v>9.1827672932569993E-2</v>
      </c>
      <c r="AB21" s="12">
        <v>0</v>
      </c>
      <c r="AC21" s="12">
        <v>1.8552165701390001E-2</v>
      </c>
      <c r="AD21" s="12">
        <v>4.3440006821240003E-2</v>
      </c>
      <c r="AE21" s="12">
        <v>2.3105664163160001E-2</v>
      </c>
      <c r="AF21" s="12">
        <v>2.206262128062E-2</v>
      </c>
      <c r="AG21" s="12">
        <v>4.2847840101100002E-2</v>
      </c>
      <c r="AH21" s="12">
        <v>5.2267530697969987E-2</v>
      </c>
      <c r="AI21" s="12">
        <v>0</v>
      </c>
      <c r="AJ21" s="12">
        <v>5.0399246180009988E-2</v>
      </c>
      <c r="AK21" s="12">
        <v>0</v>
      </c>
      <c r="AL21" s="12">
        <v>6.2715920614509993E-2</v>
      </c>
      <c r="AM21" s="8"/>
    </row>
    <row r="22" spans="1:39" x14ac:dyDescent="0.2">
      <c r="A22" s="20"/>
      <c r="B22" s="20"/>
      <c r="C22" s="13">
        <v>43</v>
      </c>
      <c r="D22" s="13">
        <v>6</v>
      </c>
      <c r="E22" s="13">
        <v>13</v>
      </c>
      <c r="F22" s="13">
        <v>9</v>
      </c>
      <c r="G22" s="13">
        <v>15</v>
      </c>
      <c r="H22" s="13">
        <v>0</v>
      </c>
      <c r="I22" s="13">
        <v>4</v>
      </c>
      <c r="J22" s="13">
        <v>15</v>
      </c>
      <c r="K22" s="13">
        <v>6</v>
      </c>
      <c r="L22" s="13">
        <v>8</v>
      </c>
      <c r="M22" s="13">
        <v>10</v>
      </c>
      <c r="N22" s="13">
        <v>13</v>
      </c>
      <c r="O22" s="13">
        <v>29</v>
      </c>
      <c r="P22" s="13">
        <v>0</v>
      </c>
      <c r="Q22" s="13">
        <v>1</v>
      </c>
      <c r="R22" s="13">
        <v>2</v>
      </c>
      <c r="S22" s="13">
        <v>10</v>
      </c>
      <c r="T22" s="13">
        <v>12</v>
      </c>
      <c r="U22" s="13">
        <v>5</v>
      </c>
      <c r="V22" s="13">
        <v>13</v>
      </c>
      <c r="W22" s="13">
        <v>0</v>
      </c>
      <c r="X22" s="13">
        <v>6</v>
      </c>
      <c r="Y22" s="13">
        <v>9</v>
      </c>
      <c r="Z22" s="13">
        <v>19</v>
      </c>
      <c r="AA22" s="13">
        <v>8</v>
      </c>
      <c r="AB22" s="13">
        <v>0</v>
      </c>
      <c r="AC22" s="13">
        <v>11</v>
      </c>
      <c r="AD22" s="13">
        <v>4</v>
      </c>
      <c r="AE22" s="13">
        <v>1</v>
      </c>
      <c r="AF22" s="13">
        <v>2</v>
      </c>
      <c r="AG22" s="13">
        <v>3</v>
      </c>
      <c r="AH22" s="13">
        <v>1</v>
      </c>
      <c r="AI22" s="13">
        <v>0</v>
      </c>
      <c r="AJ22" s="13">
        <v>1</v>
      </c>
      <c r="AK22" s="13">
        <v>0</v>
      </c>
      <c r="AL22" s="13">
        <v>20</v>
      </c>
      <c r="AM22" s="8"/>
    </row>
    <row r="23" spans="1:39" x14ac:dyDescent="0.2">
      <c r="A23" s="20"/>
      <c r="B23" s="20"/>
      <c r="C23" s="14" t="s">
        <v>84</v>
      </c>
      <c r="D23" s="14"/>
      <c r="E23" s="14"/>
      <c r="F23" s="14"/>
      <c r="G23" s="14"/>
      <c r="H23" s="14"/>
      <c r="I23" s="14"/>
      <c r="J23" s="14"/>
      <c r="K23" s="14"/>
      <c r="L23" s="14"/>
      <c r="M23" s="14"/>
      <c r="N23" s="14"/>
      <c r="O23" s="14"/>
      <c r="P23" s="14"/>
      <c r="Q23" s="14"/>
      <c r="R23" s="14"/>
      <c r="S23" s="14"/>
      <c r="T23" s="15" t="s">
        <v>85</v>
      </c>
      <c r="U23" s="15" t="s">
        <v>86</v>
      </c>
      <c r="V23" s="15" t="s">
        <v>86</v>
      </c>
      <c r="W23" s="14"/>
      <c r="X23" s="14"/>
      <c r="Y23" s="14"/>
      <c r="Z23" s="15" t="s">
        <v>85</v>
      </c>
      <c r="AA23" s="15" t="s">
        <v>117</v>
      </c>
      <c r="AB23" s="14"/>
      <c r="AC23" s="14"/>
      <c r="AD23" s="14"/>
      <c r="AE23" s="14"/>
      <c r="AF23" s="14"/>
      <c r="AG23" s="14"/>
      <c r="AH23" s="14"/>
      <c r="AI23" s="14"/>
      <c r="AJ23" s="14"/>
      <c r="AK23" s="14"/>
      <c r="AL23" s="14"/>
      <c r="AM23" s="8"/>
    </row>
    <row r="24" spans="1:39" x14ac:dyDescent="0.2">
      <c r="A24" s="23"/>
      <c r="B24" s="19" t="s">
        <v>118</v>
      </c>
      <c r="C24" s="12">
        <v>6.3659330196029998E-2</v>
      </c>
      <c r="D24" s="12">
        <v>5.3458976322039997E-2</v>
      </c>
      <c r="E24" s="12">
        <v>7.6311762315640005E-2</v>
      </c>
      <c r="F24" s="12">
        <v>5.6105762982149997E-2</v>
      </c>
      <c r="G24" s="12">
        <v>6.5116193079549994E-2</v>
      </c>
      <c r="H24" s="12">
        <v>5.3875079722409999E-2</v>
      </c>
      <c r="I24" s="12">
        <v>0.13210153564980001</v>
      </c>
      <c r="J24" s="12">
        <v>3.4456947598649999E-2</v>
      </c>
      <c r="K24" s="12">
        <v>3.2659263796709997E-2</v>
      </c>
      <c r="L24" s="12">
        <v>4.1571586377210007E-2</v>
      </c>
      <c r="M24" s="12">
        <v>6.0359924098830002E-2</v>
      </c>
      <c r="N24" s="12">
        <v>8.4103019096360004E-2</v>
      </c>
      <c r="O24" s="12">
        <v>4.5378108944439999E-2</v>
      </c>
      <c r="P24" s="12">
        <v>0</v>
      </c>
      <c r="Q24" s="12">
        <v>5.353116917803E-3</v>
      </c>
      <c r="R24" s="12">
        <v>0</v>
      </c>
      <c r="S24" s="12">
        <v>2.3702820533760001E-2</v>
      </c>
      <c r="T24" s="12">
        <v>0.20268768906439999</v>
      </c>
      <c r="U24" s="12">
        <v>7.247085256173999E-2</v>
      </c>
      <c r="V24" s="12">
        <v>0.2044036069048</v>
      </c>
      <c r="W24" s="12">
        <v>6.8032464831810002E-3</v>
      </c>
      <c r="X24" s="12">
        <v>8.979148932245001E-3</v>
      </c>
      <c r="Y24" s="12">
        <v>2.6969659231060001E-2</v>
      </c>
      <c r="Z24" s="12">
        <v>0.17650123593780001</v>
      </c>
      <c r="AA24" s="12">
        <v>0.16535871579280001</v>
      </c>
      <c r="AB24" s="12">
        <v>0</v>
      </c>
      <c r="AC24" s="12">
        <v>3.6982392622039999E-2</v>
      </c>
      <c r="AD24" s="12">
        <v>8.5731791203290005E-3</v>
      </c>
      <c r="AE24" s="12">
        <v>4.6746647408769999E-2</v>
      </c>
      <c r="AF24" s="12">
        <v>1.6928622848449999E-2</v>
      </c>
      <c r="AG24" s="12">
        <v>9.2815923861460009E-2</v>
      </c>
      <c r="AH24" s="12">
        <v>2.6398101612959999E-2</v>
      </c>
      <c r="AI24" s="12">
        <v>0.65965808730860009</v>
      </c>
      <c r="AJ24" s="12">
        <v>0.25199623090000001</v>
      </c>
      <c r="AK24" s="12">
        <v>0</v>
      </c>
      <c r="AL24" s="12">
        <v>8.8314042924559993E-2</v>
      </c>
      <c r="AM24" s="8"/>
    </row>
    <row r="25" spans="1:39" x14ac:dyDescent="0.2">
      <c r="A25" s="20"/>
      <c r="B25" s="20"/>
      <c r="C25" s="13">
        <v>48</v>
      </c>
      <c r="D25" s="13">
        <v>7</v>
      </c>
      <c r="E25" s="13">
        <v>16</v>
      </c>
      <c r="F25" s="13">
        <v>9</v>
      </c>
      <c r="G25" s="13">
        <v>16</v>
      </c>
      <c r="H25" s="13">
        <v>1</v>
      </c>
      <c r="I25" s="13">
        <v>9</v>
      </c>
      <c r="J25" s="13">
        <v>7</v>
      </c>
      <c r="K25" s="13">
        <v>5</v>
      </c>
      <c r="L25" s="13">
        <v>12</v>
      </c>
      <c r="M25" s="13">
        <v>14</v>
      </c>
      <c r="N25" s="13">
        <v>22</v>
      </c>
      <c r="O25" s="13">
        <v>23</v>
      </c>
      <c r="P25" s="13">
        <v>0</v>
      </c>
      <c r="Q25" s="13">
        <v>1</v>
      </c>
      <c r="R25" s="13">
        <v>0</v>
      </c>
      <c r="S25" s="13">
        <v>7</v>
      </c>
      <c r="T25" s="13">
        <v>16</v>
      </c>
      <c r="U25" s="13">
        <v>4</v>
      </c>
      <c r="V25" s="13">
        <v>20</v>
      </c>
      <c r="W25" s="13">
        <v>1</v>
      </c>
      <c r="X25" s="13">
        <v>3</v>
      </c>
      <c r="Y25" s="13">
        <v>6</v>
      </c>
      <c r="Z25" s="13">
        <v>27</v>
      </c>
      <c r="AA25" s="13">
        <v>9</v>
      </c>
      <c r="AB25" s="13">
        <v>0</v>
      </c>
      <c r="AC25" s="13">
        <v>8</v>
      </c>
      <c r="AD25" s="13">
        <v>2</v>
      </c>
      <c r="AE25" s="13">
        <v>1</v>
      </c>
      <c r="AF25" s="13">
        <v>1</v>
      </c>
      <c r="AG25" s="13">
        <v>7</v>
      </c>
      <c r="AH25" s="13">
        <v>1</v>
      </c>
      <c r="AI25" s="13">
        <v>2</v>
      </c>
      <c r="AJ25" s="13">
        <v>1</v>
      </c>
      <c r="AK25" s="13">
        <v>0</v>
      </c>
      <c r="AL25" s="13">
        <v>25</v>
      </c>
      <c r="AM25" s="8"/>
    </row>
    <row r="26" spans="1:39" x14ac:dyDescent="0.2">
      <c r="A26" s="20"/>
      <c r="B26" s="20"/>
      <c r="C26" s="14" t="s">
        <v>84</v>
      </c>
      <c r="D26" s="14"/>
      <c r="E26" s="14"/>
      <c r="F26" s="14"/>
      <c r="G26" s="14"/>
      <c r="H26" s="14"/>
      <c r="I26" s="14"/>
      <c r="J26" s="14"/>
      <c r="K26" s="14"/>
      <c r="L26" s="14"/>
      <c r="M26" s="14"/>
      <c r="N26" s="14"/>
      <c r="O26" s="14"/>
      <c r="P26" s="14"/>
      <c r="Q26" s="14"/>
      <c r="R26" s="14"/>
      <c r="S26" s="14"/>
      <c r="T26" s="15" t="s">
        <v>119</v>
      </c>
      <c r="U26" s="14"/>
      <c r="V26" s="15" t="s">
        <v>119</v>
      </c>
      <c r="W26" s="14"/>
      <c r="X26" s="14"/>
      <c r="Y26" s="14"/>
      <c r="Z26" s="15" t="s">
        <v>120</v>
      </c>
      <c r="AA26" s="15" t="s">
        <v>110</v>
      </c>
      <c r="AB26" s="14"/>
      <c r="AC26" s="14"/>
      <c r="AD26" s="14"/>
      <c r="AE26" s="14"/>
      <c r="AF26" s="14"/>
      <c r="AG26" s="15" t="s">
        <v>88</v>
      </c>
      <c r="AH26" s="14"/>
      <c r="AI26" s="15" t="s">
        <v>121</v>
      </c>
      <c r="AJ26" s="15" t="s">
        <v>88</v>
      </c>
      <c r="AK26" s="14"/>
      <c r="AL26" s="15" t="s">
        <v>88</v>
      </c>
      <c r="AM26" s="8"/>
    </row>
    <row r="27" spans="1:39" x14ac:dyDescent="0.2">
      <c r="A27" s="23"/>
      <c r="B27" s="19" t="s">
        <v>122</v>
      </c>
      <c r="C27" s="12">
        <v>4.5313816660640001E-2</v>
      </c>
      <c r="D27" s="12">
        <v>7.0154472890050001E-2</v>
      </c>
      <c r="E27" s="12">
        <v>3.886262983463E-2</v>
      </c>
      <c r="F27" s="12">
        <v>2.2626197908410001E-2</v>
      </c>
      <c r="G27" s="12">
        <v>5.0474991908669997E-2</v>
      </c>
      <c r="H27" s="12">
        <v>0</v>
      </c>
      <c r="I27" s="12">
        <v>3.4422182510470002E-2</v>
      </c>
      <c r="J27" s="12">
        <v>2.5359446614430001E-2</v>
      </c>
      <c r="K27" s="12">
        <v>4.6936093348660002E-2</v>
      </c>
      <c r="L27" s="12">
        <v>7.7929575424640005E-2</v>
      </c>
      <c r="M27" s="12">
        <v>5.2150449573629999E-2</v>
      </c>
      <c r="N27" s="12">
        <v>7.3734829215589992E-2</v>
      </c>
      <c r="O27" s="12">
        <v>2.1473140466439999E-2</v>
      </c>
      <c r="P27" s="12">
        <v>0</v>
      </c>
      <c r="Q27" s="12">
        <v>1.861354010865E-2</v>
      </c>
      <c r="R27" s="12">
        <v>2.9984967777609998E-2</v>
      </c>
      <c r="S27" s="12">
        <v>2.0857038154189999E-2</v>
      </c>
      <c r="T27" s="12">
        <v>5.7865663406289999E-2</v>
      </c>
      <c r="U27" s="12">
        <v>0.28769323725520002</v>
      </c>
      <c r="V27" s="12">
        <v>0.10564887372499999</v>
      </c>
      <c r="W27" s="12">
        <v>0</v>
      </c>
      <c r="X27" s="12">
        <v>1.4512794888539999E-2</v>
      </c>
      <c r="Y27" s="12">
        <v>4.6699325667730003E-2</v>
      </c>
      <c r="Z27" s="12">
        <v>0.1058915600655</v>
      </c>
      <c r="AA27" s="12">
        <v>8.8724260313810005E-2</v>
      </c>
      <c r="AB27" s="12">
        <v>0.1069285888847</v>
      </c>
      <c r="AC27" s="12">
        <v>2.5056576330969998E-2</v>
      </c>
      <c r="AD27" s="12">
        <v>4.7213799794799997E-2</v>
      </c>
      <c r="AE27" s="12">
        <v>1.4023994222629999E-2</v>
      </c>
      <c r="AF27" s="12">
        <v>1.0602000764430001E-2</v>
      </c>
      <c r="AG27" s="12">
        <v>9.242262817237E-2</v>
      </c>
      <c r="AH27" s="12">
        <v>8.9374651542860006E-2</v>
      </c>
      <c r="AI27" s="12">
        <v>0</v>
      </c>
      <c r="AJ27" s="12">
        <v>9.7268956732829995E-2</v>
      </c>
      <c r="AK27" s="12">
        <v>0</v>
      </c>
      <c r="AL27" s="12">
        <v>6.0352545219240002E-2</v>
      </c>
      <c r="AM27" s="8"/>
    </row>
    <row r="28" spans="1:39" x14ac:dyDescent="0.2">
      <c r="A28" s="20"/>
      <c r="B28" s="20"/>
      <c r="C28" s="13">
        <v>47</v>
      </c>
      <c r="D28" s="13">
        <v>13</v>
      </c>
      <c r="E28" s="13">
        <v>14</v>
      </c>
      <c r="F28" s="13">
        <v>8</v>
      </c>
      <c r="G28" s="13">
        <v>12</v>
      </c>
      <c r="H28" s="13">
        <v>0</v>
      </c>
      <c r="I28" s="13">
        <v>4</v>
      </c>
      <c r="J28" s="13">
        <v>7</v>
      </c>
      <c r="K28" s="13">
        <v>6</v>
      </c>
      <c r="L28" s="13">
        <v>16</v>
      </c>
      <c r="M28" s="13">
        <v>14</v>
      </c>
      <c r="N28" s="13">
        <v>29</v>
      </c>
      <c r="O28" s="13">
        <v>17</v>
      </c>
      <c r="P28" s="13">
        <v>0</v>
      </c>
      <c r="Q28" s="13">
        <v>3</v>
      </c>
      <c r="R28" s="13">
        <v>4</v>
      </c>
      <c r="S28" s="13">
        <v>6</v>
      </c>
      <c r="T28" s="13">
        <v>9</v>
      </c>
      <c r="U28" s="13">
        <v>10</v>
      </c>
      <c r="V28" s="13">
        <v>15</v>
      </c>
      <c r="W28" s="13">
        <v>0</v>
      </c>
      <c r="X28" s="13">
        <v>5</v>
      </c>
      <c r="Y28" s="13">
        <v>8</v>
      </c>
      <c r="Z28" s="13">
        <v>25</v>
      </c>
      <c r="AA28" s="13">
        <v>6</v>
      </c>
      <c r="AB28" s="13">
        <v>2</v>
      </c>
      <c r="AC28" s="13">
        <v>12</v>
      </c>
      <c r="AD28" s="13">
        <v>6</v>
      </c>
      <c r="AE28" s="13">
        <v>1</v>
      </c>
      <c r="AF28" s="13">
        <v>1</v>
      </c>
      <c r="AG28" s="13">
        <v>4</v>
      </c>
      <c r="AH28" s="13">
        <v>2</v>
      </c>
      <c r="AI28" s="13">
        <v>0</v>
      </c>
      <c r="AJ28" s="13">
        <v>2</v>
      </c>
      <c r="AK28" s="13">
        <v>0</v>
      </c>
      <c r="AL28" s="13">
        <v>19</v>
      </c>
      <c r="AM28" s="8"/>
    </row>
    <row r="29" spans="1:39" x14ac:dyDescent="0.2">
      <c r="A29" s="20"/>
      <c r="B29" s="20"/>
      <c r="C29" s="14" t="s">
        <v>84</v>
      </c>
      <c r="D29" s="14"/>
      <c r="E29" s="14"/>
      <c r="F29" s="14"/>
      <c r="G29" s="14"/>
      <c r="H29" s="14"/>
      <c r="I29" s="14"/>
      <c r="J29" s="14"/>
      <c r="K29" s="14"/>
      <c r="L29" s="14"/>
      <c r="M29" s="14"/>
      <c r="N29" s="15" t="s">
        <v>111</v>
      </c>
      <c r="O29" s="14"/>
      <c r="P29" s="14"/>
      <c r="Q29" s="14"/>
      <c r="R29" s="14"/>
      <c r="S29" s="14"/>
      <c r="T29" s="15" t="s">
        <v>85</v>
      </c>
      <c r="U29" s="15" t="s">
        <v>123</v>
      </c>
      <c r="V29" s="15" t="s">
        <v>124</v>
      </c>
      <c r="W29" s="14"/>
      <c r="X29" s="14"/>
      <c r="Y29" s="14"/>
      <c r="Z29" s="15" t="s">
        <v>112</v>
      </c>
      <c r="AA29" s="15" t="s">
        <v>117</v>
      </c>
      <c r="AB29" s="15" t="s">
        <v>86</v>
      </c>
      <c r="AC29" s="14"/>
      <c r="AD29" s="14"/>
      <c r="AE29" s="14"/>
      <c r="AF29" s="14"/>
      <c r="AG29" s="14"/>
      <c r="AH29" s="14"/>
      <c r="AI29" s="14"/>
      <c r="AJ29" s="14"/>
      <c r="AK29" s="14"/>
      <c r="AL29" s="14"/>
      <c r="AM29" s="8"/>
    </row>
    <row r="30" spans="1:39" x14ac:dyDescent="0.2">
      <c r="A30" s="23"/>
      <c r="B30" s="19" t="s">
        <v>125</v>
      </c>
      <c r="C30" s="12">
        <v>0.14540856153439999</v>
      </c>
      <c r="D30" s="12">
        <v>0.14690384333709999</v>
      </c>
      <c r="E30" s="12">
        <v>0.1211204017945</v>
      </c>
      <c r="F30" s="12">
        <v>0.19694119140239999</v>
      </c>
      <c r="G30" s="12">
        <v>0.1266706202674</v>
      </c>
      <c r="H30" s="12">
        <v>0.38977294466660001</v>
      </c>
      <c r="I30" s="12">
        <v>0.18812890194429999</v>
      </c>
      <c r="J30" s="12">
        <v>0.225614895137</v>
      </c>
      <c r="K30" s="12">
        <v>5.1832244352669997E-2</v>
      </c>
      <c r="L30" s="12">
        <v>9.1385767099910004E-2</v>
      </c>
      <c r="M30" s="12">
        <v>0.1017919545452</v>
      </c>
      <c r="N30" s="12">
        <v>0.15311785015529999</v>
      </c>
      <c r="O30" s="12">
        <v>0.1475085872353</v>
      </c>
      <c r="P30" s="12">
        <v>2.9095369611309999E-2</v>
      </c>
      <c r="Q30" s="12">
        <v>0.3742996153159</v>
      </c>
      <c r="R30" s="12">
        <v>0.21781465697899999</v>
      </c>
      <c r="S30" s="12">
        <v>0.26368452238649998</v>
      </c>
      <c r="T30" s="12">
        <v>2.8316525244940001E-2</v>
      </c>
      <c r="U30" s="12">
        <v>0.11442415892170001</v>
      </c>
      <c r="V30" s="12">
        <v>1.5875548586459998E-2</v>
      </c>
      <c r="W30" s="12">
        <v>3.1200840151609999E-2</v>
      </c>
      <c r="X30" s="12">
        <v>0.23629650166050001</v>
      </c>
      <c r="Y30" s="12">
        <v>0.27382151411830002</v>
      </c>
      <c r="Z30" s="12">
        <v>0.1067834331795</v>
      </c>
      <c r="AA30" s="12">
        <v>0</v>
      </c>
      <c r="AB30" s="12">
        <v>0.48513860256590002</v>
      </c>
      <c r="AC30" s="12">
        <v>0.19947435596310001</v>
      </c>
      <c r="AD30" s="12">
        <v>0.24402934665090001</v>
      </c>
      <c r="AE30" s="12">
        <v>0.1206339174797</v>
      </c>
      <c r="AF30" s="12">
        <v>4.8882175733739999E-2</v>
      </c>
      <c r="AG30" s="12">
        <v>7.478011731966E-2</v>
      </c>
      <c r="AH30" s="12">
        <v>0</v>
      </c>
      <c r="AI30" s="12">
        <v>0</v>
      </c>
      <c r="AJ30" s="12">
        <v>0</v>
      </c>
      <c r="AK30" s="12">
        <v>0</v>
      </c>
      <c r="AL30" s="12">
        <v>9.8411224839979994E-2</v>
      </c>
      <c r="AM30" s="8"/>
    </row>
    <row r="31" spans="1:39" x14ac:dyDescent="0.2">
      <c r="A31" s="20"/>
      <c r="B31" s="20"/>
      <c r="C31" s="13">
        <v>126</v>
      </c>
      <c r="D31" s="13">
        <v>27</v>
      </c>
      <c r="E31" s="13">
        <v>40</v>
      </c>
      <c r="F31" s="13">
        <v>27</v>
      </c>
      <c r="G31" s="13">
        <v>32</v>
      </c>
      <c r="H31" s="13">
        <v>5</v>
      </c>
      <c r="I31" s="13">
        <v>21</v>
      </c>
      <c r="J31" s="13">
        <v>38</v>
      </c>
      <c r="K31" s="13">
        <v>14</v>
      </c>
      <c r="L31" s="13">
        <v>19</v>
      </c>
      <c r="M31" s="13">
        <v>29</v>
      </c>
      <c r="N31" s="13">
        <v>43</v>
      </c>
      <c r="O31" s="13">
        <v>79</v>
      </c>
      <c r="P31" s="13">
        <v>10</v>
      </c>
      <c r="Q31" s="13">
        <v>28</v>
      </c>
      <c r="R31" s="13">
        <v>25</v>
      </c>
      <c r="S31" s="13">
        <v>56</v>
      </c>
      <c r="T31" s="13">
        <v>4</v>
      </c>
      <c r="U31" s="13">
        <v>1</v>
      </c>
      <c r="V31" s="13">
        <v>2</v>
      </c>
      <c r="W31" s="13">
        <v>11</v>
      </c>
      <c r="X31" s="13">
        <v>55</v>
      </c>
      <c r="Y31" s="13">
        <v>44</v>
      </c>
      <c r="Z31" s="13">
        <v>11</v>
      </c>
      <c r="AA31" s="13">
        <v>0</v>
      </c>
      <c r="AB31" s="13">
        <v>3</v>
      </c>
      <c r="AC31" s="13">
        <v>73</v>
      </c>
      <c r="AD31" s="13">
        <v>15</v>
      </c>
      <c r="AE31" s="13">
        <v>3</v>
      </c>
      <c r="AF31" s="13">
        <v>2</v>
      </c>
      <c r="AG31" s="13">
        <v>5</v>
      </c>
      <c r="AH31" s="13">
        <v>0</v>
      </c>
      <c r="AI31" s="13">
        <v>0</v>
      </c>
      <c r="AJ31" s="13">
        <v>0</v>
      </c>
      <c r="AK31" s="13">
        <v>0</v>
      </c>
      <c r="AL31" s="13">
        <v>28</v>
      </c>
      <c r="AM31" s="8"/>
    </row>
    <row r="32" spans="1:39" x14ac:dyDescent="0.2">
      <c r="A32" s="20"/>
      <c r="B32" s="20"/>
      <c r="C32" s="14" t="s">
        <v>84</v>
      </c>
      <c r="D32" s="14"/>
      <c r="E32" s="14"/>
      <c r="F32" s="14"/>
      <c r="G32" s="14"/>
      <c r="H32" s="15" t="s">
        <v>126</v>
      </c>
      <c r="I32" s="15" t="s">
        <v>127</v>
      </c>
      <c r="J32" s="15" t="s">
        <v>126</v>
      </c>
      <c r="K32" s="14"/>
      <c r="L32" s="14"/>
      <c r="M32" s="14"/>
      <c r="N32" s="14"/>
      <c r="O32" s="14"/>
      <c r="P32" s="14"/>
      <c r="Q32" s="15" t="s">
        <v>128</v>
      </c>
      <c r="R32" s="15" t="s">
        <v>129</v>
      </c>
      <c r="S32" s="15" t="s">
        <v>128</v>
      </c>
      <c r="T32" s="14"/>
      <c r="U32" s="14"/>
      <c r="V32" s="14"/>
      <c r="W32" s="14"/>
      <c r="X32" s="15" t="s">
        <v>130</v>
      </c>
      <c r="Y32" s="15" t="s">
        <v>130</v>
      </c>
      <c r="Z32" s="14"/>
      <c r="AA32" s="14"/>
      <c r="AB32" s="15" t="s">
        <v>131</v>
      </c>
      <c r="AC32" s="14"/>
      <c r="AD32" s="14"/>
      <c r="AE32" s="14"/>
      <c r="AF32" s="14"/>
      <c r="AG32" s="14"/>
      <c r="AH32" s="14"/>
      <c r="AI32" s="14"/>
      <c r="AJ32" s="14"/>
      <c r="AK32" s="14"/>
      <c r="AL32" s="14"/>
      <c r="AM32" s="8"/>
    </row>
    <row r="33" spans="1:39" x14ac:dyDescent="0.2">
      <c r="A33" s="23"/>
      <c r="B33" s="19" t="s">
        <v>132</v>
      </c>
      <c r="C33" s="12">
        <v>4.9517227987309988E-2</v>
      </c>
      <c r="D33" s="12">
        <v>7.7330384358809998E-2</v>
      </c>
      <c r="E33" s="12">
        <v>2.270927486902E-2</v>
      </c>
      <c r="F33" s="12">
        <v>5.2713602918949998E-2</v>
      </c>
      <c r="G33" s="12">
        <v>5.1988960376759999E-2</v>
      </c>
      <c r="H33" s="12">
        <v>2.6839552302290001E-2</v>
      </c>
      <c r="I33" s="12">
        <v>6.7540462568450005E-2</v>
      </c>
      <c r="J33" s="12">
        <v>3.5069046197549997E-2</v>
      </c>
      <c r="K33" s="12">
        <v>3.1767060469680003E-2</v>
      </c>
      <c r="L33" s="12">
        <v>5.3903773036699999E-2</v>
      </c>
      <c r="M33" s="12">
        <v>5.5652944011800001E-2</v>
      </c>
      <c r="N33" s="12">
        <v>4.5282473927489998E-2</v>
      </c>
      <c r="O33" s="12">
        <v>4.6538954753189997E-2</v>
      </c>
      <c r="P33" s="12">
        <v>7.5099828503910008E-3</v>
      </c>
      <c r="Q33" s="12">
        <v>5.8065142829159998E-2</v>
      </c>
      <c r="R33" s="12">
        <v>1.649869318786E-2</v>
      </c>
      <c r="S33" s="12">
        <v>6.6439740854409998E-2</v>
      </c>
      <c r="T33" s="12">
        <v>9.0704050631489994E-2</v>
      </c>
      <c r="U33" s="12">
        <v>0.1147729029715</v>
      </c>
      <c r="V33" s="12">
        <v>4.6974976996929999E-2</v>
      </c>
      <c r="W33" s="12">
        <v>1.431678355356E-2</v>
      </c>
      <c r="X33" s="12">
        <v>3.3939726445500001E-2</v>
      </c>
      <c r="Y33" s="12">
        <v>2.7183283332480001E-2</v>
      </c>
      <c r="Z33" s="12">
        <v>8.3575700886989998E-2</v>
      </c>
      <c r="AA33" s="12">
        <v>9.5899328770580008E-2</v>
      </c>
      <c r="AB33" s="12">
        <v>3.7007504535300002E-2</v>
      </c>
      <c r="AC33" s="12">
        <v>4.0166865765210003E-2</v>
      </c>
      <c r="AD33" s="12">
        <v>1.7149777944939999E-2</v>
      </c>
      <c r="AE33" s="12">
        <v>2.618984323539E-2</v>
      </c>
      <c r="AF33" s="12">
        <v>0</v>
      </c>
      <c r="AG33" s="12">
        <v>7.1860455252940006E-2</v>
      </c>
      <c r="AH33" s="12">
        <v>0</v>
      </c>
      <c r="AI33" s="12">
        <v>0</v>
      </c>
      <c r="AJ33" s="12">
        <v>0.16654881565640001</v>
      </c>
      <c r="AK33" s="12">
        <v>0</v>
      </c>
      <c r="AL33" s="12">
        <v>7.1984078439270002E-2</v>
      </c>
      <c r="AM33" s="8"/>
    </row>
    <row r="34" spans="1:39" x14ac:dyDescent="0.2">
      <c r="A34" s="20"/>
      <c r="B34" s="20"/>
      <c r="C34" s="13">
        <v>52</v>
      </c>
      <c r="D34" s="13">
        <v>16</v>
      </c>
      <c r="E34" s="13">
        <v>9</v>
      </c>
      <c r="F34" s="13">
        <v>14</v>
      </c>
      <c r="G34" s="13">
        <v>13</v>
      </c>
      <c r="H34" s="13">
        <v>1</v>
      </c>
      <c r="I34" s="13">
        <v>6</v>
      </c>
      <c r="J34" s="13">
        <v>7</v>
      </c>
      <c r="K34" s="13">
        <v>7</v>
      </c>
      <c r="L34" s="13">
        <v>11</v>
      </c>
      <c r="M34" s="13">
        <v>20</v>
      </c>
      <c r="N34" s="13">
        <v>22</v>
      </c>
      <c r="O34" s="13">
        <v>24</v>
      </c>
      <c r="P34" s="13">
        <v>4</v>
      </c>
      <c r="Q34" s="13">
        <v>6</v>
      </c>
      <c r="R34" s="13">
        <v>4</v>
      </c>
      <c r="S34" s="13">
        <v>19</v>
      </c>
      <c r="T34" s="13">
        <v>8</v>
      </c>
      <c r="U34" s="13">
        <v>3</v>
      </c>
      <c r="V34" s="13">
        <v>8</v>
      </c>
      <c r="W34" s="13">
        <v>4</v>
      </c>
      <c r="X34" s="13">
        <v>16</v>
      </c>
      <c r="Y34" s="13">
        <v>9</v>
      </c>
      <c r="Z34" s="13">
        <v>11</v>
      </c>
      <c r="AA34" s="13">
        <v>5</v>
      </c>
      <c r="AB34" s="13">
        <v>1</v>
      </c>
      <c r="AC34" s="13">
        <v>19</v>
      </c>
      <c r="AD34" s="13">
        <v>5</v>
      </c>
      <c r="AE34" s="13">
        <v>1</v>
      </c>
      <c r="AF34" s="13">
        <v>0</v>
      </c>
      <c r="AG34" s="13">
        <v>7</v>
      </c>
      <c r="AH34" s="13">
        <v>0</v>
      </c>
      <c r="AI34" s="13">
        <v>0</v>
      </c>
      <c r="AJ34" s="13">
        <v>2</v>
      </c>
      <c r="AK34" s="13">
        <v>0</v>
      </c>
      <c r="AL34" s="13">
        <v>18</v>
      </c>
      <c r="AM34" s="8"/>
    </row>
    <row r="35" spans="1:39" x14ac:dyDescent="0.2">
      <c r="A35" s="20"/>
      <c r="B35" s="20"/>
      <c r="C35" s="14" t="s">
        <v>84</v>
      </c>
      <c r="D35" s="14"/>
      <c r="E35" s="14"/>
      <c r="F35" s="14"/>
      <c r="G35" s="14"/>
      <c r="H35" s="14"/>
      <c r="I35" s="14"/>
      <c r="J35" s="14"/>
      <c r="K35" s="14"/>
      <c r="L35" s="14"/>
      <c r="M35" s="14"/>
      <c r="N35" s="14"/>
      <c r="O35" s="14"/>
      <c r="P35" s="14"/>
      <c r="Q35" s="15" t="s">
        <v>85</v>
      </c>
      <c r="R35" s="14"/>
      <c r="S35" s="15" t="s">
        <v>86</v>
      </c>
      <c r="T35" s="15" t="s">
        <v>86</v>
      </c>
      <c r="U35" s="15" t="s">
        <v>85</v>
      </c>
      <c r="V35" s="15" t="s">
        <v>85</v>
      </c>
      <c r="W35" s="14"/>
      <c r="X35" s="14"/>
      <c r="Y35" s="14"/>
      <c r="Z35" s="14"/>
      <c r="AA35" s="14"/>
      <c r="AB35" s="14"/>
      <c r="AC35" s="14"/>
      <c r="AD35" s="14"/>
      <c r="AE35" s="14"/>
      <c r="AF35" s="14"/>
      <c r="AG35" s="14"/>
      <c r="AH35" s="14"/>
      <c r="AI35" s="14"/>
      <c r="AJ35" s="14"/>
      <c r="AK35" s="14"/>
      <c r="AL35" s="14"/>
      <c r="AM35" s="8"/>
    </row>
    <row r="36" spans="1:39" x14ac:dyDescent="0.2">
      <c r="A36" s="23"/>
      <c r="B36" s="19" t="s">
        <v>91</v>
      </c>
      <c r="C36" s="12">
        <v>5.5274384093809997E-2</v>
      </c>
      <c r="D36" s="12">
        <v>3.0536270734999999E-2</v>
      </c>
      <c r="E36" s="12">
        <v>7.4027079027619999E-2</v>
      </c>
      <c r="F36" s="12">
        <v>4.9347512413969993E-2</v>
      </c>
      <c r="G36" s="12">
        <v>6.0990042555360002E-2</v>
      </c>
      <c r="H36" s="12">
        <v>0</v>
      </c>
      <c r="I36" s="12">
        <v>5.3995753436520003E-3</v>
      </c>
      <c r="J36" s="12">
        <v>4.829251195229E-2</v>
      </c>
      <c r="K36" s="12">
        <v>9.2083570805619991E-2</v>
      </c>
      <c r="L36" s="12">
        <v>7.7644699962809996E-2</v>
      </c>
      <c r="M36" s="12">
        <v>7.7107818030690001E-2</v>
      </c>
      <c r="N36" s="12">
        <v>7.2568545701309994E-2</v>
      </c>
      <c r="O36" s="12">
        <v>3.6743468301969999E-2</v>
      </c>
      <c r="P36" s="12">
        <v>4.7897497267739987E-2</v>
      </c>
      <c r="Q36" s="12">
        <v>5.8196875554479999E-2</v>
      </c>
      <c r="R36" s="12">
        <v>7.1653087635190002E-2</v>
      </c>
      <c r="S36" s="12">
        <v>6.7901751276460004E-2</v>
      </c>
      <c r="T36" s="12">
        <v>4.8695625349670001E-2</v>
      </c>
      <c r="U36" s="12">
        <v>4.2867127273969997E-2</v>
      </c>
      <c r="V36" s="12">
        <v>3.8030405588900001E-2</v>
      </c>
      <c r="W36" s="12">
        <v>3.697889745928E-2</v>
      </c>
      <c r="X36" s="12">
        <v>5.1367763838969988E-2</v>
      </c>
      <c r="Y36" s="12">
        <v>9.7476062721100001E-2</v>
      </c>
      <c r="Z36" s="12">
        <v>5.1523134060059997E-2</v>
      </c>
      <c r="AA36" s="12">
        <v>2.6120781229400002E-2</v>
      </c>
      <c r="AB36" s="12">
        <v>7.8292473897760007E-2</v>
      </c>
      <c r="AC36" s="12">
        <v>4.9139861701990001E-2</v>
      </c>
      <c r="AD36" s="12">
        <v>5.6112482387430003E-2</v>
      </c>
      <c r="AE36" s="12">
        <v>0.10268925894600001</v>
      </c>
      <c r="AF36" s="12">
        <v>9.2859918261579993E-2</v>
      </c>
      <c r="AG36" s="12">
        <v>5.8276920748589998E-2</v>
      </c>
      <c r="AH36" s="12">
        <v>0.1108889717131</v>
      </c>
      <c r="AI36" s="12">
        <v>0</v>
      </c>
      <c r="AJ36" s="12">
        <v>2.7163158146580001E-2</v>
      </c>
      <c r="AK36" s="12">
        <v>0.24001892151660001</v>
      </c>
      <c r="AL36" s="12">
        <v>5.2505824135919997E-2</v>
      </c>
      <c r="AM36" s="8"/>
    </row>
    <row r="37" spans="1:39" x14ac:dyDescent="0.2">
      <c r="A37" s="20"/>
      <c r="B37" s="20"/>
      <c r="C37" s="13">
        <v>64</v>
      </c>
      <c r="D37" s="13">
        <v>10</v>
      </c>
      <c r="E37" s="13">
        <v>18</v>
      </c>
      <c r="F37" s="13">
        <v>14</v>
      </c>
      <c r="G37" s="13">
        <v>22</v>
      </c>
      <c r="H37" s="13">
        <v>0</v>
      </c>
      <c r="I37" s="13">
        <v>1</v>
      </c>
      <c r="J37" s="13">
        <v>9</v>
      </c>
      <c r="K37" s="13">
        <v>20</v>
      </c>
      <c r="L37" s="13">
        <v>14</v>
      </c>
      <c r="M37" s="13">
        <v>20</v>
      </c>
      <c r="N37" s="13">
        <v>37</v>
      </c>
      <c r="O37" s="13">
        <v>23</v>
      </c>
      <c r="P37" s="13">
        <v>10</v>
      </c>
      <c r="Q37" s="13">
        <v>9</v>
      </c>
      <c r="R37" s="13">
        <v>11</v>
      </c>
      <c r="S37" s="13">
        <v>17</v>
      </c>
      <c r="T37" s="13">
        <v>8</v>
      </c>
      <c r="U37" s="13">
        <v>3</v>
      </c>
      <c r="V37" s="13">
        <v>6</v>
      </c>
      <c r="W37" s="13">
        <v>6</v>
      </c>
      <c r="X37" s="13">
        <v>18</v>
      </c>
      <c r="Y37" s="13">
        <v>21</v>
      </c>
      <c r="Z37" s="13">
        <v>12</v>
      </c>
      <c r="AA37" s="13">
        <v>3</v>
      </c>
      <c r="AB37" s="13">
        <v>1</v>
      </c>
      <c r="AC37" s="13">
        <v>26</v>
      </c>
      <c r="AD37" s="13">
        <v>9</v>
      </c>
      <c r="AE37" s="13">
        <v>3</v>
      </c>
      <c r="AF37" s="13">
        <v>3</v>
      </c>
      <c r="AG37" s="13">
        <v>5</v>
      </c>
      <c r="AH37" s="13">
        <v>2</v>
      </c>
      <c r="AI37" s="13">
        <v>0</v>
      </c>
      <c r="AJ37" s="13">
        <v>1</v>
      </c>
      <c r="AK37" s="13">
        <v>1</v>
      </c>
      <c r="AL37" s="13">
        <v>14</v>
      </c>
      <c r="AM37" s="8"/>
    </row>
    <row r="38" spans="1:39" x14ac:dyDescent="0.2">
      <c r="A38" s="20"/>
      <c r="B38" s="20"/>
      <c r="C38" s="14" t="s">
        <v>84</v>
      </c>
      <c r="D38" s="14"/>
      <c r="E38" s="14"/>
      <c r="F38" s="14"/>
      <c r="G38" s="14"/>
      <c r="H38" s="14"/>
      <c r="I38" s="14"/>
      <c r="J38" s="14"/>
      <c r="K38" s="15" t="s">
        <v>88</v>
      </c>
      <c r="L38" s="15" t="s">
        <v>88</v>
      </c>
      <c r="M38" s="15" t="s">
        <v>88</v>
      </c>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8"/>
    </row>
    <row r="39" spans="1:39" x14ac:dyDescent="0.2">
      <c r="A39" s="23"/>
      <c r="B39" s="19" t="s">
        <v>29</v>
      </c>
      <c r="C39" s="12">
        <v>1</v>
      </c>
      <c r="D39" s="12">
        <v>1</v>
      </c>
      <c r="E39" s="12">
        <v>1</v>
      </c>
      <c r="F39" s="12">
        <v>1</v>
      </c>
      <c r="G39" s="12">
        <v>1</v>
      </c>
      <c r="H39" s="12">
        <v>1</v>
      </c>
      <c r="I39" s="12">
        <v>1</v>
      </c>
      <c r="J39" s="12">
        <v>1</v>
      </c>
      <c r="K39" s="12">
        <v>1</v>
      </c>
      <c r="L39" s="12">
        <v>1</v>
      </c>
      <c r="M39" s="12">
        <v>1</v>
      </c>
      <c r="N39" s="12">
        <v>1</v>
      </c>
      <c r="O39" s="12">
        <v>1</v>
      </c>
      <c r="P39" s="12">
        <v>1</v>
      </c>
      <c r="Q39" s="12">
        <v>1</v>
      </c>
      <c r="R39" s="12">
        <v>1</v>
      </c>
      <c r="S39" s="12">
        <v>1</v>
      </c>
      <c r="T39" s="12">
        <v>1</v>
      </c>
      <c r="U39" s="12">
        <v>1</v>
      </c>
      <c r="V39" s="12">
        <v>1</v>
      </c>
      <c r="W39" s="12">
        <v>1</v>
      </c>
      <c r="X39" s="12">
        <v>1</v>
      </c>
      <c r="Y39" s="12">
        <v>1</v>
      </c>
      <c r="Z39" s="12">
        <v>1</v>
      </c>
      <c r="AA39" s="12">
        <v>1</v>
      </c>
      <c r="AB39" s="12">
        <v>1</v>
      </c>
      <c r="AC39" s="12">
        <v>1</v>
      </c>
      <c r="AD39" s="12">
        <v>1</v>
      </c>
      <c r="AE39" s="12">
        <v>1</v>
      </c>
      <c r="AF39" s="12">
        <v>1</v>
      </c>
      <c r="AG39" s="12">
        <v>1</v>
      </c>
      <c r="AH39" s="12">
        <v>1</v>
      </c>
      <c r="AI39" s="12">
        <v>1</v>
      </c>
      <c r="AJ39" s="12">
        <v>1</v>
      </c>
      <c r="AK39" s="12">
        <v>1</v>
      </c>
      <c r="AL39" s="12">
        <v>1</v>
      </c>
      <c r="AM39" s="8"/>
    </row>
    <row r="40" spans="1:39" x14ac:dyDescent="0.2">
      <c r="A40" s="20"/>
      <c r="B40" s="20"/>
      <c r="C40" s="13">
        <v>1017</v>
      </c>
      <c r="D40" s="13">
        <v>227</v>
      </c>
      <c r="E40" s="13">
        <v>279</v>
      </c>
      <c r="F40" s="13">
        <v>231</v>
      </c>
      <c r="G40" s="13">
        <v>280</v>
      </c>
      <c r="H40" s="13">
        <v>16</v>
      </c>
      <c r="I40" s="13">
        <v>102</v>
      </c>
      <c r="J40" s="13">
        <v>175</v>
      </c>
      <c r="K40" s="13">
        <v>185</v>
      </c>
      <c r="L40" s="13">
        <v>227</v>
      </c>
      <c r="M40" s="13">
        <v>312</v>
      </c>
      <c r="N40" s="13">
        <v>397</v>
      </c>
      <c r="O40" s="13">
        <v>563</v>
      </c>
      <c r="P40" s="13">
        <v>255</v>
      </c>
      <c r="Q40" s="13">
        <v>108</v>
      </c>
      <c r="R40" s="13">
        <v>135</v>
      </c>
      <c r="S40" s="13">
        <v>238</v>
      </c>
      <c r="T40" s="13">
        <v>118</v>
      </c>
      <c r="U40" s="13">
        <v>41</v>
      </c>
      <c r="V40" s="13">
        <v>122</v>
      </c>
      <c r="W40" s="13">
        <v>245</v>
      </c>
      <c r="X40" s="13">
        <v>284</v>
      </c>
      <c r="Y40" s="13">
        <v>173</v>
      </c>
      <c r="Z40" s="13">
        <v>187</v>
      </c>
      <c r="AA40" s="13">
        <v>66</v>
      </c>
      <c r="AB40" s="13">
        <v>12</v>
      </c>
      <c r="AC40" s="13">
        <v>425</v>
      </c>
      <c r="AD40" s="13">
        <v>113</v>
      </c>
      <c r="AE40" s="13">
        <v>25</v>
      </c>
      <c r="AF40" s="13">
        <v>43</v>
      </c>
      <c r="AG40" s="13">
        <v>69</v>
      </c>
      <c r="AH40" s="13">
        <v>23</v>
      </c>
      <c r="AI40" s="13">
        <v>6</v>
      </c>
      <c r="AJ40" s="13">
        <v>12</v>
      </c>
      <c r="AK40" s="13">
        <v>3</v>
      </c>
      <c r="AL40" s="13">
        <v>298</v>
      </c>
      <c r="AM40" s="8"/>
    </row>
    <row r="41" spans="1:39" x14ac:dyDescent="0.2">
      <c r="A41" s="20"/>
      <c r="B41" s="20"/>
      <c r="C41" s="14" t="s">
        <v>84</v>
      </c>
      <c r="D41" s="14" t="s">
        <v>84</v>
      </c>
      <c r="E41" s="14" t="s">
        <v>84</v>
      </c>
      <c r="F41" s="14" t="s">
        <v>84</v>
      </c>
      <c r="G41" s="14" t="s">
        <v>84</v>
      </c>
      <c r="H41" s="14" t="s">
        <v>84</v>
      </c>
      <c r="I41" s="14" t="s">
        <v>84</v>
      </c>
      <c r="J41" s="14" t="s">
        <v>84</v>
      </c>
      <c r="K41" s="14" t="s">
        <v>84</v>
      </c>
      <c r="L41" s="14" t="s">
        <v>84</v>
      </c>
      <c r="M41" s="14" t="s">
        <v>84</v>
      </c>
      <c r="N41" s="14" t="s">
        <v>84</v>
      </c>
      <c r="O41" s="14" t="s">
        <v>84</v>
      </c>
      <c r="P41" s="14" t="s">
        <v>84</v>
      </c>
      <c r="Q41" s="14" t="s">
        <v>84</v>
      </c>
      <c r="R41" s="14" t="s">
        <v>84</v>
      </c>
      <c r="S41" s="14" t="s">
        <v>84</v>
      </c>
      <c r="T41" s="14" t="s">
        <v>84</v>
      </c>
      <c r="U41" s="14" t="s">
        <v>84</v>
      </c>
      <c r="V41" s="14" t="s">
        <v>84</v>
      </c>
      <c r="W41" s="14" t="s">
        <v>84</v>
      </c>
      <c r="X41" s="14" t="s">
        <v>84</v>
      </c>
      <c r="Y41" s="14" t="s">
        <v>84</v>
      </c>
      <c r="Z41" s="14" t="s">
        <v>84</v>
      </c>
      <c r="AA41" s="14" t="s">
        <v>84</v>
      </c>
      <c r="AB41" s="14" t="s">
        <v>84</v>
      </c>
      <c r="AC41" s="14" t="s">
        <v>84</v>
      </c>
      <c r="AD41" s="14" t="s">
        <v>84</v>
      </c>
      <c r="AE41" s="14" t="s">
        <v>84</v>
      </c>
      <c r="AF41" s="14" t="s">
        <v>84</v>
      </c>
      <c r="AG41" s="14" t="s">
        <v>84</v>
      </c>
      <c r="AH41" s="14" t="s">
        <v>84</v>
      </c>
      <c r="AI41" s="14" t="s">
        <v>84</v>
      </c>
      <c r="AJ41" s="14" t="s">
        <v>84</v>
      </c>
      <c r="AK41" s="14" t="s">
        <v>84</v>
      </c>
      <c r="AL41" s="14" t="s">
        <v>84</v>
      </c>
      <c r="AM41" s="8"/>
    </row>
    <row r="42" spans="1:39" x14ac:dyDescent="0.2">
      <c r="A42" s="16" t="s">
        <v>133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9" x14ac:dyDescent="0.2">
      <c r="A43" s="18" t="s">
        <v>94</v>
      </c>
    </row>
  </sheetData>
  <mergeCells count="22">
    <mergeCell ref="AC3:AL3"/>
    <mergeCell ref="AJ2:AL2"/>
    <mergeCell ref="A2:C2"/>
    <mergeCell ref="A3:B5"/>
    <mergeCell ref="B6:B8"/>
    <mergeCell ref="D3:G3"/>
    <mergeCell ref="H3:M3"/>
    <mergeCell ref="N3:O3"/>
    <mergeCell ref="P3:V3"/>
    <mergeCell ref="W3:AB3"/>
    <mergeCell ref="B39:B41"/>
    <mergeCell ref="A6:A41"/>
    <mergeCell ref="B24:B26"/>
    <mergeCell ref="B27:B29"/>
    <mergeCell ref="B30:B32"/>
    <mergeCell ref="B33:B35"/>
    <mergeCell ref="B36:B38"/>
    <mergeCell ref="B9:B11"/>
    <mergeCell ref="B12:B14"/>
    <mergeCell ref="B15:B17"/>
    <mergeCell ref="B18:B20"/>
    <mergeCell ref="B21:B23"/>
  </mergeCells>
  <hyperlinks>
    <hyperlink ref="A1" location="'TOC'!A1:A1" display="Back to TOC"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134</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135</v>
      </c>
      <c r="B6" s="19" t="s">
        <v>136</v>
      </c>
      <c r="C6" s="12">
        <v>0.2967334870103</v>
      </c>
      <c r="D6" s="12">
        <v>0.27789768693700001</v>
      </c>
      <c r="E6" s="12">
        <v>0.3145693112622</v>
      </c>
      <c r="F6" s="12">
        <v>0.26038940910030001</v>
      </c>
      <c r="G6" s="12">
        <v>0.32380895066960003</v>
      </c>
      <c r="H6" s="12">
        <v>0.34582036776550001</v>
      </c>
      <c r="I6" s="12">
        <v>0.40783516474890003</v>
      </c>
      <c r="J6" s="12">
        <v>0.33085479625019998</v>
      </c>
      <c r="K6" s="12">
        <v>0.28467824525719998</v>
      </c>
      <c r="L6" s="12">
        <v>0.24662132279570001</v>
      </c>
      <c r="M6" s="12">
        <v>0.2023994946448</v>
      </c>
      <c r="N6" s="12">
        <v>0.35336116074820001</v>
      </c>
      <c r="O6" s="12">
        <v>0.24703772714</v>
      </c>
      <c r="P6" s="12">
        <v>3.3539266421140003E-2</v>
      </c>
      <c r="Q6" s="12">
        <v>0.1478726598805</v>
      </c>
      <c r="R6" s="12">
        <v>9.513992453551999E-2</v>
      </c>
      <c r="S6" s="12">
        <v>0.3037547674155</v>
      </c>
      <c r="T6" s="12">
        <v>0.61594735845039994</v>
      </c>
      <c r="U6" s="12">
        <v>0.44970888089619998</v>
      </c>
      <c r="V6" s="12">
        <v>0.65415216922120001</v>
      </c>
      <c r="W6" s="12">
        <v>3.5265356537659998E-2</v>
      </c>
      <c r="X6" s="12">
        <v>0.1170196228805</v>
      </c>
      <c r="Y6" s="12">
        <v>0.31166851346210001</v>
      </c>
      <c r="Z6" s="12">
        <v>0.55917004165950002</v>
      </c>
      <c r="AA6" s="12">
        <v>0.75597667915170008</v>
      </c>
      <c r="AB6" s="12">
        <v>0.41715513970829998</v>
      </c>
      <c r="AC6" s="12">
        <v>0.19665288292399999</v>
      </c>
      <c r="AD6" s="12">
        <v>0.22816554150410001</v>
      </c>
      <c r="AE6" s="12">
        <v>0.17029553211670001</v>
      </c>
      <c r="AF6" s="12">
        <v>0.1760927739066</v>
      </c>
      <c r="AG6" s="12">
        <v>0.27665992653959998</v>
      </c>
      <c r="AH6" s="12">
        <v>0.41619104505510002</v>
      </c>
      <c r="AI6" s="12">
        <v>0.56730109824279995</v>
      </c>
      <c r="AJ6" s="12">
        <v>0.70132270898539995</v>
      </c>
      <c r="AK6" s="12">
        <v>0.33829092648210002</v>
      </c>
      <c r="AL6" s="12">
        <v>0.42037020051829999</v>
      </c>
      <c r="AM6" s="8"/>
    </row>
    <row r="7" spans="1:39" x14ac:dyDescent="0.2">
      <c r="A7" s="20"/>
      <c r="B7" s="20"/>
      <c r="C7" s="13">
        <v>259</v>
      </c>
      <c r="D7" s="13">
        <v>50</v>
      </c>
      <c r="E7" s="13">
        <v>81</v>
      </c>
      <c r="F7" s="13">
        <v>48</v>
      </c>
      <c r="G7" s="13">
        <v>80</v>
      </c>
      <c r="H7" s="13">
        <v>5</v>
      </c>
      <c r="I7" s="13">
        <v>37</v>
      </c>
      <c r="J7" s="13">
        <v>51</v>
      </c>
      <c r="K7" s="13">
        <v>52</v>
      </c>
      <c r="L7" s="13">
        <v>56</v>
      </c>
      <c r="M7" s="13">
        <v>58</v>
      </c>
      <c r="N7" s="13">
        <v>126</v>
      </c>
      <c r="O7" s="13">
        <v>118</v>
      </c>
      <c r="P7" s="13">
        <v>8</v>
      </c>
      <c r="Q7" s="13">
        <v>16</v>
      </c>
      <c r="R7" s="13">
        <v>10</v>
      </c>
      <c r="S7" s="13">
        <v>65</v>
      </c>
      <c r="T7" s="13">
        <v>65</v>
      </c>
      <c r="U7" s="13">
        <v>17</v>
      </c>
      <c r="V7" s="13">
        <v>78</v>
      </c>
      <c r="W7" s="13">
        <v>8</v>
      </c>
      <c r="X7" s="13">
        <v>33</v>
      </c>
      <c r="Y7" s="13">
        <v>52</v>
      </c>
      <c r="Z7" s="13">
        <v>102</v>
      </c>
      <c r="AA7" s="13">
        <v>47</v>
      </c>
      <c r="AB7" s="13">
        <v>3</v>
      </c>
      <c r="AC7" s="13">
        <v>70</v>
      </c>
      <c r="AD7" s="13">
        <v>21</v>
      </c>
      <c r="AE7" s="13">
        <v>6</v>
      </c>
      <c r="AF7" s="13">
        <v>9</v>
      </c>
      <c r="AG7" s="13">
        <v>18</v>
      </c>
      <c r="AH7" s="13">
        <v>8</v>
      </c>
      <c r="AI7" s="13">
        <v>1</v>
      </c>
      <c r="AJ7" s="13">
        <v>5</v>
      </c>
      <c r="AK7" s="13">
        <v>1</v>
      </c>
      <c r="AL7" s="13">
        <v>120</v>
      </c>
      <c r="AM7" s="8"/>
    </row>
    <row r="8" spans="1:39" x14ac:dyDescent="0.2">
      <c r="A8" s="20"/>
      <c r="B8" s="20"/>
      <c r="C8" s="14" t="s">
        <v>84</v>
      </c>
      <c r="D8" s="14"/>
      <c r="E8" s="14"/>
      <c r="F8" s="14"/>
      <c r="G8" s="14"/>
      <c r="H8" s="14"/>
      <c r="I8" s="15" t="s">
        <v>137</v>
      </c>
      <c r="J8" s="14"/>
      <c r="K8" s="14"/>
      <c r="L8" s="14"/>
      <c r="M8" s="14"/>
      <c r="N8" s="15" t="s">
        <v>88</v>
      </c>
      <c r="O8" s="14"/>
      <c r="P8" s="14"/>
      <c r="Q8" s="14"/>
      <c r="R8" s="14"/>
      <c r="S8" s="15" t="s">
        <v>86</v>
      </c>
      <c r="T8" s="15" t="s">
        <v>138</v>
      </c>
      <c r="U8" s="15" t="s">
        <v>108</v>
      </c>
      <c r="V8" s="15" t="s">
        <v>138</v>
      </c>
      <c r="W8" s="14"/>
      <c r="X8" s="14"/>
      <c r="Y8" s="15" t="s">
        <v>107</v>
      </c>
      <c r="Z8" s="15" t="s">
        <v>110</v>
      </c>
      <c r="AA8" s="15" t="s">
        <v>120</v>
      </c>
      <c r="AB8" s="15" t="s">
        <v>86</v>
      </c>
      <c r="AC8" s="14"/>
      <c r="AD8" s="14"/>
      <c r="AE8" s="14"/>
      <c r="AF8" s="14"/>
      <c r="AG8" s="14"/>
      <c r="AH8" s="14"/>
      <c r="AI8" s="14"/>
      <c r="AJ8" s="15" t="s">
        <v>85</v>
      </c>
      <c r="AK8" s="14"/>
      <c r="AL8" s="15" t="s">
        <v>86</v>
      </c>
      <c r="AM8" s="8"/>
    </row>
    <row r="9" spans="1:39" x14ac:dyDescent="0.2">
      <c r="A9" s="23"/>
      <c r="B9" s="19" t="s">
        <v>139</v>
      </c>
      <c r="C9" s="12">
        <v>0.188184985887</v>
      </c>
      <c r="D9" s="12">
        <v>0.2205754622786</v>
      </c>
      <c r="E9" s="12">
        <v>0.18370822319669999</v>
      </c>
      <c r="F9" s="12">
        <v>0.18619967178460001</v>
      </c>
      <c r="G9" s="12">
        <v>0.16760640101089999</v>
      </c>
      <c r="H9" s="12">
        <v>0.50940216366650004</v>
      </c>
      <c r="I9" s="12">
        <v>0.20792777113390001</v>
      </c>
      <c r="J9" s="12">
        <v>0.1906018247464</v>
      </c>
      <c r="K9" s="12">
        <v>7.5210725390189997E-2</v>
      </c>
      <c r="L9" s="12">
        <v>0.18230932553340001</v>
      </c>
      <c r="M9" s="12">
        <v>0.1906196686711</v>
      </c>
      <c r="N9" s="12">
        <v>0.18048966108209999</v>
      </c>
      <c r="O9" s="12">
        <v>0.20381084223410001</v>
      </c>
      <c r="P9" s="12">
        <v>6.6228597123399999E-2</v>
      </c>
      <c r="Q9" s="12">
        <v>0.2387742568507</v>
      </c>
      <c r="R9" s="12">
        <v>0.1741932933425</v>
      </c>
      <c r="S9" s="12">
        <v>0.1736149326301</v>
      </c>
      <c r="T9" s="12">
        <v>0.26499189240490001</v>
      </c>
      <c r="U9" s="12">
        <v>0.41651884729319999</v>
      </c>
      <c r="V9" s="12">
        <v>0.2424868447379</v>
      </c>
      <c r="W9" s="12">
        <v>2.7001465032830001E-2</v>
      </c>
      <c r="X9" s="12">
        <v>0.14364149489299999</v>
      </c>
      <c r="Y9" s="12">
        <v>0.35368538741659988</v>
      </c>
      <c r="Z9" s="12">
        <v>0.29572934961219999</v>
      </c>
      <c r="AA9" s="12">
        <v>0.1413213882105</v>
      </c>
      <c r="AB9" s="12">
        <v>5.7780659580240007E-2</v>
      </c>
      <c r="AC9" s="12">
        <v>0.14765483187090001</v>
      </c>
      <c r="AD9" s="12">
        <v>0.28429678926829999</v>
      </c>
      <c r="AE9" s="12">
        <v>0.1101892840171</v>
      </c>
      <c r="AF9" s="12">
        <v>0.27096462637590002</v>
      </c>
      <c r="AG9" s="12">
        <v>0.17213154642709999</v>
      </c>
      <c r="AH9" s="12">
        <v>0.15190288019590001</v>
      </c>
      <c r="AI9" s="12">
        <v>9.2356989065730005E-2</v>
      </c>
      <c r="AJ9" s="12">
        <v>0.1168477108696</v>
      </c>
      <c r="AK9" s="12">
        <v>0.4216901520013</v>
      </c>
      <c r="AL9" s="12">
        <v>0.20476866774739999</v>
      </c>
      <c r="AM9" s="8"/>
    </row>
    <row r="10" spans="1:39" x14ac:dyDescent="0.2">
      <c r="A10" s="20"/>
      <c r="B10" s="20"/>
      <c r="C10" s="13">
        <v>165</v>
      </c>
      <c r="D10" s="13">
        <v>35</v>
      </c>
      <c r="E10" s="13">
        <v>47</v>
      </c>
      <c r="F10" s="13">
        <v>34</v>
      </c>
      <c r="G10" s="13">
        <v>49</v>
      </c>
      <c r="H10" s="13">
        <v>7</v>
      </c>
      <c r="I10" s="13">
        <v>17</v>
      </c>
      <c r="J10" s="13">
        <v>33</v>
      </c>
      <c r="K10" s="13">
        <v>17</v>
      </c>
      <c r="L10" s="13">
        <v>38</v>
      </c>
      <c r="M10" s="13">
        <v>53</v>
      </c>
      <c r="N10" s="13">
        <v>59</v>
      </c>
      <c r="O10" s="13">
        <v>99</v>
      </c>
      <c r="P10" s="13">
        <v>12</v>
      </c>
      <c r="Q10" s="13">
        <v>16</v>
      </c>
      <c r="R10" s="13">
        <v>19</v>
      </c>
      <c r="S10" s="13">
        <v>37</v>
      </c>
      <c r="T10" s="13">
        <v>34</v>
      </c>
      <c r="U10" s="13">
        <v>17</v>
      </c>
      <c r="V10" s="13">
        <v>30</v>
      </c>
      <c r="W10" s="13">
        <v>7</v>
      </c>
      <c r="X10" s="13">
        <v>36</v>
      </c>
      <c r="Y10" s="13">
        <v>49</v>
      </c>
      <c r="Z10" s="13">
        <v>54</v>
      </c>
      <c r="AA10" s="13">
        <v>11</v>
      </c>
      <c r="AB10" s="13">
        <v>1</v>
      </c>
      <c r="AC10" s="13">
        <v>52</v>
      </c>
      <c r="AD10" s="13">
        <v>23</v>
      </c>
      <c r="AE10" s="13">
        <v>3</v>
      </c>
      <c r="AF10" s="13">
        <v>7</v>
      </c>
      <c r="AG10" s="13">
        <v>12</v>
      </c>
      <c r="AH10" s="13">
        <v>4</v>
      </c>
      <c r="AI10" s="13">
        <v>1</v>
      </c>
      <c r="AJ10" s="13">
        <v>3</v>
      </c>
      <c r="AK10" s="13">
        <v>1</v>
      </c>
      <c r="AL10" s="13">
        <v>59</v>
      </c>
      <c r="AM10" s="8"/>
    </row>
    <row r="11" spans="1:39" x14ac:dyDescent="0.2">
      <c r="A11" s="20"/>
      <c r="B11" s="20"/>
      <c r="C11" s="14" t="s">
        <v>84</v>
      </c>
      <c r="D11" s="14"/>
      <c r="E11" s="14"/>
      <c r="F11" s="14"/>
      <c r="G11" s="14"/>
      <c r="H11" s="15" t="s">
        <v>126</v>
      </c>
      <c r="I11" s="14"/>
      <c r="J11" s="14"/>
      <c r="K11" s="14"/>
      <c r="L11" s="14"/>
      <c r="M11" s="15" t="s">
        <v>127</v>
      </c>
      <c r="N11" s="14"/>
      <c r="O11" s="14"/>
      <c r="P11" s="14"/>
      <c r="Q11" s="14"/>
      <c r="R11" s="14"/>
      <c r="S11" s="14"/>
      <c r="T11" s="15" t="s">
        <v>85</v>
      </c>
      <c r="U11" s="15" t="s">
        <v>86</v>
      </c>
      <c r="V11" s="14"/>
      <c r="W11" s="14"/>
      <c r="X11" s="15" t="s">
        <v>85</v>
      </c>
      <c r="Y11" s="15" t="s">
        <v>107</v>
      </c>
      <c r="Z11" s="15" t="s">
        <v>86</v>
      </c>
      <c r="AA11" s="15" t="s">
        <v>85</v>
      </c>
      <c r="AB11" s="14"/>
      <c r="AC11" s="14"/>
      <c r="AD11" s="14"/>
      <c r="AE11" s="14"/>
      <c r="AF11" s="14"/>
      <c r="AG11" s="14"/>
      <c r="AH11" s="14"/>
      <c r="AI11" s="14"/>
      <c r="AJ11" s="14"/>
      <c r="AK11" s="14"/>
      <c r="AL11" s="14"/>
      <c r="AM11" s="8"/>
    </row>
    <row r="12" spans="1:39" x14ac:dyDescent="0.2">
      <c r="A12" s="23"/>
      <c r="B12" s="19" t="s">
        <v>140</v>
      </c>
      <c r="C12" s="12">
        <v>0.48636010180630002</v>
      </c>
      <c r="D12" s="12">
        <v>0.48875039453640001</v>
      </c>
      <c r="E12" s="12">
        <v>0.47084336042530001</v>
      </c>
      <c r="F12" s="12">
        <v>0.52387959891660008</v>
      </c>
      <c r="G12" s="12">
        <v>0.469546400797</v>
      </c>
      <c r="H12" s="12">
        <v>0.1447774685681</v>
      </c>
      <c r="I12" s="12">
        <v>0.3558279453723</v>
      </c>
      <c r="J12" s="12">
        <v>0.44562914219970001</v>
      </c>
      <c r="K12" s="12">
        <v>0.60362833448069997</v>
      </c>
      <c r="L12" s="12">
        <v>0.55162022007019995</v>
      </c>
      <c r="M12" s="12">
        <v>0.57368378894880001</v>
      </c>
      <c r="N12" s="12">
        <v>0.42115664509579998</v>
      </c>
      <c r="O12" s="12">
        <v>0.53451522355690007</v>
      </c>
      <c r="P12" s="12">
        <v>0.89520328955299999</v>
      </c>
      <c r="Q12" s="12">
        <v>0.54321386540829997</v>
      </c>
      <c r="R12" s="12">
        <v>0.7161786148535999</v>
      </c>
      <c r="S12" s="12">
        <v>0.487733278725</v>
      </c>
      <c r="T12" s="12">
        <v>9.2946209282449996E-2</v>
      </c>
      <c r="U12" s="12">
        <v>3.7792616037349999E-2</v>
      </c>
      <c r="V12" s="12">
        <v>8.4161728584910001E-2</v>
      </c>
      <c r="W12" s="12">
        <v>0.93303719445830002</v>
      </c>
      <c r="X12" s="12">
        <v>0.70670270245949995</v>
      </c>
      <c r="Y12" s="12">
        <v>0.30162491899229998</v>
      </c>
      <c r="Z12" s="12">
        <v>0.107675766339</v>
      </c>
      <c r="AA12" s="12">
        <v>7.1558424884969996E-2</v>
      </c>
      <c r="AB12" s="12">
        <v>0.38074396707829999</v>
      </c>
      <c r="AC12" s="12">
        <v>0.61921689880440001</v>
      </c>
      <c r="AD12" s="12">
        <v>0.4875376692276</v>
      </c>
      <c r="AE12" s="12">
        <v>0.63559042807669996</v>
      </c>
      <c r="AF12" s="12">
        <v>0.55294259971750004</v>
      </c>
      <c r="AG12" s="12">
        <v>0.49110403139490011</v>
      </c>
      <c r="AH12" s="12">
        <v>0.40592925445830003</v>
      </c>
      <c r="AI12" s="12">
        <v>0.34034191269140002</v>
      </c>
      <c r="AJ12" s="12">
        <v>8.9435112137639994E-2</v>
      </c>
      <c r="AK12" s="12">
        <v>0.24001892151660001</v>
      </c>
      <c r="AL12" s="12">
        <v>0.35304301384449999</v>
      </c>
      <c r="AM12" s="8"/>
    </row>
    <row r="13" spans="1:39" x14ac:dyDescent="0.2">
      <c r="A13" s="20"/>
      <c r="B13" s="20"/>
      <c r="C13" s="13">
        <v>557</v>
      </c>
      <c r="D13" s="13">
        <v>137</v>
      </c>
      <c r="E13" s="13">
        <v>139</v>
      </c>
      <c r="F13" s="13">
        <v>139</v>
      </c>
      <c r="G13" s="13">
        <v>142</v>
      </c>
      <c r="H13" s="13">
        <v>4</v>
      </c>
      <c r="I13" s="13">
        <v>43</v>
      </c>
      <c r="J13" s="13">
        <v>82</v>
      </c>
      <c r="K13" s="13">
        <v>109</v>
      </c>
      <c r="L13" s="13">
        <v>128</v>
      </c>
      <c r="M13" s="13">
        <v>191</v>
      </c>
      <c r="N13" s="13">
        <v>190</v>
      </c>
      <c r="O13" s="13">
        <v>333</v>
      </c>
      <c r="P13" s="13">
        <v>232</v>
      </c>
      <c r="Q13" s="13">
        <v>71</v>
      </c>
      <c r="R13" s="13">
        <v>103</v>
      </c>
      <c r="S13" s="13">
        <v>125</v>
      </c>
      <c r="T13" s="13">
        <v>14</v>
      </c>
      <c r="U13" s="13">
        <v>2</v>
      </c>
      <c r="V13" s="13">
        <v>10</v>
      </c>
      <c r="W13" s="13">
        <v>228</v>
      </c>
      <c r="X13" s="13">
        <v>209</v>
      </c>
      <c r="Y13" s="13">
        <v>61</v>
      </c>
      <c r="Z13" s="13">
        <v>20</v>
      </c>
      <c r="AA13" s="13">
        <v>5</v>
      </c>
      <c r="AB13" s="13">
        <v>6</v>
      </c>
      <c r="AC13" s="13">
        <v>287</v>
      </c>
      <c r="AD13" s="13">
        <v>69</v>
      </c>
      <c r="AE13" s="13">
        <v>14</v>
      </c>
      <c r="AF13" s="13">
        <v>26</v>
      </c>
      <c r="AG13" s="13">
        <v>34</v>
      </c>
      <c r="AH13" s="13">
        <v>10</v>
      </c>
      <c r="AI13" s="13">
        <v>4</v>
      </c>
      <c r="AJ13" s="13">
        <v>2</v>
      </c>
      <c r="AK13" s="13">
        <v>1</v>
      </c>
      <c r="AL13" s="13">
        <v>110</v>
      </c>
      <c r="AM13" s="8"/>
    </row>
    <row r="14" spans="1:39" x14ac:dyDescent="0.2">
      <c r="A14" s="20"/>
      <c r="B14" s="20"/>
      <c r="C14" s="14" t="s">
        <v>84</v>
      </c>
      <c r="D14" s="14"/>
      <c r="E14" s="14"/>
      <c r="F14" s="14"/>
      <c r="G14" s="14"/>
      <c r="H14" s="14"/>
      <c r="I14" s="14"/>
      <c r="J14" s="14"/>
      <c r="K14" s="15" t="s">
        <v>117</v>
      </c>
      <c r="L14" s="15" t="s">
        <v>85</v>
      </c>
      <c r="M14" s="15" t="s">
        <v>117</v>
      </c>
      <c r="N14" s="14"/>
      <c r="O14" s="15" t="s">
        <v>85</v>
      </c>
      <c r="P14" s="15" t="s">
        <v>141</v>
      </c>
      <c r="Q14" s="15" t="s">
        <v>99</v>
      </c>
      <c r="R14" s="15" t="s">
        <v>99</v>
      </c>
      <c r="S14" s="15" t="s">
        <v>99</v>
      </c>
      <c r="T14" s="14"/>
      <c r="U14" s="14"/>
      <c r="V14" s="14"/>
      <c r="W14" s="15" t="s">
        <v>101</v>
      </c>
      <c r="X14" s="15" t="s">
        <v>102</v>
      </c>
      <c r="Y14" s="15" t="s">
        <v>127</v>
      </c>
      <c r="Z14" s="14"/>
      <c r="AA14" s="14"/>
      <c r="AB14" s="14"/>
      <c r="AC14" s="15" t="s">
        <v>104</v>
      </c>
      <c r="AD14" s="14"/>
      <c r="AE14" s="14"/>
      <c r="AF14" s="14"/>
      <c r="AG14" s="14"/>
      <c r="AH14" s="14"/>
      <c r="AI14" s="14"/>
      <c r="AJ14" s="14"/>
      <c r="AK14" s="14"/>
      <c r="AL14" s="14"/>
      <c r="AM14" s="8"/>
    </row>
    <row r="15" spans="1:39" x14ac:dyDescent="0.2">
      <c r="A15" s="23"/>
      <c r="B15" s="19" t="s">
        <v>91</v>
      </c>
      <c r="C15" s="12">
        <v>2.872142529647E-2</v>
      </c>
      <c r="D15" s="12">
        <v>1.277645624801E-2</v>
      </c>
      <c r="E15" s="12">
        <v>3.087910511585E-2</v>
      </c>
      <c r="F15" s="12">
        <v>2.9531320198500001E-2</v>
      </c>
      <c r="G15" s="12">
        <v>3.9038247522439999E-2</v>
      </c>
      <c r="H15" s="12">
        <v>0</v>
      </c>
      <c r="I15" s="12">
        <v>2.840911874487E-2</v>
      </c>
      <c r="J15" s="12">
        <v>3.2914236803710001E-2</v>
      </c>
      <c r="K15" s="12">
        <v>3.64826948719E-2</v>
      </c>
      <c r="L15" s="12">
        <v>1.9449131600710001E-2</v>
      </c>
      <c r="M15" s="12">
        <v>3.3297047735250003E-2</v>
      </c>
      <c r="N15" s="12">
        <v>4.4992533073959999E-2</v>
      </c>
      <c r="O15" s="12">
        <v>1.4636207068980001E-2</v>
      </c>
      <c r="P15" s="12">
        <v>5.0288469024209999E-3</v>
      </c>
      <c r="Q15" s="12">
        <v>7.0139217860470005E-2</v>
      </c>
      <c r="R15" s="12">
        <v>1.44881672684E-2</v>
      </c>
      <c r="S15" s="12">
        <v>3.4897021229469999E-2</v>
      </c>
      <c r="T15" s="12">
        <v>2.6114539862170001E-2</v>
      </c>
      <c r="U15" s="12">
        <v>9.5979655773280007E-2</v>
      </c>
      <c r="V15" s="12">
        <v>1.919925745602E-2</v>
      </c>
      <c r="W15" s="12">
        <v>4.6959839711690002E-3</v>
      </c>
      <c r="X15" s="12">
        <v>3.2636179766939999E-2</v>
      </c>
      <c r="Y15" s="12">
        <v>3.3021180129119997E-2</v>
      </c>
      <c r="Z15" s="12">
        <v>3.7424842389279997E-2</v>
      </c>
      <c r="AA15" s="12">
        <v>3.11435077528E-2</v>
      </c>
      <c r="AB15" s="12">
        <v>0.14432023363310001</v>
      </c>
      <c r="AC15" s="12">
        <v>3.6475386400690001E-2</v>
      </c>
      <c r="AD15" s="12">
        <v>0</v>
      </c>
      <c r="AE15" s="12">
        <v>8.3924755789490005E-2</v>
      </c>
      <c r="AF15" s="12">
        <v>0</v>
      </c>
      <c r="AG15" s="12">
        <v>6.010449563834E-2</v>
      </c>
      <c r="AH15" s="12">
        <v>2.5976820290760001E-2</v>
      </c>
      <c r="AI15" s="12">
        <v>0</v>
      </c>
      <c r="AJ15" s="12">
        <v>9.2394468007420003E-2</v>
      </c>
      <c r="AK15" s="12">
        <v>0</v>
      </c>
      <c r="AL15" s="12">
        <v>2.1818117889799999E-2</v>
      </c>
      <c r="AM15" s="8"/>
    </row>
    <row r="16" spans="1:39" x14ac:dyDescent="0.2">
      <c r="A16" s="20"/>
      <c r="B16" s="20"/>
      <c r="C16" s="13">
        <v>33</v>
      </c>
      <c r="D16" s="13">
        <v>5</v>
      </c>
      <c r="E16" s="13">
        <v>11</v>
      </c>
      <c r="F16" s="13">
        <v>9</v>
      </c>
      <c r="G16" s="13">
        <v>8</v>
      </c>
      <c r="H16" s="13">
        <v>0</v>
      </c>
      <c r="I16" s="13">
        <v>3</v>
      </c>
      <c r="J16" s="13">
        <v>8</v>
      </c>
      <c r="K16" s="13">
        <v>7</v>
      </c>
      <c r="L16" s="13">
        <v>5</v>
      </c>
      <c r="M16" s="13">
        <v>10</v>
      </c>
      <c r="N16" s="13">
        <v>20</v>
      </c>
      <c r="O16" s="13">
        <v>12</v>
      </c>
      <c r="P16" s="13">
        <v>3</v>
      </c>
      <c r="Q16" s="13">
        <v>4</v>
      </c>
      <c r="R16" s="13">
        <v>3</v>
      </c>
      <c r="S16" s="13">
        <v>10</v>
      </c>
      <c r="T16" s="13">
        <v>4</v>
      </c>
      <c r="U16" s="13">
        <v>5</v>
      </c>
      <c r="V16" s="13">
        <v>4</v>
      </c>
      <c r="W16" s="13">
        <v>2</v>
      </c>
      <c r="X16" s="13">
        <v>6</v>
      </c>
      <c r="Y16" s="13">
        <v>9</v>
      </c>
      <c r="Z16" s="13">
        <v>10</v>
      </c>
      <c r="AA16" s="13">
        <v>3</v>
      </c>
      <c r="AB16" s="13">
        <v>2</v>
      </c>
      <c r="AC16" s="13">
        <v>15</v>
      </c>
      <c r="AD16" s="13">
        <v>0</v>
      </c>
      <c r="AE16" s="13">
        <v>2</v>
      </c>
      <c r="AF16" s="13">
        <v>0</v>
      </c>
      <c r="AG16" s="13">
        <v>5</v>
      </c>
      <c r="AH16" s="13">
        <v>1</v>
      </c>
      <c r="AI16" s="13">
        <v>0</v>
      </c>
      <c r="AJ16" s="13">
        <v>1</v>
      </c>
      <c r="AK16" s="13">
        <v>0</v>
      </c>
      <c r="AL16" s="13">
        <v>9</v>
      </c>
      <c r="AM16" s="8"/>
    </row>
    <row r="17" spans="1:39" x14ac:dyDescent="0.2">
      <c r="A17" s="20"/>
      <c r="B17" s="20"/>
      <c r="C17" s="14" t="s">
        <v>84</v>
      </c>
      <c r="D17" s="14"/>
      <c r="E17" s="14"/>
      <c r="F17" s="14"/>
      <c r="G17" s="14"/>
      <c r="H17" s="14"/>
      <c r="I17" s="14"/>
      <c r="J17" s="14"/>
      <c r="K17" s="14"/>
      <c r="L17" s="14"/>
      <c r="M17" s="14"/>
      <c r="N17" s="15" t="s">
        <v>88</v>
      </c>
      <c r="O17" s="14"/>
      <c r="P17" s="14"/>
      <c r="Q17" s="15" t="s">
        <v>85</v>
      </c>
      <c r="R17" s="14"/>
      <c r="S17" s="15" t="s">
        <v>85</v>
      </c>
      <c r="T17" s="14"/>
      <c r="U17" s="15" t="s">
        <v>86</v>
      </c>
      <c r="V17" s="14"/>
      <c r="W17" s="14"/>
      <c r="X17" s="14"/>
      <c r="Y17" s="14"/>
      <c r="Z17" s="15" t="s">
        <v>85</v>
      </c>
      <c r="AA17" s="14"/>
      <c r="AB17" s="15" t="s">
        <v>86</v>
      </c>
      <c r="AC17" s="14"/>
      <c r="AD17" s="14"/>
      <c r="AE17" s="14"/>
      <c r="AF17" s="14"/>
      <c r="AG17" s="14"/>
      <c r="AH17" s="14"/>
      <c r="AI17" s="14"/>
      <c r="AJ17" s="14"/>
      <c r="AK17" s="14"/>
      <c r="AL17" s="14"/>
      <c r="AM17" s="8"/>
    </row>
    <row r="18" spans="1:39" x14ac:dyDescent="0.2">
      <c r="A18" s="23"/>
      <c r="B18" s="19" t="s">
        <v>29</v>
      </c>
      <c r="C18" s="12">
        <v>1</v>
      </c>
      <c r="D18" s="12">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8"/>
    </row>
    <row r="19" spans="1:39" x14ac:dyDescent="0.2">
      <c r="A19" s="20"/>
      <c r="B19" s="20"/>
      <c r="C19" s="13">
        <v>1014</v>
      </c>
      <c r="D19" s="13">
        <v>227</v>
      </c>
      <c r="E19" s="13">
        <v>278</v>
      </c>
      <c r="F19" s="13">
        <v>230</v>
      </c>
      <c r="G19" s="13">
        <v>279</v>
      </c>
      <c r="H19" s="13">
        <v>16</v>
      </c>
      <c r="I19" s="13">
        <v>100</v>
      </c>
      <c r="J19" s="13">
        <v>174</v>
      </c>
      <c r="K19" s="13">
        <v>185</v>
      </c>
      <c r="L19" s="13">
        <v>227</v>
      </c>
      <c r="M19" s="13">
        <v>312</v>
      </c>
      <c r="N19" s="13">
        <v>395</v>
      </c>
      <c r="O19" s="13">
        <v>562</v>
      </c>
      <c r="P19" s="13">
        <v>255</v>
      </c>
      <c r="Q19" s="13">
        <v>107</v>
      </c>
      <c r="R19" s="13">
        <v>135</v>
      </c>
      <c r="S19" s="13">
        <v>237</v>
      </c>
      <c r="T19" s="13">
        <v>117</v>
      </c>
      <c r="U19" s="13">
        <v>41</v>
      </c>
      <c r="V19" s="13">
        <v>122</v>
      </c>
      <c r="W19" s="13">
        <v>245</v>
      </c>
      <c r="X19" s="13">
        <v>284</v>
      </c>
      <c r="Y19" s="13">
        <v>171</v>
      </c>
      <c r="Z19" s="13">
        <v>186</v>
      </c>
      <c r="AA19" s="13">
        <v>66</v>
      </c>
      <c r="AB19" s="13">
        <v>12</v>
      </c>
      <c r="AC19" s="13">
        <v>424</v>
      </c>
      <c r="AD19" s="13">
        <v>113</v>
      </c>
      <c r="AE19" s="13">
        <v>25</v>
      </c>
      <c r="AF19" s="13">
        <v>42</v>
      </c>
      <c r="AG19" s="13">
        <v>69</v>
      </c>
      <c r="AH19" s="13">
        <v>23</v>
      </c>
      <c r="AI19" s="13">
        <v>6</v>
      </c>
      <c r="AJ19" s="13">
        <v>11</v>
      </c>
      <c r="AK19" s="13">
        <v>3</v>
      </c>
      <c r="AL19" s="13">
        <v>298</v>
      </c>
      <c r="AM19" s="8"/>
    </row>
    <row r="20" spans="1:39" x14ac:dyDescent="0.2">
      <c r="A20" s="20"/>
      <c r="B20" s="20"/>
      <c r="C20" s="14" t="s">
        <v>84</v>
      </c>
      <c r="D20" s="14" t="s">
        <v>84</v>
      </c>
      <c r="E20" s="14" t="s">
        <v>84</v>
      </c>
      <c r="F20" s="14" t="s">
        <v>84</v>
      </c>
      <c r="G20" s="14" t="s">
        <v>84</v>
      </c>
      <c r="H20" s="14" t="s">
        <v>84</v>
      </c>
      <c r="I20" s="14" t="s">
        <v>84</v>
      </c>
      <c r="J20" s="14" t="s">
        <v>84</v>
      </c>
      <c r="K20" s="14" t="s">
        <v>84</v>
      </c>
      <c r="L20" s="14" t="s">
        <v>84</v>
      </c>
      <c r="M20" s="14" t="s">
        <v>84</v>
      </c>
      <c r="N20" s="14" t="s">
        <v>84</v>
      </c>
      <c r="O20" s="14" t="s">
        <v>84</v>
      </c>
      <c r="P20" s="14" t="s">
        <v>84</v>
      </c>
      <c r="Q20" s="14" t="s">
        <v>84</v>
      </c>
      <c r="R20" s="14" t="s">
        <v>84</v>
      </c>
      <c r="S20" s="14" t="s">
        <v>84</v>
      </c>
      <c r="T20" s="14" t="s">
        <v>84</v>
      </c>
      <c r="U20" s="14" t="s">
        <v>84</v>
      </c>
      <c r="V20" s="14" t="s">
        <v>84</v>
      </c>
      <c r="W20" s="14" t="s">
        <v>84</v>
      </c>
      <c r="X20" s="14" t="s">
        <v>84</v>
      </c>
      <c r="Y20" s="14" t="s">
        <v>84</v>
      </c>
      <c r="Z20" s="14" t="s">
        <v>84</v>
      </c>
      <c r="AA20" s="14" t="s">
        <v>84</v>
      </c>
      <c r="AB20" s="14" t="s">
        <v>84</v>
      </c>
      <c r="AC20" s="14" t="s">
        <v>84</v>
      </c>
      <c r="AD20" s="14" t="s">
        <v>84</v>
      </c>
      <c r="AE20" s="14" t="s">
        <v>84</v>
      </c>
      <c r="AF20" s="14" t="s">
        <v>84</v>
      </c>
      <c r="AG20" s="14" t="s">
        <v>84</v>
      </c>
      <c r="AH20" s="14" t="s">
        <v>84</v>
      </c>
      <c r="AI20" s="14" t="s">
        <v>84</v>
      </c>
      <c r="AJ20" s="14" t="s">
        <v>84</v>
      </c>
      <c r="AK20" s="14" t="s">
        <v>84</v>
      </c>
      <c r="AL20" s="14" t="s">
        <v>84</v>
      </c>
      <c r="AM20" s="8"/>
    </row>
    <row r="21" spans="1:39" x14ac:dyDescent="0.2">
      <c r="A21" s="16" t="s">
        <v>142</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9" x14ac:dyDescent="0.2">
      <c r="A22" s="18" t="s">
        <v>94</v>
      </c>
    </row>
  </sheetData>
  <mergeCells count="15">
    <mergeCell ref="AC3:AL3"/>
    <mergeCell ref="AJ2:AL2"/>
    <mergeCell ref="A2:C2"/>
    <mergeCell ref="A3:B5"/>
    <mergeCell ref="B6:B8"/>
    <mergeCell ref="D3:G3"/>
    <mergeCell ref="H3:M3"/>
    <mergeCell ref="N3:O3"/>
    <mergeCell ref="P3:V3"/>
    <mergeCell ref="W3:AB3"/>
    <mergeCell ref="B9:B11"/>
    <mergeCell ref="B12:B14"/>
    <mergeCell ref="B15:B17"/>
    <mergeCell ref="B18:B20"/>
    <mergeCell ref="A6:A20"/>
  </mergeCells>
  <hyperlinks>
    <hyperlink ref="A1" location="'TOC'!A1:A1" display="Back to TOC"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143</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144</v>
      </c>
      <c r="B6" s="19" t="s">
        <v>145</v>
      </c>
      <c r="C6" s="12">
        <v>0.82504277527940006</v>
      </c>
      <c r="D6" s="12">
        <v>0.80421483685140005</v>
      </c>
      <c r="E6" s="12">
        <v>0.85283850063470001</v>
      </c>
      <c r="F6" s="12">
        <v>0.81078395368100009</v>
      </c>
      <c r="G6" s="12">
        <v>0.82487254311640001</v>
      </c>
      <c r="H6" s="12">
        <v>0.86012582238169999</v>
      </c>
      <c r="I6" s="12">
        <v>0.8019439544671999</v>
      </c>
      <c r="J6" s="12">
        <v>0.84596835665159997</v>
      </c>
      <c r="K6" s="12">
        <v>0.82284250057469999</v>
      </c>
      <c r="L6" s="12">
        <v>0.86033410343560002</v>
      </c>
      <c r="M6" s="12">
        <v>0.79578591038309998</v>
      </c>
      <c r="N6" s="12">
        <v>0.82287116237250002</v>
      </c>
      <c r="O6" s="12">
        <v>0.8316095985177</v>
      </c>
      <c r="P6" s="12">
        <v>0.77139581947799996</v>
      </c>
      <c r="Q6" s="12">
        <v>0.74801090076519994</v>
      </c>
      <c r="R6" s="12">
        <v>0.74120375951049988</v>
      </c>
      <c r="S6" s="12">
        <v>0.80251505397220002</v>
      </c>
      <c r="T6" s="12">
        <v>0.91181839121560004</v>
      </c>
      <c r="U6" s="12">
        <v>0.94394836515250002</v>
      </c>
      <c r="V6" s="12">
        <v>0.96243361903390001</v>
      </c>
      <c r="W6" s="12">
        <v>0.80282672142850009</v>
      </c>
      <c r="X6" s="12">
        <v>0.78130740617789995</v>
      </c>
      <c r="Y6" s="12">
        <v>0.74948568602099996</v>
      </c>
      <c r="Z6" s="12">
        <v>0.92106861530119999</v>
      </c>
      <c r="AA6" s="12">
        <v>0.96494673816959997</v>
      </c>
      <c r="AB6" s="12">
        <v>0.66489096007360005</v>
      </c>
      <c r="AC6" s="12">
        <v>0.79774668315339992</v>
      </c>
      <c r="AD6" s="12">
        <v>0.80500318089209999</v>
      </c>
      <c r="AE6" s="12">
        <v>0.67205214903759991</v>
      </c>
      <c r="AF6" s="12">
        <v>0.73363422686629998</v>
      </c>
      <c r="AG6" s="12">
        <v>0.84603011842200004</v>
      </c>
      <c r="AH6" s="12">
        <v>0.91578329336550002</v>
      </c>
      <c r="AI6" s="12">
        <v>0.88653978035140002</v>
      </c>
      <c r="AJ6" s="12">
        <v>0.96867889648409999</v>
      </c>
      <c r="AK6" s="12">
        <v>1</v>
      </c>
      <c r="AL6" s="12">
        <v>0.86267697358860007</v>
      </c>
      <c r="AM6" s="8"/>
    </row>
    <row r="7" spans="1:39" x14ac:dyDescent="0.2">
      <c r="A7" s="22"/>
      <c r="B7" s="20"/>
      <c r="C7" s="13">
        <v>855</v>
      </c>
      <c r="D7" s="13">
        <v>191</v>
      </c>
      <c r="E7" s="13">
        <v>241</v>
      </c>
      <c r="F7" s="13">
        <v>189</v>
      </c>
      <c r="G7" s="13">
        <v>234</v>
      </c>
      <c r="H7" s="13">
        <v>14</v>
      </c>
      <c r="I7" s="13">
        <v>83</v>
      </c>
      <c r="J7" s="13">
        <v>144</v>
      </c>
      <c r="K7" s="13">
        <v>161</v>
      </c>
      <c r="L7" s="13">
        <v>192</v>
      </c>
      <c r="M7" s="13">
        <v>261</v>
      </c>
      <c r="N7" s="13">
        <v>322</v>
      </c>
      <c r="O7" s="13">
        <v>488</v>
      </c>
      <c r="P7" s="13">
        <v>203</v>
      </c>
      <c r="Q7" s="13">
        <v>88</v>
      </c>
      <c r="R7" s="13">
        <v>109</v>
      </c>
      <c r="S7" s="13">
        <v>192</v>
      </c>
      <c r="T7" s="13">
        <v>108</v>
      </c>
      <c r="U7" s="13">
        <v>39</v>
      </c>
      <c r="V7" s="13">
        <v>116</v>
      </c>
      <c r="W7" s="13">
        <v>192</v>
      </c>
      <c r="X7" s="13">
        <v>238</v>
      </c>
      <c r="Y7" s="13">
        <v>143</v>
      </c>
      <c r="Z7" s="13">
        <v>173</v>
      </c>
      <c r="AA7" s="13">
        <v>63</v>
      </c>
      <c r="AB7" s="13">
        <v>7</v>
      </c>
      <c r="AC7" s="13">
        <v>350</v>
      </c>
      <c r="AD7" s="13">
        <v>93</v>
      </c>
      <c r="AE7" s="13">
        <v>21</v>
      </c>
      <c r="AF7" s="13">
        <v>34</v>
      </c>
      <c r="AG7" s="13">
        <v>59</v>
      </c>
      <c r="AH7" s="13">
        <v>21</v>
      </c>
      <c r="AI7" s="13">
        <v>5</v>
      </c>
      <c r="AJ7" s="13">
        <v>10</v>
      </c>
      <c r="AK7" s="13">
        <v>3</v>
      </c>
      <c r="AL7" s="13">
        <v>259</v>
      </c>
      <c r="AM7" s="8"/>
    </row>
    <row r="8" spans="1:39" x14ac:dyDescent="0.2">
      <c r="A8" s="22"/>
      <c r="B8" s="20"/>
      <c r="C8" s="14" t="s">
        <v>84</v>
      </c>
      <c r="D8" s="14"/>
      <c r="E8" s="14"/>
      <c r="F8" s="14"/>
      <c r="G8" s="14"/>
      <c r="H8" s="14"/>
      <c r="I8" s="14"/>
      <c r="J8" s="14"/>
      <c r="K8" s="14"/>
      <c r="L8" s="14"/>
      <c r="M8" s="14"/>
      <c r="N8" s="14"/>
      <c r="O8" s="14"/>
      <c r="P8" s="14"/>
      <c r="Q8" s="14"/>
      <c r="R8" s="14"/>
      <c r="S8" s="14"/>
      <c r="T8" s="14"/>
      <c r="U8" s="14"/>
      <c r="V8" s="15" t="s">
        <v>138</v>
      </c>
      <c r="W8" s="14"/>
      <c r="X8" s="14"/>
      <c r="Y8" s="14"/>
      <c r="Z8" s="15" t="s">
        <v>146</v>
      </c>
      <c r="AA8" s="15" t="s">
        <v>147</v>
      </c>
      <c r="AB8" s="14"/>
      <c r="AC8" s="14"/>
      <c r="AD8" s="14"/>
      <c r="AE8" s="14"/>
      <c r="AF8" s="14"/>
      <c r="AG8" s="14"/>
      <c r="AH8" s="14"/>
      <c r="AI8" s="14"/>
      <c r="AJ8" s="14"/>
      <c r="AK8" s="14"/>
      <c r="AL8" s="14"/>
      <c r="AM8" s="8"/>
    </row>
    <row r="9" spans="1:39" x14ac:dyDescent="0.2">
      <c r="A9" s="23"/>
      <c r="B9" s="19" t="s">
        <v>148</v>
      </c>
      <c r="C9" s="12">
        <v>0.15379270537360001</v>
      </c>
      <c r="D9" s="12">
        <v>0.16441141301910001</v>
      </c>
      <c r="E9" s="12">
        <v>0.1362013560317</v>
      </c>
      <c r="F9" s="12">
        <v>0.1525168782837</v>
      </c>
      <c r="G9" s="12">
        <v>0.16451333030679999</v>
      </c>
      <c r="H9" s="12">
        <v>2.7407407276140001E-2</v>
      </c>
      <c r="I9" s="12">
        <v>0.1664542862501</v>
      </c>
      <c r="J9" s="12">
        <v>0.13739432820200001</v>
      </c>
      <c r="K9" s="12">
        <v>0.16924838328799999</v>
      </c>
      <c r="L9" s="12">
        <v>0.1297525695284</v>
      </c>
      <c r="M9" s="12">
        <v>0.18730426341029999</v>
      </c>
      <c r="N9" s="12">
        <v>0.1547304632805</v>
      </c>
      <c r="O9" s="12">
        <v>0.15015952245879999</v>
      </c>
      <c r="P9" s="12">
        <v>0.21684596530290001</v>
      </c>
      <c r="Q9" s="12">
        <v>0.24890296165699999</v>
      </c>
      <c r="R9" s="12">
        <v>0.21399739219659999</v>
      </c>
      <c r="S9" s="12">
        <v>0.17074276390199999</v>
      </c>
      <c r="T9" s="12">
        <v>5.2740342480229997E-2</v>
      </c>
      <c r="U9" s="12">
        <v>5.605163484747E-2</v>
      </c>
      <c r="V9" s="12">
        <v>2.6567777848920001E-2</v>
      </c>
      <c r="W9" s="12">
        <v>0.1807269317827</v>
      </c>
      <c r="X9" s="12">
        <v>0.2111312024283</v>
      </c>
      <c r="Y9" s="12">
        <v>0.18086433193590001</v>
      </c>
      <c r="Z9" s="12">
        <v>7.4222054790690009E-2</v>
      </c>
      <c r="AA9" s="12">
        <v>3.5053261830380003E-2</v>
      </c>
      <c r="AB9" s="12">
        <v>0.27975932303500001</v>
      </c>
      <c r="AC9" s="12">
        <v>0.1767041215496</v>
      </c>
      <c r="AD9" s="12">
        <v>0.1923327086236</v>
      </c>
      <c r="AE9" s="12">
        <v>0.32794785096239998</v>
      </c>
      <c r="AF9" s="12">
        <v>0.1462144320498</v>
      </c>
      <c r="AG9" s="12">
        <v>0.13098026260430001</v>
      </c>
      <c r="AH9" s="12">
        <v>8.4216706634489991E-2</v>
      </c>
      <c r="AI9" s="12">
        <v>0.11346021964859999</v>
      </c>
      <c r="AJ9" s="12">
        <v>0</v>
      </c>
      <c r="AK9" s="12">
        <v>0</v>
      </c>
      <c r="AL9" s="12">
        <v>0.122769313299</v>
      </c>
      <c r="AM9" s="8"/>
    </row>
    <row r="10" spans="1:39" x14ac:dyDescent="0.2">
      <c r="A10" s="22"/>
      <c r="B10" s="20"/>
      <c r="C10" s="13">
        <v>141</v>
      </c>
      <c r="D10" s="13">
        <v>32</v>
      </c>
      <c r="E10" s="13">
        <v>33</v>
      </c>
      <c r="F10" s="13">
        <v>35</v>
      </c>
      <c r="G10" s="13">
        <v>41</v>
      </c>
      <c r="H10" s="13">
        <v>1</v>
      </c>
      <c r="I10" s="13">
        <v>14</v>
      </c>
      <c r="J10" s="13">
        <v>26</v>
      </c>
      <c r="K10" s="13">
        <v>22</v>
      </c>
      <c r="L10" s="13">
        <v>31</v>
      </c>
      <c r="M10" s="13">
        <v>47</v>
      </c>
      <c r="N10" s="13">
        <v>64</v>
      </c>
      <c r="O10" s="13">
        <v>67</v>
      </c>
      <c r="P10" s="13">
        <v>47</v>
      </c>
      <c r="Q10" s="13">
        <v>18</v>
      </c>
      <c r="R10" s="13">
        <v>25</v>
      </c>
      <c r="S10" s="13">
        <v>37</v>
      </c>
      <c r="T10" s="13">
        <v>7</v>
      </c>
      <c r="U10" s="13">
        <v>2</v>
      </c>
      <c r="V10" s="13">
        <v>5</v>
      </c>
      <c r="W10" s="13">
        <v>48</v>
      </c>
      <c r="X10" s="13">
        <v>42</v>
      </c>
      <c r="Y10" s="13">
        <v>23</v>
      </c>
      <c r="Z10" s="13">
        <v>12</v>
      </c>
      <c r="AA10" s="13">
        <v>3</v>
      </c>
      <c r="AB10" s="13">
        <v>4</v>
      </c>
      <c r="AC10" s="13">
        <v>65</v>
      </c>
      <c r="AD10" s="13">
        <v>19</v>
      </c>
      <c r="AE10" s="13">
        <v>4</v>
      </c>
      <c r="AF10" s="13">
        <v>7</v>
      </c>
      <c r="AG10" s="13">
        <v>9</v>
      </c>
      <c r="AH10" s="13">
        <v>2</v>
      </c>
      <c r="AI10" s="13">
        <v>1</v>
      </c>
      <c r="AJ10" s="13">
        <v>0</v>
      </c>
      <c r="AK10" s="13">
        <v>0</v>
      </c>
      <c r="AL10" s="13">
        <v>34</v>
      </c>
      <c r="AM10" s="8"/>
    </row>
    <row r="11" spans="1:39" x14ac:dyDescent="0.2">
      <c r="A11" s="22"/>
      <c r="B11" s="20"/>
      <c r="C11" s="14" t="s">
        <v>84</v>
      </c>
      <c r="D11" s="14"/>
      <c r="E11" s="14"/>
      <c r="F11" s="14"/>
      <c r="G11" s="14"/>
      <c r="H11" s="14"/>
      <c r="I11" s="14"/>
      <c r="J11" s="14"/>
      <c r="K11" s="14"/>
      <c r="L11" s="14"/>
      <c r="M11" s="14"/>
      <c r="N11" s="14"/>
      <c r="O11" s="14"/>
      <c r="P11" s="15" t="s">
        <v>149</v>
      </c>
      <c r="Q11" s="15" t="s">
        <v>149</v>
      </c>
      <c r="R11" s="15" t="s">
        <v>149</v>
      </c>
      <c r="S11" s="15" t="s">
        <v>150</v>
      </c>
      <c r="T11" s="14"/>
      <c r="U11" s="14"/>
      <c r="V11" s="14"/>
      <c r="W11" s="15" t="s">
        <v>92</v>
      </c>
      <c r="X11" s="15" t="s">
        <v>92</v>
      </c>
      <c r="Y11" s="14"/>
      <c r="Z11" s="14"/>
      <c r="AA11" s="14"/>
      <c r="AB11" s="14"/>
      <c r="AC11" s="14"/>
      <c r="AD11" s="14"/>
      <c r="AE11" s="14"/>
      <c r="AF11" s="14"/>
      <c r="AG11" s="14"/>
      <c r="AH11" s="14"/>
      <c r="AI11" s="14"/>
      <c r="AJ11" s="14"/>
      <c r="AK11" s="14"/>
      <c r="AL11" s="14"/>
      <c r="AM11" s="8"/>
    </row>
    <row r="12" spans="1:39" x14ac:dyDescent="0.2">
      <c r="A12" s="23"/>
      <c r="B12" s="19" t="s">
        <v>91</v>
      </c>
      <c r="C12" s="12">
        <v>2.1164519347019999E-2</v>
      </c>
      <c r="D12" s="12">
        <v>3.1373750129550002E-2</v>
      </c>
      <c r="E12" s="12">
        <v>1.0960143333630001E-2</v>
      </c>
      <c r="F12" s="12">
        <v>3.6699168035279998E-2</v>
      </c>
      <c r="G12" s="12">
        <v>1.0614126576789999E-2</v>
      </c>
      <c r="H12" s="12">
        <v>0.11246677034209999</v>
      </c>
      <c r="I12" s="12">
        <v>3.160175928272E-2</v>
      </c>
      <c r="J12" s="12">
        <v>1.6637315146380002E-2</v>
      </c>
      <c r="K12" s="12">
        <v>7.9091161372650005E-3</v>
      </c>
      <c r="L12" s="12">
        <v>9.9133270360350009E-3</v>
      </c>
      <c r="M12" s="12">
        <v>1.6909826206630001E-2</v>
      </c>
      <c r="N12" s="12">
        <v>2.2398374347009999E-2</v>
      </c>
      <c r="O12" s="12">
        <v>1.8230879023540002E-2</v>
      </c>
      <c r="P12" s="12">
        <v>1.1758215219149999E-2</v>
      </c>
      <c r="Q12" s="12">
        <v>3.0861375777870002E-3</v>
      </c>
      <c r="R12" s="12">
        <v>4.479884829288E-2</v>
      </c>
      <c r="S12" s="12">
        <v>2.674218212589E-2</v>
      </c>
      <c r="T12" s="12">
        <v>3.5441266304119999E-2</v>
      </c>
      <c r="U12" s="12">
        <v>0</v>
      </c>
      <c r="V12" s="12">
        <v>1.0998603117179999E-2</v>
      </c>
      <c r="W12" s="12">
        <v>1.6446346788800002E-2</v>
      </c>
      <c r="X12" s="12">
        <v>7.5613913937550006E-3</v>
      </c>
      <c r="Y12" s="12">
        <v>6.9649982043070005E-2</v>
      </c>
      <c r="Z12" s="12">
        <v>4.7093299080970003E-3</v>
      </c>
      <c r="AA12" s="12">
        <v>0</v>
      </c>
      <c r="AB12" s="12">
        <v>5.5349716891370013E-2</v>
      </c>
      <c r="AC12" s="12">
        <v>2.554919529698E-2</v>
      </c>
      <c r="AD12" s="12">
        <v>2.6641104843490001E-3</v>
      </c>
      <c r="AE12" s="12">
        <v>0</v>
      </c>
      <c r="AF12" s="12">
        <v>0.12015134108390001</v>
      </c>
      <c r="AG12" s="12">
        <v>2.2989618973750001E-2</v>
      </c>
      <c r="AH12" s="12">
        <v>0</v>
      </c>
      <c r="AI12" s="12">
        <v>0</v>
      </c>
      <c r="AJ12" s="12">
        <v>3.1321103515860003E-2</v>
      </c>
      <c r="AK12" s="12">
        <v>0</v>
      </c>
      <c r="AL12" s="12">
        <v>1.4553713112460001E-2</v>
      </c>
      <c r="AM12" s="8"/>
    </row>
    <row r="13" spans="1:39" x14ac:dyDescent="0.2">
      <c r="A13" s="22"/>
      <c r="B13" s="20"/>
      <c r="C13" s="13">
        <v>17</v>
      </c>
      <c r="D13" s="13">
        <v>3</v>
      </c>
      <c r="E13" s="13">
        <v>4</v>
      </c>
      <c r="F13" s="13">
        <v>6</v>
      </c>
      <c r="G13" s="13">
        <v>4</v>
      </c>
      <c r="H13" s="13">
        <v>1</v>
      </c>
      <c r="I13" s="13">
        <v>2</v>
      </c>
      <c r="J13" s="13">
        <v>4</v>
      </c>
      <c r="K13" s="13">
        <v>2</v>
      </c>
      <c r="L13" s="13">
        <v>4</v>
      </c>
      <c r="M13" s="13">
        <v>4</v>
      </c>
      <c r="N13" s="13">
        <v>8</v>
      </c>
      <c r="O13" s="13">
        <v>7</v>
      </c>
      <c r="P13" s="13">
        <v>4</v>
      </c>
      <c r="Q13" s="13">
        <v>1</v>
      </c>
      <c r="R13" s="13">
        <v>1</v>
      </c>
      <c r="S13" s="13">
        <v>8</v>
      </c>
      <c r="T13" s="13">
        <v>2</v>
      </c>
      <c r="U13" s="13">
        <v>0</v>
      </c>
      <c r="V13" s="13">
        <v>1</v>
      </c>
      <c r="W13" s="13">
        <v>5</v>
      </c>
      <c r="X13" s="13">
        <v>3</v>
      </c>
      <c r="Y13" s="13">
        <v>5</v>
      </c>
      <c r="Z13" s="13">
        <v>1</v>
      </c>
      <c r="AA13" s="13">
        <v>0</v>
      </c>
      <c r="AB13" s="13">
        <v>1</v>
      </c>
      <c r="AC13" s="13">
        <v>8</v>
      </c>
      <c r="AD13" s="13">
        <v>1</v>
      </c>
      <c r="AE13" s="13">
        <v>0</v>
      </c>
      <c r="AF13" s="13">
        <v>1</v>
      </c>
      <c r="AG13" s="13">
        <v>1</v>
      </c>
      <c r="AH13" s="13">
        <v>0</v>
      </c>
      <c r="AI13" s="13">
        <v>0</v>
      </c>
      <c r="AJ13" s="13">
        <v>1</v>
      </c>
      <c r="AK13" s="13">
        <v>0</v>
      </c>
      <c r="AL13" s="13">
        <v>5</v>
      </c>
      <c r="AM13" s="8"/>
    </row>
    <row r="14" spans="1:39" x14ac:dyDescent="0.2">
      <c r="A14" s="22"/>
      <c r="B14" s="20"/>
      <c r="C14" s="14" t="s">
        <v>84</v>
      </c>
      <c r="D14" s="14"/>
      <c r="E14" s="14"/>
      <c r="F14" s="14"/>
      <c r="G14" s="14"/>
      <c r="H14" s="14"/>
      <c r="I14" s="14"/>
      <c r="J14" s="14"/>
      <c r="K14" s="14"/>
      <c r="L14" s="14"/>
      <c r="M14" s="14"/>
      <c r="N14" s="14"/>
      <c r="O14" s="14"/>
      <c r="P14" s="14"/>
      <c r="Q14" s="14"/>
      <c r="R14" s="14"/>
      <c r="S14" s="14"/>
      <c r="T14" s="14"/>
      <c r="U14" s="14"/>
      <c r="V14" s="14"/>
      <c r="W14" s="14"/>
      <c r="X14" s="14"/>
      <c r="Y14" s="15" t="s">
        <v>151</v>
      </c>
      <c r="Z14" s="14"/>
      <c r="AA14" s="14"/>
      <c r="AB14" s="14"/>
      <c r="AC14" s="14"/>
      <c r="AD14" s="14"/>
      <c r="AE14" s="14"/>
      <c r="AF14" s="15" t="s">
        <v>111</v>
      </c>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1013</v>
      </c>
      <c r="D16" s="13">
        <v>226</v>
      </c>
      <c r="E16" s="13">
        <v>278</v>
      </c>
      <c r="F16" s="13">
        <v>230</v>
      </c>
      <c r="G16" s="13">
        <v>279</v>
      </c>
      <c r="H16" s="13">
        <v>16</v>
      </c>
      <c r="I16" s="13">
        <v>99</v>
      </c>
      <c r="J16" s="13">
        <v>174</v>
      </c>
      <c r="K16" s="13">
        <v>185</v>
      </c>
      <c r="L16" s="13">
        <v>227</v>
      </c>
      <c r="M16" s="13">
        <v>312</v>
      </c>
      <c r="N16" s="13">
        <v>394</v>
      </c>
      <c r="O16" s="13">
        <v>562</v>
      </c>
      <c r="P16" s="13">
        <v>254</v>
      </c>
      <c r="Q16" s="13">
        <v>107</v>
      </c>
      <c r="R16" s="13">
        <v>135</v>
      </c>
      <c r="S16" s="13">
        <v>237</v>
      </c>
      <c r="T16" s="13">
        <v>117</v>
      </c>
      <c r="U16" s="13">
        <v>41</v>
      </c>
      <c r="V16" s="13">
        <v>122</v>
      </c>
      <c r="W16" s="13">
        <v>245</v>
      </c>
      <c r="X16" s="13">
        <v>283</v>
      </c>
      <c r="Y16" s="13">
        <v>171</v>
      </c>
      <c r="Z16" s="13">
        <v>186</v>
      </c>
      <c r="AA16" s="13">
        <v>66</v>
      </c>
      <c r="AB16" s="13">
        <v>12</v>
      </c>
      <c r="AC16" s="13">
        <v>423</v>
      </c>
      <c r="AD16" s="13">
        <v>113</v>
      </c>
      <c r="AE16" s="13">
        <v>25</v>
      </c>
      <c r="AF16" s="13">
        <v>42</v>
      </c>
      <c r="AG16" s="13">
        <v>69</v>
      </c>
      <c r="AH16" s="13">
        <v>23</v>
      </c>
      <c r="AI16" s="13">
        <v>6</v>
      </c>
      <c r="AJ16" s="13">
        <v>11</v>
      </c>
      <c r="AK16" s="13">
        <v>3</v>
      </c>
      <c r="AL16" s="13">
        <v>298</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152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bestFit="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153</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154</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0"/>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0"/>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155</v>
      </c>
      <c r="B6" s="19" t="s">
        <v>156</v>
      </c>
      <c r="C6" s="12">
        <v>0.1064929766554</v>
      </c>
      <c r="D6" s="12">
        <v>9.8008415124450007E-2</v>
      </c>
      <c r="E6" s="12">
        <v>0.1088741929928</v>
      </c>
      <c r="F6" s="12">
        <v>0.14012037087090001</v>
      </c>
      <c r="G6" s="12">
        <v>8.3258063606650001E-2</v>
      </c>
      <c r="H6" s="12">
        <v>5.0626851154499997E-2</v>
      </c>
      <c r="I6" s="12">
        <v>6.5138160631570005E-2</v>
      </c>
      <c r="J6" s="12">
        <v>8.4014469868060007E-2</v>
      </c>
      <c r="K6" s="12">
        <v>0.1311728806702</v>
      </c>
      <c r="L6" s="12">
        <v>0.1294032517722</v>
      </c>
      <c r="M6" s="12">
        <v>0.1388661484224</v>
      </c>
      <c r="N6" s="12">
        <v>8.0981258917140003E-2</v>
      </c>
      <c r="O6" s="12">
        <v>0.1349105298022</v>
      </c>
      <c r="P6" s="12">
        <v>0.26583333770630002</v>
      </c>
      <c r="Q6" s="12">
        <v>4.3445352173010002E-2</v>
      </c>
      <c r="R6" s="12">
        <v>0.17336264664590001</v>
      </c>
      <c r="S6" s="12">
        <v>0.104496179208</v>
      </c>
      <c r="T6" s="12">
        <v>0</v>
      </c>
      <c r="U6" s="12">
        <v>0</v>
      </c>
      <c r="V6" s="12">
        <v>2.0661823020279999E-2</v>
      </c>
      <c r="W6" s="12">
        <v>0.3445647544755</v>
      </c>
      <c r="X6" s="12">
        <v>0.11015610043729999</v>
      </c>
      <c r="Y6" s="12">
        <v>3.2713687071810001E-2</v>
      </c>
      <c r="Z6" s="12">
        <v>8.4290839827399992E-3</v>
      </c>
      <c r="AA6" s="12">
        <v>0</v>
      </c>
      <c r="AB6" s="12">
        <v>8.6902459275189997E-2</v>
      </c>
      <c r="AC6" s="12">
        <v>0.1235332524774</v>
      </c>
      <c r="AD6" s="12">
        <v>0.1528256699088</v>
      </c>
      <c r="AE6" s="12">
        <v>9.6949166926459995E-2</v>
      </c>
      <c r="AF6" s="12">
        <v>0.21612618771030001</v>
      </c>
      <c r="AG6" s="12">
        <v>8.1792336843259997E-2</v>
      </c>
      <c r="AH6" s="12">
        <v>0.1382212238953</v>
      </c>
      <c r="AI6" s="12">
        <v>0</v>
      </c>
      <c r="AJ6" s="12">
        <v>0.1090027127685</v>
      </c>
      <c r="AK6" s="12">
        <v>0</v>
      </c>
      <c r="AL6" s="12">
        <v>6.9896808698239998E-2</v>
      </c>
      <c r="AM6" s="8"/>
    </row>
    <row r="7" spans="1:39" x14ac:dyDescent="0.2">
      <c r="A7" s="20"/>
      <c r="B7" s="20"/>
      <c r="C7" s="13">
        <v>105</v>
      </c>
      <c r="D7" s="13">
        <v>24</v>
      </c>
      <c r="E7" s="13">
        <v>24</v>
      </c>
      <c r="F7" s="13">
        <v>38</v>
      </c>
      <c r="G7" s="13">
        <v>19</v>
      </c>
      <c r="H7" s="13">
        <v>2</v>
      </c>
      <c r="I7" s="13">
        <v>6</v>
      </c>
      <c r="J7" s="13">
        <v>15</v>
      </c>
      <c r="K7" s="13">
        <v>22</v>
      </c>
      <c r="L7" s="13">
        <v>22</v>
      </c>
      <c r="M7" s="13">
        <v>38</v>
      </c>
      <c r="N7" s="13">
        <v>31</v>
      </c>
      <c r="O7" s="13">
        <v>71</v>
      </c>
      <c r="P7" s="13">
        <v>54</v>
      </c>
      <c r="Q7" s="13">
        <v>4</v>
      </c>
      <c r="R7" s="13">
        <v>21</v>
      </c>
      <c r="S7" s="13">
        <v>23</v>
      </c>
      <c r="T7" s="13">
        <v>0</v>
      </c>
      <c r="U7" s="13">
        <v>0</v>
      </c>
      <c r="V7" s="13">
        <v>3</v>
      </c>
      <c r="W7" s="13">
        <v>69</v>
      </c>
      <c r="X7" s="13">
        <v>27</v>
      </c>
      <c r="Y7" s="13">
        <v>4</v>
      </c>
      <c r="Z7" s="13">
        <v>2</v>
      </c>
      <c r="AA7" s="13">
        <v>0</v>
      </c>
      <c r="AB7" s="13">
        <v>1</v>
      </c>
      <c r="AC7" s="13">
        <v>51</v>
      </c>
      <c r="AD7" s="13">
        <v>18</v>
      </c>
      <c r="AE7" s="13">
        <v>2</v>
      </c>
      <c r="AF7" s="13">
        <v>9</v>
      </c>
      <c r="AG7" s="13">
        <v>5</v>
      </c>
      <c r="AH7" s="13">
        <v>3</v>
      </c>
      <c r="AI7" s="13">
        <v>0</v>
      </c>
      <c r="AJ7" s="13">
        <v>2</v>
      </c>
      <c r="AK7" s="13">
        <v>0</v>
      </c>
      <c r="AL7" s="13">
        <v>15</v>
      </c>
      <c r="AM7" s="8"/>
    </row>
    <row r="8" spans="1:39" x14ac:dyDescent="0.2">
      <c r="A8" s="20"/>
      <c r="B8" s="20"/>
      <c r="C8" s="14" t="s">
        <v>84</v>
      </c>
      <c r="D8" s="14"/>
      <c r="E8" s="14"/>
      <c r="F8" s="14"/>
      <c r="G8" s="14"/>
      <c r="H8" s="14"/>
      <c r="I8" s="14"/>
      <c r="J8" s="14"/>
      <c r="K8" s="14"/>
      <c r="L8" s="14"/>
      <c r="M8" s="14"/>
      <c r="N8" s="14"/>
      <c r="O8" s="14"/>
      <c r="P8" s="15" t="s">
        <v>157</v>
      </c>
      <c r="Q8" s="14"/>
      <c r="R8" s="15" t="s">
        <v>158</v>
      </c>
      <c r="S8" s="14"/>
      <c r="T8" s="14"/>
      <c r="U8" s="14"/>
      <c r="V8" s="14"/>
      <c r="W8" s="15" t="s">
        <v>159</v>
      </c>
      <c r="X8" s="15" t="s">
        <v>126</v>
      </c>
      <c r="Y8" s="14"/>
      <c r="Z8" s="14"/>
      <c r="AA8" s="14"/>
      <c r="AB8" s="14"/>
      <c r="AC8" s="14"/>
      <c r="AD8" s="14"/>
      <c r="AE8" s="14"/>
      <c r="AF8" s="14"/>
      <c r="AG8" s="14"/>
      <c r="AH8" s="14"/>
      <c r="AI8" s="14"/>
      <c r="AJ8" s="14"/>
      <c r="AK8" s="14"/>
      <c r="AL8" s="14"/>
      <c r="AM8" s="8"/>
    </row>
    <row r="9" spans="1:39" x14ac:dyDescent="0.2">
      <c r="A9" s="23"/>
      <c r="B9" s="19" t="s">
        <v>160</v>
      </c>
      <c r="C9" s="12">
        <v>7.9792955527630008E-2</v>
      </c>
      <c r="D9" s="12">
        <v>7.4733267755539998E-2</v>
      </c>
      <c r="E9" s="12">
        <v>0.1070775036234</v>
      </c>
      <c r="F9" s="12">
        <v>6.7022683028280003E-2</v>
      </c>
      <c r="G9" s="12">
        <v>6.4739760060760002E-2</v>
      </c>
      <c r="H9" s="12">
        <v>0</v>
      </c>
      <c r="I9" s="12">
        <v>2.085488019597E-2</v>
      </c>
      <c r="J9" s="12">
        <v>3.7882779359780003E-2</v>
      </c>
      <c r="K9" s="12">
        <v>0.1291764558671</v>
      </c>
      <c r="L9" s="12">
        <v>0.10930258771699999</v>
      </c>
      <c r="M9" s="12">
        <v>0.12755147938399999</v>
      </c>
      <c r="N9" s="12">
        <v>6.3410697332180008E-2</v>
      </c>
      <c r="O9" s="12">
        <v>8.8475160541599998E-2</v>
      </c>
      <c r="P9" s="12">
        <v>0.24131338535649999</v>
      </c>
      <c r="Q9" s="12">
        <v>4.0495717596120001E-2</v>
      </c>
      <c r="R9" s="12">
        <v>9.0776632530570001E-2</v>
      </c>
      <c r="S9" s="12">
        <v>6.3011698813040001E-2</v>
      </c>
      <c r="T9" s="12">
        <v>0</v>
      </c>
      <c r="U9" s="12">
        <v>0</v>
      </c>
      <c r="V9" s="12">
        <v>4.4260889662719998E-3</v>
      </c>
      <c r="W9" s="12">
        <v>0.2140596343067</v>
      </c>
      <c r="X9" s="12">
        <v>0.11075229885560001</v>
      </c>
      <c r="Y9" s="12">
        <v>2.10856079508E-2</v>
      </c>
      <c r="Z9" s="12">
        <v>0</v>
      </c>
      <c r="AA9" s="12">
        <v>7.2084788400730007E-3</v>
      </c>
      <c r="AB9" s="12">
        <v>0</v>
      </c>
      <c r="AC9" s="12">
        <v>0.1068431373543</v>
      </c>
      <c r="AD9" s="12">
        <v>4.6528899384290001E-2</v>
      </c>
      <c r="AE9" s="12">
        <v>0.1891693028276</v>
      </c>
      <c r="AF9" s="12">
        <v>0.1703317971103</v>
      </c>
      <c r="AG9" s="12">
        <v>0.13018740208189999</v>
      </c>
      <c r="AH9" s="12">
        <v>0.1244099553598</v>
      </c>
      <c r="AI9" s="12">
        <v>0</v>
      </c>
      <c r="AJ9" s="12">
        <v>0</v>
      </c>
      <c r="AK9" s="12">
        <v>0</v>
      </c>
      <c r="AL9" s="12">
        <v>4.5077377599529997E-2</v>
      </c>
      <c r="AM9" s="8"/>
    </row>
    <row r="10" spans="1:39" x14ac:dyDescent="0.2">
      <c r="A10" s="20"/>
      <c r="B10" s="20"/>
      <c r="C10" s="13">
        <v>92</v>
      </c>
      <c r="D10" s="13">
        <v>22</v>
      </c>
      <c r="E10" s="13">
        <v>35</v>
      </c>
      <c r="F10" s="13">
        <v>17</v>
      </c>
      <c r="G10" s="13">
        <v>18</v>
      </c>
      <c r="H10" s="13">
        <v>0</v>
      </c>
      <c r="I10" s="13">
        <v>3</v>
      </c>
      <c r="J10" s="13">
        <v>7</v>
      </c>
      <c r="K10" s="13">
        <v>20</v>
      </c>
      <c r="L10" s="13">
        <v>25</v>
      </c>
      <c r="M10" s="13">
        <v>37</v>
      </c>
      <c r="N10" s="13">
        <v>25</v>
      </c>
      <c r="O10" s="13">
        <v>61</v>
      </c>
      <c r="P10" s="13">
        <v>51</v>
      </c>
      <c r="Q10" s="13">
        <v>6</v>
      </c>
      <c r="R10" s="13">
        <v>16</v>
      </c>
      <c r="S10" s="13">
        <v>18</v>
      </c>
      <c r="T10" s="13">
        <v>0</v>
      </c>
      <c r="U10" s="13">
        <v>0</v>
      </c>
      <c r="V10" s="13">
        <v>1</v>
      </c>
      <c r="W10" s="13">
        <v>48</v>
      </c>
      <c r="X10" s="13">
        <v>34</v>
      </c>
      <c r="Y10" s="13">
        <v>4</v>
      </c>
      <c r="Z10" s="13">
        <v>0</v>
      </c>
      <c r="AA10" s="13">
        <v>1</v>
      </c>
      <c r="AB10" s="13">
        <v>0</v>
      </c>
      <c r="AC10" s="13">
        <v>46</v>
      </c>
      <c r="AD10" s="13">
        <v>12</v>
      </c>
      <c r="AE10" s="13">
        <v>3</v>
      </c>
      <c r="AF10" s="13">
        <v>4</v>
      </c>
      <c r="AG10" s="13">
        <v>6</v>
      </c>
      <c r="AH10" s="13">
        <v>3</v>
      </c>
      <c r="AI10" s="13">
        <v>0</v>
      </c>
      <c r="AJ10" s="13">
        <v>0</v>
      </c>
      <c r="AK10" s="13">
        <v>0</v>
      </c>
      <c r="AL10" s="13">
        <v>18</v>
      </c>
      <c r="AM10" s="8"/>
    </row>
    <row r="11" spans="1:39" x14ac:dyDescent="0.2">
      <c r="A11" s="20"/>
      <c r="B11" s="20"/>
      <c r="C11" s="14" t="s">
        <v>84</v>
      </c>
      <c r="D11" s="14"/>
      <c r="E11" s="14"/>
      <c r="F11" s="14"/>
      <c r="G11" s="14"/>
      <c r="H11" s="14"/>
      <c r="I11" s="14"/>
      <c r="J11" s="14"/>
      <c r="K11" s="15" t="s">
        <v>88</v>
      </c>
      <c r="L11" s="14"/>
      <c r="M11" s="15" t="s">
        <v>161</v>
      </c>
      <c r="N11" s="14"/>
      <c r="O11" s="14"/>
      <c r="P11" s="15" t="s">
        <v>162</v>
      </c>
      <c r="Q11" s="14"/>
      <c r="R11" s="15" t="s">
        <v>149</v>
      </c>
      <c r="S11" s="15" t="s">
        <v>163</v>
      </c>
      <c r="T11" s="14"/>
      <c r="U11" s="14"/>
      <c r="V11" s="14"/>
      <c r="W11" s="15" t="s">
        <v>102</v>
      </c>
      <c r="X11" s="15" t="s">
        <v>103</v>
      </c>
      <c r="Y11" s="14"/>
      <c r="Z11" s="14"/>
      <c r="AA11" s="14"/>
      <c r="AB11" s="14"/>
      <c r="AC11" s="14"/>
      <c r="AD11" s="14"/>
      <c r="AE11" s="14"/>
      <c r="AF11" s="14"/>
      <c r="AG11" s="14"/>
      <c r="AH11" s="14"/>
      <c r="AI11" s="14"/>
      <c r="AJ11" s="14"/>
      <c r="AK11" s="14"/>
      <c r="AL11" s="14"/>
      <c r="AM11" s="8"/>
    </row>
    <row r="12" spans="1:39" x14ac:dyDescent="0.2">
      <c r="A12" s="23"/>
      <c r="B12" s="19" t="s">
        <v>164</v>
      </c>
      <c r="C12" s="12">
        <v>9.984775553830999E-2</v>
      </c>
      <c r="D12" s="12">
        <v>0.1144421077152</v>
      </c>
      <c r="E12" s="12">
        <v>7.8470756967919997E-2</v>
      </c>
      <c r="F12" s="12">
        <v>0.14023224653989999</v>
      </c>
      <c r="G12" s="12">
        <v>7.8313173125259997E-2</v>
      </c>
      <c r="H12" s="12">
        <v>0</v>
      </c>
      <c r="I12" s="12">
        <v>0.1008508063878</v>
      </c>
      <c r="J12" s="12">
        <v>0.12798011197369999</v>
      </c>
      <c r="K12" s="12">
        <v>0.15268473175159999</v>
      </c>
      <c r="L12" s="12">
        <v>9.0707260132589992E-2</v>
      </c>
      <c r="M12" s="12">
        <v>6.563768875293001E-2</v>
      </c>
      <c r="N12" s="12">
        <v>6.6120449844929999E-2</v>
      </c>
      <c r="O12" s="12">
        <v>0.116430923814</v>
      </c>
      <c r="P12" s="12">
        <v>0.21625904138759999</v>
      </c>
      <c r="Q12" s="12">
        <v>9.4745568464099997E-2</v>
      </c>
      <c r="R12" s="12">
        <v>0.1108149462047</v>
      </c>
      <c r="S12" s="12">
        <v>0.14097763797740001</v>
      </c>
      <c r="T12" s="12">
        <v>0</v>
      </c>
      <c r="U12" s="12">
        <v>0</v>
      </c>
      <c r="V12" s="12">
        <v>2.597226212634E-3</v>
      </c>
      <c r="W12" s="12">
        <v>0.2097926627351</v>
      </c>
      <c r="X12" s="12">
        <v>0.1209015737253</v>
      </c>
      <c r="Y12" s="12">
        <v>6.4225587731360001E-2</v>
      </c>
      <c r="Z12" s="12">
        <v>2.863222896453E-2</v>
      </c>
      <c r="AA12" s="12">
        <v>0</v>
      </c>
      <c r="AB12" s="12">
        <v>0</v>
      </c>
      <c r="AC12" s="12">
        <v>0.102278551267</v>
      </c>
      <c r="AD12" s="12">
        <v>0.1254436041724</v>
      </c>
      <c r="AE12" s="12">
        <v>4.5439189799140002E-2</v>
      </c>
      <c r="AF12" s="12">
        <v>0.112215231183</v>
      </c>
      <c r="AG12" s="12">
        <v>0.1041225425782</v>
      </c>
      <c r="AH12" s="12">
        <v>9.5497076297200001E-2</v>
      </c>
      <c r="AI12" s="12">
        <v>0</v>
      </c>
      <c r="AJ12" s="12">
        <v>0</v>
      </c>
      <c r="AK12" s="12">
        <v>0</v>
      </c>
      <c r="AL12" s="12">
        <v>9.9845900809350005E-2</v>
      </c>
      <c r="AM12" s="8"/>
    </row>
    <row r="13" spans="1:39" x14ac:dyDescent="0.2">
      <c r="A13" s="20"/>
      <c r="B13" s="20"/>
      <c r="C13" s="13">
        <v>92</v>
      </c>
      <c r="D13" s="13">
        <v>26</v>
      </c>
      <c r="E13" s="13">
        <v>20</v>
      </c>
      <c r="F13" s="13">
        <v>24</v>
      </c>
      <c r="G13" s="13">
        <v>22</v>
      </c>
      <c r="H13" s="13">
        <v>0</v>
      </c>
      <c r="I13" s="13">
        <v>9</v>
      </c>
      <c r="J13" s="13">
        <v>17</v>
      </c>
      <c r="K13" s="13">
        <v>28</v>
      </c>
      <c r="L13" s="13">
        <v>18</v>
      </c>
      <c r="M13" s="13">
        <v>20</v>
      </c>
      <c r="N13" s="13">
        <v>22</v>
      </c>
      <c r="O13" s="13">
        <v>60</v>
      </c>
      <c r="P13" s="13">
        <v>36</v>
      </c>
      <c r="Q13" s="13">
        <v>10</v>
      </c>
      <c r="R13" s="13">
        <v>15</v>
      </c>
      <c r="S13" s="13">
        <v>30</v>
      </c>
      <c r="T13" s="13">
        <v>0</v>
      </c>
      <c r="U13" s="13">
        <v>0</v>
      </c>
      <c r="V13" s="13">
        <v>1</v>
      </c>
      <c r="W13" s="13">
        <v>31</v>
      </c>
      <c r="X13" s="13">
        <v>34</v>
      </c>
      <c r="Y13" s="13">
        <v>15</v>
      </c>
      <c r="Z13" s="13">
        <v>3</v>
      </c>
      <c r="AA13" s="13">
        <v>0</v>
      </c>
      <c r="AB13" s="13">
        <v>0</v>
      </c>
      <c r="AC13" s="13">
        <v>36</v>
      </c>
      <c r="AD13" s="13">
        <v>11</v>
      </c>
      <c r="AE13" s="13">
        <v>2</v>
      </c>
      <c r="AF13" s="13">
        <v>4</v>
      </c>
      <c r="AG13" s="13">
        <v>9</v>
      </c>
      <c r="AH13" s="13">
        <v>3</v>
      </c>
      <c r="AI13" s="13">
        <v>0</v>
      </c>
      <c r="AJ13" s="13">
        <v>0</v>
      </c>
      <c r="AK13" s="13">
        <v>0</v>
      </c>
      <c r="AL13" s="13">
        <v>27</v>
      </c>
      <c r="AM13" s="8"/>
    </row>
    <row r="14" spans="1:39" x14ac:dyDescent="0.2">
      <c r="A14" s="20"/>
      <c r="B14" s="20"/>
      <c r="C14" s="14" t="s">
        <v>84</v>
      </c>
      <c r="D14" s="14"/>
      <c r="E14" s="14"/>
      <c r="F14" s="14"/>
      <c r="G14" s="14"/>
      <c r="H14" s="14"/>
      <c r="I14" s="14"/>
      <c r="J14" s="14"/>
      <c r="K14" s="14"/>
      <c r="L14" s="14"/>
      <c r="M14" s="14"/>
      <c r="N14" s="14"/>
      <c r="O14" s="14"/>
      <c r="P14" s="15" t="s">
        <v>149</v>
      </c>
      <c r="Q14" s="15" t="s">
        <v>149</v>
      </c>
      <c r="R14" s="15" t="s">
        <v>149</v>
      </c>
      <c r="S14" s="15" t="s">
        <v>149</v>
      </c>
      <c r="T14" s="14"/>
      <c r="U14" s="14"/>
      <c r="V14" s="14"/>
      <c r="W14" s="15" t="s">
        <v>165</v>
      </c>
      <c r="X14" s="15" t="s">
        <v>92</v>
      </c>
      <c r="Y14" s="14"/>
      <c r="Z14" s="14"/>
      <c r="AA14" s="14"/>
      <c r="AB14" s="14"/>
      <c r="AC14" s="14"/>
      <c r="AD14" s="14"/>
      <c r="AE14" s="14"/>
      <c r="AF14" s="14"/>
      <c r="AG14" s="14"/>
      <c r="AH14" s="14"/>
      <c r="AI14" s="14"/>
      <c r="AJ14" s="14"/>
      <c r="AK14" s="14"/>
      <c r="AL14" s="14"/>
      <c r="AM14" s="8"/>
    </row>
    <row r="15" spans="1:39" x14ac:dyDescent="0.2">
      <c r="A15" s="23"/>
      <c r="B15" s="19" t="s">
        <v>166</v>
      </c>
      <c r="C15" s="12">
        <v>0.1201207061805</v>
      </c>
      <c r="D15" s="12">
        <v>0.17754998574069999</v>
      </c>
      <c r="E15" s="12">
        <v>8.970217205811E-2</v>
      </c>
      <c r="F15" s="12">
        <v>0.11115770834990001</v>
      </c>
      <c r="G15" s="12">
        <v>0.1143299198087</v>
      </c>
      <c r="H15" s="12">
        <v>0.1515114861686</v>
      </c>
      <c r="I15" s="12">
        <v>0.1010620926874</v>
      </c>
      <c r="J15" s="12">
        <v>0.14095823275319999</v>
      </c>
      <c r="K15" s="12">
        <v>0.14607097466079999</v>
      </c>
      <c r="L15" s="12">
        <v>0.1023299134541</v>
      </c>
      <c r="M15" s="12">
        <v>0.1126855197998</v>
      </c>
      <c r="N15" s="12">
        <v>0.1238340833136</v>
      </c>
      <c r="O15" s="12">
        <v>0.1200840931607</v>
      </c>
      <c r="P15" s="12">
        <v>0.1598863374475</v>
      </c>
      <c r="Q15" s="12">
        <v>0.25119668053170002</v>
      </c>
      <c r="R15" s="12">
        <v>0.17094662387160001</v>
      </c>
      <c r="S15" s="12">
        <v>0.15956388116449999</v>
      </c>
      <c r="T15" s="12">
        <v>2.5401124629500001E-2</v>
      </c>
      <c r="U15" s="12">
        <v>1.089688108405E-2</v>
      </c>
      <c r="V15" s="12">
        <v>2.297959333954E-2</v>
      </c>
      <c r="W15" s="12">
        <v>0.15199674311440001</v>
      </c>
      <c r="X15" s="12">
        <v>0.20268045884130001</v>
      </c>
      <c r="Y15" s="12">
        <v>0.1005201913439</v>
      </c>
      <c r="Z15" s="12">
        <v>5.7654286677129997E-2</v>
      </c>
      <c r="AA15" s="12">
        <v>2.880830936905E-2</v>
      </c>
      <c r="AB15" s="12">
        <v>0.45399197673219999</v>
      </c>
      <c r="AC15" s="12">
        <v>0.1471810984261</v>
      </c>
      <c r="AD15" s="12">
        <v>0.1493608261587</v>
      </c>
      <c r="AE15" s="12">
        <v>9.9743588239209993E-2</v>
      </c>
      <c r="AF15" s="12">
        <v>0.15629286033500001</v>
      </c>
      <c r="AG15" s="12">
        <v>8.4354075374620002E-2</v>
      </c>
      <c r="AH15" s="12">
        <v>5.036081870537E-2</v>
      </c>
      <c r="AI15" s="12">
        <v>0.25591823183939999</v>
      </c>
      <c r="AJ15" s="12">
        <v>0.29996528691140001</v>
      </c>
      <c r="AK15" s="12">
        <v>0.24001892151660001</v>
      </c>
      <c r="AL15" s="12">
        <v>7.533123847348E-2</v>
      </c>
      <c r="AM15" s="8"/>
    </row>
    <row r="16" spans="1:39" x14ac:dyDescent="0.2">
      <c r="A16" s="20"/>
      <c r="B16" s="20"/>
      <c r="C16" s="13">
        <v>105</v>
      </c>
      <c r="D16" s="13">
        <v>30</v>
      </c>
      <c r="E16" s="13">
        <v>19</v>
      </c>
      <c r="F16" s="13">
        <v>25</v>
      </c>
      <c r="G16" s="13">
        <v>31</v>
      </c>
      <c r="H16" s="13">
        <v>2</v>
      </c>
      <c r="I16" s="13">
        <v>14</v>
      </c>
      <c r="J16" s="13">
        <v>16</v>
      </c>
      <c r="K16" s="13">
        <v>18</v>
      </c>
      <c r="L16" s="13">
        <v>23</v>
      </c>
      <c r="M16" s="13">
        <v>32</v>
      </c>
      <c r="N16" s="13">
        <v>41</v>
      </c>
      <c r="O16" s="13">
        <v>60</v>
      </c>
      <c r="P16" s="13">
        <v>35</v>
      </c>
      <c r="Q16" s="13">
        <v>26</v>
      </c>
      <c r="R16" s="13">
        <v>17</v>
      </c>
      <c r="S16" s="13">
        <v>20</v>
      </c>
      <c r="T16" s="13">
        <v>4</v>
      </c>
      <c r="U16" s="13">
        <v>1</v>
      </c>
      <c r="V16" s="13">
        <v>2</v>
      </c>
      <c r="W16" s="13">
        <v>28</v>
      </c>
      <c r="X16" s="13">
        <v>50</v>
      </c>
      <c r="Y16" s="13">
        <v>13</v>
      </c>
      <c r="Z16" s="13">
        <v>9</v>
      </c>
      <c r="AA16" s="13">
        <v>1</v>
      </c>
      <c r="AB16" s="13">
        <v>1</v>
      </c>
      <c r="AC16" s="13">
        <v>58</v>
      </c>
      <c r="AD16" s="13">
        <v>10</v>
      </c>
      <c r="AE16" s="13">
        <v>2</v>
      </c>
      <c r="AF16" s="13">
        <v>5</v>
      </c>
      <c r="AG16" s="13">
        <v>5</v>
      </c>
      <c r="AH16" s="13">
        <v>1</v>
      </c>
      <c r="AI16" s="13">
        <v>3</v>
      </c>
      <c r="AJ16" s="13">
        <v>1</v>
      </c>
      <c r="AK16" s="13">
        <v>1</v>
      </c>
      <c r="AL16" s="13">
        <v>19</v>
      </c>
      <c r="AM16" s="8"/>
    </row>
    <row r="17" spans="1:39" x14ac:dyDescent="0.2">
      <c r="A17" s="20"/>
      <c r="B17" s="20"/>
      <c r="C17" s="14" t="s">
        <v>84</v>
      </c>
      <c r="D17" s="14"/>
      <c r="E17" s="14"/>
      <c r="F17" s="14"/>
      <c r="G17" s="14"/>
      <c r="H17" s="14"/>
      <c r="I17" s="14"/>
      <c r="J17" s="14"/>
      <c r="K17" s="14"/>
      <c r="L17" s="14"/>
      <c r="M17" s="14"/>
      <c r="N17" s="14"/>
      <c r="O17" s="14"/>
      <c r="P17" s="15" t="s">
        <v>167</v>
      </c>
      <c r="Q17" s="15" t="s">
        <v>168</v>
      </c>
      <c r="R17" s="15" t="s">
        <v>167</v>
      </c>
      <c r="S17" s="15" t="s">
        <v>167</v>
      </c>
      <c r="T17" s="14"/>
      <c r="U17" s="14"/>
      <c r="V17" s="14"/>
      <c r="W17" s="14"/>
      <c r="X17" s="14"/>
      <c r="Y17" s="14"/>
      <c r="Z17" s="14"/>
      <c r="AA17" s="14"/>
      <c r="AB17" s="14"/>
      <c r="AC17" s="14"/>
      <c r="AD17" s="14"/>
      <c r="AE17" s="14"/>
      <c r="AF17" s="14"/>
      <c r="AG17" s="14"/>
      <c r="AH17" s="14"/>
      <c r="AI17" s="14"/>
      <c r="AJ17" s="14"/>
      <c r="AK17" s="14"/>
      <c r="AL17" s="14"/>
      <c r="AM17" s="8"/>
    </row>
    <row r="18" spans="1:39" x14ac:dyDescent="0.2">
      <c r="A18" s="23"/>
      <c r="B18" s="19" t="s">
        <v>169</v>
      </c>
      <c r="C18" s="12">
        <v>0.58660633437599996</v>
      </c>
      <c r="D18" s="12">
        <v>0.53526622366410004</v>
      </c>
      <c r="E18" s="12">
        <v>0.60079271819640001</v>
      </c>
      <c r="F18" s="12">
        <v>0.54146699121099995</v>
      </c>
      <c r="G18" s="12">
        <v>0.64926595755890004</v>
      </c>
      <c r="H18" s="12">
        <v>0.79786166267690006</v>
      </c>
      <c r="I18" s="12">
        <v>0.71209406009730003</v>
      </c>
      <c r="J18" s="12">
        <v>0.60707517781179998</v>
      </c>
      <c r="K18" s="12">
        <v>0.44089495705030002</v>
      </c>
      <c r="L18" s="12">
        <v>0.55623041736180001</v>
      </c>
      <c r="M18" s="12">
        <v>0.53497879765279999</v>
      </c>
      <c r="N18" s="12">
        <v>0.65951030571369995</v>
      </c>
      <c r="O18" s="12">
        <v>0.53386380490670005</v>
      </c>
      <c r="P18" s="12">
        <v>0.1094881621383</v>
      </c>
      <c r="Q18" s="12">
        <v>0.56077058758100007</v>
      </c>
      <c r="R18" s="12">
        <v>0.42877562709439998</v>
      </c>
      <c r="S18" s="12">
        <v>0.52329699738450008</v>
      </c>
      <c r="T18" s="12">
        <v>0.97459887537049994</v>
      </c>
      <c r="U18" s="12">
        <v>0.98910311891589997</v>
      </c>
      <c r="V18" s="12">
        <v>0.9493352684612999</v>
      </c>
      <c r="W18" s="12">
        <v>7.024944288290999E-2</v>
      </c>
      <c r="X18" s="12">
        <v>0.44214452783719999</v>
      </c>
      <c r="Y18" s="12">
        <v>0.78145492590209997</v>
      </c>
      <c r="Z18" s="12">
        <v>0.90528440037559998</v>
      </c>
      <c r="AA18" s="12">
        <v>0.96398321179090007</v>
      </c>
      <c r="AB18" s="12">
        <v>0.38518678293550002</v>
      </c>
      <c r="AC18" s="12">
        <v>0.50829261711660001</v>
      </c>
      <c r="AD18" s="12">
        <v>0.52584100037580006</v>
      </c>
      <c r="AE18" s="12">
        <v>0.56869875220760002</v>
      </c>
      <c r="AF18" s="12">
        <v>0.2974060946689</v>
      </c>
      <c r="AG18" s="12">
        <v>0.59954364312200004</v>
      </c>
      <c r="AH18" s="12">
        <v>0.59151092574240005</v>
      </c>
      <c r="AI18" s="12">
        <v>0.74408176816060001</v>
      </c>
      <c r="AJ18" s="12">
        <v>0.59103200032010006</v>
      </c>
      <c r="AK18" s="12">
        <v>0.75998107848340002</v>
      </c>
      <c r="AL18" s="12">
        <v>0.70614613556500005</v>
      </c>
      <c r="AM18" s="8"/>
    </row>
    <row r="19" spans="1:39" x14ac:dyDescent="0.2">
      <c r="A19" s="20"/>
      <c r="B19" s="20"/>
      <c r="C19" s="13">
        <v>451</v>
      </c>
      <c r="D19" s="13">
        <v>89</v>
      </c>
      <c r="E19" s="13">
        <v>138</v>
      </c>
      <c r="F19" s="13">
        <v>85</v>
      </c>
      <c r="G19" s="13">
        <v>139</v>
      </c>
      <c r="H19" s="13">
        <v>10</v>
      </c>
      <c r="I19" s="13">
        <v>51</v>
      </c>
      <c r="J19" s="13">
        <v>88</v>
      </c>
      <c r="K19" s="13">
        <v>72</v>
      </c>
      <c r="L19" s="13">
        <v>102</v>
      </c>
      <c r="M19" s="13">
        <v>128</v>
      </c>
      <c r="N19" s="13">
        <v>200</v>
      </c>
      <c r="O19" s="13">
        <v>231</v>
      </c>
      <c r="P19" s="13">
        <v>25</v>
      </c>
      <c r="Q19" s="13">
        <v>41</v>
      </c>
      <c r="R19" s="13">
        <v>37</v>
      </c>
      <c r="S19" s="13">
        <v>97</v>
      </c>
      <c r="T19" s="13">
        <v>104</v>
      </c>
      <c r="U19" s="13">
        <v>38</v>
      </c>
      <c r="V19" s="13">
        <v>109</v>
      </c>
      <c r="W19" s="13">
        <v>14</v>
      </c>
      <c r="X19" s="13">
        <v>88</v>
      </c>
      <c r="Y19" s="13">
        <v>107</v>
      </c>
      <c r="Z19" s="13">
        <v>159</v>
      </c>
      <c r="AA19" s="13">
        <v>61</v>
      </c>
      <c r="AB19" s="13">
        <v>4</v>
      </c>
      <c r="AC19" s="13">
        <v>154</v>
      </c>
      <c r="AD19" s="13">
        <v>42</v>
      </c>
      <c r="AE19" s="13">
        <v>12</v>
      </c>
      <c r="AF19" s="13">
        <v>10</v>
      </c>
      <c r="AG19" s="13">
        <v>33</v>
      </c>
      <c r="AH19" s="13">
        <v>11</v>
      </c>
      <c r="AI19" s="13">
        <v>2</v>
      </c>
      <c r="AJ19" s="13">
        <v>7</v>
      </c>
      <c r="AK19" s="13">
        <v>2</v>
      </c>
      <c r="AL19" s="13">
        <v>178</v>
      </c>
      <c r="AM19" s="8"/>
    </row>
    <row r="20" spans="1:39" x14ac:dyDescent="0.2">
      <c r="A20" s="20"/>
      <c r="B20" s="20"/>
      <c r="C20" s="14" t="s">
        <v>84</v>
      </c>
      <c r="D20" s="14"/>
      <c r="E20" s="14"/>
      <c r="F20" s="14"/>
      <c r="G20" s="14"/>
      <c r="H20" s="14"/>
      <c r="I20" s="15" t="s">
        <v>127</v>
      </c>
      <c r="J20" s="14"/>
      <c r="K20" s="14"/>
      <c r="L20" s="14"/>
      <c r="M20" s="14"/>
      <c r="N20" s="15" t="s">
        <v>88</v>
      </c>
      <c r="O20" s="14"/>
      <c r="P20" s="14"/>
      <c r="Q20" s="15" t="s">
        <v>86</v>
      </c>
      <c r="R20" s="15" t="s">
        <v>86</v>
      </c>
      <c r="S20" s="15" t="s">
        <v>86</v>
      </c>
      <c r="T20" s="15" t="s">
        <v>138</v>
      </c>
      <c r="U20" s="15" t="s">
        <v>138</v>
      </c>
      <c r="V20" s="15" t="s">
        <v>138</v>
      </c>
      <c r="W20" s="14"/>
      <c r="X20" s="15" t="s">
        <v>86</v>
      </c>
      <c r="Y20" s="15" t="s">
        <v>106</v>
      </c>
      <c r="Z20" s="15" t="s">
        <v>170</v>
      </c>
      <c r="AA20" s="15" t="s">
        <v>170</v>
      </c>
      <c r="AB20" s="14"/>
      <c r="AC20" s="14"/>
      <c r="AD20" s="14"/>
      <c r="AE20" s="14"/>
      <c r="AF20" s="14"/>
      <c r="AG20" s="14"/>
      <c r="AH20" s="14"/>
      <c r="AI20" s="14"/>
      <c r="AJ20" s="14"/>
      <c r="AK20" s="14"/>
      <c r="AL20" s="15" t="s">
        <v>171</v>
      </c>
      <c r="AM20" s="8"/>
    </row>
    <row r="21" spans="1:39" x14ac:dyDescent="0.2">
      <c r="A21" s="23"/>
      <c r="B21" s="19" t="s">
        <v>91</v>
      </c>
      <c r="C21" s="12">
        <v>7.1392717221729993E-3</v>
      </c>
      <c r="D21" s="12">
        <v>0</v>
      </c>
      <c r="E21" s="12">
        <v>1.5082656161349999E-2</v>
      </c>
      <c r="F21" s="12">
        <v>0</v>
      </c>
      <c r="G21" s="12">
        <v>1.0093125839760001E-2</v>
      </c>
      <c r="H21" s="12">
        <v>0</v>
      </c>
      <c r="I21" s="12">
        <v>0</v>
      </c>
      <c r="J21" s="12">
        <v>2.08922823352E-3</v>
      </c>
      <c r="K21" s="12">
        <v>0</v>
      </c>
      <c r="L21" s="12">
        <v>1.202656956236E-2</v>
      </c>
      <c r="M21" s="12">
        <v>2.0280365988120001E-2</v>
      </c>
      <c r="N21" s="12">
        <v>6.1432048783890006E-3</v>
      </c>
      <c r="O21" s="12">
        <v>6.2354877748479996E-3</v>
      </c>
      <c r="P21" s="12">
        <v>7.2197359637759997E-3</v>
      </c>
      <c r="Q21" s="12">
        <v>9.3460936541499996E-3</v>
      </c>
      <c r="R21" s="12">
        <v>2.5323523652799999E-2</v>
      </c>
      <c r="S21" s="12">
        <v>8.6536054524640003E-3</v>
      </c>
      <c r="T21" s="12">
        <v>0</v>
      </c>
      <c r="U21" s="12">
        <v>0</v>
      </c>
      <c r="V21" s="12">
        <v>0</v>
      </c>
      <c r="W21" s="12">
        <v>9.3367624853260001E-3</v>
      </c>
      <c r="X21" s="12">
        <v>1.336504030321E-2</v>
      </c>
      <c r="Y21" s="12">
        <v>0</v>
      </c>
      <c r="Z21" s="12">
        <v>0</v>
      </c>
      <c r="AA21" s="12">
        <v>0</v>
      </c>
      <c r="AB21" s="12">
        <v>7.3918781057059998E-2</v>
      </c>
      <c r="AC21" s="12">
        <v>1.187134335852E-2</v>
      </c>
      <c r="AD21" s="12">
        <v>0</v>
      </c>
      <c r="AE21" s="12">
        <v>0</v>
      </c>
      <c r="AF21" s="12">
        <v>4.7627828992510002E-2</v>
      </c>
      <c r="AG21" s="12">
        <v>0</v>
      </c>
      <c r="AH21" s="12">
        <v>0</v>
      </c>
      <c r="AI21" s="12">
        <v>0</v>
      </c>
      <c r="AJ21" s="12">
        <v>0</v>
      </c>
      <c r="AK21" s="12">
        <v>0</v>
      </c>
      <c r="AL21" s="12">
        <v>3.702538854368E-3</v>
      </c>
      <c r="AM21" s="8"/>
    </row>
    <row r="22" spans="1:39" x14ac:dyDescent="0.2">
      <c r="A22" s="20"/>
      <c r="B22" s="20"/>
      <c r="C22" s="13">
        <v>8</v>
      </c>
      <c r="D22" s="13">
        <v>0</v>
      </c>
      <c r="E22" s="13">
        <v>4</v>
      </c>
      <c r="F22" s="13">
        <v>0</v>
      </c>
      <c r="G22" s="13">
        <v>4</v>
      </c>
      <c r="H22" s="13">
        <v>0</v>
      </c>
      <c r="I22" s="13">
        <v>0</v>
      </c>
      <c r="J22" s="13">
        <v>1</v>
      </c>
      <c r="K22" s="13">
        <v>0</v>
      </c>
      <c r="L22" s="13">
        <v>2</v>
      </c>
      <c r="M22" s="13">
        <v>5</v>
      </c>
      <c r="N22" s="13">
        <v>3</v>
      </c>
      <c r="O22" s="13">
        <v>4</v>
      </c>
      <c r="P22" s="13">
        <v>2</v>
      </c>
      <c r="Q22" s="13">
        <v>1</v>
      </c>
      <c r="R22" s="13">
        <v>3</v>
      </c>
      <c r="S22" s="13">
        <v>2</v>
      </c>
      <c r="T22" s="13">
        <v>0</v>
      </c>
      <c r="U22" s="13">
        <v>0</v>
      </c>
      <c r="V22" s="13">
        <v>0</v>
      </c>
      <c r="W22" s="13">
        <v>2</v>
      </c>
      <c r="X22" s="13">
        <v>4</v>
      </c>
      <c r="Y22" s="13">
        <v>0</v>
      </c>
      <c r="Z22" s="13">
        <v>0</v>
      </c>
      <c r="AA22" s="13">
        <v>0</v>
      </c>
      <c r="AB22" s="13">
        <v>1</v>
      </c>
      <c r="AC22" s="13">
        <v>5</v>
      </c>
      <c r="AD22" s="13">
        <v>0</v>
      </c>
      <c r="AE22" s="13">
        <v>0</v>
      </c>
      <c r="AF22" s="13">
        <v>2</v>
      </c>
      <c r="AG22" s="13">
        <v>0</v>
      </c>
      <c r="AH22" s="13">
        <v>0</v>
      </c>
      <c r="AI22" s="13">
        <v>0</v>
      </c>
      <c r="AJ22" s="13">
        <v>0</v>
      </c>
      <c r="AK22" s="13">
        <v>0</v>
      </c>
      <c r="AL22" s="13">
        <v>1</v>
      </c>
      <c r="AM22" s="8"/>
    </row>
    <row r="23" spans="1:39" x14ac:dyDescent="0.2">
      <c r="A23" s="20"/>
      <c r="B23" s="20"/>
      <c r="C23" s="14" t="s">
        <v>84</v>
      </c>
      <c r="D23" s="14"/>
      <c r="E23" s="14"/>
      <c r="F23" s="14"/>
      <c r="G23" s="14"/>
      <c r="H23" s="14"/>
      <c r="I23" s="14"/>
      <c r="J23" s="14"/>
      <c r="K23" s="14"/>
      <c r="L23" s="14"/>
      <c r="M23" s="14"/>
      <c r="N23" s="14"/>
      <c r="O23" s="14"/>
      <c r="P23" s="14"/>
      <c r="Q23" s="14"/>
      <c r="R23" s="14"/>
      <c r="S23" s="14"/>
      <c r="T23" s="14"/>
      <c r="U23" s="14"/>
      <c r="V23" s="14"/>
      <c r="W23" s="14"/>
      <c r="X23" s="14"/>
      <c r="Y23" s="14"/>
      <c r="Z23" s="14"/>
      <c r="AA23" s="14"/>
      <c r="AB23" s="15" t="s">
        <v>172</v>
      </c>
      <c r="AC23" s="14"/>
      <c r="AD23" s="14"/>
      <c r="AE23" s="14"/>
      <c r="AF23" s="14"/>
      <c r="AG23" s="14"/>
      <c r="AH23" s="14"/>
      <c r="AI23" s="14"/>
      <c r="AJ23" s="14"/>
      <c r="AK23" s="14"/>
      <c r="AL23" s="14"/>
      <c r="AM23" s="8"/>
    </row>
    <row r="24" spans="1:39" x14ac:dyDescent="0.2">
      <c r="A24" s="23"/>
      <c r="B24" s="19" t="s">
        <v>29</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8"/>
    </row>
    <row r="25" spans="1:39" x14ac:dyDescent="0.2">
      <c r="A25" s="20"/>
      <c r="B25" s="20"/>
      <c r="C25" s="13">
        <v>853</v>
      </c>
      <c r="D25" s="13">
        <v>191</v>
      </c>
      <c r="E25" s="13">
        <v>240</v>
      </c>
      <c r="F25" s="13">
        <v>189</v>
      </c>
      <c r="G25" s="13">
        <v>233</v>
      </c>
      <c r="H25" s="13">
        <v>14</v>
      </c>
      <c r="I25" s="13">
        <v>83</v>
      </c>
      <c r="J25" s="13">
        <v>144</v>
      </c>
      <c r="K25" s="13">
        <v>160</v>
      </c>
      <c r="L25" s="13">
        <v>192</v>
      </c>
      <c r="M25" s="13">
        <v>260</v>
      </c>
      <c r="N25" s="13">
        <v>322</v>
      </c>
      <c r="O25" s="13">
        <v>487</v>
      </c>
      <c r="P25" s="13">
        <v>203</v>
      </c>
      <c r="Q25" s="13">
        <v>88</v>
      </c>
      <c r="R25" s="13">
        <v>109</v>
      </c>
      <c r="S25" s="13">
        <v>190</v>
      </c>
      <c r="T25" s="13">
        <v>108</v>
      </c>
      <c r="U25" s="13">
        <v>39</v>
      </c>
      <c r="V25" s="13">
        <v>116</v>
      </c>
      <c r="W25" s="13">
        <v>192</v>
      </c>
      <c r="X25" s="13">
        <v>237</v>
      </c>
      <c r="Y25" s="13">
        <v>143</v>
      </c>
      <c r="Z25" s="13">
        <v>173</v>
      </c>
      <c r="AA25" s="13">
        <v>63</v>
      </c>
      <c r="AB25" s="13">
        <v>7</v>
      </c>
      <c r="AC25" s="13">
        <v>350</v>
      </c>
      <c r="AD25" s="13">
        <v>93</v>
      </c>
      <c r="AE25" s="13">
        <v>21</v>
      </c>
      <c r="AF25" s="13">
        <v>34</v>
      </c>
      <c r="AG25" s="13">
        <v>58</v>
      </c>
      <c r="AH25" s="13">
        <v>21</v>
      </c>
      <c r="AI25" s="13">
        <v>5</v>
      </c>
      <c r="AJ25" s="13">
        <v>10</v>
      </c>
      <c r="AK25" s="13">
        <v>3</v>
      </c>
      <c r="AL25" s="13">
        <v>258</v>
      </c>
      <c r="AM25" s="8"/>
    </row>
    <row r="26" spans="1:39" x14ac:dyDescent="0.2">
      <c r="A26" s="20"/>
      <c r="B26" s="20"/>
      <c r="C26" s="14" t="s">
        <v>84</v>
      </c>
      <c r="D26" s="14" t="s">
        <v>84</v>
      </c>
      <c r="E26" s="14" t="s">
        <v>84</v>
      </c>
      <c r="F26" s="14" t="s">
        <v>84</v>
      </c>
      <c r="G26" s="14" t="s">
        <v>84</v>
      </c>
      <c r="H26" s="14" t="s">
        <v>84</v>
      </c>
      <c r="I26" s="14" t="s">
        <v>84</v>
      </c>
      <c r="J26" s="14" t="s">
        <v>84</v>
      </c>
      <c r="K26" s="14" t="s">
        <v>84</v>
      </c>
      <c r="L26" s="14" t="s">
        <v>84</v>
      </c>
      <c r="M26" s="14" t="s">
        <v>84</v>
      </c>
      <c r="N26" s="14" t="s">
        <v>84</v>
      </c>
      <c r="O26" s="14" t="s">
        <v>84</v>
      </c>
      <c r="P26" s="14" t="s">
        <v>84</v>
      </c>
      <c r="Q26" s="14" t="s">
        <v>84</v>
      </c>
      <c r="R26" s="14" t="s">
        <v>84</v>
      </c>
      <c r="S26" s="14" t="s">
        <v>84</v>
      </c>
      <c r="T26" s="14" t="s">
        <v>84</v>
      </c>
      <c r="U26" s="14" t="s">
        <v>84</v>
      </c>
      <c r="V26" s="14" t="s">
        <v>84</v>
      </c>
      <c r="W26" s="14" t="s">
        <v>84</v>
      </c>
      <c r="X26" s="14" t="s">
        <v>84</v>
      </c>
      <c r="Y26" s="14" t="s">
        <v>84</v>
      </c>
      <c r="Z26" s="14" t="s">
        <v>84</v>
      </c>
      <c r="AA26" s="14" t="s">
        <v>84</v>
      </c>
      <c r="AB26" s="14" t="s">
        <v>84</v>
      </c>
      <c r="AC26" s="14" t="s">
        <v>84</v>
      </c>
      <c r="AD26" s="14" t="s">
        <v>84</v>
      </c>
      <c r="AE26" s="14" t="s">
        <v>84</v>
      </c>
      <c r="AF26" s="14" t="s">
        <v>84</v>
      </c>
      <c r="AG26" s="14" t="s">
        <v>84</v>
      </c>
      <c r="AH26" s="14" t="s">
        <v>84</v>
      </c>
      <c r="AI26" s="14" t="s">
        <v>84</v>
      </c>
      <c r="AJ26" s="14" t="s">
        <v>84</v>
      </c>
      <c r="AK26" s="14" t="s">
        <v>84</v>
      </c>
      <c r="AL26" s="14" t="s">
        <v>84</v>
      </c>
      <c r="AM26" s="8"/>
    </row>
    <row r="27" spans="1:39" x14ac:dyDescent="0.2">
      <c r="A27" s="16" t="s">
        <v>173</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9" x14ac:dyDescent="0.2">
      <c r="A28" s="18" t="s">
        <v>94</v>
      </c>
    </row>
  </sheetData>
  <mergeCells count="17">
    <mergeCell ref="AC3:AL3"/>
    <mergeCell ref="AJ2:AL2"/>
    <mergeCell ref="A2:C2"/>
    <mergeCell ref="A3:B5"/>
    <mergeCell ref="B6:B8"/>
    <mergeCell ref="D3:G3"/>
    <mergeCell ref="H3:M3"/>
    <mergeCell ref="N3:O3"/>
    <mergeCell ref="P3:V3"/>
    <mergeCell ref="W3:AB3"/>
    <mergeCell ref="B24:B26"/>
    <mergeCell ref="A6:A26"/>
    <mergeCell ref="B9:B11"/>
    <mergeCell ref="B12:B14"/>
    <mergeCell ref="B15:B17"/>
    <mergeCell ref="B18:B20"/>
    <mergeCell ref="B21:B23"/>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174</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175</v>
      </c>
      <c r="B6" s="19" t="s">
        <v>145</v>
      </c>
      <c r="C6" s="12">
        <v>0.60416192410039993</v>
      </c>
      <c r="D6" s="12">
        <v>0.58281502909630001</v>
      </c>
      <c r="E6" s="12">
        <v>0.59190771902469996</v>
      </c>
      <c r="F6" s="12">
        <v>0.66852902316240004</v>
      </c>
      <c r="G6" s="12">
        <v>0.58102536259350002</v>
      </c>
      <c r="H6" s="12">
        <v>0.60532202551749992</v>
      </c>
      <c r="I6" s="12">
        <v>0.73385578913799998</v>
      </c>
      <c r="J6" s="12">
        <v>0.64522856094389991</v>
      </c>
      <c r="K6" s="12">
        <v>0.60197700397770004</v>
      </c>
      <c r="L6" s="12">
        <v>0.49702836702530001</v>
      </c>
      <c r="M6" s="12">
        <v>0.53717877181219997</v>
      </c>
      <c r="N6" s="12">
        <v>0.49586208927550002</v>
      </c>
      <c r="O6" s="12">
        <v>0.71503485866489991</v>
      </c>
      <c r="P6" s="12">
        <v>0.70808709021119998</v>
      </c>
      <c r="Q6" s="12">
        <v>0.42687421391739999</v>
      </c>
      <c r="R6" s="12">
        <v>0.62583281918169997</v>
      </c>
      <c r="S6" s="12">
        <v>0.60968121232069994</v>
      </c>
      <c r="T6" s="12">
        <v>0.62632125945639994</v>
      </c>
      <c r="U6" s="12">
        <v>0.4530752363387</v>
      </c>
      <c r="V6" s="12">
        <v>0.55696003025889995</v>
      </c>
      <c r="W6" s="12">
        <v>0.76835239757289997</v>
      </c>
      <c r="X6" s="12">
        <v>0.56712124038379996</v>
      </c>
      <c r="Y6" s="12">
        <v>0.54424838553489996</v>
      </c>
      <c r="Z6" s="12">
        <v>0.59985658649649998</v>
      </c>
      <c r="AA6" s="12">
        <v>0.52757914186959998</v>
      </c>
      <c r="AB6" s="12">
        <v>0.23728311322490001</v>
      </c>
      <c r="AC6" s="12">
        <v>0.60513401357840002</v>
      </c>
      <c r="AD6" s="12">
        <v>0.59047598184600003</v>
      </c>
      <c r="AE6" s="12">
        <v>0.57517174733620002</v>
      </c>
      <c r="AF6" s="12">
        <v>0.50916570808709993</v>
      </c>
      <c r="AG6" s="12">
        <v>0.60001166977340004</v>
      </c>
      <c r="AH6" s="12">
        <v>0.54962589151429997</v>
      </c>
      <c r="AI6" s="12">
        <v>0.34034191269140002</v>
      </c>
      <c r="AJ6" s="12">
        <v>0.45271315911749999</v>
      </c>
      <c r="AK6" s="12">
        <v>0.75998107848340002</v>
      </c>
      <c r="AL6" s="12">
        <v>0.6392811401513</v>
      </c>
      <c r="AM6" s="8"/>
    </row>
    <row r="7" spans="1:39" x14ac:dyDescent="0.2">
      <c r="A7" s="22"/>
      <c r="B7" s="20"/>
      <c r="C7" s="13">
        <v>594</v>
      </c>
      <c r="D7" s="13">
        <v>131</v>
      </c>
      <c r="E7" s="13">
        <v>161</v>
      </c>
      <c r="F7" s="13">
        <v>150</v>
      </c>
      <c r="G7" s="13">
        <v>152</v>
      </c>
      <c r="H7" s="13">
        <v>10</v>
      </c>
      <c r="I7" s="13">
        <v>69</v>
      </c>
      <c r="J7" s="13">
        <v>113</v>
      </c>
      <c r="K7" s="13">
        <v>114</v>
      </c>
      <c r="L7" s="13">
        <v>117</v>
      </c>
      <c r="M7" s="13">
        <v>171</v>
      </c>
      <c r="N7" s="13">
        <v>188</v>
      </c>
      <c r="O7" s="13">
        <v>376</v>
      </c>
      <c r="P7" s="13">
        <v>176</v>
      </c>
      <c r="Q7" s="13">
        <v>54</v>
      </c>
      <c r="R7" s="13">
        <v>84</v>
      </c>
      <c r="S7" s="13">
        <v>135</v>
      </c>
      <c r="T7" s="13">
        <v>64</v>
      </c>
      <c r="U7" s="13">
        <v>21</v>
      </c>
      <c r="V7" s="13">
        <v>60</v>
      </c>
      <c r="W7" s="13">
        <v>180</v>
      </c>
      <c r="X7" s="13">
        <v>165</v>
      </c>
      <c r="Y7" s="13">
        <v>84</v>
      </c>
      <c r="Z7" s="13">
        <v>102</v>
      </c>
      <c r="AA7" s="13">
        <v>32</v>
      </c>
      <c r="AB7" s="13">
        <v>4</v>
      </c>
      <c r="AC7" s="13">
        <v>253</v>
      </c>
      <c r="AD7" s="13">
        <v>71</v>
      </c>
      <c r="AE7" s="13">
        <v>12</v>
      </c>
      <c r="AF7" s="13">
        <v>22</v>
      </c>
      <c r="AG7" s="13">
        <v>40</v>
      </c>
      <c r="AH7" s="13">
        <v>13</v>
      </c>
      <c r="AI7" s="13">
        <v>4</v>
      </c>
      <c r="AJ7" s="13">
        <v>5</v>
      </c>
      <c r="AK7" s="13">
        <v>2</v>
      </c>
      <c r="AL7" s="13">
        <v>172</v>
      </c>
      <c r="AM7" s="8"/>
    </row>
    <row r="8" spans="1:39" x14ac:dyDescent="0.2">
      <c r="A8" s="22"/>
      <c r="B8" s="20"/>
      <c r="C8" s="14" t="s">
        <v>84</v>
      </c>
      <c r="D8" s="14"/>
      <c r="E8" s="14"/>
      <c r="F8" s="14"/>
      <c r="G8" s="14"/>
      <c r="H8" s="14"/>
      <c r="I8" s="15" t="s">
        <v>92</v>
      </c>
      <c r="J8" s="14"/>
      <c r="K8" s="14"/>
      <c r="L8" s="14"/>
      <c r="M8" s="14"/>
      <c r="N8" s="14"/>
      <c r="O8" s="15" t="s">
        <v>86</v>
      </c>
      <c r="P8" s="15" t="s">
        <v>88</v>
      </c>
      <c r="Q8" s="14"/>
      <c r="R8" s="14"/>
      <c r="S8" s="14"/>
      <c r="T8" s="14"/>
      <c r="U8" s="14"/>
      <c r="V8" s="14"/>
      <c r="W8" s="15" t="s">
        <v>176</v>
      </c>
      <c r="X8" s="14"/>
      <c r="Y8" s="14"/>
      <c r="Z8" s="14"/>
      <c r="AA8" s="14"/>
      <c r="AB8" s="14"/>
      <c r="AC8" s="14"/>
      <c r="AD8" s="14"/>
      <c r="AE8" s="14"/>
      <c r="AF8" s="14"/>
      <c r="AG8" s="14"/>
      <c r="AH8" s="14"/>
      <c r="AI8" s="14"/>
      <c r="AJ8" s="14"/>
      <c r="AK8" s="14"/>
      <c r="AL8" s="14"/>
      <c r="AM8" s="8"/>
    </row>
    <row r="9" spans="1:39" x14ac:dyDescent="0.2">
      <c r="A9" s="23"/>
      <c r="B9" s="19" t="s">
        <v>148</v>
      </c>
      <c r="C9" s="12">
        <v>0.29491485871680001</v>
      </c>
      <c r="D9" s="12">
        <v>0.29955205888120001</v>
      </c>
      <c r="E9" s="12">
        <v>0.29734769409180001</v>
      </c>
      <c r="F9" s="12">
        <v>0.26875861179920002</v>
      </c>
      <c r="G9" s="12">
        <v>0.31028545907909999</v>
      </c>
      <c r="H9" s="12">
        <v>0.37546264540469998</v>
      </c>
      <c r="I9" s="12">
        <v>0.15346376430360001</v>
      </c>
      <c r="J9" s="12">
        <v>0.27184076197880003</v>
      </c>
      <c r="K9" s="12">
        <v>0.2550815226957</v>
      </c>
      <c r="L9" s="12">
        <v>0.40612081904230002</v>
      </c>
      <c r="M9" s="12">
        <v>0.36861912531640001</v>
      </c>
      <c r="N9" s="12">
        <v>0.37871462394819999</v>
      </c>
      <c r="O9" s="12">
        <v>0.21019568061159999</v>
      </c>
      <c r="P9" s="12">
        <v>0.18275442847189999</v>
      </c>
      <c r="Q9" s="12">
        <v>0.50188996606269998</v>
      </c>
      <c r="R9" s="12">
        <v>0.18807396475050001</v>
      </c>
      <c r="S9" s="12">
        <v>0.28051248076390001</v>
      </c>
      <c r="T9" s="12">
        <v>0.34708603346689998</v>
      </c>
      <c r="U9" s="12">
        <v>0.41009321048039998</v>
      </c>
      <c r="V9" s="12">
        <v>0.36553357639599998</v>
      </c>
      <c r="W9" s="12">
        <v>0.14861737578879999</v>
      </c>
      <c r="X9" s="12">
        <v>0.29639090597930001</v>
      </c>
      <c r="Y9" s="12">
        <v>0.36174342437989998</v>
      </c>
      <c r="Z9" s="12">
        <v>0.32026122704019999</v>
      </c>
      <c r="AA9" s="12">
        <v>0.39633521848789999</v>
      </c>
      <c r="AB9" s="12">
        <v>0.61219486555510005</v>
      </c>
      <c r="AC9" s="12">
        <v>0.24753655117600001</v>
      </c>
      <c r="AD9" s="12">
        <v>0.35045093947220002</v>
      </c>
      <c r="AE9" s="12">
        <v>0.3456234826822</v>
      </c>
      <c r="AF9" s="12">
        <v>0.41677519310920003</v>
      </c>
      <c r="AG9" s="12">
        <v>0.2521923247683</v>
      </c>
      <c r="AH9" s="12">
        <v>0.28849415506830001</v>
      </c>
      <c r="AI9" s="12">
        <v>0.65965808730860009</v>
      </c>
      <c r="AJ9" s="12">
        <v>0.54728684088250001</v>
      </c>
      <c r="AK9" s="12">
        <v>0.24001892151660001</v>
      </c>
      <c r="AL9" s="12">
        <v>0.29426280197389998</v>
      </c>
      <c r="AM9" s="8"/>
    </row>
    <row r="10" spans="1:39" x14ac:dyDescent="0.2">
      <c r="A10" s="22"/>
      <c r="B10" s="20"/>
      <c r="C10" s="13">
        <v>313</v>
      </c>
      <c r="D10" s="13">
        <v>72</v>
      </c>
      <c r="E10" s="13">
        <v>85</v>
      </c>
      <c r="F10" s="13">
        <v>60</v>
      </c>
      <c r="G10" s="13">
        <v>96</v>
      </c>
      <c r="H10" s="13">
        <v>5</v>
      </c>
      <c r="I10" s="13">
        <v>19</v>
      </c>
      <c r="J10" s="13">
        <v>46</v>
      </c>
      <c r="K10" s="13">
        <v>53</v>
      </c>
      <c r="L10" s="13">
        <v>83</v>
      </c>
      <c r="M10" s="13">
        <v>107</v>
      </c>
      <c r="N10" s="13">
        <v>155</v>
      </c>
      <c r="O10" s="13">
        <v>139</v>
      </c>
      <c r="P10" s="13">
        <v>48</v>
      </c>
      <c r="Q10" s="13">
        <v>43</v>
      </c>
      <c r="R10" s="13">
        <v>33</v>
      </c>
      <c r="S10" s="13">
        <v>75</v>
      </c>
      <c r="T10" s="13">
        <v>46</v>
      </c>
      <c r="U10" s="13">
        <v>15</v>
      </c>
      <c r="V10" s="13">
        <v>53</v>
      </c>
      <c r="W10" s="13">
        <v>37</v>
      </c>
      <c r="X10" s="13">
        <v>89</v>
      </c>
      <c r="Y10" s="13">
        <v>67</v>
      </c>
      <c r="Z10" s="13">
        <v>70</v>
      </c>
      <c r="AA10" s="13">
        <v>29</v>
      </c>
      <c r="AB10" s="13">
        <v>6</v>
      </c>
      <c r="AC10" s="13">
        <v>113</v>
      </c>
      <c r="AD10" s="13">
        <v>36</v>
      </c>
      <c r="AE10" s="13">
        <v>11</v>
      </c>
      <c r="AF10" s="13">
        <v>16</v>
      </c>
      <c r="AG10" s="13">
        <v>18</v>
      </c>
      <c r="AH10" s="13">
        <v>7</v>
      </c>
      <c r="AI10" s="13">
        <v>2</v>
      </c>
      <c r="AJ10" s="13">
        <v>6</v>
      </c>
      <c r="AK10" s="13">
        <v>1</v>
      </c>
      <c r="AL10" s="13">
        <v>103</v>
      </c>
      <c r="AM10" s="8"/>
    </row>
    <row r="11" spans="1:39" x14ac:dyDescent="0.2">
      <c r="A11" s="22"/>
      <c r="B11" s="20"/>
      <c r="C11" s="14" t="s">
        <v>84</v>
      </c>
      <c r="D11" s="14"/>
      <c r="E11" s="14"/>
      <c r="F11" s="14"/>
      <c r="G11" s="14"/>
      <c r="H11" s="14"/>
      <c r="I11" s="14"/>
      <c r="J11" s="14"/>
      <c r="K11" s="14"/>
      <c r="L11" s="15" t="s">
        <v>88</v>
      </c>
      <c r="M11" s="15" t="s">
        <v>88</v>
      </c>
      <c r="N11" s="15" t="s">
        <v>111</v>
      </c>
      <c r="O11" s="14"/>
      <c r="P11" s="14"/>
      <c r="Q11" s="15" t="s">
        <v>108</v>
      </c>
      <c r="R11" s="14"/>
      <c r="S11" s="14"/>
      <c r="T11" s="14"/>
      <c r="U11" s="14"/>
      <c r="V11" s="14"/>
      <c r="W11" s="14"/>
      <c r="X11" s="15" t="s">
        <v>85</v>
      </c>
      <c r="Y11" s="15" t="s">
        <v>85</v>
      </c>
      <c r="Z11" s="15" t="s">
        <v>85</v>
      </c>
      <c r="AA11" s="15" t="s">
        <v>85</v>
      </c>
      <c r="AB11" s="15" t="s">
        <v>85</v>
      </c>
      <c r="AC11" s="14"/>
      <c r="AD11" s="14"/>
      <c r="AE11" s="14"/>
      <c r="AF11" s="14"/>
      <c r="AG11" s="14"/>
      <c r="AH11" s="14"/>
      <c r="AI11" s="14"/>
      <c r="AJ11" s="14"/>
      <c r="AK11" s="14"/>
      <c r="AL11" s="14"/>
      <c r="AM11" s="8"/>
    </row>
    <row r="12" spans="1:39" x14ac:dyDescent="0.2">
      <c r="A12" s="23"/>
      <c r="B12" s="19" t="s">
        <v>91</v>
      </c>
      <c r="C12" s="12">
        <v>0.10092321718280001</v>
      </c>
      <c r="D12" s="12">
        <v>0.11763291202249999</v>
      </c>
      <c r="E12" s="12">
        <v>0.1107445868836</v>
      </c>
      <c r="F12" s="12">
        <v>6.2712365038369994E-2</v>
      </c>
      <c r="G12" s="12">
        <v>0.10868917832739999</v>
      </c>
      <c r="H12" s="12">
        <v>1.921532907779E-2</v>
      </c>
      <c r="I12" s="12">
        <v>0.1126804465584</v>
      </c>
      <c r="J12" s="12">
        <v>8.2930677077290002E-2</v>
      </c>
      <c r="K12" s="12">
        <v>0.14294147332660001</v>
      </c>
      <c r="L12" s="12">
        <v>9.6850813932469998E-2</v>
      </c>
      <c r="M12" s="12">
        <v>9.4202102871349988E-2</v>
      </c>
      <c r="N12" s="12">
        <v>0.12542328677629999</v>
      </c>
      <c r="O12" s="12">
        <v>7.4769460723470002E-2</v>
      </c>
      <c r="P12" s="12">
        <v>0.109158481317</v>
      </c>
      <c r="Q12" s="12">
        <v>7.1235820019879992E-2</v>
      </c>
      <c r="R12" s="12">
        <v>0.18609321606779999</v>
      </c>
      <c r="S12" s="12">
        <v>0.1098063069154</v>
      </c>
      <c r="T12" s="12">
        <v>2.659270707671E-2</v>
      </c>
      <c r="U12" s="12">
        <v>0.13683155318090001</v>
      </c>
      <c r="V12" s="12">
        <v>7.7506393345110003E-2</v>
      </c>
      <c r="W12" s="12">
        <v>8.3030226638319993E-2</v>
      </c>
      <c r="X12" s="12">
        <v>0.136487853637</v>
      </c>
      <c r="Y12" s="12">
        <v>9.4008190085180007E-2</v>
      </c>
      <c r="Z12" s="12">
        <v>7.9882186463289998E-2</v>
      </c>
      <c r="AA12" s="12">
        <v>7.6085639642569994E-2</v>
      </c>
      <c r="AB12" s="12">
        <v>0.15052202122</v>
      </c>
      <c r="AC12" s="12">
        <v>0.14732943524559999</v>
      </c>
      <c r="AD12" s="12">
        <v>5.9073078681799999E-2</v>
      </c>
      <c r="AE12" s="12">
        <v>7.9204769981609996E-2</v>
      </c>
      <c r="AF12" s="12">
        <v>7.4059098803619994E-2</v>
      </c>
      <c r="AG12" s="12">
        <v>0.14779600545829999</v>
      </c>
      <c r="AH12" s="12">
        <v>0.1618799534174</v>
      </c>
      <c r="AI12" s="12">
        <v>0</v>
      </c>
      <c r="AJ12" s="12">
        <v>0</v>
      </c>
      <c r="AK12" s="12">
        <v>0</v>
      </c>
      <c r="AL12" s="12">
        <v>6.6456057874860003E-2</v>
      </c>
      <c r="AM12" s="8"/>
    </row>
    <row r="13" spans="1:39" x14ac:dyDescent="0.2">
      <c r="A13" s="22"/>
      <c r="B13" s="20"/>
      <c r="C13" s="13">
        <v>103</v>
      </c>
      <c r="D13" s="13">
        <v>22</v>
      </c>
      <c r="E13" s="13">
        <v>31</v>
      </c>
      <c r="F13" s="13">
        <v>20</v>
      </c>
      <c r="G13" s="13">
        <v>30</v>
      </c>
      <c r="H13" s="13">
        <v>1</v>
      </c>
      <c r="I13" s="13">
        <v>11</v>
      </c>
      <c r="J13" s="13">
        <v>15</v>
      </c>
      <c r="K13" s="13">
        <v>17</v>
      </c>
      <c r="L13" s="13">
        <v>26</v>
      </c>
      <c r="M13" s="13">
        <v>33</v>
      </c>
      <c r="N13" s="13">
        <v>50</v>
      </c>
      <c r="O13" s="13">
        <v>46</v>
      </c>
      <c r="P13" s="13">
        <v>30</v>
      </c>
      <c r="Q13" s="13">
        <v>10</v>
      </c>
      <c r="R13" s="13">
        <v>18</v>
      </c>
      <c r="S13" s="13">
        <v>25</v>
      </c>
      <c r="T13" s="13">
        <v>6</v>
      </c>
      <c r="U13" s="13">
        <v>5</v>
      </c>
      <c r="V13" s="13">
        <v>9</v>
      </c>
      <c r="W13" s="13">
        <v>28</v>
      </c>
      <c r="X13" s="13">
        <v>28</v>
      </c>
      <c r="Y13" s="13">
        <v>20</v>
      </c>
      <c r="Z13" s="13">
        <v>13</v>
      </c>
      <c r="AA13" s="13">
        <v>5</v>
      </c>
      <c r="AB13" s="13">
        <v>2</v>
      </c>
      <c r="AC13" s="13">
        <v>57</v>
      </c>
      <c r="AD13" s="13">
        <v>6</v>
      </c>
      <c r="AE13" s="13">
        <v>2</v>
      </c>
      <c r="AF13" s="13">
        <v>4</v>
      </c>
      <c r="AG13" s="13">
        <v>9</v>
      </c>
      <c r="AH13" s="13">
        <v>3</v>
      </c>
      <c r="AI13" s="13">
        <v>0</v>
      </c>
      <c r="AJ13" s="13">
        <v>0</v>
      </c>
      <c r="AK13" s="13">
        <v>0</v>
      </c>
      <c r="AL13" s="13">
        <v>22</v>
      </c>
      <c r="AM13" s="8"/>
    </row>
    <row r="14" spans="1:39" x14ac:dyDescent="0.2">
      <c r="A14" s="22"/>
      <c r="B14" s="20"/>
      <c r="C14" s="14" t="s">
        <v>84</v>
      </c>
      <c r="D14" s="14"/>
      <c r="E14" s="14"/>
      <c r="F14" s="14"/>
      <c r="G14" s="14"/>
      <c r="H14" s="14"/>
      <c r="I14" s="14"/>
      <c r="J14" s="14"/>
      <c r="K14" s="14"/>
      <c r="L14" s="14"/>
      <c r="M14" s="14"/>
      <c r="N14" s="14"/>
      <c r="O14" s="14"/>
      <c r="P14" s="14"/>
      <c r="Q14" s="14"/>
      <c r="R14" s="15" t="s">
        <v>92</v>
      </c>
      <c r="S14" s="14"/>
      <c r="T14" s="14"/>
      <c r="U14" s="14"/>
      <c r="V14" s="14"/>
      <c r="W14" s="14"/>
      <c r="X14" s="14"/>
      <c r="Y14" s="14"/>
      <c r="Z14" s="14"/>
      <c r="AA14" s="14"/>
      <c r="AB14" s="14"/>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1010</v>
      </c>
      <c r="D16" s="13">
        <v>225</v>
      </c>
      <c r="E16" s="13">
        <v>277</v>
      </c>
      <c r="F16" s="13">
        <v>230</v>
      </c>
      <c r="G16" s="13">
        <v>278</v>
      </c>
      <c r="H16" s="13">
        <v>16</v>
      </c>
      <c r="I16" s="13">
        <v>99</v>
      </c>
      <c r="J16" s="13">
        <v>174</v>
      </c>
      <c r="K16" s="13">
        <v>184</v>
      </c>
      <c r="L16" s="13">
        <v>226</v>
      </c>
      <c r="M16" s="13">
        <v>311</v>
      </c>
      <c r="N16" s="13">
        <v>393</v>
      </c>
      <c r="O16" s="13">
        <v>561</v>
      </c>
      <c r="P16" s="13">
        <v>254</v>
      </c>
      <c r="Q16" s="13">
        <v>107</v>
      </c>
      <c r="R16" s="13">
        <v>135</v>
      </c>
      <c r="S16" s="13">
        <v>235</v>
      </c>
      <c r="T16" s="13">
        <v>116</v>
      </c>
      <c r="U16" s="13">
        <v>41</v>
      </c>
      <c r="V16" s="13">
        <v>122</v>
      </c>
      <c r="W16" s="13">
        <v>245</v>
      </c>
      <c r="X16" s="13">
        <v>282</v>
      </c>
      <c r="Y16" s="13">
        <v>171</v>
      </c>
      <c r="Z16" s="13">
        <v>185</v>
      </c>
      <c r="AA16" s="13">
        <v>66</v>
      </c>
      <c r="AB16" s="13">
        <v>12</v>
      </c>
      <c r="AC16" s="13">
        <v>423</v>
      </c>
      <c r="AD16" s="13">
        <v>113</v>
      </c>
      <c r="AE16" s="13">
        <v>25</v>
      </c>
      <c r="AF16" s="13">
        <v>42</v>
      </c>
      <c r="AG16" s="13">
        <v>67</v>
      </c>
      <c r="AH16" s="13">
        <v>23</v>
      </c>
      <c r="AI16" s="13">
        <v>6</v>
      </c>
      <c r="AJ16" s="13">
        <v>11</v>
      </c>
      <c r="AK16" s="13">
        <v>3</v>
      </c>
      <c r="AL16" s="13">
        <v>297</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177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2" bestFit="1" customWidth="1"/>
    <col min="3" max="38" width="12.6640625" style="2" customWidth="1"/>
  </cols>
  <sheetData>
    <row r="1" spans="1:39"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8"/>
    </row>
    <row r="2" spans="1:39" ht="36" customHeight="1" x14ac:dyDescent="0.2">
      <c r="A2" s="27" t="s">
        <v>178</v>
      </c>
      <c r="B2" s="25"/>
      <c r="C2" s="25"/>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8"/>
    </row>
    <row r="3" spans="1:39" ht="37" customHeight="1" x14ac:dyDescent="0.2">
      <c r="A3" s="28"/>
      <c r="B3" s="25"/>
      <c r="C3" s="11" t="s">
        <v>29</v>
      </c>
      <c r="D3" s="24" t="s">
        <v>30</v>
      </c>
      <c r="E3" s="25"/>
      <c r="F3" s="25"/>
      <c r="G3" s="25"/>
      <c r="H3" s="24" t="s">
        <v>31</v>
      </c>
      <c r="I3" s="25"/>
      <c r="J3" s="25"/>
      <c r="K3" s="25"/>
      <c r="L3" s="25"/>
      <c r="M3" s="25"/>
      <c r="N3" s="24" t="s">
        <v>32</v>
      </c>
      <c r="O3" s="25"/>
      <c r="P3" s="24" t="s">
        <v>33</v>
      </c>
      <c r="Q3" s="25"/>
      <c r="R3" s="25"/>
      <c r="S3" s="25"/>
      <c r="T3" s="25"/>
      <c r="U3" s="25"/>
      <c r="V3" s="25"/>
      <c r="W3" s="24" t="s">
        <v>34</v>
      </c>
      <c r="X3" s="25"/>
      <c r="Y3" s="25"/>
      <c r="Z3" s="25"/>
      <c r="AA3" s="25"/>
      <c r="AB3" s="25"/>
      <c r="AC3" s="24" t="s">
        <v>35</v>
      </c>
      <c r="AD3" s="25"/>
      <c r="AE3" s="25"/>
      <c r="AF3" s="25"/>
      <c r="AG3" s="25"/>
      <c r="AH3" s="25"/>
      <c r="AI3" s="25"/>
      <c r="AJ3" s="25"/>
      <c r="AK3" s="25"/>
      <c r="AL3" s="25"/>
      <c r="AM3" s="8"/>
    </row>
    <row r="4" spans="1:39" ht="16" customHeight="1" x14ac:dyDescent="0.2">
      <c r="A4" s="22"/>
      <c r="B4" s="25"/>
      <c r="C4" s="9" t="s">
        <v>36</v>
      </c>
      <c r="D4" s="9" t="s">
        <v>36</v>
      </c>
      <c r="E4" s="9" t="s">
        <v>37</v>
      </c>
      <c r="F4" s="9" t="s">
        <v>38</v>
      </c>
      <c r="G4" s="9" t="s">
        <v>39</v>
      </c>
      <c r="H4" s="9" t="s">
        <v>36</v>
      </c>
      <c r="I4" s="9" t="s">
        <v>37</v>
      </c>
      <c r="J4" s="9" t="s">
        <v>38</v>
      </c>
      <c r="K4" s="9" t="s">
        <v>39</v>
      </c>
      <c r="L4" s="9" t="s">
        <v>40</v>
      </c>
      <c r="M4" s="9" t="s">
        <v>41</v>
      </c>
      <c r="N4" s="9" t="s">
        <v>36</v>
      </c>
      <c r="O4" s="9" t="s">
        <v>37</v>
      </c>
      <c r="P4" s="9" t="s">
        <v>36</v>
      </c>
      <c r="Q4" s="9" t="s">
        <v>37</v>
      </c>
      <c r="R4" s="9" t="s">
        <v>38</v>
      </c>
      <c r="S4" s="9" t="s">
        <v>39</v>
      </c>
      <c r="T4" s="9" t="s">
        <v>40</v>
      </c>
      <c r="U4" s="9" t="s">
        <v>41</v>
      </c>
      <c r="V4" s="9" t="s">
        <v>42</v>
      </c>
      <c r="W4" s="9" t="s">
        <v>36</v>
      </c>
      <c r="X4" s="9" t="s">
        <v>37</v>
      </c>
      <c r="Y4" s="9" t="s">
        <v>38</v>
      </c>
      <c r="Z4" s="9" t="s">
        <v>39</v>
      </c>
      <c r="AA4" s="9" t="s">
        <v>40</v>
      </c>
      <c r="AB4" s="9" t="s">
        <v>41</v>
      </c>
      <c r="AC4" s="9" t="s">
        <v>36</v>
      </c>
      <c r="AD4" s="9" t="s">
        <v>37</v>
      </c>
      <c r="AE4" s="9" t="s">
        <v>38</v>
      </c>
      <c r="AF4" s="9" t="s">
        <v>39</v>
      </c>
      <c r="AG4" s="9" t="s">
        <v>40</v>
      </c>
      <c r="AH4" s="9" t="s">
        <v>41</v>
      </c>
      <c r="AI4" s="9" t="s">
        <v>42</v>
      </c>
      <c r="AJ4" s="9" t="s">
        <v>43</v>
      </c>
      <c r="AK4" s="9" t="s">
        <v>44</v>
      </c>
      <c r="AL4" s="9" t="s">
        <v>45</v>
      </c>
      <c r="AM4" s="8"/>
    </row>
    <row r="5" spans="1:39" ht="25" x14ac:dyDescent="0.2">
      <c r="A5" s="22"/>
      <c r="B5" s="25"/>
      <c r="C5" s="11" t="s">
        <v>46</v>
      </c>
      <c r="D5" s="11" t="s">
        <v>47</v>
      </c>
      <c r="E5" s="11" t="s">
        <v>48</v>
      </c>
      <c r="F5" s="11" t="s">
        <v>49</v>
      </c>
      <c r="G5" s="11" t="s">
        <v>50</v>
      </c>
      <c r="H5" s="11" t="s">
        <v>51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11" t="s">
        <v>74</v>
      </c>
      <c r="AF5" s="11" t="s">
        <v>75</v>
      </c>
      <c r="AG5" s="11" t="s">
        <v>76</v>
      </c>
      <c r="AH5" s="11" t="s">
        <v>77</v>
      </c>
      <c r="AI5" s="11" t="s">
        <v>78</v>
      </c>
      <c r="AJ5" s="11" t="s">
        <v>79</v>
      </c>
      <c r="AK5" s="11" t="s">
        <v>80</v>
      </c>
      <c r="AL5" s="11" t="s">
        <v>81</v>
      </c>
      <c r="AM5" s="8"/>
    </row>
    <row r="6" spans="1:39" x14ac:dyDescent="0.2">
      <c r="A6" s="21" t="s">
        <v>179</v>
      </c>
      <c r="B6" s="19" t="s">
        <v>180</v>
      </c>
      <c r="C6" s="12">
        <v>0.19823288150339999</v>
      </c>
      <c r="D6" s="12">
        <v>0.15486482540349999</v>
      </c>
      <c r="E6" s="12">
        <v>0.20305349070879999</v>
      </c>
      <c r="F6" s="12">
        <v>0.261947033376</v>
      </c>
      <c r="G6" s="12">
        <v>0.1758981657343</v>
      </c>
      <c r="H6" s="12">
        <v>4.3545461983860001E-2</v>
      </c>
      <c r="I6" s="12">
        <v>0.1045905594085</v>
      </c>
      <c r="J6" s="12">
        <v>0.16568706333950001</v>
      </c>
      <c r="K6" s="12">
        <v>0.28140216676250002</v>
      </c>
      <c r="L6" s="12">
        <v>0.23423139066769999</v>
      </c>
      <c r="M6" s="12">
        <v>0.25650928281230001</v>
      </c>
      <c r="N6" s="12">
        <v>0.1304208515226</v>
      </c>
      <c r="O6" s="12">
        <v>0.25599053034160002</v>
      </c>
      <c r="P6" s="12">
        <v>0.44527826522629999</v>
      </c>
      <c r="Q6" s="12">
        <v>0.13376960110290001</v>
      </c>
      <c r="R6" s="12">
        <v>0.26700008307590001</v>
      </c>
      <c r="S6" s="12">
        <v>0.2095499263284</v>
      </c>
      <c r="T6" s="12">
        <v>4.4219387173459997E-3</v>
      </c>
      <c r="U6" s="12">
        <v>1.1311383103389999E-2</v>
      </c>
      <c r="V6" s="12">
        <v>4.2598168219749998E-3</v>
      </c>
      <c r="W6" s="12">
        <v>0.54823720163760004</v>
      </c>
      <c r="X6" s="12">
        <v>0.19701748365550001</v>
      </c>
      <c r="Y6" s="12">
        <v>8.227627904646001E-2</v>
      </c>
      <c r="Z6" s="12">
        <v>2.6791179620479999E-2</v>
      </c>
      <c r="AA6" s="12">
        <v>6.9557981438930008E-3</v>
      </c>
      <c r="AB6" s="12">
        <v>4.9147929304500002E-2</v>
      </c>
      <c r="AC6" s="12">
        <v>0.24857199394759999</v>
      </c>
      <c r="AD6" s="12">
        <v>0.16894523057809999</v>
      </c>
      <c r="AE6" s="12">
        <v>0.14054660132130001</v>
      </c>
      <c r="AF6" s="12">
        <v>0.33528679236409997</v>
      </c>
      <c r="AG6" s="12">
        <v>0.21793216247370001</v>
      </c>
      <c r="AH6" s="12">
        <v>0.2244909055273</v>
      </c>
      <c r="AI6" s="12">
        <v>0.11346021964859999</v>
      </c>
      <c r="AJ6" s="12">
        <v>8.9435112137639994E-2</v>
      </c>
      <c r="AK6" s="12">
        <v>0</v>
      </c>
      <c r="AL6" s="12">
        <v>0.14669277296809999</v>
      </c>
      <c r="AM6" s="8"/>
    </row>
    <row r="7" spans="1:39" x14ac:dyDescent="0.2">
      <c r="A7" s="22"/>
      <c r="B7" s="20"/>
      <c r="C7" s="13">
        <v>251</v>
      </c>
      <c r="D7" s="13">
        <v>56</v>
      </c>
      <c r="E7" s="13">
        <v>65</v>
      </c>
      <c r="F7" s="13">
        <v>71</v>
      </c>
      <c r="G7" s="13">
        <v>59</v>
      </c>
      <c r="H7" s="13">
        <v>2</v>
      </c>
      <c r="I7" s="13">
        <v>12</v>
      </c>
      <c r="J7" s="13">
        <v>32</v>
      </c>
      <c r="K7" s="13">
        <v>57</v>
      </c>
      <c r="L7" s="13">
        <v>57</v>
      </c>
      <c r="M7" s="13">
        <v>91</v>
      </c>
      <c r="N7" s="13">
        <v>63</v>
      </c>
      <c r="O7" s="13">
        <v>174</v>
      </c>
      <c r="P7" s="13">
        <v>123</v>
      </c>
      <c r="Q7" s="13">
        <v>19</v>
      </c>
      <c r="R7" s="13">
        <v>48</v>
      </c>
      <c r="S7" s="13">
        <v>58</v>
      </c>
      <c r="T7" s="13">
        <v>1</v>
      </c>
      <c r="U7" s="13">
        <v>1</v>
      </c>
      <c r="V7" s="13">
        <v>1</v>
      </c>
      <c r="W7" s="13">
        <v>138</v>
      </c>
      <c r="X7" s="13">
        <v>76</v>
      </c>
      <c r="Y7" s="13">
        <v>19</v>
      </c>
      <c r="Z7" s="13">
        <v>3</v>
      </c>
      <c r="AA7" s="13">
        <v>1</v>
      </c>
      <c r="AB7" s="13">
        <v>1</v>
      </c>
      <c r="AC7" s="13">
        <v>124</v>
      </c>
      <c r="AD7" s="13">
        <v>35</v>
      </c>
      <c r="AE7" s="13">
        <v>6</v>
      </c>
      <c r="AF7" s="13">
        <v>15</v>
      </c>
      <c r="AG7" s="13">
        <v>17</v>
      </c>
      <c r="AH7" s="13">
        <v>5</v>
      </c>
      <c r="AI7" s="13">
        <v>1</v>
      </c>
      <c r="AJ7" s="13">
        <v>2</v>
      </c>
      <c r="AK7" s="13">
        <v>0</v>
      </c>
      <c r="AL7" s="13">
        <v>46</v>
      </c>
      <c r="AM7" s="8"/>
    </row>
    <row r="8" spans="1:39" x14ac:dyDescent="0.2">
      <c r="A8" s="22"/>
      <c r="B8" s="20"/>
      <c r="C8" s="14" t="s">
        <v>84</v>
      </c>
      <c r="D8" s="14"/>
      <c r="E8" s="14"/>
      <c r="F8" s="14"/>
      <c r="G8" s="14"/>
      <c r="H8" s="14"/>
      <c r="I8" s="14"/>
      <c r="J8" s="14"/>
      <c r="K8" s="15" t="s">
        <v>85</v>
      </c>
      <c r="L8" s="14"/>
      <c r="M8" s="14"/>
      <c r="N8" s="14"/>
      <c r="O8" s="15" t="s">
        <v>86</v>
      </c>
      <c r="P8" s="15" t="s">
        <v>141</v>
      </c>
      <c r="Q8" s="15" t="s">
        <v>100</v>
      </c>
      <c r="R8" s="15" t="s">
        <v>99</v>
      </c>
      <c r="S8" s="15" t="s">
        <v>99</v>
      </c>
      <c r="T8" s="14"/>
      <c r="U8" s="14"/>
      <c r="V8" s="14"/>
      <c r="W8" s="15" t="s">
        <v>101</v>
      </c>
      <c r="X8" s="15" t="s">
        <v>181</v>
      </c>
      <c r="Y8" s="15" t="s">
        <v>92</v>
      </c>
      <c r="Z8" s="14"/>
      <c r="AA8" s="14"/>
      <c r="AB8" s="14"/>
      <c r="AC8" s="14"/>
      <c r="AD8" s="14"/>
      <c r="AE8" s="14"/>
      <c r="AF8" s="14"/>
      <c r="AG8" s="14"/>
      <c r="AH8" s="14"/>
      <c r="AI8" s="14"/>
      <c r="AJ8" s="14"/>
      <c r="AK8" s="14"/>
      <c r="AL8" s="14"/>
      <c r="AM8" s="8"/>
    </row>
    <row r="9" spans="1:39" x14ac:dyDescent="0.2">
      <c r="A9" s="23"/>
      <c r="B9" s="19" t="s">
        <v>182</v>
      </c>
      <c r="C9" s="12">
        <v>0.69570049958479996</v>
      </c>
      <c r="D9" s="12">
        <v>0.71338754046849995</v>
      </c>
      <c r="E9" s="12">
        <v>0.71871954487590006</v>
      </c>
      <c r="F9" s="12">
        <v>0.61808302403549997</v>
      </c>
      <c r="G9" s="12">
        <v>0.72158314645569999</v>
      </c>
      <c r="H9" s="12">
        <v>0.95645453801610003</v>
      </c>
      <c r="I9" s="12">
        <v>0.78836723709560008</v>
      </c>
      <c r="J9" s="12">
        <v>0.73151334316950001</v>
      </c>
      <c r="K9" s="12">
        <v>0.55670526913640006</v>
      </c>
      <c r="L9" s="12">
        <v>0.67072064424990008</v>
      </c>
      <c r="M9" s="12">
        <v>0.64476554691800003</v>
      </c>
      <c r="N9" s="12">
        <v>0.78796021919500003</v>
      </c>
      <c r="O9" s="12">
        <v>0.619383026409</v>
      </c>
      <c r="P9" s="12">
        <v>0.32237926029910002</v>
      </c>
      <c r="Q9" s="12">
        <v>0.7778602597016</v>
      </c>
      <c r="R9" s="12">
        <v>0.60260420784689994</v>
      </c>
      <c r="S9" s="12">
        <v>0.66979396885279996</v>
      </c>
      <c r="T9" s="12">
        <v>0.99557806128269999</v>
      </c>
      <c r="U9" s="12">
        <v>0.98868861689659993</v>
      </c>
      <c r="V9" s="12">
        <v>0.99574018317799995</v>
      </c>
      <c r="W9" s="12">
        <v>0.2221124300533</v>
      </c>
      <c r="X9" s="12">
        <v>0.66838748028299999</v>
      </c>
      <c r="Y9" s="12">
        <v>0.83219941641540007</v>
      </c>
      <c r="Z9" s="12">
        <v>0.97093009361430005</v>
      </c>
      <c r="AA9" s="12">
        <v>0.99304420185609998</v>
      </c>
      <c r="AB9" s="12">
        <v>0.78214664162899994</v>
      </c>
      <c r="AC9" s="12">
        <v>0.64733693354850008</v>
      </c>
      <c r="AD9" s="12">
        <v>0.67712218164540006</v>
      </c>
      <c r="AE9" s="12">
        <v>0.56986202888469994</v>
      </c>
      <c r="AF9" s="12">
        <v>0.52955441515510004</v>
      </c>
      <c r="AG9" s="12">
        <v>0.68766046707919992</v>
      </c>
      <c r="AH9" s="12">
        <v>0.70358817320439992</v>
      </c>
      <c r="AI9" s="12">
        <v>0.8424592211477</v>
      </c>
      <c r="AJ9" s="12">
        <v>0.91056488786239997</v>
      </c>
      <c r="AK9" s="12">
        <v>1</v>
      </c>
      <c r="AL9" s="12">
        <v>0.76562641014739996</v>
      </c>
      <c r="AM9" s="8"/>
    </row>
    <row r="10" spans="1:39" x14ac:dyDescent="0.2">
      <c r="A10" s="22"/>
      <c r="B10" s="20"/>
      <c r="C10" s="13">
        <v>658</v>
      </c>
      <c r="D10" s="13">
        <v>144</v>
      </c>
      <c r="E10" s="13">
        <v>191</v>
      </c>
      <c r="F10" s="13">
        <v>133</v>
      </c>
      <c r="G10" s="13">
        <v>190</v>
      </c>
      <c r="H10" s="13">
        <v>14</v>
      </c>
      <c r="I10" s="13">
        <v>76</v>
      </c>
      <c r="J10" s="13">
        <v>127</v>
      </c>
      <c r="K10" s="13">
        <v>104</v>
      </c>
      <c r="L10" s="13">
        <v>150</v>
      </c>
      <c r="M10" s="13">
        <v>187</v>
      </c>
      <c r="N10" s="13">
        <v>298</v>
      </c>
      <c r="O10" s="13">
        <v>326</v>
      </c>
      <c r="P10" s="13">
        <v>84</v>
      </c>
      <c r="Q10" s="13">
        <v>76</v>
      </c>
      <c r="R10" s="13">
        <v>70</v>
      </c>
      <c r="S10" s="13">
        <v>151</v>
      </c>
      <c r="T10" s="13">
        <v>116</v>
      </c>
      <c r="U10" s="13">
        <v>40</v>
      </c>
      <c r="V10" s="13">
        <v>121</v>
      </c>
      <c r="W10" s="13">
        <v>62</v>
      </c>
      <c r="X10" s="13">
        <v>171</v>
      </c>
      <c r="Y10" s="13">
        <v>142</v>
      </c>
      <c r="Z10" s="13">
        <v>181</v>
      </c>
      <c r="AA10" s="13">
        <v>65</v>
      </c>
      <c r="AB10" s="13">
        <v>8</v>
      </c>
      <c r="AC10" s="13">
        <v>251</v>
      </c>
      <c r="AD10" s="13">
        <v>67</v>
      </c>
      <c r="AE10" s="13">
        <v>17</v>
      </c>
      <c r="AF10" s="13">
        <v>22</v>
      </c>
      <c r="AG10" s="13">
        <v>45</v>
      </c>
      <c r="AH10" s="13">
        <v>15</v>
      </c>
      <c r="AI10" s="13">
        <v>4</v>
      </c>
      <c r="AJ10" s="13">
        <v>9</v>
      </c>
      <c r="AK10" s="13">
        <v>3</v>
      </c>
      <c r="AL10" s="13">
        <v>225</v>
      </c>
      <c r="AM10" s="8"/>
    </row>
    <row r="11" spans="1:39" x14ac:dyDescent="0.2">
      <c r="A11" s="22"/>
      <c r="B11" s="20"/>
      <c r="C11" s="14" t="s">
        <v>84</v>
      </c>
      <c r="D11" s="14"/>
      <c r="E11" s="14"/>
      <c r="F11" s="14"/>
      <c r="G11" s="14"/>
      <c r="H11" s="15" t="s">
        <v>183</v>
      </c>
      <c r="I11" s="15" t="s">
        <v>127</v>
      </c>
      <c r="J11" s="14"/>
      <c r="K11" s="14"/>
      <c r="L11" s="14"/>
      <c r="M11" s="14"/>
      <c r="N11" s="15" t="s">
        <v>111</v>
      </c>
      <c r="O11" s="14"/>
      <c r="P11" s="14"/>
      <c r="Q11" s="15" t="s">
        <v>86</v>
      </c>
      <c r="R11" s="15" t="s">
        <v>85</v>
      </c>
      <c r="S11" s="15" t="s">
        <v>86</v>
      </c>
      <c r="T11" s="15" t="s">
        <v>138</v>
      </c>
      <c r="U11" s="15" t="s">
        <v>138</v>
      </c>
      <c r="V11" s="15" t="s">
        <v>138</v>
      </c>
      <c r="W11" s="14"/>
      <c r="X11" s="15" t="s">
        <v>86</v>
      </c>
      <c r="Y11" s="15" t="s">
        <v>86</v>
      </c>
      <c r="Z11" s="15" t="s">
        <v>106</v>
      </c>
      <c r="AA11" s="15" t="s">
        <v>184</v>
      </c>
      <c r="AB11" s="15" t="s">
        <v>86</v>
      </c>
      <c r="AC11" s="14"/>
      <c r="AD11" s="14"/>
      <c r="AE11" s="14"/>
      <c r="AF11" s="14"/>
      <c r="AG11" s="14"/>
      <c r="AH11" s="14"/>
      <c r="AI11" s="14"/>
      <c r="AJ11" s="14"/>
      <c r="AK11" s="14"/>
      <c r="AL11" s="14"/>
      <c r="AM11" s="8"/>
    </row>
    <row r="12" spans="1:39" x14ac:dyDescent="0.2">
      <c r="A12" s="23"/>
      <c r="B12" s="19" t="s">
        <v>91</v>
      </c>
      <c r="C12" s="12">
        <v>0.1060666189118</v>
      </c>
      <c r="D12" s="12">
        <v>0.131747634128</v>
      </c>
      <c r="E12" s="12">
        <v>7.8226964415270009E-2</v>
      </c>
      <c r="F12" s="12">
        <v>0.11996994258849999</v>
      </c>
      <c r="G12" s="12">
        <v>0.10251868780999999</v>
      </c>
      <c r="H12" s="12">
        <v>0</v>
      </c>
      <c r="I12" s="12">
        <v>0.1070422034959</v>
      </c>
      <c r="J12" s="12">
        <v>0.102799593491</v>
      </c>
      <c r="K12" s="12">
        <v>0.16189256410110001</v>
      </c>
      <c r="L12" s="12">
        <v>9.5047965082339994E-2</v>
      </c>
      <c r="M12" s="12">
        <v>9.8725170269760007E-2</v>
      </c>
      <c r="N12" s="12">
        <v>8.1618929282440009E-2</v>
      </c>
      <c r="O12" s="12">
        <v>0.12462644324949999</v>
      </c>
      <c r="P12" s="12">
        <v>0.23234247447459999</v>
      </c>
      <c r="Q12" s="12">
        <v>8.8370139195520003E-2</v>
      </c>
      <c r="R12" s="12">
        <v>0.13039570907719999</v>
      </c>
      <c r="S12" s="12">
        <v>0.1206561048188</v>
      </c>
      <c r="T12" s="12">
        <v>0</v>
      </c>
      <c r="U12" s="12">
        <v>0</v>
      </c>
      <c r="V12" s="12">
        <v>0</v>
      </c>
      <c r="W12" s="12">
        <v>0.22965036830909999</v>
      </c>
      <c r="X12" s="12">
        <v>0.1345950360615</v>
      </c>
      <c r="Y12" s="12">
        <v>8.5524304538159998E-2</v>
      </c>
      <c r="Z12" s="12">
        <v>2.278726765242E-3</v>
      </c>
      <c r="AA12" s="12">
        <v>0</v>
      </c>
      <c r="AB12" s="12">
        <v>0.16870542906649999</v>
      </c>
      <c r="AC12" s="12">
        <v>0.1040910725039</v>
      </c>
      <c r="AD12" s="12">
        <v>0.15393258777659999</v>
      </c>
      <c r="AE12" s="12">
        <v>0.2895913697941</v>
      </c>
      <c r="AF12" s="12">
        <v>0.13515879248080001</v>
      </c>
      <c r="AG12" s="12">
        <v>9.4407370447079988E-2</v>
      </c>
      <c r="AH12" s="12">
        <v>7.1920921268259996E-2</v>
      </c>
      <c r="AI12" s="12">
        <v>4.4080559203779998E-2</v>
      </c>
      <c r="AJ12" s="12">
        <v>0</v>
      </c>
      <c r="AK12" s="12">
        <v>0</v>
      </c>
      <c r="AL12" s="12">
        <v>8.7680816884519994E-2</v>
      </c>
      <c r="AM12" s="8"/>
    </row>
    <row r="13" spans="1:39" x14ac:dyDescent="0.2">
      <c r="A13" s="22"/>
      <c r="B13" s="20"/>
      <c r="C13" s="13">
        <v>100</v>
      </c>
      <c r="D13" s="13">
        <v>26</v>
      </c>
      <c r="E13" s="13">
        <v>20</v>
      </c>
      <c r="F13" s="13">
        <v>26</v>
      </c>
      <c r="G13" s="13">
        <v>28</v>
      </c>
      <c r="H13" s="13">
        <v>0</v>
      </c>
      <c r="I13" s="13">
        <v>11</v>
      </c>
      <c r="J13" s="13">
        <v>15</v>
      </c>
      <c r="K13" s="13">
        <v>22</v>
      </c>
      <c r="L13" s="13">
        <v>19</v>
      </c>
      <c r="M13" s="13">
        <v>33</v>
      </c>
      <c r="N13" s="13">
        <v>32</v>
      </c>
      <c r="O13" s="13">
        <v>60</v>
      </c>
      <c r="P13" s="13">
        <v>46</v>
      </c>
      <c r="Q13" s="13">
        <v>11</v>
      </c>
      <c r="R13" s="13">
        <v>17</v>
      </c>
      <c r="S13" s="13">
        <v>26</v>
      </c>
      <c r="T13" s="13">
        <v>0</v>
      </c>
      <c r="U13" s="13">
        <v>0</v>
      </c>
      <c r="V13" s="13">
        <v>0</v>
      </c>
      <c r="W13" s="13">
        <v>44</v>
      </c>
      <c r="X13" s="13">
        <v>35</v>
      </c>
      <c r="Y13" s="13">
        <v>10</v>
      </c>
      <c r="Z13" s="13">
        <v>1</v>
      </c>
      <c r="AA13" s="13">
        <v>0</v>
      </c>
      <c r="AB13" s="13">
        <v>3</v>
      </c>
      <c r="AC13" s="13">
        <v>47</v>
      </c>
      <c r="AD13" s="13">
        <v>11</v>
      </c>
      <c r="AE13" s="13">
        <v>2</v>
      </c>
      <c r="AF13" s="13">
        <v>5</v>
      </c>
      <c r="AG13" s="13">
        <v>6</v>
      </c>
      <c r="AH13" s="13">
        <v>3</v>
      </c>
      <c r="AI13" s="13">
        <v>1</v>
      </c>
      <c r="AJ13" s="13">
        <v>0</v>
      </c>
      <c r="AK13" s="13">
        <v>0</v>
      </c>
      <c r="AL13" s="13">
        <v>25</v>
      </c>
      <c r="AM13" s="8"/>
    </row>
    <row r="14" spans="1:39" x14ac:dyDescent="0.2">
      <c r="A14" s="22"/>
      <c r="B14" s="20"/>
      <c r="C14" s="14" t="s">
        <v>84</v>
      </c>
      <c r="D14" s="14"/>
      <c r="E14" s="14"/>
      <c r="F14" s="14"/>
      <c r="G14" s="14"/>
      <c r="H14" s="14"/>
      <c r="I14" s="14"/>
      <c r="J14" s="14"/>
      <c r="K14" s="14"/>
      <c r="L14" s="14"/>
      <c r="M14" s="14"/>
      <c r="N14" s="14"/>
      <c r="O14" s="14"/>
      <c r="P14" s="15" t="s">
        <v>185</v>
      </c>
      <c r="Q14" s="15" t="s">
        <v>158</v>
      </c>
      <c r="R14" s="15" t="s">
        <v>158</v>
      </c>
      <c r="S14" s="14"/>
      <c r="T14" s="14"/>
      <c r="U14" s="14"/>
      <c r="V14" s="14"/>
      <c r="W14" s="15" t="s">
        <v>103</v>
      </c>
      <c r="X14" s="15" t="s">
        <v>126</v>
      </c>
      <c r="Y14" s="15" t="s">
        <v>126</v>
      </c>
      <c r="Z14" s="14"/>
      <c r="AA14" s="14"/>
      <c r="AB14" s="15" t="s">
        <v>103</v>
      </c>
      <c r="AC14" s="14"/>
      <c r="AD14" s="14"/>
      <c r="AE14" s="14"/>
      <c r="AF14" s="14"/>
      <c r="AG14" s="14"/>
      <c r="AH14" s="14"/>
      <c r="AI14" s="14"/>
      <c r="AJ14" s="14"/>
      <c r="AK14" s="14"/>
      <c r="AL14" s="14"/>
      <c r="AM14" s="8"/>
    </row>
    <row r="15" spans="1:39" x14ac:dyDescent="0.2">
      <c r="A15" s="23"/>
      <c r="B15" s="19" t="s">
        <v>29</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8"/>
    </row>
    <row r="16" spans="1:39" x14ac:dyDescent="0.2">
      <c r="A16" s="22"/>
      <c r="B16" s="20"/>
      <c r="C16" s="13">
        <v>1009</v>
      </c>
      <c r="D16" s="13">
        <v>226</v>
      </c>
      <c r="E16" s="13">
        <v>276</v>
      </c>
      <c r="F16" s="13">
        <v>230</v>
      </c>
      <c r="G16" s="13">
        <v>277</v>
      </c>
      <c r="H16" s="13">
        <v>16</v>
      </c>
      <c r="I16" s="13">
        <v>99</v>
      </c>
      <c r="J16" s="13">
        <v>174</v>
      </c>
      <c r="K16" s="13">
        <v>183</v>
      </c>
      <c r="L16" s="13">
        <v>226</v>
      </c>
      <c r="M16" s="13">
        <v>311</v>
      </c>
      <c r="N16" s="13">
        <v>393</v>
      </c>
      <c r="O16" s="13">
        <v>560</v>
      </c>
      <c r="P16" s="13">
        <v>253</v>
      </c>
      <c r="Q16" s="13">
        <v>106</v>
      </c>
      <c r="R16" s="13">
        <v>135</v>
      </c>
      <c r="S16" s="13">
        <v>235</v>
      </c>
      <c r="T16" s="13">
        <v>117</v>
      </c>
      <c r="U16" s="13">
        <v>41</v>
      </c>
      <c r="V16" s="13">
        <v>122</v>
      </c>
      <c r="W16" s="13">
        <v>244</v>
      </c>
      <c r="X16" s="13">
        <v>282</v>
      </c>
      <c r="Y16" s="13">
        <v>171</v>
      </c>
      <c r="Z16" s="13">
        <v>185</v>
      </c>
      <c r="AA16" s="13">
        <v>66</v>
      </c>
      <c r="AB16" s="13">
        <v>12</v>
      </c>
      <c r="AC16" s="13">
        <v>422</v>
      </c>
      <c r="AD16" s="13">
        <v>113</v>
      </c>
      <c r="AE16" s="13">
        <v>25</v>
      </c>
      <c r="AF16" s="13">
        <v>42</v>
      </c>
      <c r="AG16" s="13">
        <v>68</v>
      </c>
      <c r="AH16" s="13">
        <v>23</v>
      </c>
      <c r="AI16" s="13">
        <v>6</v>
      </c>
      <c r="AJ16" s="13">
        <v>11</v>
      </c>
      <c r="AK16" s="13">
        <v>3</v>
      </c>
      <c r="AL16" s="13">
        <v>296</v>
      </c>
      <c r="AM16" s="8"/>
    </row>
    <row r="17" spans="1:39" x14ac:dyDescent="0.2">
      <c r="A17" s="22"/>
      <c r="B17" s="20"/>
      <c r="C17" s="14" t="s">
        <v>84</v>
      </c>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8"/>
    </row>
    <row r="18" spans="1:39" x14ac:dyDescent="0.2">
      <c r="A18" s="16" t="s">
        <v>186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9" x14ac:dyDescent="0.2">
      <c r="A19" s="18" t="s">
        <v>94</v>
      </c>
    </row>
  </sheetData>
  <mergeCells count="14">
    <mergeCell ref="AJ2:AL2"/>
    <mergeCell ref="A2:C2"/>
    <mergeCell ref="A3:B5"/>
    <mergeCell ref="B6:B8"/>
    <mergeCell ref="D3:G3"/>
    <mergeCell ref="H3:M3"/>
    <mergeCell ref="N3:O3"/>
    <mergeCell ref="P3:V3"/>
    <mergeCell ref="W3:AB3"/>
    <mergeCell ref="B9:B11"/>
    <mergeCell ref="B12:B14"/>
    <mergeCell ref="B15:B17"/>
    <mergeCell ref="A6:A17"/>
    <mergeCell ref="AC3:AL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1"/>
  <sheetViews>
    <sheetView workbookViewId="0">
      <pane xSplit="3" ySplit="5" topLeftCell="D6" activePane="bottomRight" state="frozen"/>
      <selection pane="topRight" activeCell="D1" sqref="D1"/>
      <selection pane="bottomLeft" activeCell="A6" sqref="A6"/>
      <selection pane="bottomRight" activeCell="C1" sqref="C1:Q1048576"/>
    </sheetView>
  </sheetViews>
  <sheetFormatPr baseColWidth="10" defaultColWidth="8.83203125" defaultRowHeight="15" x14ac:dyDescent="0.2"/>
  <cols>
    <col min="1" max="1" width="50" style="2" bestFit="1" customWidth="1"/>
    <col min="2" max="2" width="29" style="2" customWidth="1"/>
    <col min="3" max="3" width="24.5" style="2" bestFit="1" customWidth="1"/>
    <col min="4" max="39" width="12.6640625" style="2" customWidth="1"/>
  </cols>
  <sheetData>
    <row r="1" spans="1:40"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8"/>
    </row>
    <row r="2" spans="1:40" ht="36" customHeight="1" x14ac:dyDescent="0.2">
      <c r="A2" s="27" t="s">
        <v>187</v>
      </c>
      <c r="B2" s="25"/>
      <c r="C2" s="25"/>
      <c r="D2" s="25"/>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26" t="s">
        <v>28</v>
      </c>
      <c r="AK2" s="25"/>
      <c r="AL2" s="25"/>
      <c r="AM2" s="10"/>
      <c r="AN2" s="8"/>
    </row>
    <row r="3" spans="1:40" ht="37" customHeight="1" x14ac:dyDescent="0.2">
      <c r="A3" s="28"/>
      <c r="B3" s="25"/>
      <c r="C3" s="25"/>
      <c r="D3" s="11" t="s">
        <v>29</v>
      </c>
      <c r="E3" s="24" t="s">
        <v>30</v>
      </c>
      <c r="F3" s="25"/>
      <c r="G3" s="25"/>
      <c r="H3" s="25"/>
      <c r="I3" s="24" t="s">
        <v>31</v>
      </c>
      <c r="J3" s="25"/>
      <c r="K3" s="25"/>
      <c r="L3" s="25"/>
      <c r="M3" s="25"/>
      <c r="N3" s="25"/>
      <c r="O3" s="24" t="s">
        <v>32</v>
      </c>
      <c r="P3" s="25"/>
      <c r="Q3" s="24" t="s">
        <v>33</v>
      </c>
      <c r="R3" s="25"/>
      <c r="S3" s="25"/>
      <c r="T3" s="25"/>
      <c r="U3" s="25"/>
      <c r="V3" s="25"/>
      <c r="W3" s="25"/>
      <c r="X3" s="24" t="s">
        <v>34</v>
      </c>
      <c r="Y3" s="25"/>
      <c r="Z3" s="25"/>
      <c r="AA3" s="25"/>
      <c r="AB3" s="25"/>
      <c r="AC3" s="25"/>
      <c r="AD3" s="24" t="s">
        <v>35</v>
      </c>
      <c r="AE3" s="25"/>
      <c r="AF3" s="25"/>
      <c r="AG3" s="25"/>
      <c r="AH3" s="25"/>
      <c r="AI3" s="25"/>
      <c r="AJ3" s="25"/>
      <c r="AK3" s="25"/>
      <c r="AL3" s="25"/>
      <c r="AM3" s="25"/>
      <c r="AN3" s="8"/>
    </row>
    <row r="4" spans="1:40" ht="16" customHeight="1" x14ac:dyDescent="0.2">
      <c r="A4" s="20"/>
      <c r="B4" s="25"/>
      <c r="C4" s="25"/>
      <c r="D4" s="9" t="s">
        <v>36</v>
      </c>
      <c r="E4" s="9" t="s">
        <v>36</v>
      </c>
      <c r="F4" s="9" t="s">
        <v>37</v>
      </c>
      <c r="G4" s="9" t="s">
        <v>38</v>
      </c>
      <c r="H4" s="9" t="s">
        <v>39</v>
      </c>
      <c r="I4" s="9" t="s">
        <v>36</v>
      </c>
      <c r="J4" s="9" t="s">
        <v>37</v>
      </c>
      <c r="K4" s="9" t="s">
        <v>38</v>
      </c>
      <c r="L4" s="9" t="s">
        <v>39</v>
      </c>
      <c r="M4" s="9" t="s">
        <v>40</v>
      </c>
      <c r="N4" s="9" t="s">
        <v>41</v>
      </c>
      <c r="O4" s="9" t="s">
        <v>36</v>
      </c>
      <c r="P4" s="9" t="s">
        <v>37</v>
      </c>
      <c r="Q4" s="9" t="s">
        <v>36</v>
      </c>
      <c r="R4" s="9" t="s">
        <v>37</v>
      </c>
      <c r="S4" s="9" t="s">
        <v>38</v>
      </c>
      <c r="T4" s="9" t="s">
        <v>39</v>
      </c>
      <c r="U4" s="9" t="s">
        <v>40</v>
      </c>
      <c r="V4" s="9" t="s">
        <v>41</v>
      </c>
      <c r="W4" s="9" t="s">
        <v>42</v>
      </c>
      <c r="X4" s="9" t="s">
        <v>36</v>
      </c>
      <c r="Y4" s="9" t="s">
        <v>37</v>
      </c>
      <c r="Z4" s="9" t="s">
        <v>38</v>
      </c>
      <c r="AA4" s="9" t="s">
        <v>39</v>
      </c>
      <c r="AB4" s="9" t="s">
        <v>40</v>
      </c>
      <c r="AC4" s="9" t="s">
        <v>41</v>
      </c>
      <c r="AD4" s="9" t="s">
        <v>36</v>
      </c>
      <c r="AE4" s="9" t="s">
        <v>37</v>
      </c>
      <c r="AF4" s="9" t="s">
        <v>38</v>
      </c>
      <c r="AG4" s="9" t="s">
        <v>39</v>
      </c>
      <c r="AH4" s="9" t="s">
        <v>40</v>
      </c>
      <c r="AI4" s="9" t="s">
        <v>41</v>
      </c>
      <c r="AJ4" s="9" t="s">
        <v>42</v>
      </c>
      <c r="AK4" s="9" t="s">
        <v>43</v>
      </c>
      <c r="AL4" s="9" t="s">
        <v>44</v>
      </c>
      <c r="AM4" s="9" t="s">
        <v>45</v>
      </c>
      <c r="AN4" s="8"/>
    </row>
    <row r="5" spans="1:40" ht="25" x14ac:dyDescent="0.2">
      <c r="A5" s="20"/>
      <c r="B5" s="25"/>
      <c r="C5" s="25"/>
      <c r="D5" s="11" t="s">
        <v>46</v>
      </c>
      <c r="E5" s="11" t="s">
        <v>47</v>
      </c>
      <c r="F5" s="11" t="s">
        <v>48</v>
      </c>
      <c r="G5" s="11" t="s">
        <v>49</v>
      </c>
      <c r="H5" s="11" t="s">
        <v>50</v>
      </c>
      <c r="I5" s="11" t="s">
        <v>51</v>
      </c>
      <c r="J5" s="11" t="s">
        <v>52</v>
      </c>
      <c r="K5" s="11" t="s">
        <v>53</v>
      </c>
      <c r="L5" s="11" t="s">
        <v>54</v>
      </c>
      <c r="M5" s="11" t="s">
        <v>55</v>
      </c>
      <c r="N5" s="11" t="s">
        <v>56</v>
      </c>
      <c r="O5" s="11" t="s">
        <v>57</v>
      </c>
      <c r="P5" s="11" t="s">
        <v>58</v>
      </c>
      <c r="Q5" s="11" t="s">
        <v>59</v>
      </c>
      <c r="R5" s="11" t="s">
        <v>60</v>
      </c>
      <c r="S5" s="11" t="s">
        <v>61</v>
      </c>
      <c r="T5" s="11" t="s">
        <v>62</v>
      </c>
      <c r="U5" s="11" t="s">
        <v>63</v>
      </c>
      <c r="V5" s="11" t="s">
        <v>64</v>
      </c>
      <c r="W5" s="11" t="s">
        <v>65</v>
      </c>
      <c r="X5" s="11" t="s">
        <v>66</v>
      </c>
      <c r="Y5" s="11" t="s">
        <v>67</v>
      </c>
      <c r="Z5" s="11" t="s">
        <v>68</v>
      </c>
      <c r="AA5" s="11" t="s">
        <v>69</v>
      </c>
      <c r="AB5" s="11" t="s">
        <v>70</v>
      </c>
      <c r="AC5" s="11" t="s">
        <v>71</v>
      </c>
      <c r="AD5" s="11" t="s">
        <v>72</v>
      </c>
      <c r="AE5" s="11" t="s">
        <v>73</v>
      </c>
      <c r="AF5" s="11" t="s">
        <v>74</v>
      </c>
      <c r="AG5" s="11" t="s">
        <v>75</v>
      </c>
      <c r="AH5" s="11" t="s">
        <v>76</v>
      </c>
      <c r="AI5" s="11" t="s">
        <v>77</v>
      </c>
      <c r="AJ5" s="11" t="s">
        <v>78</v>
      </c>
      <c r="AK5" s="11" t="s">
        <v>79</v>
      </c>
      <c r="AL5" s="11" t="s">
        <v>80</v>
      </c>
      <c r="AM5" s="11" t="s">
        <v>81</v>
      </c>
      <c r="AN5" s="8"/>
    </row>
    <row r="6" spans="1:40" x14ac:dyDescent="0.2">
      <c r="A6" s="21" t="s">
        <v>188</v>
      </c>
      <c r="B6" s="19"/>
      <c r="C6" s="19" t="s">
        <v>190</v>
      </c>
      <c r="D6" s="12">
        <v>0.56480663457930003</v>
      </c>
      <c r="E6" s="12">
        <v>0.58290622587670005</v>
      </c>
      <c r="F6" s="12">
        <v>0.62159012413229997</v>
      </c>
      <c r="G6" s="12">
        <v>0.40918802049859998</v>
      </c>
      <c r="H6" s="12">
        <v>0.61855816236729999</v>
      </c>
      <c r="I6" s="12">
        <v>0.81836363590830008</v>
      </c>
      <c r="J6" s="12">
        <v>0.51273807258369997</v>
      </c>
      <c r="K6" s="12">
        <v>0.65776424029910008</v>
      </c>
      <c r="L6" s="12">
        <v>0.42791909899140002</v>
      </c>
      <c r="M6" s="12">
        <v>0.56751610540870001</v>
      </c>
      <c r="N6" s="12">
        <v>0.54437376475620003</v>
      </c>
      <c r="O6" s="12">
        <v>0.66105923337250005</v>
      </c>
      <c r="P6" s="12">
        <v>0.50786791236710005</v>
      </c>
      <c r="Q6" s="12">
        <v>0.16369331532539999</v>
      </c>
      <c r="R6" s="12">
        <v>0.58076563982280005</v>
      </c>
      <c r="S6" s="12">
        <v>0.25025572236619997</v>
      </c>
      <c r="T6" s="12">
        <v>0.60102001325999999</v>
      </c>
      <c r="U6" s="12">
        <v>0.92298054495409998</v>
      </c>
      <c r="V6" s="12">
        <v>0.9682889899974001</v>
      </c>
      <c r="W6" s="12">
        <v>0.90103473035619996</v>
      </c>
      <c r="X6" s="12">
        <v>9.544372512619001E-2</v>
      </c>
      <c r="Y6" s="12">
        <v>0.44422993230149999</v>
      </c>
      <c r="Z6" s="12">
        <v>0.81827404850350005</v>
      </c>
      <c r="AA6" s="12">
        <v>0.84918984107810003</v>
      </c>
      <c r="AB6" s="12">
        <v>0.97440837220640009</v>
      </c>
      <c r="AC6" s="12">
        <v>0.58771796288879996</v>
      </c>
      <c r="AD6" s="12">
        <v>0.42967079615949999</v>
      </c>
      <c r="AE6" s="12">
        <v>0.64016482739980007</v>
      </c>
      <c r="AF6" s="12">
        <v>0.34676098839429997</v>
      </c>
      <c r="AG6" s="12">
        <v>0.61429637497379996</v>
      </c>
      <c r="AH6" s="12">
        <v>0.62637145458660004</v>
      </c>
      <c r="AI6" s="12">
        <v>0.76830913933400002</v>
      </c>
      <c r="AJ6" s="12">
        <v>1</v>
      </c>
      <c r="AK6" s="12">
        <v>0.46836490608800002</v>
      </c>
      <c r="AL6" s="12">
        <v>0.63727424766819996</v>
      </c>
      <c r="AM6" s="12">
        <v>0.6621279274977</v>
      </c>
      <c r="AN6" s="8"/>
    </row>
    <row r="7" spans="1:40" x14ac:dyDescent="0.2">
      <c r="A7" s="20"/>
      <c r="B7" s="20"/>
      <c r="C7" s="20"/>
      <c r="D7" s="13">
        <v>264</v>
      </c>
      <c r="E7" s="13">
        <v>55</v>
      </c>
      <c r="F7" s="13">
        <v>87</v>
      </c>
      <c r="G7" s="13">
        <v>40</v>
      </c>
      <c r="H7" s="13">
        <v>82</v>
      </c>
      <c r="I7" s="13">
        <v>7</v>
      </c>
      <c r="J7" s="13">
        <v>22</v>
      </c>
      <c r="K7" s="13">
        <v>56</v>
      </c>
      <c r="L7" s="13">
        <v>40</v>
      </c>
      <c r="M7" s="13">
        <v>65</v>
      </c>
      <c r="N7" s="13">
        <v>74</v>
      </c>
      <c r="O7" s="13">
        <v>124</v>
      </c>
      <c r="P7" s="13">
        <v>134</v>
      </c>
      <c r="Q7" s="13">
        <v>23</v>
      </c>
      <c r="R7" s="13">
        <v>28</v>
      </c>
      <c r="S7" s="13">
        <v>18</v>
      </c>
      <c r="T7" s="13">
        <v>63</v>
      </c>
      <c r="U7" s="13">
        <v>56</v>
      </c>
      <c r="V7" s="13">
        <v>14</v>
      </c>
      <c r="W7" s="13">
        <v>62</v>
      </c>
      <c r="X7" s="13">
        <v>13</v>
      </c>
      <c r="Y7" s="13">
        <v>62</v>
      </c>
      <c r="Z7" s="13">
        <v>64</v>
      </c>
      <c r="AA7" s="13">
        <v>78</v>
      </c>
      <c r="AB7" s="13">
        <v>38</v>
      </c>
      <c r="AC7" s="13">
        <v>3</v>
      </c>
      <c r="AD7" s="13">
        <v>91</v>
      </c>
      <c r="AE7" s="13">
        <v>24</v>
      </c>
      <c r="AF7" s="13">
        <v>5</v>
      </c>
      <c r="AG7" s="13">
        <v>10</v>
      </c>
      <c r="AH7" s="13">
        <v>20</v>
      </c>
      <c r="AI7" s="13">
        <v>9</v>
      </c>
      <c r="AJ7" s="13">
        <v>1</v>
      </c>
      <c r="AK7" s="13">
        <v>3</v>
      </c>
      <c r="AL7" s="13">
        <v>1</v>
      </c>
      <c r="AM7" s="13">
        <v>100</v>
      </c>
      <c r="AN7" s="8"/>
    </row>
    <row r="8" spans="1:40" x14ac:dyDescent="0.2">
      <c r="A8" s="20"/>
      <c r="B8" s="20"/>
      <c r="C8" s="20"/>
      <c r="D8" s="14" t="s">
        <v>84</v>
      </c>
      <c r="E8" s="14"/>
      <c r="F8" s="14"/>
      <c r="G8" s="14"/>
      <c r="H8" s="14"/>
      <c r="I8" s="14"/>
      <c r="J8" s="14"/>
      <c r="K8" s="14"/>
      <c r="L8" s="14"/>
      <c r="M8" s="14"/>
      <c r="N8" s="14"/>
      <c r="O8" s="15" t="s">
        <v>88</v>
      </c>
      <c r="P8" s="14"/>
      <c r="Q8" s="14"/>
      <c r="R8" s="15" t="s">
        <v>86</v>
      </c>
      <c r="S8" s="14"/>
      <c r="T8" s="15" t="s">
        <v>108</v>
      </c>
      <c r="U8" s="15" t="s">
        <v>191</v>
      </c>
      <c r="V8" s="15" t="s">
        <v>191</v>
      </c>
      <c r="W8" s="15" t="s">
        <v>192</v>
      </c>
      <c r="X8" s="14"/>
      <c r="Y8" s="15" t="s">
        <v>86</v>
      </c>
      <c r="Z8" s="15" t="s">
        <v>106</v>
      </c>
      <c r="AA8" s="15" t="s">
        <v>107</v>
      </c>
      <c r="AB8" s="15" t="s">
        <v>170</v>
      </c>
      <c r="AC8" s="15" t="s">
        <v>85</v>
      </c>
      <c r="AD8" s="14"/>
      <c r="AE8" s="14"/>
      <c r="AF8" s="14"/>
      <c r="AG8" s="14"/>
      <c r="AH8" s="14"/>
      <c r="AI8" s="14"/>
      <c r="AJ8" s="14" t="s">
        <v>84</v>
      </c>
      <c r="AK8" s="14"/>
      <c r="AL8" s="14"/>
      <c r="AM8" s="14"/>
      <c r="AN8" s="8"/>
    </row>
    <row r="9" spans="1:40" x14ac:dyDescent="0.2">
      <c r="A9" s="23"/>
      <c r="B9" s="23"/>
      <c r="C9" s="19" t="s">
        <v>193</v>
      </c>
      <c r="D9" s="12">
        <v>0.39640934704780001</v>
      </c>
      <c r="E9" s="12">
        <v>0.38403587548790002</v>
      </c>
      <c r="F9" s="12">
        <v>0.35979949825299989</v>
      </c>
      <c r="G9" s="12">
        <v>0.51493474951720009</v>
      </c>
      <c r="H9" s="12">
        <v>0.34772048048600002</v>
      </c>
      <c r="I9" s="12">
        <v>3.6901617597530002E-2</v>
      </c>
      <c r="J9" s="12">
        <v>0.47537325756530002</v>
      </c>
      <c r="K9" s="12">
        <v>0.3128725109312</v>
      </c>
      <c r="L9" s="12">
        <v>0.52910880838920005</v>
      </c>
      <c r="M9" s="12">
        <v>0.4014165311349</v>
      </c>
      <c r="N9" s="12">
        <v>0.41126016162099999</v>
      </c>
      <c r="O9" s="12">
        <v>0.28372935849160003</v>
      </c>
      <c r="P9" s="12">
        <v>0.47842398375060002</v>
      </c>
      <c r="Q9" s="12">
        <v>0.80384081867599999</v>
      </c>
      <c r="R9" s="12">
        <v>0.2754843372488</v>
      </c>
      <c r="S9" s="12">
        <v>0.67537288935489992</v>
      </c>
      <c r="T9" s="12">
        <v>0.38128437986340002</v>
      </c>
      <c r="U9" s="12">
        <v>5.4470026786890002E-2</v>
      </c>
      <c r="V9" s="12">
        <v>0</v>
      </c>
      <c r="W9" s="12">
        <v>9.8965269643779996E-2</v>
      </c>
      <c r="X9" s="12">
        <v>0.86129140393040005</v>
      </c>
      <c r="Y9" s="12">
        <v>0.47154344580009999</v>
      </c>
      <c r="Z9" s="12">
        <v>0.1634201593672</v>
      </c>
      <c r="AA9" s="12">
        <v>0.14357531050739999</v>
      </c>
      <c r="AB9" s="12">
        <v>2.5591627793590001E-2</v>
      </c>
      <c r="AC9" s="12">
        <v>0.2289467395733</v>
      </c>
      <c r="AD9" s="12">
        <v>0.50141172989630001</v>
      </c>
      <c r="AE9" s="12">
        <v>0.35204858325470001</v>
      </c>
      <c r="AF9" s="12">
        <v>0.58982604155990004</v>
      </c>
      <c r="AG9" s="12">
        <v>0.36271516742339999</v>
      </c>
      <c r="AH9" s="12">
        <v>0.33632232912589999</v>
      </c>
      <c r="AI9" s="12">
        <v>0.231690860666</v>
      </c>
      <c r="AJ9" s="12">
        <v>0</v>
      </c>
      <c r="AK9" s="12">
        <v>0.53163509391200003</v>
      </c>
      <c r="AL9" s="12">
        <v>0.36272575233179999</v>
      </c>
      <c r="AM9" s="12">
        <v>0.31290015288450002</v>
      </c>
      <c r="AN9" s="8"/>
    </row>
    <row r="10" spans="1:40" x14ac:dyDescent="0.2">
      <c r="A10" s="20"/>
      <c r="B10" s="20"/>
      <c r="C10" s="20"/>
      <c r="D10" s="13">
        <v>213</v>
      </c>
      <c r="E10" s="13">
        <v>51</v>
      </c>
      <c r="F10" s="13">
        <v>51</v>
      </c>
      <c r="G10" s="13">
        <v>55</v>
      </c>
      <c r="H10" s="13">
        <v>56</v>
      </c>
      <c r="I10" s="13">
        <v>1</v>
      </c>
      <c r="J10" s="13">
        <v>21</v>
      </c>
      <c r="K10" s="13">
        <v>32</v>
      </c>
      <c r="L10" s="13">
        <v>48</v>
      </c>
      <c r="M10" s="13">
        <v>42</v>
      </c>
      <c r="N10" s="13">
        <v>69</v>
      </c>
      <c r="O10" s="13">
        <v>57</v>
      </c>
      <c r="P10" s="13">
        <v>141</v>
      </c>
      <c r="Q10" s="13">
        <v>96</v>
      </c>
      <c r="R10" s="13">
        <v>23</v>
      </c>
      <c r="S10" s="13">
        <v>39</v>
      </c>
      <c r="T10" s="13">
        <v>50</v>
      </c>
      <c r="U10" s="13">
        <v>2</v>
      </c>
      <c r="V10" s="13">
        <v>0</v>
      </c>
      <c r="W10" s="13">
        <v>3</v>
      </c>
      <c r="X10" s="13">
        <v>107</v>
      </c>
      <c r="Y10" s="13">
        <v>61</v>
      </c>
      <c r="Z10" s="13">
        <v>22</v>
      </c>
      <c r="AA10" s="13">
        <v>5</v>
      </c>
      <c r="AB10" s="13">
        <v>1</v>
      </c>
      <c r="AC10" s="13">
        <v>3</v>
      </c>
      <c r="AD10" s="13">
        <v>104</v>
      </c>
      <c r="AE10" s="13">
        <v>24</v>
      </c>
      <c r="AF10" s="13">
        <v>5</v>
      </c>
      <c r="AG10" s="13">
        <v>12</v>
      </c>
      <c r="AH10" s="13">
        <v>14</v>
      </c>
      <c r="AI10" s="13">
        <v>3</v>
      </c>
      <c r="AJ10" s="13">
        <v>0</v>
      </c>
      <c r="AK10" s="13">
        <v>3</v>
      </c>
      <c r="AL10" s="13">
        <v>1</v>
      </c>
      <c r="AM10" s="13">
        <v>47</v>
      </c>
      <c r="AN10" s="8"/>
    </row>
    <row r="11" spans="1:40" x14ac:dyDescent="0.2">
      <c r="A11" s="20"/>
      <c r="B11" s="20"/>
      <c r="C11" s="20"/>
      <c r="D11" s="14" t="s">
        <v>84</v>
      </c>
      <c r="E11" s="14"/>
      <c r="F11" s="14"/>
      <c r="G11" s="14"/>
      <c r="H11" s="14"/>
      <c r="I11" s="14"/>
      <c r="J11" s="15" t="s">
        <v>85</v>
      </c>
      <c r="K11" s="14"/>
      <c r="L11" s="15" t="s">
        <v>86</v>
      </c>
      <c r="M11" s="15" t="s">
        <v>85</v>
      </c>
      <c r="N11" s="15" t="s">
        <v>85</v>
      </c>
      <c r="O11" s="14"/>
      <c r="P11" s="15" t="s">
        <v>85</v>
      </c>
      <c r="Q11" s="15" t="s">
        <v>141</v>
      </c>
      <c r="R11" s="14"/>
      <c r="S11" s="15" t="s">
        <v>194</v>
      </c>
      <c r="T11" s="15" t="s">
        <v>92</v>
      </c>
      <c r="U11" s="14"/>
      <c r="V11" s="14"/>
      <c r="W11" s="14"/>
      <c r="X11" s="15" t="s">
        <v>101</v>
      </c>
      <c r="Y11" s="15" t="s">
        <v>195</v>
      </c>
      <c r="Z11" s="14"/>
      <c r="AA11" s="14"/>
      <c r="AB11" s="14"/>
      <c r="AC11" s="14"/>
      <c r="AD11" s="14"/>
      <c r="AE11" s="14"/>
      <c r="AF11" s="14"/>
      <c r="AG11" s="14"/>
      <c r="AH11" s="14"/>
      <c r="AI11" s="14"/>
      <c r="AJ11" s="14" t="s">
        <v>84</v>
      </c>
      <c r="AK11" s="14"/>
      <c r="AL11" s="14"/>
      <c r="AM11" s="14"/>
      <c r="AN11" s="8"/>
    </row>
    <row r="12" spans="1:40" x14ac:dyDescent="0.2">
      <c r="A12" s="23"/>
      <c r="B12" s="23"/>
      <c r="C12" s="19" t="s">
        <v>196</v>
      </c>
      <c r="D12" s="12">
        <v>3.8784018372930003E-2</v>
      </c>
      <c r="E12" s="12">
        <v>3.3057898635459999E-2</v>
      </c>
      <c r="F12" s="12">
        <v>1.8610377614660001E-2</v>
      </c>
      <c r="G12" s="12">
        <v>7.5877229984250005E-2</v>
      </c>
      <c r="H12" s="12">
        <v>3.3721357146659997E-2</v>
      </c>
      <c r="I12" s="12">
        <v>0.14473474649420001</v>
      </c>
      <c r="J12" s="12">
        <v>1.188866985099E-2</v>
      </c>
      <c r="K12" s="12">
        <v>2.9363248769709999E-2</v>
      </c>
      <c r="L12" s="12">
        <v>4.2972092619429997E-2</v>
      </c>
      <c r="M12" s="12">
        <v>3.1067363456489999E-2</v>
      </c>
      <c r="N12" s="12">
        <v>4.4366073622799998E-2</v>
      </c>
      <c r="O12" s="12">
        <v>5.5211408135939999E-2</v>
      </c>
      <c r="P12" s="12">
        <v>1.370810388233E-2</v>
      </c>
      <c r="Q12" s="12">
        <v>3.2465865998529998E-2</v>
      </c>
      <c r="R12" s="12">
        <v>0.1437500229285</v>
      </c>
      <c r="S12" s="12">
        <v>7.4371388278890005E-2</v>
      </c>
      <c r="T12" s="12">
        <v>1.7695606876609999E-2</v>
      </c>
      <c r="U12" s="12">
        <v>2.2549428258999998E-2</v>
      </c>
      <c r="V12" s="12">
        <v>3.1711010002629998E-2</v>
      </c>
      <c r="W12" s="12">
        <v>0</v>
      </c>
      <c r="X12" s="12">
        <v>4.3264870943450003E-2</v>
      </c>
      <c r="Y12" s="12">
        <v>8.4226621898370005E-2</v>
      </c>
      <c r="Z12" s="12">
        <v>1.8305792129299999E-2</v>
      </c>
      <c r="AA12" s="12">
        <v>7.2348484145779999E-3</v>
      </c>
      <c r="AB12" s="12">
        <v>0</v>
      </c>
      <c r="AC12" s="12">
        <v>0.18333529753790001</v>
      </c>
      <c r="AD12" s="12">
        <v>6.8917473944210009E-2</v>
      </c>
      <c r="AE12" s="12">
        <v>7.7865893454150004E-3</v>
      </c>
      <c r="AF12" s="12">
        <v>6.3412970045800002E-2</v>
      </c>
      <c r="AG12" s="12">
        <v>2.2988457602789999E-2</v>
      </c>
      <c r="AH12" s="12">
        <v>3.7306216287579998E-2</v>
      </c>
      <c r="AI12" s="12">
        <v>0</v>
      </c>
      <c r="AJ12" s="12">
        <v>0</v>
      </c>
      <c r="AK12" s="12">
        <v>0</v>
      </c>
      <c r="AL12" s="12">
        <v>0</v>
      </c>
      <c r="AM12" s="12">
        <v>2.4971919617749999E-2</v>
      </c>
      <c r="AN12" s="8"/>
    </row>
    <row r="13" spans="1:40" x14ac:dyDescent="0.2">
      <c r="A13" s="20"/>
      <c r="B13" s="20"/>
      <c r="C13" s="20"/>
      <c r="D13" s="13">
        <v>23</v>
      </c>
      <c r="E13" s="13">
        <v>7</v>
      </c>
      <c r="F13" s="13">
        <v>6</v>
      </c>
      <c r="G13" s="13">
        <v>5</v>
      </c>
      <c r="H13" s="13">
        <v>5</v>
      </c>
      <c r="I13" s="13">
        <v>1</v>
      </c>
      <c r="J13" s="13">
        <v>1</v>
      </c>
      <c r="K13" s="13">
        <v>4</v>
      </c>
      <c r="L13" s="13">
        <v>5</v>
      </c>
      <c r="M13" s="13">
        <v>6</v>
      </c>
      <c r="N13" s="13">
        <v>6</v>
      </c>
      <c r="O13" s="13">
        <v>14</v>
      </c>
      <c r="P13" s="13">
        <v>6</v>
      </c>
      <c r="Q13" s="13">
        <v>6</v>
      </c>
      <c r="R13" s="13">
        <v>7</v>
      </c>
      <c r="S13" s="13">
        <v>5</v>
      </c>
      <c r="T13" s="13">
        <v>3</v>
      </c>
      <c r="U13" s="13">
        <v>1</v>
      </c>
      <c r="V13" s="13">
        <v>1</v>
      </c>
      <c r="W13" s="13">
        <v>0</v>
      </c>
      <c r="X13" s="13">
        <v>7</v>
      </c>
      <c r="Y13" s="13">
        <v>7</v>
      </c>
      <c r="Z13" s="13">
        <v>4</v>
      </c>
      <c r="AA13" s="13">
        <v>2</v>
      </c>
      <c r="AB13" s="13">
        <v>0</v>
      </c>
      <c r="AC13" s="13">
        <v>2</v>
      </c>
      <c r="AD13" s="13">
        <v>13</v>
      </c>
      <c r="AE13" s="13">
        <v>1</v>
      </c>
      <c r="AF13" s="13">
        <v>1</v>
      </c>
      <c r="AG13" s="13">
        <v>1</v>
      </c>
      <c r="AH13" s="13">
        <v>2</v>
      </c>
      <c r="AI13" s="13">
        <v>0</v>
      </c>
      <c r="AJ13" s="13">
        <v>0</v>
      </c>
      <c r="AK13" s="13">
        <v>0</v>
      </c>
      <c r="AL13" s="13">
        <v>0</v>
      </c>
      <c r="AM13" s="13">
        <v>5</v>
      </c>
      <c r="AN13" s="8"/>
    </row>
    <row r="14" spans="1:40" x14ac:dyDescent="0.2">
      <c r="A14" s="20"/>
      <c r="B14" s="20"/>
      <c r="C14" s="20"/>
      <c r="D14" s="14" t="s">
        <v>84</v>
      </c>
      <c r="E14" s="14"/>
      <c r="F14" s="14"/>
      <c r="G14" s="14"/>
      <c r="H14" s="14"/>
      <c r="I14" s="14"/>
      <c r="J14" s="14"/>
      <c r="K14" s="14"/>
      <c r="L14" s="14"/>
      <c r="M14" s="14"/>
      <c r="N14" s="14"/>
      <c r="O14" s="15" t="s">
        <v>88</v>
      </c>
      <c r="P14" s="14"/>
      <c r="Q14" s="14"/>
      <c r="R14" s="14"/>
      <c r="S14" s="14"/>
      <c r="T14" s="14"/>
      <c r="U14" s="14"/>
      <c r="V14" s="14"/>
      <c r="W14" s="14"/>
      <c r="X14" s="14"/>
      <c r="Y14" s="15" t="s">
        <v>127</v>
      </c>
      <c r="Z14" s="14"/>
      <c r="AA14" s="14"/>
      <c r="AB14" s="14"/>
      <c r="AC14" s="15" t="s">
        <v>126</v>
      </c>
      <c r="AD14" s="14"/>
      <c r="AE14" s="14"/>
      <c r="AF14" s="14"/>
      <c r="AG14" s="14"/>
      <c r="AH14" s="14"/>
      <c r="AI14" s="14"/>
      <c r="AJ14" s="14" t="s">
        <v>84</v>
      </c>
      <c r="AK14" s="14"/>
      <c r="AL14" s="14"/>
      <c r="AM14" s="14"/>
      <c r="AN14" s="8"/>
    </row>
    <row r="15" spans="1:40" x14ac:dyDescent="0.2">
      <c r="A15" s="23"/>
      <c r="B15" s="23"/>
      <c r="C15" s="19" t="s">
        <v>29</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8"/>
    </row>
    <row r="16" spans="1:40" x14ac:dyDescent="0.2">
      <c r="A16" s="20"/>
      <c r="B16" s="20"/>
      <c r="C16" s="20"/>
      <c r="D16" s="13">
        <v>500</v>
      </c>
      <c r="E16" s="13">
        <v>113</v>
      </c>
      <c r="F16" s="13">
        <v>144</v>
      </c>
      <c r="G16" s="13">
        <v>100</v>
      </c>
      <c r="H16" s="13">
        <v>143</v>
      </c>
      <c r="I16" s="13">
        <v>9</v>
      </c>
      <c r="J16" s="13">
        <v>44</v>
      </c>
      <c r="K16" s="13">
        <v>92</v>
      </c>
      <c r="L16" s="13">
        <v>93</v>
      </c>
      <c r="M16" s="13">
        <v>113</v>
      </c>
      <c r="N16" s="13">
        <v>149</v>
      </c>
      <c r="O16" s="13">
        <v>195</v>
      </c>
      <c r="P16" s="13">
        <v>281</v>
      </c>
      <c r="Q16" s="13">
        <v>125</v>
      </c>
      <c r="R16" s="13">
        <v>58</v>
      </c>
      <c r="S16" s="13">
        <v>62</v>
      </c>
      <c r="T16" s="13">
        <v>116</v>
      </c>
      <c r="U16" s="13">
        <v>59</v>
      </c>
      <c r="V16" s="13">
        <v>15</v>
      </c>
      <c r="W16" s="13">
        <v>65</v>
      </c>
      <c r="X16" s="13">
        <v>127</v>
      </c>
      <c r="Y16" s="13">
        <v>130</v>
      </c>
      <c r="Z16" s="13">
        <v>90</v>
      </c>
      <c r="AA16" s="13">
        <v>85</v>
      </c>
      <c r="AB16" s="13">
        <v>39</v>
      </c>
      <c r="AC16" s="13">
        <v>8</v>
      </c>
      <c r="AD16" s="13">
        <v>208</v>
      </c>
      <c r="AE16" s="13">
        <v>49</v>
      </c>
      <c r="AF16" s="13">
        <v>11</v>
      </c>
      <c r="AG16" s="13">
        <v>23</v>
      </c>
      <c r="AH16" s="13">
        <v>36</v>
      </c>
      <c r="AI16" s="13">
        <v>12</v>
      </c>
      <c r="AJ16" s="13">
        <v>1</v>
      </c>
      <c r="AK16" s="13">
        <v>6</v>
      </c>
      <c r="AL16" s="13">
        <v>2</v>
      </c>
      <c r="AM16" s="13">
        <v>152</v>
      </c>
      <c r="AN16" s="8"/>
    </row>
    <row r="17" spans="1:40" x14ac:dyDescent="0.2">
      <c r="A17" s="20"/>
      <c r="B17" s="20"/>
      <c r="C17" s="20"/>
      <c r="D17" s="14" t="s">
        <v>84</v>
      </c>
      <c r="E17" s="14" t="s">
        <v>84</v>
      </c>
      <c r="F17" s="14" t="s">
        <v>84</v>
      </c>
      <c r="G17" s="14" t="s">
        <v>84</v>
      </c>
      <c r="H17" s="14" t="s">
        <v>84</v>
      </c>
      <c r="I17" s="14" t="s">
        <v>84</v>
      </c>
      <c r="J17" s="14" t="s">
        <v>84</v>
      </c>
      <c r="K17" s="14" t="s">
        <v>84</v>
      </c>
      <c r="L17" s="14" t="s">
        <v>84</v>
      </c>
      <c r="M17" s="14" t="s">
        <v>84</v>
      </c>
      <c r="N17" s="14" t="s">
        <v>84</v>
      </c>
      <c r="O17" s="14" t="s">
        <v>84</v>
      </c>
      <c r="P17" s="14" t="s">
        <v>84</v>
      </c>
      <c r="Q17" s="14" t="s">
        <v>84</v>
      </c>
      <c r="R17" s="14" t="s">
        <v>84</v>
      </c>
      <c r="S17" s="14" t="s">
        <v>84</v>
      </c>
      <c r="T17" s="14" t="s">
        <v>84</v>
      </c>
      <c r="U17" s="14" t="s">
        <v>84</v>
      </c>
      <c r="V17" s="14" t="s">
        <v>84</v>
      </c>
      <c r="W17" s="14" t="s">
        <v>84</v>
      </c>
      <c r="X17" s="14" t="s">
        <v>84</v>
      </c>
      <c r="Y17" s="14" t="s">
        <v>84</v>
      </c>
      <c r="Z17" s="14" t="s">
        <v>84</v>
      </c>
      <c r="AA17" s="14" t="s">
        <v>84</v>
      </c>
      <c r="AB17" s="14" t="s">
        <v>84</v>
      </c>
      <c r="AC17" s="14" t="s">
        <v>84</v>
      </c>
      <c r="AD17" s="14" t="s">
        <v>84</v>
      </c>
      <c r="AE17" s="14" t="s">
        <v>84</v>
      </c>
      <c r="AF17" s="14" t="s">
        <v>84</v>
      </c>
      <c r="AG17" s="14" t="s">
        <v>84</v>
      </c>
      <c r="AH17" s="14" t="s">
        <v>84</v>
      </c>
      <c r="AI17" s="14" t="s">
        <v>84</v>
      </c>
      <c r="AJ17" s="14" t="s">
        <v>84</v>
      </c>
      <c r="AK17" s="14" t="s">
        <v>84</v>
      </c>
      <c r="AL17" s="14" t="s">
        <v>84</v>
      </c>
      <c r="AM17" s="14" t="s">
        <v>84</v>
      </c>
      <c r="AN17" s="8"/>
    </row>
    <row r="18" spans="1:40" x14ac:dyDescent="0.2">
      <c r="A18" s="23"/>
      <c r="B18" s="19"/>
      <c r="C18" s="19" t="s">
        <v>190</v>
      </c>
      <c r="D18" s="12">
        <v>0.50075548695850003</v>
      </c>
      <c r="E18" s="12">
        <v>0.43751909580710002</v>
      </c>
      <c r="F18" s="12">
        <v>0.57156832393220003</v>
      </c>
      <c r="G18" s="12">
        <v>0.50283906491460006</v>
      </c>
      <c r="H18" s="12">
        <v>0.47818686312140002</v>
      </c>
      <c r="I18" s="12">
        <v>0.73978745197369999</v>
      </c>
      <c r="J18" s="12">
        <v>0.52686455443930003</v>
      </c>
      <c r="K18" s="12">
        <v>0.48753398587460001</v>
      </c>
      <c r="L18" s="12">
        <v>0.39779530555100001</v>
      </c>
      <c r="M18" s="12">
        <v>0.50839642387310002</v>
      </c>
      <c r="N18" s="12">
        <v>0.51720256092070005</v>
      </c>
      <c r="O18" s="12">
        <v>0.61887118938990004</v>
      </c>
      <c r="P18" s="12">
        <v>0.38646806900370001</v>
      </c>
      <c r="Q18" s="12">
        <v>0.17400166449359999</v>
      </c>
      <c r="R18" s="12">
        <v>0.2478847207305</v>
      </c>
      <c r="S18" s="12">
        <v>0.27492654034789998</v>
      </c>
      <c r="T18" s="12">
        <v>0.48980790587989997</v>
      </c>
      <c r="U18" s="12">
        <v>0.91588789570879992</v>
      </c>
      <c r="V18" s="12">
        <v>0.94758313808009997</v>
      </c>
      <c r="W18" s="12">
        <v>0.86139650259259992</v>
      </c>
      <c r="X18" s="12">
        <v>0.10519496836970001</v>
      </c>
      <c r="Y18" s="12">
        <v>0.30470380112489998</v>
      </c>
      <c r="Z18" s="12">
        <v>0.60067204493339998</v>
      </c>
      <c r="AA18" s="12">
        <v>0.82855710535889993</v>
      </c>
      <c r="AB18" s="12">
        <v>0.96032253552590008</v>
      </c>
      <c r="AC18" s="12">
        <v>1</v>
      </c>
      <c r="AD18" s="12">
        <v>0.39832487629760011</v>
      </c>
      <c r="AE18" s="12">
        <v>0.49130345306430001</v>
      </c>
      <c r="AF18" s="12">
        <v>0.48166081543049999</v>
      </c>
      <c r="AG18" s="12">
        <v>0.21867622826239999</v>
      </c>
      <c r="AH18" s="12">
        <v>0.53702477737150001</v>
      </c>
      <c r="AI18" s="12">
        <v>0.30790096119810001</v>
      </c>
      <c r="AJ18" s="12">
        <v>0.63591130411340002</v>
      </c>
      <c r="AK18" s="12">
        <v>1</v>
      </c>
      <c r="AL18" s="12">
        <v>1</v>
      </c>
      <c r="AM18" s="12">
        <v>0.63203926909750008</v>
      </c>
      <c r="AN18" s="8"/>
    </row>
    <row r="19" spans="1:40" x14ac:dyDescent="0.2">
      <c r="A19" s="20"/>
      <c r="B19" s="20"/>
      <c r="C19" s="20"/>
      <c r="D19" s="13">
        <v>238</v>
      </c>
      <c r="E19" s="13">
        <v>44</v>
      </c>
      <c r="F19" s="13">
        <v>70</v>
      </c>
      <c r="G19" s="13">
        <v>58</v>
      </c>
      <c r="H19" s="13">
        <v>66</v>
      </c>
      <c r="I19" s="13">
        <v>4</v>
      </c>
      <c r="J19" s="13">
        <v>28</v>
      </c>
      <c r="K19" s="13">
        <v>39</v>
      </c>
      <c r="L19" s="13">
        <v>36</v>
      </c>
      <c r="M19" s="13">
        <v>52</v>
      </c>
      <c r="N19" s="13">
        <v>79</v>
      </c>
      <c r="O19" s="13">
        <v>112</v>
      </c>
      <c r="P19" s="13">
        <v>110</v>
      </c>
      <c r="Q19" s="13">
        <v>18</v>
      </c>
      <c r="R19" s="13">
        <v>18</v>
      </c>
      <c r="S19" s="13">
        <v>23</v>
      </c>
      <c r="T19" s="13">
        <v>52</v>
      </c>
      <c r="U19" s="13">
        <v>51</v>
      </c>
      <c r="V19" s="13">
        <v>24</v>
      </c>
      <c r="W19" s="13">
        <v>52</v>
      </c>
      <c r="X19" s="13">
        <v>11</v>
      </c>
      <c r="Y19" s="13">
        <v>43</v>
      </c>
      <c r="Z19" s="13">
        <v>56</v>
      </c>
      <c r="AA19" s="13">
        <v>86</v>
      </c>
      <c r="AB19" s="13">
        <v>25</v>
      </c>
      <c r="AC19" s="13">
        <v>3</v>
      </c>
      <c r="AD19" s="13">
        <v>80</v>
      </c>
      <c r="AE19" s="13">
        <v>26</v>
      </c>
      <c r="AF19" s="13">
        <v>6</v>
      </c>
      <c r="AG19" s="13">
        <v>5</v>
      </c>
      <c r="AH19" s="13">
        <v>17</v>
      </c>
      <c r="AI19" s="13">
        <v>3</v>
      </c>
      <c r="AJ19" s="13">
        <v>3</v>
      </c>
      <c r="AK19" s="13">
        <v>5</v>
      </c>
      <c r="AL19" s="13">
        <v>1</v>
      </c>
      <c r="AM19" s="13">
        <v>92</v>
      </c>
      <c r="AN19" s="8"/>
    </row>
    <row r="20" spans="1:40" x14ac:dyDescent="0.2">
      <c r="A20" s="20"/>
      <c r="B20" s="20"/>
      <c r="C20" s="20"/>
      <c r="D20" s="14" t="s">
        <v>84</v>
      </c>
      <c r="E20" s="14"/>
      <c r="F20" s="14"/>
      <c r="G20" s="14"/>
      <c r="H20" s="14"/>
      <c r="I20" s="14"/>
      <c r="J20" s="14"/>
      <c r="K20" s="14"/>
      <c r="L20" s="14"/>
      <c r="M20" s="14"/>
      <c r="N20" s="14"/>
      <c r="O20" s="15" t="s">
        <v>111</v>
      </c>
      <c r="P20" s="14"/>
      <c r="Q20" s="14"/>
      <c r="R20" s="14"/>
      <c r="S20" s="14"/>
      <c r="T20" s="15" t="s">
        <v>85</v>
      </c>
      <c r="U20" s="15" t="s">
        <v>138</v>
      </c>
      <c r="V20" s="15" t="s">
        <v>198</v>
      </c>
      <c r="W20" s="15" t="s">
        <v>109</v>
      </c>
      <c r="X20" s="14"/>
      <c r="Y20" s="15" t="s">
        <v>85</v>
      </c>
      <c r="Z20" s="15" t="s">
        <v>86</v>
      </c>
      <c r="AA20" s="15" t="s">
        <v>106</v>
      </c>
      <c r="AB20" s="15" t="s">
        <v>120</v>
      </c>
      <c r="AC20" s="15" t="s">
        <v>86</v>
      </c>
      <c r="AD20" s="14"/>
      <c r="AE20" s="14"/>
      <c r="AF20" s="14"/>
      <c r="AG20" s="14"/>
      <c r="AH20" s="14"/>
      <c r="AI20" s="14"/>
      <c r="AJ20" s="14"/>
      <c r="AK20" s="14"/>
      <c r="AL20" s="14" t="s">
        <v>84</v>
      </c>
      <c r="AM20" s="15" t="s">
        <v>127</v>
      </c>
      <c r="AN20" s="8"/>
    </row>
    <row r="21" spans="1:40" x14ac:dyDescent="0.2">
      <c r="A21" s="23"/>
      <c r="B21" s="23"/>
      <c r="C21" s="19" t="s">
        <v>193</v>
      </c>
      <c r="D21" s="12">
        <v>0.44511903199250002</v>
      </c>
      <c r="E21" s="12">
        <v>0.49194226866570001</v>
      </c>
      <c r="F21" s="12">
        <v>0.40353976022600002</v>
      </c>
      <c r="G21" s="12">
        <v>0.45817946726269998</v>
      </c>
      <c r="H21" s="12">
        <v>0.43759736176559999</v>
      </c>
      <c r="I21" s="12">
        <v>0.15969862439650001</v>
      </c>
      <c r="J21" s="12">
        <v>0.43117562106309998</v>
      </c>
      <c r="K21" s="12">
        <v>0.44534959932110002</v>
      </c>
      <c r="L21" s="12">
        <v>0.51546139195290008</v>
      </c>
      <c r="M21" s="12">
        <v>0.44654854602470001</v>
      </c>
      <c r="N21" s="12">
        <v>0.44169107945949998</v>
      </c>
      <c r="O21" s="12">
        <v>0.30776849768440001</v>
      </c>
      <c r="P21" s="12">
        <v>0.57909835819569999</v>
      </c>
      <c r="Q21" s="12">
        <v>0.73569391436879994</v>
      </c>
      <c r="R21" s="12">
        <v>0.57090900627960006</v>
      </c>
      <c r="S21" s="12">
        <v>0.68883938958379998</v>
      </c>
      <c r="T21" s="12">
        <v>0.47134328507919998</v>
      </c>
      <c r="U21" s="12">
        <v>5.3796252546669997E-2</v>
      </c>
      <c r="V21" s="12">
        <v>4.1596224972759999E-2</v>
      </c>
      <c r="W21" s="12">
        <v>0.1310075814062</v>
      </c>
      <c r="X21" s="12">
        <v>0.84111570315049999</v>
      </c>
      <c r="Y21" s="12">
        <v>0.59873080569579995</v>
      </c>
      <c r="Z21" s="12">
        <v>0.37287001709560003</v>
      </c>
      <c r="AA21" s="12">
        <v>0.13533858302810001</v>
      </c>
      <c r="AB21" s="12">
        <v>3.9677464474130002E-2</v>
      </c>
      <c r="AC21" s="12">
        <v>0</v>
      </c>
      <c r="AD21" s="12">
        <v>0.51635498684189995</v>
      </c>
      <c r="AE21" s="12">
        <v>0.49923710829029999</v>
      </c>
      <c r="AF21" s="12">
        <v>0.51833918456950001</v>
      </c>
      <c r="AG21" s="12">
        <v>0.63018503789390001</v>
      </c>
      <c r="AH21" s="12">
        <v>0.44088221989179999</v>
      </c>
      <c r="AI21" s="12">
        <v>0.69209903880189994</v>
      </c>
      <c r="AJ21" s="12">
        <v>0.36408869588659998</v>
      </c>
      <c r="AK21" s="12">
        <v>0</v>
      </c>
      <c r="AL21" s="12">
        <v>0</v>
      </c>
      <c r="AM21" s="12">
        <v>0.32904298776809998</v>
      </c>
      <c r="AN21" s="8"/>
    </row>
    <row r="22" spans="1:40" x14ac:dyDescent="0.2">
      <c r="A22" s="20"/>
      <c r="B22" s="20"/>
      <c r="C22" s="20"/>
      <c r="D22" s="13">
        <v>233</v>
      </c>
      <c r="E22" s="13">
        <v>59</v>
      </c>
      <c r="F22" s="13">
        <v>57</v>
      </c>
      <c r="G22" s="13">
        <v>62</v>
      </c>
      <c r="H22" s="13">
        <v>55</v>
      </c>
      <c r="I22" s="13">
        <v>2</v>
      </c>
      <c r="J22" s="13">
        <v>23</v>
      </c>
      <c r="K22" s="13">
        <v>36</v>
      </c>
      <c r="L22" s="13">
        <v>46</v>
      </c>
      <c r="M22" s="13">
        <v>53</v>
      </c>
      <c r="N22" s="13">
        <v>73</v>
      </c>
      <c r="O22" s="13">
        <v>68</v>
      </c>
      <c r="P22" s="13">
        <v>152</v>
      </c>
      <c r="Q22" s="13">
        <v>99</v>
      </c>
      <c r="R22" s="13">
        <v>22</v>
      </c>
      <c r="S22" s="13">
        <v>45</v>
      </c>
      <c r="T22" s="13">
        <v>57</v>
      </c>
      <c r="U22" s="13">
        <v>5</v>
      </c>
      <c r="V22" s="13">
        <v>1</v>
      </c>
      <c r="W22" s="13">
        <v>4</v>
      </c>
      <c r="X22" s="13">
        <v>97</v>
      </c>
      <c r="Y22" s="13">
        <v>93</v>
      </c>
      <c r="Z22" s="13">
        <v>21</v>
      </c>
      <c r="AA22" s="13">
        <v>9</v>
      </c>
      <c r="AB22" s="13">
        <v>2</v>
      </c>
      <c r="AC22" s="13">
        <v>0</v>
      </c>
      <c r="AD22" s="13">
        <v>113</v>
      </c>
      <c r="AE22" s="13">
        <v>35</v>
      </c>
      <c r="AF22" s="13">
        <v>8</v>
      </c>
      <c r="AG22" s="13">
        <v>10</v>
      </c>
      <c r="AH22" s="13">
        <v>14</v>
      </c>
      <c r="AI22" s="13">
        <v>7</v>
      </c>
      <c r="AJ22" s="13">
        <v>2</v>
      </c>
      <c r="AK22" s="13">
        <v>0</v>
      </c>
      <c r="AL22" s="13">
        <v>0</v>
      </c>
      <c r="AM22" s="13">
        <v>44</v>
      </c>
      <c r="AN22" s="8"/>
    </row>
    <row r="23" spans="1:40" x14ac:dyDescent="0.2">
      <c r="A23" s="20"/>
      <c r="B23" s="20"/>
      <c r="C23" s="20"/>
      <c r="D23" s="14" t="s">
        <v>84</v>
      </c>
      <c r="E23" s="14"/>
      <c r="F23" s="14"/>
      <c r="G23" s="14"/>
      <c r="H23" s="14"/>
      <c r="I23" s="14"/>
      <c r="J23" s="14"/>
      <c r="K23" s="14"/>
      <c r="L23" s="14"/>
      <c r="M23" s="14"/>
      <c r="N23" s="14"/>
      <c r="O23" s="14"/>
      <c r="P23" s="15" t="s">
        <v>86</v>
      </c>
      <c r="Q23" s="15" t="s">
        <v>168</v>
      </c>
      <c r="R23" s="15" t="s">
        <v>199</v>
      </c>
      <c r="S23" s="15" t="s">
        <v>168</v>
      </c>
      <c r="T23" s="15" t="s">
        <v>199</v>
      </c>
      <c r="U23" s="14"/>
      <c r="V23" s="14"/>
      <c r="W23" s="14"/>
      <c r="X23" s="15" t="s">
        <v>200</v>
      </c>
      <c r="Y23" s="15" t="s">
        <v>201</v>
      </c>
      <c r="Z23" s="15" t="s">
        <v>92</v>
      </c>
      <c r="AA23" s="14"/>
      <c r="AB23" s="14"/>
      <c r="AC23" s="14"/>
      <c r="AD23" s="14"/>
      <c r="AE23" s="14"/>
      <c r="AF23" s="14"/>
      <c r="AG23" s="14"/>
      <c r="AH23" s="14"/>
      <c r="AI23" s="14"/>
      <c r="AJ23" s="14"/>
      <c r="AK23" s="14"/>
      <c r="AL23" s="14" t="s">
        <v>84</v>
      </c>
      <c r="AM23" s="14"/>
      <c r="AN23" s="8"/>
    </row>
    <row r="24" spans="1:40" x14ac:dyDescent="0.2">
      <c r="A24" s="23"/>
      <c r="B24" s="23"/>
      <c r="C24" s="19" t="s">
        <v>196</v>
      </c>
      <c r="D24" s="12">
        <v>5.4125481048990003E-2</v>
      </c>
      <c r="E24" s="12">
        <v>7.0538635527129995E-2</v>
      </c>
      <c r="F24" s="12">
        <v>2.4891915841799998E-2</v>
      </c>
      <c r="G24" s="12">
        <v>3.8981467822720002E-2</v>
      </c>
      <c r="H24" s="12">
        <v>8.4215775112970001E-2</v>
      </c>
      <c r="I24" s="12">
        <v>0.1005139236299</v>
      </c>
      <c r="J24" s="12">
        <v>4.1959824497589997E-2</v>
      </c>
      <c r="K24" s="12">
        <v>6.7116414804280003E-2</v>
      </c>
      <c r="L24" s="12">
        <v>8.6743302496059993E-2</v>
      </c>
      <c r="M24" s="12">
        <v>4.505503010221E-2</v>
      </c>
      <c r="N24" s="12">
        <v>4.1106359619820003E-2</v>
      </c>
      <c r="O24" s="12">
        <v>7.3360312925730004E-2</v>
      </c>
      <c r="P24" s="12">
        <v>3.443357280065E-2</v>
      </c>
      <c r="Q24" s="12">
        <v>9.0304421137639992E-2</v>
      </c>
      <c r="R24" s="12">
        <v>0.1812062729899</v>
      </c>
      <c r="S24" s="12">
        <v>3.6234070068230012E-2</v>
      </c>
      <c r="T24" s="12">
        <v>3.884880904087E-2</v>
      </c>
      <c r="U24" s="12">
        <v>3.031585174454E-2</v>
      </c>
      <c r="V24" s="12">
        <v>1.0820636947150001E-2</v>
      </c>
      <c r="W24" s="12">
        <v>7.5959160011890006E-3</v>
      </c>
      <c r="X24" s="12">
        <v>5.3689328479749998E-2</v>
      </c>
      <c r="Y24" s="12">
        <v>9.6565393179280007E-2</v>
      </c>
      <c r="Z24" s="12">
        <v>2.6457937970979999E-2</v>
      </c>
      <c r="AA24" s="12">
        <v>3.6104311612989999E-2</v>
      </c>
      <c r="AB24" s="12">
        <v>0</v>
      </c>
      <c r="AC24" s="12">
        <v>0</v>
      </c>
      <c r="AD24" s="12">
        <v>8.5320136860479998E-2</v>
      </c>
      <c r="AE24" s="12">
        <v>9.4594386453600004E-3</v>
      </c>
      <c r="AF24" s="12">
        <v>0</v>
      </c>
      <c r="AG24" s="12">
        <v>0.1511387338437</v>
      </c>
      <c r="AH24" s="12">
        <v>2.2093002736720001E-2</v>
      </c>
      <c r="AI24" s="12">
        <v>0</v>
      </c>
      <c r="AJ24" s="12">
        <v>0</v>
      </c>
      <c r="AK24" s="12">
        <v>0</v>
      </c>
      <c r="AL24" s="12">
        <v>0</v>
      </c>
      <c r="AM24" s="12">
        <v>3.8917743134449997E-2</v>
      </c>
      <c r="AN24" s="8"/>
    </row>
    <row r="25" spans="1:40" x14ac:dyDescent="0.2">
      <c r="A25" s="20"/>
      <c r="B25" s="20"/>
      <c r="C25" s="20"/>
      <c r="D25" s="13">
        <v>32</v>
      </c>
      <c r="E25" s="13">
        <v>8</v>
      </c>
      <c r="F25" s="13">
        <v>4</v>
      </c>
      <c r="G25" s="13">
        <v>8</v>
      </c>
      <c r="H25" s="13">
        <v>12</v>
      </c>
      <c r="I25" s="13">
        <v>1</v>
      </c>
      <c r="J25" s="13">
        <v>4</v>
      </c>
      <c r="K25" s="13">
        <v>5</v>
      </c>
      <c r="L25" s="13">
        <v>6</v>
      </c>
      <c r="M25" s="13">
        <v>8</v>
      </c>
      <c r="N25" s="13">
        <v>8</v>
      </c>
      <c r="O25" s="13">
        <v>16</v>
      </c>
      <c r="P25" s="13">
        <v>14</v>
      </c>
      <c r="Q25" s="13">
        <v>9</v>
      </c>
      <c r="R25" s="13">
        <v>8</v>
      </c>
      <c r="S25" s="13">
        <v>5</v>
      </c>
      <c r="T25" s="13">
        <v>6</v>
      </c>
      <c r="U25" s="13">
        <v>2</v>
      </c>
      <c r="V25" s="13">
        <v>1</v>
      </c>
      <c r="W25" s="13">
        <v>1</v>
      </c>
      <c r="X25" s="13">
        <v>8</v>
      </c>
      <c r="Y25" s="13">
        <v>13</v>
      </c>
      <c r="Z25" s="13">
        <v>3</v>
      </c>
      <c r="AA25" s="13">
        <v>6</v>
      </c>
      <c r="AB25" s="13">
        <v>0</v>
      </c>
      <c r="AC25" s="13">
        <v>0</v>
      </c>
      <c r="AD25" s="13">
        <v>19</v>
      </c>
      <c r="AE25" s="13">
        <v>1</v>
      </c>
      <c r="AF25" s="13">
        <v>0</v>
      </c>
      <c r="AG25" s="13">
        <v>3</v>
      </c>
      <c r="AH25" s="13">
        <v>1</v>
      </c>
      <c r="AI25" s="13">
        <v>0</v>
      </c>
      <c r="AJ25" s="13">
        <v>0</v>
      </c>
      <c r="AK25" s="13">
        <v>0</v>
      </c>
      <c r="AL25" s="13">
        <v>0</v>
      </c>
      <c r="AM25" s="13">
        <v>8</v>
      </c>
      <c r="AN25" s="8"/>
    </row>
    <row r="26" spans="1:40" x14ac:dyDescent="0.2">
      <c r="A26" s="20"/>
      <c r="B26" s="20"/>
      <c r="C26" s="20"/>
      <c r="D26" s="14" t="s">
        <v>84</v>
      </c>
      <c r="E26" s="14"/>
      <c r="F26" s="14"/>
      <c r="G26" s="14"/>
      <c r="H26" s="14"/>
      <c r="I26" s="14"/>
      <c r="J26" s="14"/>
      <c r="K26" s="14"/>
      <c r="L26" s="14"/>
      <c r="M26" s="14"/>
      <c r="N26" s="14"/>
      <c r="O26" s="14"/>
      <c r="P26" s="14"/>
      <c r="Q26" s="14"/>
      <c r="R26" s="15" t="s">
        <v>202</v>
      </c>
      <c r="S26" s="14"/>
      <c r="T26" s="14"/>
      <c r="U26" s="14"/>
      <c r="V26" s="14"/>
      <c r="W26" s="14"/>
      <c r="X26" s="14"/>
      <c r="Y26" s="14"/>
      <c r="Z26" s="14"/>
      <c r="AA26" s="14"/>
      <c r="AB26" s="14"/>
      <c r="AC26" s="14"/>
      <c r="AD26" s="14"/>
      <c r="AE26" s="14"/>
      <c r="AF26" s="14"/>
      <c r="AG26" s="14"/>
      <c r="AH26" s="14"/>
      <c r="AI26" s="14"/>
      <c r="AJ26" s="14"/>
      <c r="AK26" s="14"/>
      <c r="AL26" s="14" t="s">
        <v>84</v>
      </c>
      <c r="AM26" s="14"/>
      <c r="AN26" s="8"/>
    </row>
    <row r="27" spans="1:40" x14ac:dyDescent="0.2">
      <c r="A27" s="23"/>
      <c r="B27" s="23"/>
      <c r="C27" s="19" t="s">
        <v>29</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8"/>
    </row>
    <row r="28" spans="1:40" x14ac:dyDescent="0.2">
      <c r="A28" s="20"/>
      <c r="B28" s="20"/>
      <c r="C28" s="20"/>
      <c r="D28" s="13">
        <v>503</v>
      </c>
      <c r="E28" s="13">
        <v>111</v>
      </c>
      <c r="F28" s="13">
        <v>131</v>
      </c>
      <c r="G28" s="13">
        <v>128</v>
      </c>
      <c r="H28" s="13">
        <v>133</v>
      </c>
      <c r="I28" s="13">
        <v>7</v>
      </c>
      <c r="J28" s="13">
        <v>55</v>
      </c>
      <c r="K28" s="13">
        <v>80</v>
      </c>
      <c r="L28" s="13">
        <v>88</v>
      </c>
      <c r="M28" s="13">
        <v>113</v>
      </c>
      <c r="N28" s="13">
        <v>160</v>
      </c>
      <c r="O28" s="13">
        <v>196</v>
      </c>
      <c r="P28" s="13">
        <v>276</v>
      </c>
      <c r="Q28" s="13">
        <v>126</v>
      </c>
      <c r="R28" s="13">
        <v>48</v>
      </c>
      <c r="S28" s="13">
        <v>73</v>
      </c>
      <c r="T28" s="13">
        <v>115</v>
      </c>
      <c r="U28" s="13">
        <v>58</v>
      </c>
      <c r="V28" s="13">
        <v>26</v>
      </c>
      <c r="W28" s="13">
        <v>57</v>
      </c>
      <c r="X28" s="13">
        <v>116</v>
      </c>
      <c r="Y28" s="13">
        <v>149</v>
      </c>
      <c r="Z28" s="13">
        <v>80</v>
      </c>
      <c r="AA28" s="13">
        <v>101</v>
      </c>
      <c r="AB28" s="13">
        <v>27</v>
      </c>
      <c r="AC28" s="13">
        <v>3</v>
      </c>
      <c r="AD28" s="13">
        <v>212</v>
      </c>
      <c r="AE28" s="13">
        <v>62</v>
      </c>
      <c r="AF28" s="13">
        <v>14</v>
      </c>
      <c r="AG28" s="13">
        <v>18</v>
      </c>
      <c r="AH28" s="13">
        <v>32</v>
      </c>
      <c r="AI28" s="13">
        <v>10</v>
      </c>
      <c r="AJ28" s="13">
        <v>5</v>
      </c>
      <c r="AK28" s="13">
        <v>5</v>
      </c>
      <c r="AL28" s="13">
        <v>1</v>
      </c>
      <c r="AM28" s="13">
        <v>144</v>
      </c>
      <c r="AN28" s="8"/>
    </row>
    <row r="29" spans="1:40" x14ac:dyDescent="0.2">
      <c r="A29" s="20"/>
      <c r="B29" s="20"/>
      <c r="C29" s="20"/>
      <c r="D29" s="14" t="s">
        <v>84</v>
      </c>
      <c r="E29" s="14" t="s">
        <v>84</v>
      </c>
      <c r="F29" s="14" t="s">
        <v>84</v>
      </c>
      <c r="G29" s="14" t="s">
        <v>84</v>
      </c>
      <c r="H29" s="14" t="s">
        <v>84</v>
      </c>
      <c r="I29" s="14" t="s">
        <v>84</v>
      </c>
      <c r="J29" s="14" t="s">
        <v>84</v>
      </c>
      <c r="K29" s="14" t="s">
        <v>84</v>
      </c>
      <c r="L29" s="14" t="s">
        <v>84</v>
      </c>
      <c r="M29" s="14" t="s">
        <v>84</v>
      </c>
      <c r="N29" s="14" t="s">
        <v>84</v>
      </c>
      <c r="O29" s="14" t="s">
        <v>84</v>
      </c>
      <c r="P29" s="14" t="s">
        <v>84</v>
      </c>
      <c r="Q29" s="14" t="s">
        <v>84</v>
      </c>
      <c r="R29" s="14" t="s">
        <v>84</v>
      </c>
      <c r="S29" s="14" t="s">
        <v>84</v>
      </c>
      <c r="T29" s="14" t="s">
        <v>84</v>
      </c>
      <c r="U29" s="14" t="s">
        <v>84</v>
      </c>
      <c r="V29" s="14" t="s">
        <v>84</v>
      </c>
      <c r="W29" s="14" t="s">
        <v>84</v>
      </c>
      <c r="X29" s="14" t="s">
        <v>84</v>
      </c>
      <c r="Y29" s="14" t="s">
        <v>84</v>
      </c>
      <c r="Z29" s="14" t="s">
        <v>84</v>
      </c>
      <c r="AA29" s="14" t="s">
        <v>84</v>
      </c>
      <c r="AB29" s="14" t="s">
        <v>84</v>
      </c>
      <c r="AC29" s="14" t="s">
        <v>84</v>
      </c>
      <c r="AD29" s="14" t="s">
        <v>84</v>
      </c>
      <c r="AE29" s="14" t="s">
        <v>84</v>
      </c>
      <c r="AF29" s="14" t="s">
        <v>84</v>
      </c>
      <c r="AG29" s="14" t="s">
        <v>84</v>
      </c>
      <c r="AH29" s="14" t="s">
        <v>84</v>
      </c>
      <c r="AI29" s="14" t="s">
        <v>84</v>
      </c>
      <c r="AJ29" s="14" t="s">
        <v>84</v>
      </c>
      <c r="AK29" s="14" t="s">
        <v>84</v>
      </c>
      <c r="AL29" s="14" t="s">
        <v>84</v>
      </c>
      <c r="AM29" s="14" t="s">
        <v>84</v>
      </c>
      <c r="AN29" s="8"/>
    </row>
    <row r="30" spans="1:40" x14ac:dyDescent="0.2">
      <c r="A30" s="16" t="s">
        <v>203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row>
    <row r="31" spans="1:40" x14ac:dyDescent="0.2">
      <c r="A31" s="18" t="s">
        <v>94</v>
      </c>
    </row>
  </sheetData>
  <mergeCells count="20">
    <mergeCell ref="AD3:AM3"/>
    <mergeCell ref="AJ2:AL2"/>
    <mergeCell ref="A2:D2"/>
    <mergeCell ref="A3:C5"/>
    <mergeCell ref="C6:C8"/>
    <mergeCell ref="E3:H3"/>
    <mergeCell ref="I3:N3"/>
    <mergeCell ref="O3:P3"/>
    <mergeCell ref="Q3:W3"/>
    <mergeCell ref="X3:AC3"/>
    <mergeCell ref="C24:C26"/>
    <mergeCell ref="C27:C29"/>
    <mergeCell ref="B6:B17"/>
    <mergeCell ref="B18:B29"/>
    <mergeCell ref="A6:A29"/>
    <mergeCell ref="C9:C11"/>
    <mergeCell ref="C12:C14"/>
    <mergeCell ref="C15:C17"/>
    <mergeCell ref="C18:C20"/>
    <mergeCell ref="C21:C23"/>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C:\Users\Admin\Desktop\UTPOLICYWAVE2.Q [07-08 2019 FINAL WEIGHTED DATA KND.sav]</dc:description>
  <cp:lastModifiedBy>Kelly Duncan</cp:lastModifiedBy>
  <dcterms:created xsi:type="dcterms:W3CDTF">2019-08-09T20:52:59Z</dcterms:created>
  <dcterms:modified xsi:type="dcterms:W3CDTF">2019-09-04T16:15:14Z</dcterms:modified>
</cp:coreProperties>
</file>